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0" yWindow="0" windowWidth="20490" windowHeight="7500"/>
  </bookViews>
  <sheets>
    <sheet name="7.2.EE.RR. SAFIs" sheetId="2" r:id="rId1"/>
  </sheets>
  <calcPr calcId="162913"/>
</workbook>
</file>

<file path=xl/calcChain.xml><?xml version="1.0" encoding="utf-8"?>
<calcChain xmlns="http://schemas.openxmlformats.org/spreadsheetml/2006/main">
  <c r="C9" i="2" l="1"/>
  <c r="D9" i="2"/>
  <c r="E9" i="2"/>
  <c r="E12" i="2" s="1"/>
  <c r="E15" i="2" s="1"/>
  <c r="E17" i="2" s="1"/>
  <c r="E20" i="2" s="1"/>
  <c r="E23" i="2" s="1"/>
  <c r="E25" i="2" s="1"/>
  <c r="F9" i="2"/>
  <c r="F12" i="2" s="1"/>
  <c r="F15" i="2" s="1"/>
  <c r="F17" i="2" s="1"/>
  <c r="F20" i="2" s="1"/>
  <c r="F23" i="2" s="1"/>
  <c r="F25" i="2" s="1"/>
  <c r="G9" i="2"/>
  <c r="G12" i="2" s="1"/>
  <c r="G15" i="2" s="1"/>
  <c r="G17" i="2" s="1"/>
  <c r="G20" i="2" s="1"/>
  <c r="G23" i="2" s="1"/>
  <c r="G25" i="2" s="1"/>
  <c r="H9" i="2"/>
  <c r="H12" i="2" s="1"/>
  <c r="H15" i="2" s="1"/>
  <c r="H17" i="2" s="1"/>
  <c r="H20" i="2" s="1"/>
  <c r="H23" i="2" s="1"/>
  <c r="H25" i="2" s="1"/>
  <c r="I9" i="2"/>
  <c r="I12" i="2" s="1"/>
  <c r="I15" i="2" s="1"/>
  <c r="I17" i="2" s="1"/>
  <c r="I20" i="2" s="1"/>
  <c r="I23" i="2" s="1"/>
  <c r="I25" i="2" s="1"/>
  <c r="J9" i="2"/>
  <c r="J12" i="2" s="1"/>
  <c r="J15" i="2" s="1"/>
  <c r="J17" i="2" s="1"/>
  <c r="J20" i="2" s="1"/>
  <c r="J23" i="2" s="1"/>
  <c r="J25" i="2" s="1"/>
  <c r="K9" i="2"/>
  <c r="L9" i="2"/>
  <c r="M9" i="2"/>
  <c r="M12" i="2" s="1"/>
  <c r="M15" i="2" s="1"/>
  <c r="M17" i="2" s="1"/>
  <c r="M20" i="2" s="1"/>
  <c r="M23" i="2" s="1"/>
  <c r="M25" i="2" s="1"/>
  <c r="N9" i="2"/>
  <c r="N12" i="2" s="1"/>
  <c r="N15" i="2" s="1"/>
  <c r="N17" i="2" s="1"/>
  <c r="N20" i="2" s="1"/>
  <c r="N23" i="2" s="1"/>
  <c r="N25" i="2" s="1"/>
  <c r="O9" i="2"/>
  <c r="O12" i="2" s="1"/>
  <c r="O15" i="2" s="1"/>
  <c r="O17" i="2" s="1"/>
  <c r="O20" i="2" s="1"/>
  <c r="O23" i="2" s="1"/>
  <c r="O25" i="2" s="1"/>
  <c r="P9" i="2"/>
  <c r="P12" i="2" s="1"/>
  <c r="P15" i="2" s="1"/>
  <c r="P17" i="2" s="1"/>
  <c r="P20" i="2" s="1"/>
  <c r="P23" i="2" s="1"/>
  <c r="P25" i="2" s="1"/>
  <c r="C12" i="2"/>
  <c r="C15" i="2" s="1"/>
  <c r="C17" i="2" s="1"/>
  <c r="C20" i="2" s="1"/>
  <c r="C23" i="2" s="1"/>
  <c r="C25" i="2" s="1"/>
  <c r="D12" i="2"/>
  <c r="D15" i="2" s="1"/>
  <c r="D17" i="2" s="1"/>
  <c r="D20" i="2" s="1"/>
  <c r="D23" i="2" s="1"/>
  <c r="D25" i="2" s="1"/>
  <c r="K12" i="2"/>
  <c r="L12" i="2"/>
  <c r="K15" i="2"/>
  <c r="K17" i="2" s="1"/>
  <c r="K20" i="2" s="1"/>
  <c r="K23" i="2" s="1"/>
  <c r="K25" i="2" s="1"/>
  <c r="L15" i="2"/>
  <c r="L17" i="2" s="1"/>
  <c r="L20" i="2" s="1"/>
  <c r="L23" i="2" s="1"/>
  <c r="L25" i="2" s="1"/>
</calcChain>
</file>

<file path=xl/sharedStrings.xml><?xml version="1.0" encoding="utf-8"?>
<sst xmlns="http://schemas.openxmlformats.org/spreadsheetml/2006/main" count="38" uniqueCount="38">
  <si>
    <t>GASTOS DE ADMINISTRACIÓN</t>
  </si>
  <si>
    <t>INGRESOS FINANCIEROS</t>
  </si>
  <si>
    <t>MARGEN OPERATIVO</t>
  </si>
  <si>
    <t>RESULTADO OPERACIONAL</t>
  </si>
  <si>
    <t>UTILIDAD ANTES DEL IMPUESTO</t>
  </si>
  <si>
    <t>MARGEN OPERATIVO FINANCIERO</t>
  </si>
  <si>
    <t>RESULTADO DESPUES DE INCOBRABLES</t>
  </si>
  <si>
    <t>UTILIDAD O PÉRDIDA DEL EJERCICIO</t>
  </si>
  <si>
    <t>(Expresado en Bolivianos)</t>
  </si>
  <si>
    <t>CUENTA</t>
  </si>
  <si>
    <t>DESCRIPCIÓN</t>
  </si>
  <si>
    <t>RESULTADO ANTES DE AJUSTES POR INFLACIÓN</t>
  </si>
  <si>
    <t>ESTADO DE RESULTADOS DE LAS SOCIEDADES ADMINISTRADORAS DE FONDOS DE INVERSIÓN</t>
  </si>
  <si>
    <t>RECUPERACION DE INCOBRABLES</t>
  </si>
  <si>
    <t>INGRESOS NO OPERACIONALES</t>
  </si>
  <si>
    <t>GASTOS NO OPERACIONALES</t>
  </si>
  <si>
    <t>Al 29 de febrero de 2024</t>
  </si>
  <si>
    <t>CAP</t>
  </si>
  <si>
    <t>GAI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</si>
  <si>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</si>
  <si>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</si>
  <si>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</si>
  <si>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</si>
  <si>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</si>
  <si>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</si>
  <si>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</si>
  <si>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</si>
  <si>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</si>
  <si>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SPA</t>
  </si>
  <si>
    <t>SSC</t>
  </si>
  <si>
    <t>SUN</t>
  </si>
  <si>
    <t>INGRESOS OPERACIONALES</t>
  </si>
  <si>
    <t>GASTOS OPERACIONALES</t>
  </si>
  <si>
    <t>GASTOS FINANCIEROS</t>
  </si>
  <si>
    <t xml:space="preserve">CARGOS POR INCOBRABILIDAD </t>
  </si>
  <si>
    <t>ABONOS POR DIFERENCIA DE CAMBIO, MANTENIMIENTO DE VALOR Y AJUSTE POR INFLACIÓN</t>
  </si>
  <si>
    <t>CARGOS POR DIFERENCIA DE CAMBIO, MANTENIMIENTO DE VALOR Y AJUSTE POR INFLACIÓN</t>
  </si>
  <si>
    <t>IMPUESTO SOBRE LAS UTILIDADES DE LAS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</si>
</sst>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6666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  <xf numFmtId="0" fontId="3" fillId="20" borderId="0" applyNumberFormat="0" applyBorder="0" applyAlignment="0" applyProtection="0"/>
  </cellStyleXfs>
  <cellXfs count="36">
    <xf numFmtId="0" fontId="0" fillId="0" borderId="0" xfId="0"/>
    <xf numFmtId="49" fontId="16" fillId="0" borderId="0" xfId="0" applyNumberFormat="1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/>
    <xf numFmtId="3" fontId="16" fillId="0" borderId="0" xfId="0" applyNumberFormat="1" applyFont="1" applyFill="1"/>
    <xf numFmtId="0" fontId="17" fillId="0" borderId="0" xfId="0" applyFont="1" applyFill="1" applyAlignment="1">
      <alignment horizontal="center"/>
    </xf>
    <xf numFmtId="0" fontId="20" fillId="32" borderId="9" xfId="0" applyFont="1" applyFill="1" applyBorder="1" applyAlignment="1">
      <alignment horizontal="center" vertical="center"/>
    </xf>
    <xf numFmtId="0" fontId="20" fillId="3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/>
    </xf>
    <xf numFmtId="0" fontId="20" fillId="32" borderId="11" xfId="0" applyFont="1" applyFill="1" applyBorder="1" applyAlignment="1">
      <alignment horizontal="center" vertical="center"/>
    </xf>
    <xf numFmtId="0" fontId="20" fillId="32" borderId="12" xfId="0" applyFont="1" applyFill="1" applyBorder="1" applyAlignment="1">
      <alignment horizontal="center" vertical="center"/>
    </xf>
    <xf numFmtId="49" fontId="18" fillId="0" borderId="13" xfId="0" applyNumberFormat="1" applyFont="1" applyFill="1" applyBorder="1"/>
    <xf numFmtId="49" fontId="18" fillId="0" borderId="14" xfId="0" applyNumberFormat="1" applyFont="1" applyFill="1" applyBorder="1" applyAlignment="1">
      <alignment wrapText="1"/>
    </xf>
    <xf numFmtId="3" fontId="16" fillId="0" borderId="14" xfId="0" applyNumberFormat="1" applyFont="1" applyFill="1" applyBorder="1"/>
    <xf numFmtId="3" fontId="16" fillId="0" borderId="15" xfId="0" applyNumberFormat="1" applyFont="1" applyFill="1" applyBorder="1"/>
    <xf numFmtId="3" fontId="16" fillId="0" borderId="16" xfId="0" applyNumberFormat="1" applyFont="1" applyFill="1" applyBorder="1"/>
    <xf numFmtId="49" fontId="16" fillId="0" borderId="13" xfId="0" applyNumberFormat="1" applyFont="1" applyFill="1" applyBorder="1"/>
    <xf numFmtId="49" fontId="16" fillId="0" borderId="14" xfId="0" applyNumberFormat="1" applyFont="1" applyFill="1" applyBorder="1" applyAlignment="1">
      <alignment wrapText="1"/>
    </xf>
    <xf numFmtId="0" fontId="20" fillId="32" borderId="17" xfId="0" applyFont="1" applyFill="1" applyBorder="1" applyAlignment="1">
      <alignment vertical="center" wrapText="1"/>
    </xf>
    <xf numFmtId="0" fontId="20" fillId="32" borderId="18" xfId="0" applyFont="1" applyFill="1" applyBorder="1" applyAlignment="1">
      <alignment vertical="center" wrapText="1"/>
    </xf>
    <xf numFmtId="3" fontId="20" fillId="32" borderId="18" xfId="0" applyNumberFormat="1" applyFont="1" applyFill="1" applyBorder="1" applyAlignment="1">
      <alignment vertical="center"/>
    </xf>
    <xf numFmtId="3" fontId="20" fillId="32" borderId="19" xfId="0" applyNumberFormat="1" applyFont="1" applyFill="1" applyBorder="1" applyAlignment="1">
      <alignment vertical="center"/>
    </xf>
    <xf numFmtId="3" fontId="20" fillId="32" borderId="20" xfId="0" applyNumberFormat="1" applyFont="1" applyFill="1" applyBorder="1" applyAlignment="1">
      <alignment vertical="center"/>
    </xf>
    <xf numFmtId="0" fontId="17" fillId="0" borderId="13" xfId="0" applyFont="1" applyFill="1" applyBorder="1"/>
    <xf numFmtId="0" fontId="19" fillId="0" borderId="14" xfId="0" applyFont="1" applyFill="1" applyBorder="1" applyAlignment="1">
      <alignment wrapText="1"/>
    </xf>
    <xf numFmtId="3" fontId="17" fillId="0" borderId="14" xfId="0" applyNumberFormat="1" applyFont="1" applyFill="1" applyBorder="1"/>
    <xf numFmtId="3" fontId="17" fillId="0" borderId="15" xfId="0" applyNumberFormat="1" applyFont="1" applyFill="1" applyBorder="1"/>
    <xf numFmtId="3" fontId="17" fillId="0" borderId="16" xfId="0" applyNumberFormat="1" applyFont="1" applyFill="1" applyBorder="1"/>
    <xf numFmtId="3" fontId="17" fillId="0" borderId="0" xfId="0" applyNumberFormat="1" applyFont="1" applyFill="1"/>
    <xf numFmtId="0" fontId="17" fillId="0" borderId="14" xfId="0" applyFont="1" applyFill="1" applyBorder="1" applyAlignment="1">
      <alignment wrapText="1"/>
    </xf>
    <xf numFmtId="3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Bueno" xfId="40" builtinId="26" hidden="1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695325</xdr:colOff>
      <xdr:row>1</xdr:row>
      <xdr:rowOff>0</xdr:rowOff>
    </xdr:from>
    <xdr:to>
      <xdr:col>15</xdr:col>
      <xdr:colOff>657226</xdr:colOff>
      <xdr:row>3</xdr:row>
      <xdr:rowOff>228600</xdr:rowOff>
    </xdr:to>
    <xdr:pic>
      <xdr:nvPicPr>
        <xdr:cNvPr id="2" name="Picture 4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152400"/>
          <a:ext cx="15240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abSelected="1" workbookViewId="0">
      <selection activeCell="B21" sqref="B21"/>
    </sheetView>
  </sheetViews>
  <sheetFormatPr baseColWidth="10" defaultColWidth="11.7109375" defaultRowHeight="12" x14ac:dyDescent="0.2"/>
  <cols>
    <col min="1" max="1" width="7" style="1" bestFit="1" customWidth="1"/>
    <col min="2" max="2" width="40.85546875" style="2" customWidth="1"/>
    <col min="3" max="25" width="11.7109375" style="3" customWidth="1"/>
    <col min="26" max="16384" width="11.7109375" style="3"/>
  </cols>
  <sheetData>
    <row r="1" spans="1:16" x14ac:dyDescent="0.2">
      <c r="C1" s="5"/>
    </row>
    <row r="2" spans="1:16" ht="26.25" x14ac:dyDescent="0.4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ht="18.75" x14ac:dyDescent="0.3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8.75" x14ac:dyDescent="0.3">
      <c r="A4" s="34" t="s">
        <v>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6" spans="1:16" s="5" customFormat="1" ht="13.5" customHeight="1" x14ac:dyDescent="0.2">
      <c r="A6" s="6" t="s">
        <v>9</v>
      </c>
      <c r="B6" s="7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  <c r="L6" s="8" t="s">
        <v>26</v>
      </c>
      <c r="M6" s="8" t="s">
        <v>27</v>
      </c>
      <c r="N6" s="8" t="s">
        <v>28</v>
      </c>
      <c r="O6" s="9" t="s">
        <v>29</v>
      </c>
      <c r="P6" s="10" t="s">
        <v>30</v>
      </c>
    </row>
    <row r="7" spans="1:16" s="4" customFormat="1" x14ac:dyDescent="0.2">
      <c r="A7" s="11">
        <v>5100000</v>
      </c>
      <c r="B7" s="12" t="s">
        <v>31</v>
      </c>
      <c r="C7" s="13">
        <v>908624</v>
      </c>
      <c r="D7" s="13">
        <v>809283</v>
      </c>
      <c r="E7" s="13">
        <v>1116206</v>
      </c>
      <c r="F7" s="13">
        <v>1836084</v>
      </c>
      <c r="G7" s="13">
        <v>3254279</v>
      </c>
      <c r="H7" s="13">
        <v>4769383</v>
      </c>
      <c r="I7" s="13">
        <v>1282070</v>
      </c>
      <c r="J7" s="13">
        <v>5095275</v>
      </c>
      <c r="K7" s="13">
        <v>4671441</v>
      </c>
      <c r="L7" s="13">
        <v>2135834</v>
      </c>
      <c r="M7" s="13">
        <v>5274840</v>
      </c>
      <c r="N7" s="13">
        <v>861684</v>
      </c>
      <c r="O7" s="14">
        <v>1621</v>
      </c>
      <c r="P7" s="15">
        <v>4992087</v>
      </c>
    </row>
    <row r="8" spans="1:16" s="4" customFormat="1" x14ac:dyDescent="0.2">
      <c r="A8" s="11">
        <v>4100000</v>
      </c>
      <c r="B8" s="12" t="s">
        <v>32</v>
      </c>
      <c r="C8" s="13">
        <v>303</v>
      </c>
      <c r="D8" s="13">
        <v>20290</v>
      </c>
      <c r="E8" s="13">
        <v>15976</v>
      </c>
      <c r="F8" s="13">
        <v>79513</v>
      </c>
      <c r="G8" s="13">
        <v>104259</v>
      </c>
      <c r="H8" s="13">
        <v>60460</v>
      </c>
      <c r="I8" s="13">
        <v>9192</v>
      </c>
      <c r="J8" s="13">
        <v>111984</v>
      </c>
      <c r="K8" s="13">
        <v>45885</v>
      </c>
      <c r="L8" s="13">
        <v>4494</v>
      </c>
      <c r="M8" s="13">
        <v>417656</v>
      </c>
      <c r="N8" s="13">
        <v>20396</v>
      </c>
      <c r="O8" s="14">
        <v>1929</v>
      </c>
      <c r="P8" s="15">
        <v>5073</v>
      </c>
    </row>
    <row r="9" spans="1:16" s="28" customFormat="1" x14ac:dyDescent="0.2">
      <c r="A9" s="23"/>
      <c r="B9" s="24" t="s">
        <v>2</v>
      </c>
      <c r="C9" s="25">
        <f t="shared" ref="C9:P9" si="0">C7-C8</f>
        <v>908321</v>
      </c>
      <c r="D9" s="25">
        <f t="shared" si="0"/>
        <v>788993</v>
      </c>
      <c r="E9" s="25">
        <f t="shared" si="0"/>
        <v>1100230</v>
      </c>
      <c r="F9" s="25">
        <f t="shared" si="0"/>
        <v>1756571</v>
      </c>
      <c r="G9" s="25">
        <f t="shared" si="0"/>
        <v>3150020</v>
      </c>
      <c r="H9" s="25">
        <f t="shared" si="0"/>
        <v>4708923</v>
      </c>
      <c r="I9" s="25">
        <f t="shared" si="0"/>
        <v>1272878</v>
      </c>
      <c r="J9" s="25">
        <f t="shared" si="0"/>
        <v>4983291</v>
      </c>
      <c r="K9" s="25">
        <f t="shared" si="0"/>
        <v>4625556</v>
      </c>
      <c r="L9" s="25">
        <f t="shared" si="0"/>
        <v>2131340</v>
      </c>
      <c r="M9" s="25">
        <f t="shared" si="0"/>
        <v>4857184</v>
      </c>
      <c r="N9" s="25">
        <f t="shared" si="0"/>
        <v>841288</v>
      </c>
      <c r="O9" s="26">
        <f t="shared" si="0"/>
        <v>-308</v>
      </c>
      <c r="P9" s="27">
        <f t="shared" si="0"/>
        <v>4987014</v>
      </c>
    </row>
    <row r="10" spans="1:16" s="4" customFormat="1" x14ac:dyDescent="0.2">
      <c r="A10" s="11">
        <v>5200000</v>
      </c>
      <c r="B10" s="12" t="s">
        <v>1</v>
      </c>
      <c r="C10" s="13">
        <v>69566</v>
      </c>
      <c r="D10" s="13">
        <v>112652</v>
      </c>
      <c r="E10" s="13">
        <v>93406</v>
      </c>
      <c r="F10" s="13">
        <v>30688</v>
      </c>
      <c r="G10" s="13">
        <v>114920</v>
      </c>
      <c r="H10" s="13">
        <v>147188</v>
      </c>
      <c r="I10" s="13">
        <v>1036486</v>
      </c>
      <c r="J10" s="13">
        <v>303330</v>
      </c>
      <c r="K10" s="13">
        <v>421029</v>
      </c>
      <c r="L10" s="13">
        <v>117503</v>
      </c>
      <c r="M10" s="13">
        <v>538986</v>
      </c>
      <c r="N10" s="13">
        <v>54267</v>
      </c>
      <c r="O10" s="14">
        <v>577560</v>
      </c>
      <c r="P10" s="15">
        <v>138013</v>
      </c>
    </row>
    <row r="11" spans="1:16" s="4" customFormat="1" x14ac:dyDescent="0.2">
      <c r="A11" s="11">
        <v>4200000</v>
      </c>
      <c r="B11" s="12" t="s">
        <v>33</v>
      </c>
      <c r="C11" s="13">
        <v>11</v>
      </c>
      <c r="D11" s="13">
        <v>27919</v>
      </c>
      <c r="E11" s="13"/>
      <c r="F11" s="13">
        <v>694</v>
      </c>
      <c r="G11" s="13">
        <v>31869</v>
      </c>
      <c r="H11" s="13">
        <v>1105</v>
      </c>
      <c r="I11" s="13">
        <v>801874</v>
      </c>
      <c r="J11" s="13">
        <v>88805</v>
      </c>
      <c r="K11" s="13">
        <v>218799</v>
      </c>
      <c r="L11" s="13">
        <v>48840</v>
      </c>
      <c r="M11" s="13">
        <v>383331</v>
      </c>
      <c r="N11" s="13">
        <v>6293</v>
      </c>
      <c r="O11" s="14">
        <v>1784122</v>
      </c>
      <c r="P11" s="15">
        <v>6010</v>
      </c>
    </row>
    <row r="12" spans="1:16" s="28" customFormat="1" x14ac:dyDescent="0.2">
      <c r="A12" s="23"/>
      <c r="B12" s="29" t="s">
        <v>5</v>
      </c>
      <c r="C12" s="25">
        <f t="shared" ref="C12:P12" si="1">C9+C10-C11</f>
        <v>977876</v>
      </c>
      <c r="D12" s="25">
        <f t="shared" si="1"/>
        <v>873726</v>
      </c>
      <c r="E12" s="25">
        <f t="shared" si="1"/>
        <v>1193636</v>
      </c>
      <c r="F12" s="25">
        <f t="shared" si="1"/>
        <v>1786565</v>
      </c>
      <c r="G12" s="25">
        <f t="shared" si="1"/>
        <v>3233071</v>
      </c>
      <c r="H12" s="25">
        <f t="shared" si="1"/>
        <v>4855006</v>
      </c>
      <c r="I12" s="25">
        <f t="shared" si="1"/>
        <v>1507490</v>
      </c>
      <c r="J12" s="25">
        <f t="shared" si="1"/>
        <v>5197816</v>
      </c>
      <c r="K12" s="25">
        <f t="shared" si="1"/>
        <v>4827786</v>
      </c>
      <c r="L12" s="25">
        <f t="shared" si="1"/>
        <v>2200003</v>
      </c>
      <c r="M12" s="25">
        <f t="shared" si="1"/>
        <v>5012839</v>
      </c>
      <c r="N12" s="25">
        <f t="shared" si="1"/>
        <v>889262</v>
      </c>
      <c r="O12" s="26">
        <f t="shared" si="1"/>
        <v>-1206870</v>
      </c>
      <c r="P12" s="27">
        <f t="shared" si="1"/>
        <v>5119017</v>
      </c>
    </row>
    <row r="13" spans="1:16" s="4" customFormat="1" x14ac:dyDescent="0.2">
      <c r="A13" s="16">
        <v>5300000</v>
      </c>
      <c r="B13" s="17" t="s">
        <v>13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</row>
    <row r="14" spans="1:16" s="4" customFormat="1" x14ac:dyDescent="0.2">
      <c r="A14" s="16">
        <v>4300000</v>
      </c>
      <c r="B14" s="17" t="s">
        <v>34</v>
      </c>
      <c r="C14" s="13"/>
      <c r="D14" s="13"/>
      <c r="E14" s="13"/>
      <c r="F14" s="13"/>
      <c r="G14" s="13"/>
      <c r="H14" s="13">
        <v>78783</v>
      </c>
      <c r="I14" s="13">
        <v>28301</v>
      </c>
      <c r="J14" s="13"/>
      <c r="K14" s="13"/>
      <c r="L14" s="13"/>
      <c r="M14" s="13"/>
      <c r="N14" s="13"/>
      <c r="O14" s="14"/>
      <c r="P14" s="15"/>
    </row>
    <row r="15" spans="1:16" s="28" customFormat="1" x14ac:dyDescent="0.2">
      <c r="A15" s="23"/>
      <c r="B15" s="29" t="s">
        <v>6</v>
      </c>
      <c r="C15" s="25">
        <f t="shared" ref="C15:P15" si="2">C12+(C13-C14)</f>
        <v>977876</v>
      </c>
      <c r="D15" s="25">
        <f t="shared" si="2"/>
        <v>873726</v>
      </c>
      <c r="E15" s="25">
        <f t="shared" si="2"/>
        <v>1193636</v>
      </c>
      <c r="F15" s="25">
        <f t="shared" si="2"/>
        <v>1786565</v>
      </c>
      <c r="G15" s="25">
        <f t="shared" si="2"/>
        <v>3233071</v>
      </c>
      <c r="H15" s="25">
        <f t="shared" si="2"/>
        <v>4776223</v>
      </c>
      <c r="I15" s="25">
        <f t="shared" si="2"/>
        <v>1479189</v>
      </c>
      <c r="J15" s="25">
        <f t="shared" si="2"/>
        <v>5197816</v>
      </c>
      <c r="K15" s="25">
        <f t="shared" si="2"/>
        <v>4827786</v>
      </c>
      <c r="L15" s="25">
        <f t="shared" si="2"/>
        <v>2200003</v>
      </c>
      <c r="M15" s="25">
        <f t="shared" si="2"/>
        <v>5012839</v>
      </c>
      <c r="N15" s="25">
        <f t="shared" si="2"/>
        <v>889262</v>
      </c>
      <c r="O15" s="26">
        <f t="shared" si="2"/>
        <v>-1206870</v>
      </c>
      <c r="P15" s="27">
        <f t="shared" si="2"/>
        <v>5119017</v>
      </c>
    </row>
    <row r="16" spans="1:16" s="4" customFormat="1" x14ac:dyDescent="0.2">
      <c r="A16" s="16">
        <v>4400000</v>
      </c>
      <c r="B16" s="17" t="s">
        <v>0</v>
      </c>
      <c r="C16" s="13">
        <v>906573</v>
      </c>
      <c r="D16" s="13">
        <v>735802</v>
      </c>
      <c r="E16" s="13">
        <v>834126</v>
      </c>
      <c r="F16" s="13">
        <v>1304007</v>
      </c>
      <c r="G16" s="13">
        <v>1349655</v>
      </c>
      <c r="H16" s="13">
        <v>3579548</v>
      </c>
      <c r="I16" s="13">
        <v>1353448</v>
      </c>
      <c r="J16" s="13">
        <v>3493116</v>
      </c>
      <c r="K16" s="13">
        <v>2793720</v>
      </c>
      <c r="L16" s="13">
        <v>1579194</v>
      </c>
      <c r="M16" s="13">
        <v>1538211</v>
      </c>
      <c r="N16" s="13">
        <v>831161</v>
      </c>
      <c r="O16" s="14">
        <v>1043311</v>
      </c>
      <c r="P16" s="15">
        <v>1830783</v>
      </c>
    </row>
    <row r="17" spans="1:16" s="28" customFormat="1" x14ac:dyDescent="0.2">
      <c r="A17" s="23"/>
      <c r="B17" s="29" t="s">
        <v>3</v>
      </c>
      <c r="C17" s="25">
        <f t="shared" ref="C17:P17" si="3">C15-C16</f>
        <v>71303</v>
      </c>
      <c r="D17" s="25">
        <f t="shared" si="3"/>
        <v>137924</v>
      </c>
      <c r="E17" s="25">
        <f t="shared" si="3"/>
        <v>359510</v>
      </c>
      <c r="F17" s="25">
        <f t="shared" si="3"/>
        <v>482558</v>
      </c>
      <c r="G17" s="25">
        <f t="shared" si="3"/>
        <v>1883416</v>
      </c>
      <c r="H17" s="25">
        <f t="shared" si="3"/>
        <v>1196675</v>
      </c>
      <c r="I17" s="25">
        <f t="shared" si="3"/>
        <v>125741</v>
      </c>
      <c r="J17" s="25">
        <f t="shared" si="3"/>
        <v>1704700</v>
      </c>
      <c r="K17" s="25">
        <f t="shared" si="3"/>
        <v>2034066</v>
      </c>
      <c r="L17" s="25">
        <f t="shared" si="3"/>
        <v>620809</v>
      </c>
      <c r="M17" s="25">
        <f t="shared" si="3"/>
        <v>3474628</v>
      </c>
      <c r="N17" s="25">
        <f t="shared" si="3"/>
        <v>58101</v>
      </c>
      <c r="O17" s="26">
        <f t="shared" si="3"/>
        <v>-2250181</v>
      </c>
      <c r="P17" s="27">
        <f t="shared" si="3"/>
        <v>3288234</v>
      </c>
    </row>
    <row r="18" spans="1:16" s="4" customFormat="1" x14ac:dyDescent="0.2">
      <c r="A18" s="16">
        <v>5500000</v>
      </c>
      <c r="B18" s="17" t="s">
        <v>14</v>
      </c>
      <c r="C18" s="13">
        <v>8000</v>
      </c>
      <c r="D18" s="13"/>
      <c r="E18" s="13"/>
      <c r="F18" s="13">
        <v>7951</v>
      </c>
      <c r="G18" s="13">
        <v>0</v>
      </c>
      <c r="H18" s="13">
        <v>12891</v>
      </c>
      <c r="I18" s="13"/>
      <c r="J18" s="13">
        <v>3376</v>
      </c>
      <c r="K18" s="13"/>
      <c r="L18" s="13">
        <v>0</v>
      </c>
      <c r="M18" s="13">
        <v>143054</v>
      </c>
      <c r="N18" s="13">
        <v>4534</v>
      </c>
      <c r="O18" s="14">
        <v>0</v>
      </c>
      <c r="P18" s="15"/>
    </row>
    <row r="19" spans="1:16" s="4" customFormat="1" x14ac:dyDescent="0.2">
      <c r="A19" s="16">
        <v>4500000</v>
      </c>
      <c r="B19" s="17" t="s">
        <v>15</v>
      </c>
      <c r="C19" s="13">
        <v>10</v>
      </c>
      <c r="D19" s="13"/>
      <c r="E19" s="13">
        <v>360</v>
      </c>
      <c r="F19" s="13"/>
      <c r="G19" s="13">
        <v>1500</v>
      </c>
      <c r="H19" s="13">
        <v>3698</v>
      </c>
      <c r="I19" s="13"/>
      <c r="J19" s="13">
        <v>900</v>
      </c>
      <c r="K19" s="13"/>
      <c r="L19" s="13">
        <v>650</v>
      </c>
      <c r="M19" s="13">
        <v>179</v>
      </c>
      <c r="N19" s="13">
        <v>64869</v>
      </c>
      <c r="O19" s="14">
        <v>36045</v>
      </c>
      <c r="P19" s="15"/>
    </row>
    <row r="20" spans="1:16" s="28" customFormat="1" x14ac:dyDescent="0.2">
      <c r="A20" s="23"/>
      <c r="B20" s="29" t="s">
        <v>11</v>
      </c>
      <c r="C20" s="25">
        <f t="shared" ref="C20:P20" si="4">C17+(C18-C19)</f>
        <v>79293</v>
      </c>
      <c r="D20" s="25">
        <f t="shared" si="4"/>
        <v>137924</v>
      </c>
      <c r="E20" s="25">
        <f t="shared" si="4"/>
        <v>359150</v>
      </c>
      <c r="F20" s="25">
        <f t="shared" si="4"/>
        <v>490509</v>
      </c>
      <c r="G20" s="25">
        <f t="shared" si="4"/>
        <v>1881916</v>
      </c>
      <c r="H20" s="25">
        <f t="shared" si="4"/>
        <v>1205868</v>
      </c>
      <c r="I20" s="25">
        <f t="shared" si="4"/>
        <v>125741</v>
      </c>
      <c r="J20" s="25">
        <f t="shared" si="4"/>
        <v>1707176</v>
      </c>
      <c r="K20" s="25">
        <f t="shared" si="4"/>
        <v>2034066</v>
      </c>
      <c r="L20" s="25">
        <f t="shared" si="4"/>
        <v>620159</v>
      </c>
      <c r="M20" s="25">
        <f t="shared" si="4"/>
        <v>3617503</v>
      </c>
      <c r="N20" s="25">
        <f t="shared" si="4"/>
        <v>-2234</v>
      </c>
      <c r="O20" s="26">
        <f t="shared" si="4"/>
        <v>-2286226</v>
      </c>
      <c r="P20" s="27">
        <f t="shared" si="4"/>
        <v>3288234</v>
      </c>
    </row>
    <row r="21" spans="1:16" s="4" customFormat="1" ht="36" x14ac:dyDescent="0.2">
      <c r="A21" s="16">
        <v>5890000</v>
      </c>
      <c r="B21" s="17" t="s">
        <v>35</v>
      </c>
      <c r="C21" s="13">
        <v>8</v>
      </c>
      <c r="D21" s="13">
        <v>335</v>
      </c>
      <c r="E21" s="13"/>
      <c r="F21" s="13">
        <v>4183</v>
      </c>
      <c r="G21" s="13">
        <v>0</v>
      </c>
      <c r="H21" s="13">
        <v>6845</v>
      </c>
      <c r="I21" s="13"/>
      <c r="J21" s="13">
        <v>5638</v>
      </c>
      <c r="K21" s="13">
        <v>1665818</v>
      </c>
      <c r="L21" s="13">
        <v>64</v>
      </c>
      <c r="M21" s="13">
        <v>518</v>
      </c>
      <c r="N21" s="13">
        <v>0</v>
      </c>
      <c r="O21" s="14">
        <v>0</v>
      </c>
      <c r="P21" s="15">
        <v>0</v>
      </c>
    </row>
    <row r="22" spans="1:16" s="4" customFormat="1" ht="36" x14ac:dyDescent="0.2">
      <c r="A22" s="16">
        <v>4890000</v>
      </c>
      <c r="B22" s="17" t="s">
        <v>36</v>
      </c>
      <c r="C22" s="13">
        <v>3</v>
      </c>
      <c r="D22" s="13">
        <v>325</v>
      </c>
      <c r="E22" s="13"/>
      <c r="F22" s="13">
        <v>0</v>
      </c>
      <c r="G22" s="13">
        <v>0</v>
      </c>
      <c r="H22" s="13">
        <v>1992</v>
      </c>
      <c r="I22" s="13">
        <v>0</v>
      </c>
      <c r="J22" s="13">
        <v>165</v>
      </c>
      <c r="K22" s="13">
        <v>3</v>
      </c>
      <c r="L22" s="13">
        <v>103</v>
      </c>
      <c r="M22" s="13">
        <v>0</v>
      </c>
      <c r="N22" s="13">
        <v>0</v>
      </c>
      <c r="O22" s="14">
        <v>0</v>
      </c>
      <c r="P22" s="15">
        <v>0</v>
      </c>
    </row>
    <row r="23" spans="1:16" s="28" customFormat="1" x14ac:dyDescent="0.2">
      <c r="A23" s="23"/>
      <c r="B23" s="29" t="s">
        <v>4</v>
      </c>
      <c r="C23" s="25">
        <f t="shared" ref="C23:P23" si="5">(C21-C22)+C20</f>
        <v>79298</v>
      </c>
      <c r="D23" s="25">
        <f t="shared" si="5"/>
        <v>137934</v>
      </c>
      <c r="E23" s="25">
        <f t="shared" si="5"/>
        <v>359150</v>
      </c>
      <c r="F23" s="25">
        <f t="shared" si="5"/>
        <v>494692</v>
      </c>
      <c r="G23" s="25">
        <f t="shared" si="5"/>
        <v>1881916</v>
      </c>
      <c r="H23" s="25">
        <f t="shared" si="5"/>
        <v>1210721</v>
      </c>
      <c r="I23" s="25">
        <f t="shared" si="5"/>
        <v>125741</v>
      </c>
      <c r="J23" s="25">
        <f t="shared" si="5"/>
        <v>1712649</v>
      </c>
      <c r="K23" s="25">
        <f t="shared" si="5"/>
        <v>3699881</v>
      </c>
      <c r="L23" s="25">
        <f t="shared" si="5"/>
        <v>620120</v>
      </c>
      <c r="M23" s="25">
        <f t="shared" si="5"/>
        <v>3618021</v>
      </c>
      <c r="N23" s="25">
        <f t="shared" si="5"/>
        <v>-2234</v>
      </c>
      <c r="O23" s="26">
        <f t="shared" si="5"/>
        <v>-2286226</v>
      </c>
      <c r="P23" s="27">
        <f t="shared" si="5"/>
        <v>3288234</v>
      </c>
    </row>
    <row r="24" spans="1:16" s="4" customFormat="1" x14ac:dyDescent="0.2">
      <c r="A24" s="16">
        <v>4600000</v>
      </c>
      <c r="B24" s="17" t="s">
        <v>37</v>
      </c>
      <c r="C24" s="13">
        <v>19824</v>
      </c>
      <c r="D24" s="13"/>
      <c r="E24" s="13">
        <v>163502</v>
      </c>
      <c r="F24" s="13">
        <v>247346</v>
      </c>
      <c r="G24" s="13">
        <v>912650</v>
      </c>
      <c r="H24" s="13">
        <v>755696</v>
      </c>
      <c r="I24" s="13"/>
      <c r="J24" s="13">
        <v>715140</v>
      </c>
      <c r="K24" s="13">
        <v>1635193</v>
      </c>
      <c r="L24" s="13"/>
      <c r="M24" s="13">
        <v>1793726</v>
      </c>
      <c r="N24" s="13"/>
      <c r="O24" s="14"/>
      <c r="P24" s="15">
        <v>822059</v>
      </c>
    </row>
    <row r="25" spans="1:16" s="28" customFormat="1" x14ac:dyDescent="0.2">
      <c r="A25" s="18"/>
      <c r="B25" s="19" t="s">
        <v>7</v>
      </c>
      <c r="C25" s="20">
        <f t="shared" ref="C25:P25" si="6">C23-C24</f>
        <v>59474</v>
      </c>
      <c r="D25" s="20">
        <f t="shared" si="6"/>
        <v>137934</v>
      </c>
      <c r="E25" s="20">
        <f t="shared" si="6"/>
        <v>195648</v>
      </c>
      <c r="F25" s="20">
        <f t="shared" si="6"/>
        <v>247346</v>
      </c>
      <c r="G25" s="20">
        <f t="shared" si="6"/>
        <v>969266</v>
      </c>
      <c r="H25" s="20">
        <f t="shared" si="6"/>
        <v>455025</v>
      </c>
      <c r="I25" s="20">
        <f t="shared" si="6"/>
        <v>125741</v>
      </c>
      <c r="J25" s="20">
        <f t="shared" si="6"/>
        <v>997509</v>
      </c>
      <c r="K25" s="20">
        <f t="shared" si="6"/>
        <v>2064688</v>
      </c>
      <c r="L25" s="20">
        <f t="shared" si="6"/>
        <v>620120</v>
      </c>
      <c r="M25" s="20">
        <f t="shared" si="6"/>
        <v>1824295</v>
      </c>
      <c r="N25" s="20">
        <f t="shared" si="6"/>
        <v>-2234</v>
      </c>
      <c r="O25" s="21">
        <f t="shared" si="6"/>
        <v>-2286226</v>
      </c>
      <c r="P25" s="22">
        <f t="shared" si="6"/>
        <v>2466175</v>
      </c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  <row r="32" spans="1:16" x14ac:dyDescent="0.2">
      <c r="A32" s="3"/>
    </row>
    <row r="33" spans="1:1" x14ac:dyDescent="0.2">
      <c r="A33" s="3"/>
    </row>
  </sheetData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7.2.EE.RR. SAFIs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2015-09-17T20:27:22Z</cp:lastPrinted>
  <dcterms:created xsi:type="dcterms:W3CDTF">2015-09-01T16:02:29Z</dcterms:created>
  <dcterms:modified xsi:type="dcterms:W3CDTF">2024-04-08T22:50:21Z</dcterms:modified>
</cp:coreProperties>
</file>