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datos-v\asfi-vs\Direccion de Sup de Valores\Direccion Intermediarios\COMPARTIDO\Estadisticas para la PAGINA WEB\GESTIÓN 2024\01 Enero\"/>
    </mc:Choice>
  </mc:AlternateContent>
  <bookViews>
    <workbookView xWindow="0" yWindow="0" windowWidth="20490" windowHeight="7500"/>
  </bookViews>
  <sheets>
    <sheet name="6.2.EE.RR. Agencia" sheetId="2" r:id="rId1"/>
  </sheets>
  <calcPr calcId="162913"/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G11" i="2" s="1"/>
  <c r="G14" i="2" s="1"/>
  <c r="G16" i="2" s="1"/>
  <c r="G19" i="2" s="1"/>
  <c r="G22" i="2" s="1"/>
  <c r="G24" i="2" s="1"/>
  <c r="H8" i="2"/>
  <c r="H11" i="2" s="1"/>
  <c r="H14" i="2" s="1"/>
  <c r="H16" i="2" s="1"/>
  <c r="H19" i="2" s="1"/>
  <c r="H22" i="2" s="1"/>
  <c r="H24" i="2" s="1"/>
  <c r="I8" i="2"/>
  <c r="J8" i="2"/>
  <c r="J11" i="2" s="1"/>
  <c r="J14" i="2" s="1"/>
  <c r="J16" i="2" s="1"/>
  <c r="J19" i="2" s="1"/>
  <c r="J22" i="2" s="1"/>
  <c r="J24" i="2" s="1"/>
  <c r="K8" i="2"/>
  <c r="L8" i="2"/>
  <c r="M8" i="2"/>
  <c r="C11" i="2"/>
  <c r="C14" i="2" s="1"/>
  <c r="C16" i="2" s="1"/>
  <c r="C19" i="2" s="1"/>
  <c r="C22" i="2" s="1"/>
  <c r="C24" i="2" s="1"/>
  <c r="D11" i="2"/>
  <c r="D14" i="2" s="1"/>
  <c r="D16" i="2" s="1"/>
  <c r="D19" i="2" s="1"/>
  <c r="D22" i="2" s="1"/>
  <c r="D24" i="2" s="1"/>
  <c r="E11" i="2"/>
  <c r="E14" i="2" s="1"/>
  <c r="E16" i="2" s="1"/>
  <c r="E19" i="2" s="1"/>
  <c r="E22" i="2" s="1"/>
  <c r="E24" i="2" s="1"/>
  <c r="F11" i="2"/>
  <c r="F14" i="2" s="1"/>
  <c r="F16" i="2" s="1"/>
  <c r="F19" i="2" s="1"/>
  <c r="F22" i="2" s="1"/>
  <c r="F24" i="2" s="1"/>
  <c r="I11" i="2"/>
  <c r="I14" i="2" s="1"/>
  <c r="I16" i="2" s="1"/>
  <c r="I19" i="2" s="1"/>
  <c r="I22" i="2" s="1"/>
  <c r="I24" i="2" s="1"/>
  <c r="K11" i="2"/>
  <c r="K14" i="2" s="1"/>
  <c r="K16" i="2" s="1"/>
  <c r="K19" i="2" s="1"/>
  <c r="K22" i="2" s="1"/>
  <c r="K24" i="2" s="1"/>
  <c r="L11" i="2"/>
  <c r="L14" i="2" s="1"/>
  <c r="L16" i="2" s="1"/>
  <c r="L19" i="2" s="1"/>
  <c r="L22" i="2" s="1"/>
  <c r="L24" i="2" s="1"/>
  <c r="M11" i="2"/>
  <c r="M14" i="2" s="1"/>
  <c r="M16" i="2" s="1"/>
  <c r="M19" i="2" s="1"/>
  <c r="M22" i="2" s="1"/>
  <c r="M24" i="2" s="1"/>
</calcChain>
</file>

<file path=xl/sharedStrings.xml><?xml version="1.0" encoding="utf-8"?>
<sst xmlns="http://schemas.openxmlformats.org/spreadsheetml/2006/main" count="35" uniqueCount="35">
  <si>
    <t>GASTOS DE ADMINISTRACIÓN</t>
  </si>
  <si>
    <t>INGRESOS FINANCIEROS</t>
  </si>
  <si>
    <t>MARGEN OPERATIVO</t>
  </si>
  <si>
    <t>RESULTADO OPERACIONAL</t>
  </si>
  <si>
    <t>UTILIDAD ANTES DEL IMPUESTO</t>
  </si>
  <si>
    <t>MARGEN OPERATIVO FINANCIERO</t>
  </si>
  <si>
    <t>RESULTADO DESPUES DE INCOBRABLES</t>
  </si>
  <si>
    <t>UTILIDAD O PÉRDIDA DEL EJERCICIO</t>
  </si>
  <si>
    <t>(Expresado en Bolivianos)</t>
  </si>
  <si>
    <t>CUENTA</t>
  </si>
  <si>
    <t>DESCRIPCIÓN</t>
  </si>
  <si>
    <t>RESULTADO ANTES DE AJUSTES POR INFLACIÓN</t>
  </si>
  <si>
    <t>ESTADO DE RESULTADOS AGENCIAS DE BOLSA</t>
  </si>
  <si>
    <t>RECUPERACION DE INCOBRABLES</t>
  </si>
  <si>
    <t>INGRESOS NO OPERACIONALES</t>
  </si>
  <si>
    <t>GASTOS NO OPERACIONALES</t>
  </si>
  <si>
    <t>Al 29 de febrero de 2024</t>
  </si>
  <si>
    <t>BIA</t>
  </si>
  <si>
    <t>CAI</t>
  </si>
  <si>
    <t>CBA</t>
  </si>
  <si>
    <t>GVA</t>
  </si>
  <si>
    <t>MAB</t>
  </si>
  <si>
    <t>MIB</t>
  </si>
  <si>
    <t>NVA</t>
  </si>
  <si>
    <t>PAN</t>
  </si>
  <si>
    <t>SUD</t>
  </si>
  <si>
    <t>SZS</t>
  </si>
  <si>
    <t>VUN</t>
  </si>
  <si>
    <t>INGRESOS OPERACIONALES</t>
  </si>
  <si>
    <t>GASTOS OPERACIONALES</t>
  </si>
  <si>
    <t>GASTOS FINANCIEROS</t>
  </si>
  <si>
    <t xml:space="preserve">CARGOS POR INCOBRABILIDAD </t>
  </si>
  <si>
    <t>ABONOS POR DIFERENCIA DE CAMBIO, MANTENIMIENTO DE VALOR Y AJUSTE POR INFLACIÓN</t>
  </si>
  <si>
    <t>CARGOS POR DIFERENCIA DE CAMBIO, MANTENIMIENTO DE VALOR Y AJUSTE POR INFLACIÓN</t>
  </si>
  <si>
    <t>IMPUESTO SOBRE LAS UTILIDADES DE LAS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</si>
</sst>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66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" fillId="31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8" applyNumberFormat="0" applyFill="0" applyAlignment="0" applyProtection="0"/>
    <xf numFmtId="0" fontId="3" fillId="20" borderId="0" applyNumberFormat="0" applyBorder="0" applyAlignment="0" applyProtection="0"/>
  </cellStyleXfs>
  <cellXfs count="27">
    <xf numFmtId="0" fontId="0" fillId="0" borderId="0" xfId="0"/>
    <xf numFmtId="0" fontId="16" fillId="0" borderId="0" xfId="0" applyFont="1" applyFill="1"/>
    <xf numFmtId="0" fontId="16" fillId="0" borderId="0" xfId="0" applyFont="1" applyFill="1" applyAlignment="1">
      <alignment wrapText="1"/>
    </xf>
    <xf numFmtId="3" fontId="16" fillId="0" borderId="0" xfId="0" applyNumberFormat="1" applyFont="1" applyFill="1"/>
    <xf numFmtId="0" fontId="17" fillId="0" borderId="0" xfId="0" applyFont="1" applyFill="1" applyAlignment="1">
      <alignment horizontal="center"/>
    </xf>
    <xf numFmtId="3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3" fontId="17" fillId="0" borderId="0" xfId="0" applyNumberFormat="1" applyFont="1" applyFill="1"/>
    <xf numFmtId="49" fontId="18" fillId="0" borderId="9" xfId="0" applyNumberFormat="1" applyFont="1" applyFill="1" applyBorder="1" applyAlignment="1">
      <alignment wrapText="1"/>
    </xf>
    <xf numFmtId="3" fontId="16" fillId="0" borderId="9" xfId="0" applyNumberFormat="1" applyFont="1" applyFill="1" applyBorder="1"/>
    <xf numFmtId="49" fontId="16" fillId="0" borderId="9" xfId="0" applyNumberFormat="1" applyFont="1" applyFill="1" applyBorder="1" applyAlignment="1">
      <alignment wrapText="1"/>
    </xf>
    <xf numFmtId="0" fontId="23" fillId="32" borderId="10" xfId="0" applyFont="1" applyFill="1" applyBorder="1" applyAlignment="1">
      <alignment vertical="center"/>
    </xf>
    <xf numFmtId="3" fontId="23" fillId="32" borderId="10" xfId="0" applyNumberFormat="1" applyFont="1" applyFill="1" applyBorder="1" applyAlignment="1">
      <alignment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center"/>
    </xf>
    <xf numFmtId="0" fontId="23" fillId="32" borderId="13" xfId="0" applyFont="1" applyFill="1" applyBorder="1" applyAlignment="1">
      <alignment horizontal="center" vertical="center"/>
    </xf>
    <xf numFmtId="49" fontId="18" fillId="0" borderId="14" xfId="0" applyNumberFormat="1" applyFont="1" applyFill="1" applyBorder="1"/>
    <xf numFmtId="3" fontId="16" fillId="0" borderId="15" xfId="0" applyNumberFormat="1" applyFont="1" applyFill="1" applyBorder="1"/>
    <xf numFmtId="49" fontId="16" fillId="0" borderId="14" xfId="0" applyNumberFormat="1" applyFont="1" applyFill="1" applyBorder="1"/>
    <xf numFmtId="0" fontId="23" fillId="32" borderId="16" xfId="0" applyFont="1" applyFill="1" applyBorder="1" applyAlignment="1">
      <alignment vertical="center"/>
    </xf>
    <xf numFmtId="3" fontId="23" fillId="32" borderId="17" xfId="0" applyNumberFormat="1" applyFont="1" applyFill="1" applyBorder="1" applyAlignment="1">
      <alignment vertical="center"/>
    </xf>
    <xf numFmtId="0" fontId="17" fillId="0" borderId="14" xfId="0" applyFont="1" applyFill="1" applyBorder="1"/>
    <xf numFmtId="0" fontId="19" fillId="0" borderId="9" xfId="0" applyFont="1" applyFill="1" applyBorder="1" applyAlignment="1">
      <alignment wrapText="1"/>
    </xf>
    <xf numFmtId="3" fontId="17" fillId="0" borderId="9" xfId="0" applyNumberFormat="1" applyFont="1" applyFill="1" applyBorder="1"/>
    <xf numFmtId="3" fontId="17" fillId="0" borderId="15" xfId="0" applyNumberFormat="1" applyFont="1" applyFill="1" applyBorder="1"/>
    <xf numFmtId="0" fontId="17" fillId="0" borderId="9" xfId="0" applyFont="1" applyFill="1" applyBorder="1" applyAlignment="1">
      <alignment wrapText="1"/>
    </xf>
  </cellXfs>
  <cellStyles count="41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Bueno" xfId="40" builtinId="26" hidden="1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0</xdr:row>
      <xdr:rowOff>66675</xdr:rowOff>
    </xdr:from>
    <xdr:to>
      <xdr:col>12</xdr:col>
      <xdr:colOff>657225</xdr:colOff>
      <xdr:row>3</xdr:row>
      <xdr:rowOff>47622</xdr:rowOff>
    </xdr:to>
    <xdr:pic>
      <xdr:nvPicPr>
        <xdr:cNvPr id="2" name="Picture 4" descr="http://intranet.asfi.gov.bo/DEJ/JCI/DOCUMENTOS%20DE%20INTERES%20PARA%20OTRAS%20UNIDADES%20ORGANIZA/isolohorizontal2%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66675"/>
          <a:ext cx="1762125" cy="790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activeCell="E14" sqref="E14"/>
    </sheetView>
  </sheetViews>
  <sheetFormatPr baseColWidth="10" defaultColWidth="11.7109375" defaultRowHeight="12" x14ac:dyDescent="0.2"/>
  <cols>
    <col min="1" max="1" width="7" style="1" bestFit="1" customWidth="1"/>
    <col min="2" max="2" width="43.42578125" style="2" customWidth="1"/>
    <col min="3" max="3" width="11.7109375" style="3" customWidth="1"/>
    <col min="4" max="4" width="11.7109375" style="1" customWidth="1"/>
    <col min="5" max="16384" width="11.7109375" style="1"/>
  </cols>
  <sheetData>
    <row r="1" spans="1:13" ht="26.25" x14ac:dyDescent="0.2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.75" x14ac:dyDescent="0.2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8.75" x14ac:dyDescent="0.2">
      <c r="A3" s="7" t="s">
        <v>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3" s="4" customFormat="1" ht="15.75" customHeight="1" x14ac:dyDescent="0.2">
      <c r="A5" s="14" t="s">
        <v>9</v>
      </c>
      <c r="B5" s="15" t="s">
        <v>10</v>
      </c>
      <c r="C5" s="15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6" t="s">
        <v>27</v>
      </c>
    </row>
    <row r="6" spans="1:13" s="3" customFormat="1" x14ac:dyDescent="0.2">
      <c r="A6" s="17">
        <v>5100000</v>
      </c>
      <c r="B6" s="9" t="s">
        <v>28</v>
      </c>
      <c r="C6" s="10">
        <v>710224</v>
      </c>
      <c r="D6" s="10">
        <v>864689</v>
      </c>
      <c r="E6" s="10">
        <v>420234</v>
      </c>
      <c r="F6" s="10">
        <v>1064325</v>
      </c>
      <c r="G6" s="10">
        <v>284636</v>
      </c>
      <c r="H6" s="10">
        <v>1317670</v>
      </c>
      <c r="I6" s="10">
        <v>763998</v>
      </c>
      <c r="J6" s="10">
        <v>872799</v>
      </c>
      <c r="K6" s="10">
        <v>23184</v>
      </c>
      <c r="L6" s="10">
        <v>158835</v>
      </c>
      <c r="M6" s="18">
        <v>2105077</v>
      </c>
    </row>
    <row r="7" spans="1:13" s="3" customFormat="1" x14ac:dyDescent="0.2">
      <c r="A7" s="17">
        <v>4100000</v>
      </c>
      <c r="B7" s="9" t="s">
        <v>29</v>
      </c>
      <c r="C7" s="10">
        <v>103543</v>
      </c>
      <c r="D7" s="10">
        <v>286267</v>
      </c>
      <c r="E7" s="10">
        <v>187236</v>
      </c>
      <c r="F7" s="10">
        <v>116049</v>
      </c>
      <c r="G7" s="10">
        <v>122219</v>
      </c>
      <c r="H7" s="10">
        <v>277960</v>
      </c>
      <c r="I7" s="10">
        <v>260114</v>
      </c>
      <c r="J7" s="10">
        <v>140930</v>
      </c>
      <c r="K7" s="10">
        <v>272</v>
      </c>
      <c r="L7" s="10">
        <v>104935</v>
      </c>
      <c r="M7" s="18">
        <v>632538</v>
      </c>
    </row>
    <row r="8" spans="1:13" s="8" customFormat="1" x14ac:dyDescent="0.2">
      <c r="A8" s="22"/>
      <c r="B8" s="23" t="s">
        <v>2</v>
      </c>
      <c r="C8" s="24">
        <f t="shared" ref="C8:M8" si="0">C6-C7</f>
        <v>606681</v>
      </c>
      <c r="D8" s="24">
        <f t="shared" si="0"/>
        <v>578422</v>
      </c>
      <c r="E8" s="24">
        <f t="shared" si="0"/>
        <v>232998</v>
      </c>
      <c r="F8" s="24">
        <f t="shared" si="0"/>
        <v>948276</v>
      </c>
      <c r="G8" s="24">
        <f t="shared" si="0"/>
        <v>162417</v>
      </c>
      <c r="H8" s="24">
        <f t="shared" si="0"/>
        <v>1039710</v>
      </c>
      <c r="I8" s="24">
        <f t="shared" si="0"/>
        <v>503884</v>
      </c>
      <c r="J8" s="24">
        <f t="shared" si="0"/>
        <v>731869</v>
      </c>
      <c r="K8" s="24">
        <f t="shared" si="0"/>
        <v>22912</v>
      </c>
      <c r="L8" s="24">
        <f t="shared" si="0"/>
        <v>53900</v>
      </c>
      <c r="M8" s="25">
        <f t="shared" si="0"/>
        <v>1472539</v>
      </c>
    </row>
    <row r="9" spans="1:13" s="3" customFormat="1" x14ac:dyDescent="0.2">
      <c r="A9" s="17">
        <v>5200000</v>
      </c>
      <c r="B9" s="9" t="s">
        <v>1</v>
      </c>
      <c r="C9" s="10">
        <v>3106163</v>
      </c>
      <c r="D9" s="10">
        <v>3112245</v>
      </c>
      <c r="E9" s="10">
        <v>1008726</v>
      </c>
      <c r="F9" s="10">
        <v>1365734</v>
      </c>
      <c r="G9" s="10">
        <v>75846</v>
      </c>
      <c r="H9" s="10">
        <v>1708306</v>
      </c>
      <c r="I9" s="10">
        <v>3163504</v>
      </c>
      <c r="J9" s="10">
        <v>1486759</v>
      </c>
      <c r="K9" s="10">
        <v>16637</v>
      </c>
      <c r="L9" s="10">
        <v>13795</v>
      </c>
      <c r="M9" s="18">
        <v>827490</v>
      </c>
    </row>
    <row r="10" spans="1:13" s="3" customFormat="1" x14ac:dyDescent="0.2">
      <c r="A10" s="17">
        <v>4200000</v>
      </c>
      <c r="B10" s="9" t="s">
        <v>30</v>
      </c>
      <c r="C10" s="10">
        <v>4442754</v>
      </c>
      <c r="D10" s="10">
        <v>1624862</v>
      </c>
      <c r="E10" s="10">
        <v>149065</v>
      </c>
      <c r="F10" s="10">
        <v>1044605</v>
      </c>
      <c r="G10" s="10">
        <v>711366</v>
      </c>
      <c r="H10" s="10">
        <v>725896</v>
      </c>
      <c r="I10" s="10">
        <v>761747</v>
      </c>
      <c r="J10" s="10">
        <v>1248719</v>
      </c>
      <c r="K10" s="10"/>
      <c r="L10" s="10">
        <v>8011</v>
      </c>
      <c r="M10" s="18">
        <v>499823</v>
      </c>
    </row>
    <row r="11" spans="1:13" s="8" customFormat="1" x14ac:dyDescent="0.2">
      <c r="A11" s="22"/>
      <c r="B11" s="26" t="s">
        <v>5</v>
      </c>
      <c r="C11" s="24">
        <f t="shared" ref="C11:M11" si="1">C8+C9-C10</f>
        <v>-729910</v>
      </c>
      <c r="D11" s="24">
        <f t="shared" si="1"/>
        <v>2065805</v>
      </c>
      <c r="E11" s="24">
        <f t="shared" si="1"/>
        <v>1092659</v>
      </c>
      <c r="F11" s="24">
        <f t="shared" si="1"/>
        <v>1269405</v>
      </c>
      <c r="G11" s="24">
        <f t="shared" si="1"/>
        <v>-473103</v>
      </c>
      <c r="H11" s="24">
        <f t="shared" si="1"/>
        <v>2022120</v>
      </c>
      <c r="I11" s="24">
        <f t="shared" si="1"/>
        <v>2905641</v>
      </c>
      <c r="J11" s="24">
        <f t="shared" si="1"/>
        <v>969909</v>
      </c>
      <c r="K11" s="24">
        <f t="shared" si="1"/>
        <v>39549</v>
      </c>
      <c r="L11" s="24">
        <f t="shared" si="1"/>
        <v>59684</v>
      </c>
      <c r="M11" s="25">
        <f t="shared" si="1"/>
        <v>1800206</v>
      </c>
    </row>
    <row r="12" spans="1:13" s="3" customFormat="1" x14ac:dyDescent="0.2">
      <c r="A12" s="19">
        <v>5300000</v>
      </c>
      <c r="B12" s="11" t="s">
        <v>13</v>
      </c>
      <c r="C12" s="10">
        <v>52769</v>
      </c>
      <c r="D12" s="10"/>
      <c r="E12" s="10"/>
      <c r="F12" s="10"/>
      <c r="G12" s="10"/>
      <c r="H12" s="10">
        <v>2</v>
      </c>
      <c r="I12" s="10"/>
      <c r="J12" s="10">
        <v>8326</v>
      </c>
      <c r="K12" s="10"/>
      <c r="L12" s="10">
        <v>2805</v>
      </c>
      <c r="M12" s="18"/>
    </row>
    <row r="13" spans="1:13" s="3" customFormat="1" x14ac:dyDescent="0.2">
      <c r="A13" s="19">
        <v>4300000</v>
      </c>
      <c r="B13" s="11" t="s">
        <v>31</v>
      </c>
      <c r="C13" s="10">
        <v>757176</v>
      </c>
      <c r="D13" s="10"/>
      <c r="E13" s="10"/>
      <c r="F13" s="10"/>
      <c r="G13" s="10"/>
      <c r="H13" s="10">
        <v>1712</v>
      </c>
      <c r="I13" s="10"/>
      <c r="J13" s="10">
        <v>15093</v>
      </c>
      <c r="K13" s="10"/>
      <c r="L13" s="10">
        <v>92437</v>
      </c>
      <c r="M13" s="18"/>
    </row>
    <row r="14" spans="1:13" s="8" customFormat="1" x14ac:dyDescent="0.2">
      <c r="A14" s="22"/>
      <c r="B14" s="26" t="s">
        <v>6</v>
      </c>
      <c r="C14" s="24">
        <f t="shared" ref="C14:M14" si="2">C11+(C12-C13)</f>
        <v>-1434317</v>
      </c>
      <c r="D14" s="24">
        <f t="shared" si="2"/>
        <v>2065805</v>
      </c>
      <c r="E14" s="24">
        <f t="shared" si="2"/>
        <v>1092659</v>
      </c>
      <c r="F14" s="24">
        <f t="shared" si="2"/>
        <v>1269405</v>
      </c>
      <c r="G14" s="24">
        <f t="shared" si="2"/>
        <v>-473103</v>
      </c>
      <c r="H14" s="24">
        <f t="shared" si="2"/>
        <v>2020410</v>
      </c>
      <c r="I14" s="24">
        <f t="shared" si="2"/>
        <v>2905641</v>
      </c>
      <c r="J14" s="24">
        <f t="shared" si="2"/>
        <v>963142</v>
      </c>
      <c r="K14" s="24">
        <f t="shared" si="2"/>
        <v>39549</v>
      </c>
      <c r="L14" s="24">
        <f t="shared" si="2"/>
        <v>-29948</v>
      </c>
      <c r="M14" s="25">
        <f t="shared" si="2"/>
        <v>1800206</v>
      </c>
    </row>
    <row r="15" spans="1:13" s="3" customFormat="1" x14ac:dyDescent="0.2">
      <c r="A15" s="19">
        <v>4400000</v>
      </c>
      <c r="B15" s="11" t="s">
        <v>0</v>
      </c>
      <c r="C15" s="10">
        <v>1465723</v>
      </c>
      <c r="D15" s="10">
        <v>1343392</v>
      </c>
      <c r="E15" s="10">
        <v>593571</v>
      </c>
      <c r="F15" s="10">
        <v>1062170</v>
      </c>
      <c r="G15" s="10">
        <v>441507</v>
      </c>
      <c r="H15" s="10">
        <v>906792</v>
      </c>
      <c r="I15" s="10">
        <v>872390</v>
      </c>
      <c r="J15" s="10">
        <v>1015693</v>
      </c>
      <c r="K15" s="10">
        <v>53444</v>
      </c>
      <c r="L15" s="10">
        <v>845721</v>
      </c>
      <c r="M15" s="18">
        <v>1409755</v>
      </c>
    </row>
    <row r="16" spans="1:13" s="8" customFormat="1" x14ac:dyDescent="0.2">
      <c r="A16" s="22"/>
      <c r="B16" s="26" t="s">
        <v>3</v>
      </c>
      <c r="C16" s="24">
        <f t="shared" ref="C16:M16" si="3">C14-C15</f>
        <v>-2900040</v>
      </c>
      <c r="D16" s="24">
        <f t="shared" si="3"/>
        <v>722413</v>
      </c>
      <c r="E16" s="24">
        <f t="shared" si="3"/>
        <v>499088</v>
      </c>
      <c r="F16" s="24">
        <f t="shared" si="3"/>
        <v>207235</v>
      </c>
      <c r="G16" s="24">
        <f t="shared" si="3"/>
        <v>-914610</v>
      </c>
      <c r="H16" s="24">
        <f t="shared" si="3"/>
        <v>1113618</v>
      </c>
      <c r="I16" s="24">
        <f t="shared" si="3"/>
        <v>2033251</v>
      </c>
      <c r="J16" s="24">
        <f t="shared" si="3"/>
        <v>-52551</v>
      </c>
      <c r="K16" s="24">
        <f t="shared" si="3"/>
        <v>-13895</v>
      </c>
      <c r="L16" s="24">
        <f t="shared" si="3"/>
        <v>-875669</v>
      </c>
      <c r="M16" s="25">
        <f t="shared" si="3"/>
        <v>390451</v>
      </c>
    </row>
    <row r="17" spans="1:13" s="3" customFormat="1" x14ac:dyDescent="0.2">
      <c r="A17" s="19">
        <v>5500000</v>
      </c>
      <c r="B17" s="11" t="s">
        <v>14</v>
      </c>
      <c r="C17" s="10">
        <v>5601</v>
      </c>
      <c r="D17" s="10">
        <v>274400</v>
      </c>
      <c r="E17" s="10">
        <v>246</v>
      </c>
      <c r="F17" s="10">
        <v>67214</v>
      </c>
      <c r="G17" s="10">
        <v>853</v>
      </c>
      <c r="H17" s="10"/>
      <c r="I17" s="10"/>
      <c r="J17" s="10">
        <v>876414</v>
      </c>
      <c r="K17" s="10">
        <v>754</v>
      </c>
      <c r="L17" s="10">
        <v>6444</v>
      </c>
      <c r="M17" s="18">
        <v>2000</v>
      </c>
    </row>
    <row r="18" spans="1:13" s="3" customFormat="1" x14ac:dyDescent="0.2">
      <c r="A18" s="19">
        <v>4500000</v>
      </c>
      <c r="B18" s="11" t="s">
        <v>15</v>
      </c>
      <c r="C18" s="10"/>
      <c r="D18" s="10">
        <v>7891</v>
      </c>
      <c r="E18" s="10">
        <v>280</v>
      </c>
      <c r="F18" s="10"/>
      <c r="G18" s="10"/>
      <c r="H18" s="10">
        <v>3332</v>
      </c>
      <c r="I18" s="10"/>
      <c r="J18" s="10">
        <v>964486</v>
      </c>
      <c r="K18" s="10"/>
      <c r="L18" s="10">
        <v>461</v>
      </c>
      <c r="M18" s="18"/>
    </row>
    <row r="19" spans="1:13" s="8" customFormat="1" x14ac:dyDescent="0.2">
      <c r="A19" s="22"/>
      <c r="B19" s="26" t="s">
        <v>11</v>
      </c>
      <c r="C19" s="24">
        <f t="shared" ref="C19:M19" si="4">C16+(C17-C18)</f>
        <v>-2894439</v>
      </c>
      <c r="D19" s="24">
        <f t="shared" si="4"/>
        <v>988922</v>
      </c>
      <c r="E19" s="24">
        <f t="shared" si="4"/>
        <v>499054</v>
      </c>
      <c r="F19" s="24">
        <f t="shared" si="4"/>
        <v>274449</v>
      </c>
      <c r="G19" s="24">
        <f t="shared" si="4"/>
        <v>-913757</v>
      </c>
      <c r="H19" s="24">
        <f t="shared" si="4"/>
        <v>1110286</v>
      </c>
      <c r="I19" s="24">
        <f t="shared" si="4"/>
        <v>2033251</v>
      </c>
      <c r="J19" s="24">
        <f t="shared" si="4"/>
        <v>-140623</v>
      </c>
      <c r="K19" s="24">
        <f t="shared" si="4"/>
        <v>-13141</v>
      </c>
      <c r="L19" s="24">
        <f t="shared" si="4"/>
        <v>-869686</v>
      </c>
      <c r="M19" s="25">
        <f t="shared" si="4"/>
        <v>392451</v>
      </c>
    </row>
    <row r="20" spans="1:13" s="3" customFormat="1" ht="24" x14ac:dyDescent="0.2">
      <c r="A20" s="19">
        <v>5890000</v>
      </c>
      <c r="B20" s="11" t="s">
        <v>32</v>
      </c>
      <c r="C20" s="10">
        <v>35</v>
      </c>
      <c r="D20" s="10">
        <v>3027</v>
      </c>
      <c r="E20" s="10">
        <v>0</v>
      </c>
      <c r="F20" s="10">
        <v>3</v>
      </c>
      <c r="G20" s="10"/>
      <c r="H20" s="10">
        <v>11636</v>
      </c>
      <c r="I20" s="10">
        <v>30</v>
      </c>
      <c r="J20" s="10">
        <v>410</v>
      </c>
      <c r="K20" s="10">
        <v>3126</v>
      </c>
      <c r="L20" s="10">
        <v>425</v>
      </c>
      <c r="M20" s="18">
        <v>1</v>
      </c>
    </row>
    <row r="21" spans="1:13" s="3" customFormat="1" ht="24" x14ac:dyDescent="0.2">
      <c r="A21" s="19">
        <v>4890000</v>
      </c>
      <c r="B21" s="11" t="s">
        <v>33</v>
      </c>
      <c r="C21" s="10">
        <v>107</v>
      </c>
      <c r="D21" s="10">
        <v>442</v>
      </c>
      <c r="E21" s="10">
        <v>0</v>
      </c>
      <c r="F21" s="10">
        <v>2</v>
      </c>
      <c r="G21" s="10"/>
      <c r="H21" s="10">
        <v>28392</v>
      </c>
      <c r="I21" s="10">
        <v>0</v>
      </c>
      <c r="J21" s="10">
        <v>1370</v>
      </c>
      <c r="K21" s="10">
        <v>529</v>
      </c>
      <c r="L21" s="10">
        <v>1</v>
      </c>
      <c r="M21" s="18">
        <v>1</v>
      </c>
    </row>
    <row r="22" spans="1:13" s="8" customFormat="1" x14ac:dyDescent="0.2">
      <c r="A22" s="22"/>
      <c r="B22" s="26" t="s">
        <v>4</v>
      </c>
      <c r="C22" s="24">
        <f t="shared" ref="C22:M22" si="5">(C20-C21)+C19</f>
        <v>-2894511</v>
      </c>
      <c r="D22" s="24">
        <f t="shared" si="5"/>
        <v>991507</v>
      </c>
      <c r="E22" s="24">
        <f t="shared" si="5"/>
        <v>499054</v>
      </c>
      <c r="F22" s="24">
        <f t="shared" si="5"/>
        <v>274450</v>
      </c>
      <c r="G22" s="24">
        <f t="shared" si="5"/>
        <v>-913757</v>
      </c>
      <c r="H22" s="24">
        <f t="shared" si="5"/>
        <v>1093530</v>
      </c>
      <c r="I22" s="24">
        <f t="shared" si="5"/>
        <v>2033281</v>
      </c>
      <c r="J22" s="24">
        <f t="shared" si="5"/>
        <v>-141583</v>
      </c>
      <c r="K22" s="24">
        <f t="shared" si="5"/>
        <v>-10544</v>
      </c>
      <c r="L22" s="24">
        <f t="shared" si="5"/>
        <v>-869262</v>
      </c>
      <c r="M22" s="25">
        <f t="shared" si="5"/>
        <v>392451</v>
      </c>
    </row>
    <row r="23" spans="1:13" s="3" customFormat="1" x14ac:dyDescent="0.2">
      <c r="A23" s="19">
        <v>4600000</v>
      </c>
      <c r="B23" s="11" t="s">
        <v>34</v>
      </c>
      <c r="C23" s="10"/>
      <c r="D23" s="10">
        <v>310449</v>
      </c>
      <c r="E23" s="10">
        <v>216262</v>
      </c>
      <c r="F23" s="10">
        <v>137216</v>
      </c>
      <c r="G23" s="10"/>
      <c r="H23" s="10">
        <v>594762</v>
      </c>
      <c r="I23" s="10">
        <v>1016640</v>
      </c>
      <c r="J23" s="10"/>
      <c r="K23" s="10"/>
      <c r="L23" s="10"/>
      <c r="M23" s="18"/>
    </row>
    <row r="24" spans="1:13" s="8" customFormat="1" ht="15" customHeight="1" x14ac:dyDescent="0.2">
      <c r="A24" s="20"/>
      <c r="B24" s="12" t="s">
        <v>7</v>
      </c>
      <c r="C24" s="13">
        <f t="shared" ref="C24:M24" si="6">C22-C23</f>
        <v>-2894511</v>
      </c>
      <c r="D24" s="13">
        <f t="shared" si="6"/>
        <v>681058</v>
      </c>
      <c r="E24" s="13">
        <f t="shared" si="6"/>
        <v>282792</v>
      </c>
      <c r="F24" s="13">
        <f t="shared" si="6"/>
        <v>137234</v>
      </c>
      <c r="G24" s="13">
        <f t="shared" si="6"/>
        <v>-913757</v>
      </c>
      <c r="H24" s="13">
        <f t="shared" si="6"/>
        <v>498768</v>
      </c>
      <c r="I24" s="13">
        <f t="shared" si="6"/>
        <v>1016641</v>
      </c>
      <c r="J24" s="13">
        <f t="shared" si="6"/>
        <v>-141583</v>
      </c>
      <c r="K24" s="13">
        <f t="shared" si="6"/>
        <v>-10544</v>
      </c>
      <c r="L24" s="13">
        <f t="shared" si="6"/>
        <v>-869262</v>
      </c>
      <c r="M24" s="21">
        <f t="shared" si="6"/>
        <v>392451</v>
      </c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6.2.EE.RR. Agencia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2015-09-17T20:27:22Z</cp:lastPrinted>
  <dcterms:created xsi:type="dcterms:W3CDTF">2015-09-01T16:02:29Z</dcterms:created>
  <dcterms:modified xsi:type="dcterms:W3CDTF">2024-04-08T22:35:05Z</dcterms:modified>
</cp:coreProperties>
</file>