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ESTADISTICAS DEL M.V -  BOLETINES\PARA PÚBLICAR\"/>
    </mc:Choice>
  </mc:AlternateContent>
  <bookViews>
    <workbookView xWindow="0" yWindow="0" windowWidth="28800" windowHeight="10680" tabRatio="871"/>
  </bookViews>
  <sheets>
    <sheet name="ÍNDICE" sheetId="54" r:id="rId1"/>
    <sheet name="1" sheetId="178" r:id="rId2"/>
    <sheet name="2" sheetId="192" r:id="rId3"/>
    <sheet name="3" sheetId="104" r:id="rId4"/>
    <sheet name="Hoja10" sheetId="201" state="hidden" r:id="rId5"/>
    <sheet name="4" sheetId="193" r:id="rId6"/>
    <sheet name="5" sheetId="194" r:id="rId7"/>
    <sheet name="6" sheetId="195" r:id="rId8"/>
    <sheet name="7" sheetId="196" r:id="rId9"/>
    <sheet name="8" sheetId="197" r:id="rId10"/>
    <sheet name="9" sheetId="198" r:id="rId11"/>
    <sheet name="10" sheetId="199" r:id="rId12"/>
    <sheet name="11" sheetId="200" r:id="rId13"/>
    <sheet name="12" sheetId="130" r:id="rId14"/>
    <sheet name="13" sheetId="67" r:id="rId15"/>
    <sheet name="14" sheetId="68" r:id="rId16"/>
    <sheet name="15" sheetId="181" r:id="rId17"/>
    <sheet name="16" sheetId="17" r:id="rId18"/>
    <sheet name="17" sheetId="18" r:id="rId19"/>
    <sheet name="18" sheetId="73" r:id="rId20"/>
    <sheet name="19" sheetId="74" r:id="rId21"/>
    <sheet name="20" sheetId="75" r:id="rId22"/>
    <sheet name="21" sheetId="76" r:id="rId23"/>
    <sheet name="22" sheetId="77" r:id="rId24"/>
    <sheet name="23" sheetId="182" r:id="rId25"/>
    <sheet name="24" sheetId="183" r:id="rId26"/>
    <sheet name="25" sheetId="80" r:id="rId27"/>
    <sheet name="26" sheetId="132" r:id="rId28"/>
    <sheet name="27" sheetId="202" r:id="rId29"/>
    <sheet name="28" sheetId="83" r:id="rId30"/>
    <sheet name="29" sheetId="84" r:id="rId31"/>
    <sheet name="30" sheetId="164" r:id="rId32"/>
    <sheet name="31" sheetId="184" r:id="rId33"/>
    <sheet name="32" sheetId="185" r:id="rId34"/>
    <sheet name="33" sheetId="88" r:id="rId35"/>
    <sheet name="34" sheetId="186" r:id="rId36"/>
    <sheet name="35" sheetId="90" r:id="rId37"/>
    <sheet name="36" sheetId="91" r:id="rId38"/>
    <sheet name="37" sheetId="92" r:id="rId39"/>
    <sheet name="38" sheetId="187" r:id="rId40"/>
    <sheet name="39" sheetId="188" r:id="rId41"/>
    <sheet name="40" sheetId="189" r:id="rId42"/>
    <sheet name="41" sheetId="96" r:id="rId43"/>
    <sheet name="42" sheetId="97" r:id="rId44"/>
    <sheet name="ABREVIATURAS" sheetId="98" r:id="rId45"/>
  </sheets>
  <definedNames>
    <definedName name="_a1000000" localSheetId="13">#REF!</definedName>
    <definedName name="_a1000000" localSheetId="14">#REF!</definedName>
    <definedName name="_a1000000" localSheetId="15">#REF!</definedName>
    <definedName name="_a1000000" localSheetId="16">#REF!</definedName>
    <definedName name="_a1000000" localSheetId="24">#REF!</definedName>
    <definedName name="_a1000000" localSheetId="25">#REF!</definedName>
    <definedName name="_a1000000" localSheetId="26">#REF!</definedName>
    <definedName name="_a1000000" localSheetId="27">#REF!</definedName>
    <definedName name="_a1000000" localSheetId="28">#REF!</definedName>
    <definedName name="_a1000000" localSheetId="30">#REF!</definedName>
    <definedName name="_a1000000" localSheetId="3">#REF!</definedName>
    <definedName name="_a1000000" localSheetId="31">#REF!</definedName>
    <definedName name="_a1000000" localSheetId="32">#REF!</definedName>
    <definedName name="_a1000000" localSheetId="33">#REF!</definedName>
    <definedName name="_a1000000" localSheetId="35">#REF!</definedName>
    <definedName name="_a1000000" localSheetId="36">#REF!</definedName>
    <definedName name="_a1000000" localSheetId="37">#REF!</definedName>
    <definedName name="_a1000000" localSheetId="38">#REF!</definedName>
    <definedName name="_a1000000" localSheetId="42">#REF!</definedName>
    <definedName name="_a1000000" localSheetId="44">#REF!</definedName>
    <definedName name="_a1000000">#REF!</definedName>
    <definedName name="_a990000" localSheetId="13">#REF!</definedName>
    <definedName name="_a990000" localSheetId="14">#REF!</definedName>
    <definedName name="_a990000" localSheetId="15">#REF!</definedName>
    <definedName name="_a990000" localSheetId="16">#REF!</definedName>
    <definedName name="_a990000" localSheetId="24">#REF!</definedName>
    <definedName name="_a990000" localSheetId="25">#REF!</definedName>
    <definedName name="_a990000" localSheetId="26">#REF!</definedName>
    <definedName name="_a990000" localSheetId="27">#REF!</definedName>
    <definedName name="_a990000" localSheetId="28">#REF!</definedName>
    <definedName name="_a990000" localSheetId="30">#REF!</definedName>
    <definedName name="_a990000" localSheetId="3">#REF!</definedName>
    <definedName name="_a990000" localSheetId="31">#REF!</definedName>
    <definedName name="_a990000" localSheetId="32">#REF!</definedName>
    <definedName name="_a990000" localSheetId="33">#REF!</definedName>
    <definedName name="_a990000" localSheetId="35">#REF!</definedName>
    <definedName name="_a990000" localSheetId="36">#REF!</definedName>
    <definedName name="_a990000" localSheetId="37">#REF!</definedName>
    <definedName name="_a990000" localSheetId="38">#REF!</definedName>
    <definedName name="_a990000" localSheetId="42">#REF!</definedName>
    <definedName name="_a990000" localSheetId="44">#REF!</definedName>
    <definedName name="_a990000">#REF!</definedName>
    <definedName name="_xlnm.Print_Area" localSheetId="26">'25'!$A$1:$M$20</definedName>
    <definedName name="_xlnm.Print_Area" localSheetId="34">'33'!$A$1:$K$26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9" i="91" l="1"/>
  <c r="I34" i="91"/>
  <c r="I38" i="91"/>
  <c r="H39" i="91"/>
  <c r="B140" i="91"/>
  <c r="F39" i="91" l="1"/>
  <c r="I55" i="92"/>
  <c r="I61" i="92"/>
  <c r="I40" i="92"/>
  <c r="I11" i="92"/>
  <c r="I13" i="92"/>
  <c r="I7" i="92"/>
  <c r="I6" i="91"/>
  <c r="B26" i="189" l="1"/>
  <c r="C8" i="188"/>
  <c r="C9" i="188"/>
  <c r="C10" i="188"/>
  <c r="C11" i="188"/>
  <c r="C12" i="188"/>
  <c r="C13" i="188"/>
  <c r="C14" i="188"/>
  <c r="C15" i="188"/>
  <c r="C16" i="188"/>
  <c r="C17" i="188"/>
  <c r="C18" i="188"/>
  <c r="C19" i="188"/>
  <c r="C7" i="188"/>
  <c r="B20" i="188"/>
  <c r="F6" i="187"/>
  <c r="Q48" i="97"/>
  <c r="Q9" i="97"/>
  <c r="N60" i="90"/>
  <c r="N8" i="90"/>
  <c r="E43" i="186"/>
  <c r="B26" i="88"/>
  <c r="C26" i="88"/>
  <c r="D26" i="88"/>
  <c r="E26" i="88"/>
  <c r="F26" i="88"/>
  <c r="G26" i="88"/>
  <c r="H26" i="88"/>
  <c r="B27" i="185"/>
  <c r="B55" i="184"/>
  <c r="D126" i="132"/>
  <c r="E126" i="132"/>
  <c r="F126" i="132"/>
  <c r="G126" i="132"/>
  <c r="H126" i="132"/>
  <c r="I126" i="132"/>
  <c r="J126" i="132"/>
  <c r="K126" i="132"/>
  <c r="L126" i="132"/>
  <c r="M126" i="132"/>
  <c r="N126" i="132"/>
  <c r="O126" i="132"/>
  <c r="P126" i="132"/>
  <c r="Q126" i="132"/>
  <c r="R126" i="132"/>
  <c r="S126" i="132"/>
  <c r="T126" i="132"/>
  <c r="U126" i="132"/>
  <c r="V126" i="132"/>
  <c r="W126" i="132"/>
  <c r="X126" i="132"/>
  <c r="Y126" i="132"/>
  <c r="Z126" i="132"/>
  <c r="AA126" i="132"/>
  <c r="AB126" i="132"/>
  <c r="AC126" i="132"/>
  <c r="AD126" i="132"/>
  <c r="AE126" i="132"/>
  <c r="AF126" i="132"/>
  <c r="AG126" i="132"/>
  <c r="AH126" i="132"/>
  <c r="AI126" i="132"/>
  <c r="AJ126" i="132"/>
  <c r="AK126" i="132"/>
  <c r="AL126" i="132"/>
  <c r="AM126" i="132"/>
  <c r="AN126" i="132"/>
  <c r="AO126" i="132"/>
  <c r="AP126" i="132"/>
  <c r="AQ126" i="132"/>
  <c r="AR126" i="132"/>
  <c r="AS126" i="132"/>
  <c r="AT126" i="132"/>
  <c r="AU126" i="132"/>
  <c r="AV126" i="132"/>
  <c r="AW126" i="132"/>
  <c r="AX126" i="132"/>
  <c r="AY126" i="132"/>
  <c r="C126" i="132"/>
  <c r="C129" i="132" s="1"/>
  <c r="AY116" i="132"/>
  <c r="AY103" i="132"/>
  <c r="AY101" i="132"/>
  <c r="D100" i="132"/>
  <c r="E100" i="132"/>
  <c r="F100" i="132"/>
  <c r="G100" i="132"/>
  <c r="H100" i="132"/>
  <c r="I100" i="132"/>
  <c r="J100" i="132"/>
  <c r="K100" i="132"/>
  <c r="L100" i="132"/>
  <c r="M100" i="132"/>
  <c r="N100" i="132"/>
  <c r="O100" i="132"/>
  <c r="P100" i="132"/>
  <c r="Q100" i="132"/>
  <c r="R100" i="132"/>
  <c r="S100" i="132"/>
  <c r="T100" i="132"/>
  <c r="U100" i="132"/>
  <c r="V100" i="132"/>
  <c r="W100" i="132"/>
  <c r="X100" i="132"/>
  <c r="Y100" i="132"/>
  <c r="Z100" i="132"/>
  <c r="AA100" i="132"/>
  <c r="AB100" i="132"/>
  <c r="AC100" i="132"/>
  <c r="AD100" i="132"/>
  <c r="AE100" i="132"/>
  <c r="AF100" i="132"/>
  <c r="AG100" i="132"/>
  <c r="AH100" i="132"/>
  <c r="AI100" i="132"/>
  <c r="AJ100" i="132"/>
  <c r="AK100" i="132"/>
  <c r="AL100" i="132"/>
  <c r="AM100" i="132"/>
  <c r="AN100" i="132"/>
  <c r="AO100" i="132"/>
  <c r="AP100" i="132"/>
  <c r="AQ100" i="132"/>
  <c r="AR100" i="132"/>
  <c r="AS100" i="132"/>
  <c r="AT100" i="132"/>
  <c r="AU100" i="132"/>
  <c r="AV100" i="132"/>
  <c r="AW100" i="132"/>
  <c r="AX100" i="132"/>
  <c r="C100" i="132"/>
  <c r="AY100" i="132" s="1"/>
  <c r="AY76" i="132"/>
  <c r="D75" i="132"/>
  <c r="E75" i="132"/>
  <c r="F75" i="132"/>
  <c r="G75" i="132"/>
  <c r="H75" i="132"/>
  <c r="I75" i="132"/>
  <c r="J75" i="132"/>
  <c r="K75" i="132"/>
  <c r="L75" i="132"/>
  <c r="M75" i="132"/>
  <c r="N75" i="132"/>
  <c r="O75" i="132"/>
  <c r="P75" i="132"/>
  <c r="Q75" i="132"/>
  <c r="R75" i="132"/>
  <c r="S75" i="132"/>
  <c r="T75" i="132"/>
  <c r="U75" i="132"/>
  <c r="V75" i="132"/>
  <c r="W75" i="132"/>
  <c r="X75" i="132"/>
  <c r="Y75" i="132"/>
  <c r="Z75" i="132"/>
  <c r="AA75" i="132"/>
  <c r="AB75" i="132"/>
  <c r="AC75" i="132"/>
  <c r="AD75" i="132"/>
  <c r="AE75" i="132"/>
  <c r="AF75" i="132"/>
  <c r="AG75" i="132"/>
  <c r="AH75" i="132"/>
  <c r="AI75" i="132"/>
  <c r="AJ75" i="132"/>
  <c r="AK75" i="132"/>
  <c r="AL75" i="132"/>
  <c r="AM75" i="132"/>
  <c r="AN75" i="132"/>
  <c r="AO75" i="132"/>
  <c r="AP75" i="132"/>
  <c r="AQ75" i="132"/>
  <c r="AR75" i="132"/>
  <c r="AS75" i="132"/>
  <c r="AT75" i="132"/>
  <c r="AU75" i="132"/>
  <c r="AV75" i="132"/>
  <c r="AW75" i="132"/>
  <c r="AX75" i="132"/>
  <c r="C75" i="132"/>
  <c r="AY75" i="132" s="1"/>
  <c r="AY19" i="132"/>
  <c r="I22" i="80"/>
  <c r="D22" i="80"/>
  <c r="E22" i="80"/>
  <c r="F22" i="80"/>
  <c r="G22" i="80"/>
  <c r="H22" i="80"/>
  <c r="C22" i="80"/>
  <c r="D21" i="80"/>
  <c r="E21" i="80"/>
  <c r="F21" i="80"/>
  <c r="G21" i="80"/>
  <c r="H21" i="80"/>
  <c r="I21" i="80"/>
  <c r="C21" i="80"/>
  <c r="L21" i="80" s="1"/>
  <c r="J7" i="80"/>
  <c r="B25" i="183"/>
  <c r="B84" i="182"/>
  <c r="C44" i="164"/>
  <c r="C35" i="164"/>
  <c r="C55" i="184" l="1"/>
  <c r="AU36" i="84"/>
  <c r="AU33" i="84"/>
  <c r="AT33" i="84"/>
  <c r="AJ33" i="84"/>
  <c r="AK33" i="84"/>
  <c r="AL33" i="84"/>
  <c r="AM33" i="84"/>
  <c r="AN33" i="84"/>
  <c r="AO33" i="84"/>
  <c r="AP33" i="84"/>
  <c r="AQ33" i="84"/>
  <c r="AR33" i="84"/>
  <c r="AS33" i="84"/>
  <c r="AX33" i="84"/>
  <c r="AJ34" i="84"/>
  <c r="AK34" i="84"/>
  <c r="AL34" i="84"/>
  <c r="AM34" i="84"/>
  <c r="AN34" i="84"/>
  <c r="AO34" i="84"/>
  <c r="AP34" i="84"/>
  <c r="AQ34" i="84"/>
  <c r="AR34" i="84"/>
  <c r="AS34" i="84"/>
  <c r="AT34" i="84"/>
  <c r="AU34" i="84"/>
  <c r="AX34" i="84"/>
  <c r="AJ35" i="84"/>
  <c r="AK35" i="84"/>
  <c r="AL35" i="84"/>
  <c r="AM35" i="84"/>
  <c r="AN35" i="84"/>
  <c r="AO35" i="84"/>
  <c r="AP35" i="84"/>
  <c r="AQ35" i="84"/>
  <c r="AR35" i="84"/>
  <c r="AS35" i="84"/>
  <c r="AT35" i="84"/>
  <c r="AU35" i="84"/>
  <c r="AX35" i="84"/>
  <c r="AJ36" i="84"/>
  <c r="AK36" i="84"/>
  <c r="AL36" i="84"/>
  <c r="AM36" i="84"/>
  <c r="AN36" i="84"/>
  <c r="AO36" i="84"/>
  <c r="AP36" i="84"/>
  <c r="AQ36" i="84"/>
  <c r="AR36" i="84"/>
  <c r="AS36" i="84"/>
  <c r="AT36" i="84"/>
  <c r="AX36" i="84"/>
  <c r="AJ37" i="84"/>
  <c r="AK37" i="84"/>
  <c r="AL37" i="84"/>
  <c r="AM37" i="84"/>
  <c r="AN37" i="84"/>
  <c r="AO37" i="84"/>
  <c r="AP37" i="84"/>
  <c r="AQ37" i="84"/>
  <c r="AR37" i="84"/>
  <c r="AS37" i="84"/>
  <c r="AT37" i="84"/>
  <c r="AU37" i="84"/>
  <c r="AX37" i="84"/>
  <c r="AJ38" i="84"/>
  <c r="AK38" i="84"/>
  <c r="AL38" i="84"/>
  <c r="AM38" i="84"/>
  <c r="AN38" i="84"/>
  <c r="AO38" i="84"/>
  <c r="AP38" i="84"/>
  <c r="AQ38" i="84"/>
  <c r="AR38" i="84"/>
  <c r="AS38" i="84"/>
  <c r="AT38" i="84"/>
  <c r="AU38" i="84"/>
  <c r="AX38" i="84"/>
  <c r="AJ39" i="84"/>
  <c r="AK39" i="84"/>
  <c r="AL39" i="84"/>
  <c r="AM39" i="84"/>
  <c r="AN39" i="84"/>
  <c r="AO39" i="84"/>
  <c r="AP39" i="84"/>
  <c r="AQ39" i="84"/>
  <c r="AR39" i="84"/>
  <c r="AS39" i="84"/>
  <c r="AT39" i="84"/>
  <c r="AU39" i="84"/>
  <c r="AX39" i="84"/>
  <c r="AJ40" i="84"/>
  <c r="AK40" i="84"/>
  <c r="AL40" i="84"/>
  <c r="AM40" i="84"/>
  <c r="AN40" i="84"/>
  <c r="AO40" i="84"/>
  <c r="AP40" i="84"/>
  <c r="AQ40" i="84"/>
  <c r="AR40" i="84"/>
  <c r="AS40" i="84"/>
  <c r="AT40" i="84"/>
  <c r="AU40" i="84"/>
  <c r="AX40" i="84"/>
  <c r="AJ41" i="84"/>
  <c r="AK41" i="84"/>
  <c r="AL41" i="84"/>
  <c r="AM41" i="84"/>
  <c r="AN41" i="84"/>
  <c r="AO41" i="84"/>
  <c r="AP41" i="84"/>
  <c r="AQ41" i="84"/>
  <c r="AR41" i="84"/>
  <c r="AS41" i="84"/>
  <c r="AT41" i="84"/>
  <c r="AU41" i="84"/>
  <c r="AX41" i="84"/>
  <c r="AJ42" i="84"/>
  <c r="AK42" i="84"/>
  <c r="AL42" i="84"/>
  <c r="AM42" i="84"/>
  <c r="AN42" i="84"/>
  <c r="AO42" i="84"/>
  <c r="AP42" i="84"/>
  <c r="AQ42" i="84"/>
  <c r="AR42" i="84"/>
  <c r="AS42" i="84"/>
  <c r="AT42" i="84"/>
  <c r="AU42" i="84"/>
  <c r="AX42" i="84"/>
  <c r="AJ43" i="84"/>
  <c r="AK43" i="84"/>
  <c r="AL43" i="84"/>
  <c r="AM43" i="84"/>
  <c r="AN43" i="84"/>
  <c r="AO43" i="84"/>
  <c r="AP43" i="84"/>
  <c r="AQ43" i="84"/>
  <c r="AR43" i="84"/>
  <c r="AS43" i="84"/>
  <c r="AT43" i="84"/>
  <c r="AU43" i="84"/>
  <c r="AX43" i="84"/>
  <c r="AJ44" i="84"/>
  <c r="AK44" i="84"/>
  <c r="AL44" i="84"/>
  <c r="AM44" i="84"/>
  <c r="AN44" i="84"/>
  <c r="AO44" i="84"/>
  <c r="AP44" i="84"/>
  <c r="AQ44" i="84"/>
  <c r="AR44" i="84"/>
  <c r="AS44" i="84"/>
  <c r="AT44" i="84"/>
  <c r="AU44" i="84"/>
  <c r="AX44" i="84"/>
  <c r="AJ45" i="84"/>
  <c r="AK45" i="84"/>
  <c r="AL45" i="84"/>
  <c r="AM45" i="84"/>
  <c r="AN45" i="84"/>
  <c r="AO45" i="84"/>
  <c r="AP45" i="84"/>
  <c r="AQ45" i="84"/>
  <c r="AR45" i="84"/>
  <c r="AS45" i="84"/>
  <c r="AT45" i="84"/>
  <c r="AU45" i="84"/>
  <c r="AX45" i="84"/>
  <c r="AJ46" i="84"/>
  <c r="AK46" i="84"/>
  <c r="AL46" i="84"/>
  <c r="AM46" i="84"/>
  <c r="AN46" i="84"/>
  <c r="AO46" i="84"/>
  <c r="AP46" i="84"/>
  <c r="AQ46" i="84"/>
  <c r="AR46" i="84"/>
  <c r="AS46" i="84"/>
  <c r="AT46" i="84"/>
  <c r="AU46" i="84"/>
  <c r="AX46" i="84"/>
  <c r="AJ47" i="84"/>
  <c r="AK47" i="84"/>
  <c r="AL47" i="84"/>
  <c r="AM47" i="84"/>
  <c r="AN47" i="84"/>
  <c r="AO47" i="84"/>
  <c r="AP47" i="84"/>
  <c r="AQ47" i="84"/>
  <c r="AR47" i="84"/>
  <c r="AS47" i="84"/>
  <c r="AT47" i="84"/>
  <c r="AU47" i="84"/>
  <c r="AX47" i="84"/>
  <c r="AJ48" i="84"/>
  <c r="AK48" i="84"/>
  <c r="AL48" i="84"/>
  <c r="AM48" i="84"/>
  <c r="AN48" i="84"/>
  <c r="AO48" i="84"/>
  <c r="AP48" i="84"/>
  <c r="AQ48" i="84"/>
  <c r="AR48" i="84"/>
  <c r="AS48" i="84"/>
  <c r="AT48" i="84"/>
  <c r="AU48" i="84"/>
  <c r="AX48" i="84"/>
  <c r="AJ49" i="84"/>
  <c r="AK49" i="84"/>
  <c r="AL49" i="84"/>
  <c r="AM49" i="84"/>
  <c r="AN49" i="84"/>
  <c r="AO49" i="84"/>
  <c r="AP49" i="84"/>
  <c r="AQ49" i="84"/>
  <c r="AR49" i="84"/>
  <c r="AS49" i="84"/>
  <c r="AT49" i="84"/>
  <c r="AU49" i="84"/>
  <c r="AX49" i="84"/>
  <c r="AJ50" i="84"/>
  <c r="AK50" i="84"/>
  <c r="AL50" i="84"/>
  <c r="AM50" i="84"/>
  <c r="AN50" i="84"/>
  <c r="AO50" i="84"/>
  <c r="AP50" i="84"/>
  <c r="AQ50" i="84"/>
  <c r="AR50" i="84"/>
  <c r="AS50" i="84"/>
  <c r="AT50" i="84"/>
  <c r="AU50" i="84"/>
  <c r="AX50" i="84"/>
  <c r="AJ51" i="84"/>
  <c r="AK51" i="84"/>
  <c r="AL51" i="84"/>
  <c r="AM51" i="84"/>
  <c r="AN51" i="84"/>
  <c r="AO51" i="84"/>
  <c r="AP51" i="84"/>
  <c r="AQ51" i="84"/>
  <c r="AR51" i="84"/>
  <c r="AS51" i="84"/>
  <c r="AT51" i="84"/>
  <c r="AU51" i="84"/>
  <c r="AX51" i="84"/>
  <c r="AJ52" i="84"/>
  <c r="AK52" i="84"/>
  <c r="AL52" i="84"/>
  <c r="AM52" i="84"/>
  <c r="AN52" i="84"/>
  <c r="AO52" i="84"/>
  <c r="AP52" i="84"/>
  <c r="AQ52" i="84"/>
  <c r="AR52" i="84"/>
  <c r="AS52" i="84"/>
  <c r="AT52" i="84"/>
  <c r="AU52" i="84"/>
  <c r="AX52" i="84"/>
  <c r="AJ53" i="84"/>
  <c r="AK53" i="84"/>
  <c r="AL53" i="84"/>
  <c r="AM53" i="84"/>
  <c r="AN53" i="84"/>
  <c r="AO53" i="84"/>
  <c r="AP53" i="84"/>
  <c r="AQ53" i="84"/>
  <c r="AR53" i="84"/>
  <c r="AS53" i="84"/>
  <c r="AT53" i="84"/>
  <c r="AU53" i="84"/>
  <c r="AX53" i="84"/>
  <c r="AJ54" i="84"/>
  <c r="AK54" i="84"/>
  <c r="AL54" i="84"/>
  <c r="AM54" i="84"/>
  <c r="AN54" i="84"/>
  <c r="AO54" i="84"/>
  <c r="AP54" i="84"/>
  <c r="AQ54" i="84"/>
  <c r="AR54" i="84"/>
  <c r="AS54" i="84"/>
  <c r="AT54" i="84"/>
  <c r="AU54" i="84"/>
  <c r="AX54" i="84"/>
  <c r="AJ55" i="84"/>
  <c r="AK55" i="84"/>
  <c r="AL55" i="84"/>
  <c r="AM55" i="84"/>
  <c r="AN55" i="84"/>
  <c r="AO55" i="84"/>
  <c r="AP55" i="84"/>
  <c r="AQ55" i="84"/>
  <c r="AR55" i="84"/>
  <c r="AS55" i="84"/>
  <c r="AT55" i="84"/>
  <c r="AU55" i="84"/>
  <c r="AX55" i="84"/>
  <c r="AJ56" i="84"/>
  <c r="AK56" i="84"/>
  <c r="AL56" i="84"/>
  <c r="AM56" i="84"/>
  <c r="AN56" i="84"/>
  <c r="AO56" i="84"/>
  <c r="AP56" i="84"/>
  <c r="AQ56" i="84"/>
  <c r="AR56" i="84"/>
  <c r="AS56" i="84"/>
  <c r="AT56" i="84"/>
  <c r="AU56" i="84"/>
  <c r="AX56" i="84"/>
  <c r="AJ57" i="84"/>
  <c r="AK57" i="84"/>
  <c r="AL57" i="84"/>
  <c r="AM57" i="84"/>
  <c r="AN57" i="84"/>
  <c r="AO57" i="84"/>
  <c r="AP57" i="84"/>
  <c r="AQ57" i="84"/>
  <c r="AR57" i="84"/>
  <c r="AS57" i="84"/>
  <c r="AT57" i="84"/>
  <c r="AU57" i="84"/>
  <c r="AX57" i="84"/>
  <c r="AJ58" i="84"/>
  <c r="AK58" i="84"/>
  <c r="AL58" i="84"/>
  <c r="AM58" i="84"/>
  <c r="AN58" i="84"/>
  <c r="AO58" i="84"/>
  <c r="AP58" i="84"/>
  <c r="AQ58" i="84"/>
  <c r="AR58" i="84"/>
  <c r="AS58" i="84"/>
  <c r="AT58" i="84"/>
  <c r="AU58" i="84"/>
  <c r="AX58" i="84"/>
  <c r="AJ59" i="84"/>
  <c r="AK59" i="84"/>
  <c r="AL59" i="84"/>
  <c r="AM59" i="84"/>
  <c r="AN59" i="84"/>
  <c r="AO59" i="84"/>
  <c r="AP59" i="84"/>
  <c r="AQ59" i="84"/>
  <c r="AR59" i="84"/>
  <c r="AS59" i="84"/>
  <c r="AT59" i="84"/>
  <c r="AU59" i="84"/>
  <c r="AX59" i="84"/>
  <c r="Q25" i="84"/>
  <c r="Q6" i="84"/>
  <c r="P6" i="84"/>
  <c r="J71" i="83"/>
  <c r="J62" i="83"/>
  <c r="AC6" i="83"/>
  <c r="AC7" i="83"/>
  <c r="AC8" i="83"/>
  <c r="AC9" i="83"/>
  <c r="AC10" i="83"/>
  <c r="AC11" i="83"/>
  <c r="AC12" i="83"/>
  <c r="AC13" i="83"/>
  <c r="AC14" i="83"/>
  <c r="AC15" i="83"/>
  <c r="AC16" i="83"/>
  <c r="AC17" i="83"/>
  <c r="AC18" i="83"/>
  <c r="AC19" i="83"/>
  <c r="AC20" i="83"/>
  <c r="AC21" i="83"/>
  <c r="AC22" i="83"/>
  <c r="AC23" i="83"/>
  <c r="AC24" i="83"/>
  <c r="AC25" i="83"/>
  <c r="N11" i="77"/>
  <c r="M5" i="77"/>
  <c r="M8" i="77" s="1"/>
  <c r="M11" i="77"/>
  <c r="N54" i="76"/>
  <c r="Q6" i="76"/>
  <c r="Q54" i="76"/>
  <c r="P54" i="76"/>
  <c r="Q6" i="75"/>
  <c r="P6" i="75"/>
  <c r="N54" i="75"/>
  <c r="C34" i="74"/>
  <c r="C28" i="73"/>
  <c r="B25" i="181" l="1"/>
  <c r="M15" i="68" l="1"/>
  <c r="M21" i="68"/>
  <c r="K22" i="68"/>
  <c r="K20" i="68"/>
  <c r="L20" i="68"/>
  <c r="K18" i="68"/>
  <c r="L18" i="68"/>
  <c r="K16" i="68"/>
  <c r="L16" i="68"/>
  <c r="L14" i="68"/>
  <c r="K12" i="68"/>
  <c r="L12" i="68"/>
  <c r="L10" i="68"/>
  <c r="M7" i="68"/>
  <c r="K8" i="68"/>
  <c r="L8" i="68"/>
  <c r="J20" i="68"/>
  <c r="I20" i="68"/>
  <c r="H20" i="68"/>
  <c r="G20" i="68"/>
  <c r="F20" i="68"/>
  <c r="E20" i="68"/>
  <c r="D20" i="68"/>
  <c r="C20" i="68"/>
  <c r="B20" i="68"/>
  <c r="J18" i="68"/>
  <c r="I18" i="68"/>
  <c r="H18" i="68"/>
  <c r="G18" i="68"/>
  <c r="F18" i="68"/>
  <c r="E18" i="68"/>
  <c r="D18" i="68"/>
  <c r="C18" i="68"/>
  <c r="B18" i="68"/>
  <c r="J16" i="68"/>
  <c r="I16" i="68"/>
  <c r="H16" i="68"/>
  <c r="G16" i="68"/>
  <c r="F16" i="68"/>
  <c r="E16" i="68"/>
  <c r="D16" i="68"/>
  <c r="C16" i="68"/>
  <c r="B16" i="68"/>
  <c r="J14" i="68"/>
  <c r="J22" i="68" s="1"/>
  <c r="I14" i="68"/>
  <c r="H14" i="68"/>
  <c r="G14" i="68"/>
  <c r="F14" i="68"/>
  <c r="E14" i="68"/>
  <c r="D14" i="68"/>
  <c r="C14" i="68"/>
  <c r="B14" i="68"/>
  <c r="J12" i="68"/>
  <c r="I12" i="68"/>
  <c r="H12" i="68"/>
  <c r="G12" i="68"/>
  <c r="F12" i="68"/>
  <c r="E12" i="68"/>
  <c r="D12" i="68"/>
  <c r="C12" i="68"/>
  <c r="B12" i="68"/>
  <c r="J10" i="68"/>
  <c r="I10" i="68"/>
  <c r="I22" i="68" s="1"/>
  <c r="H10" i="68"/>
  <c r="H22" i="68" s="1"/>
  <c r="G10" i="68"/>
  <c r="F10" i="68"/>
  <c r="E10" i="68"/>
  <c r="D10" i="68"/>
  <c r="C10" i="68"/>
  <c r="B10" i="68"/>
  <c r="J8" i="68"/>
  <c r="I8" i="68"/>
  <c r="H8" i="68"/>
  <c r="G8" i="68"/>
  <c r="G22" i="68" s="1"/>
  <c r="F8" i="68"/>
  <c r="F22" i="68" s="1"/>
  <c r="E8" i="68"/>
  <c r="E22" i="68" s="1"/>
  <c r="D8" i="68"/>
  <c r="D22" i="68" s="1"/>
  <c r="C8" i="68"/>
  <c r="C22" i="68" s="1"/>
  <c r="B8" i="68"/>
  <c r="B22" i="68" s="1"/>
  <c r="M62" i="67"/>
  <c r="L61" i="67"/>
  <c r="L63" i="67"/>
  <c r="J59" i="67"/>
  <c r="K59" i="67"/>
  <c r="L59" i="67"/>
  <c r="L55" i="67"/>
  <c r="L53" i="67"/>
  <c r="L51" i="67"/>
  <c r="L49" i="67"/>
  <c r="L47" i="67"/>
  <c r="L39" i="67"/>
  <c r="M34" i="67"/>
  <c r="L45" i="67"/>
  <c r="L43" i="67"/>
  <c r="L41" i="67"/>
  <c r="L35" i="67"/>
  <c r="L33" i="67"/>
  <c r="L31" i="67"/>
  <c r="L29" i="67"/>
  <c r="M28" i="67"/>
  <c r="K61" i="67"/>
  <c r="J61" i="67"/>
  <c r="J63" i="67"/>
  <c r="K55" i="67"/>
  <c r="K53" i="67"/>
  <c r="K51" i="67"/>
  <c r="K49" i="67"/>
  <c r="K47" i="67"/>
  <c r="K45" i="67"/>
  <c r="K43" i="67"/>
  <c r="K39" i="67"/>
  <c r="K33" i="67"/>
  <c r="K31" i="67"/>
  <c r="J31" i="67"/>
  <c r="K29" i="67"/>
  <c r="J29" i="67"/>
  <c r="K27" i="67"/>
  <c r="K12" i="67"/>
  <c r="K8" i="67"/>
  <c r="L8" i="67"/>
  <c r="K14" i="67"/>
  <c r="L12" i="67"/>
  <c r="K10" i="67"/>
  <c r="L10" i="67"/>
  <c r="I61" i="67"/>
  <c r="H61" i="67"/>
  <c r="G61" i="67"/>
  <c r="F61" i="67"/>
  <c r="E61" i="67"/>
  <c r="D61" i="67"/>
  <c r="C61" i="67"/>
  <c r="B61" i="67"/>
  <c r="I59" i="67"/>
  <c r="H59" i="67"/>
  <c r="G59" i="67"/>
  <c r="F59" i="67"/>
  <c r="E59" i="67"/>
  <c r="D59" i="67"/>
  <c r="C59" i="67"/>
  <c r="B59" i="67"/>
  <c r="J57" i="67"/>
  <c r="I57" i="67"/>
  <c r="H57" i="67"/>
  <c r="G57" i="67"/>
  <c r="F57" i="67"/>
  <c r="E57" i="67"/>
  <c r="D57" i="67"/>
  <c r="C57" i="67"/>
  <c r="B57" i="67"/>
  <c r="J55" i="67"/>
  <c r="I55" i="67"/>
  <c r="H55" i="67"/>
  <c r="G55" i="67"/>
  <c r="F55" i="67"/>
  <c r="E55" i="67"/>
  <c r="D55" i="67"/>
  <c r="C55" i="67"/>
  <c r="B55" i="67"/>
  <c r="J53" i="67"/>
  <c r="I53" i="67"/>
  <c r="H53" i="67"/>
  <c r="G53" i="67"/>
  <c r="F53" i="67"/>
  <c r="E53" i="67"/>
  <c r="D53" i="67"/>
  <c r="C53" i="67"/>
  <c r="B53" i="67"/>
  <c r="J51" i="67"/>
  <c r="I51" i="67"/>
  <c r="H51" i="67"/>
  <c r="G51" i="67"/>
  <c r="F51" i="67"/>
  <c r="E51" i="67"/>
  <c r="D51" i="67"/>
  <c r="C51" i="67"/>
  <c r="B51" i="67"/>
  <c r="J49" i="67"/>
  <c r="I49" i="67"/>
  <c r="H49" i="67"/>
  <c r="G49" i="67"/>
  <c r="F49" i="67"/>
  <c r="E49" i="67"/>
  <c r="D49" i="67"/>
  <c r="C49" i="67"/>
  <c r="B49" i="67"/>
  <c r="J47" i="67"/>
  <c r="I47" i="67"/>
  <c r="H47" i="67"/>
  <c r="G47" i="67"/>
  <c r="F47" i="67"/>
  <c r="E47" i="67"/>
  <c r="D47" i="67"/>
  <c r="C47" i="67"/>
  <c r="B47" i="67"/>
  <c r="J45" i="67"/>
  <c r="I45" i="67"/>
  <c r="H45" i="67"/>
  <c r="G45" i="67"/>
  <c r="F45" i="67"/>
  <c r="E45" i="67"/>
  <c r="D45" i="67"/>
  <c r="C45" i="67"/>
  <c r="B45" i="67"/>
  <c r="J43" i="67"/>
  <c r="I43" i="67"/>
  <c r="H43" i="67"/>
  <c r="G43" i="67"/>
  <c r="F43" i="67"/>
  <c r="E43" i="67"/>
  <c r="D43" i="67"/>
  <c r="C43" i="67"/>
  <c r="B43" i="67"/>
  <c r="J41" i="67"/>
  <c r="I41" i="67"/>
  <c r="H41" i="67"/>
  <c r="G41" i="67"/>
  <c r="F41" i="67"/>
  <c r="E41" i="67"/>
  <c r="D41" i="67"/>
  <c r="C41" i="67"/>
  <c r="B41" i="67"/>
  <c r="J39" i="67"/>
  <c r="I39" i="67"/>
  <c r="H39" i="67"/>
  <c r="G39" i="67"/>
  <c r="F39" i="67"/>
  <c r="E39" i="67"/>
  <c r="D39" i="67"/>
  <c r="C39" i="67"/>
  <c r="B39" i="67"/>
  <c r="J37" i="67"/>
  <c r="I37" i="67"/>
  <c r="H37" i="67"/>
  <c r="G37" i="67"/>
  <c r="F37" i="67"/>
  <c r="E37" i="67"/>
  <c r="D37" i="67"/>
  <c r="C37" i="67"/>
  <c r="B37" i="67"/>
  <c r="J35" i="67"/>
  <c r="I35" i="67"/>
  <c r="H35" i="67"/>
  <c r="G35" i="67"/>
  <c r="F35" i="67"/>
  <c r="E35" i="67"/>
  <c r="D35" i="67"/>
  <c r="C35" i="67"/>
  <c r="B35" i="67"/>
  <c r="J33" i="67"/>
  <c r="I33" i="67"/>
  <c r="H33" i="67"/>
  <c r="G33" i="67"/>
  <c r="F33" i="67"/>
  <c r="E33" i="67"/>
  <c r="D33" i="67"/>
  <c r="C33" i="67"/>
  <c r="B33" i="67"/>
  <c r="I31" i="67"/>
  <c r="H31" i="67"/>
  <c r="G31" i="67"/>
  <c r="F31" i="67"/>
  <c r="E31" i="67"/>
  <c r="D31" i="67"/>
  <c r="C31" i="67"/>
  <c r="B31" i="67"/>
  <c r="I29" i="67"/>
  <c r="H29" i="67"/>
  <c r="G29" i="67"/>
  <c r="F29" i="67"/>
  <c r="E29" i="67"/>
  <c r="D29" i="67"/>
  <c r="C29" i="67"/>
  <c r="B29" i="67"/>
  <c r="J27" i="67"/>
  <c r="I27" i="67"/>
  <c r="I63" i="67" s="1"/>
  <c r="H27" i="67"/>
  <c r="H63" i="67" s="1"/>
  <c r="G27" i="67"/>
  <c r="G63" i="67" s="1"/>
  <c r="F27" i="67"/>
  <c r="F63" i="67" s="1"/>
  <c r="E27" i="67"/>
  <c r="E63" i="67" s="1"/>
  <c r="D27" i="67"/>
  <c r="D63" i="67" s="1"/>
  <c r="C27" i="67"/>
  <c r="C63" i="67" s="1"/>
  <c r="B27" i="67"/>
  <c r="B63" i="67" s="1"/>
  <c r="M7" i="67"/>
  <c r="E14" i="67"/>
  <c r="D14" i="67"/>
  <c r="C14" i="67"/>
  <c r="B14" i="67"/>
  <c r="J12" i="67"/>
  <c r="I12" i="67"/>
  <c r="H12" i="67"/>
  <c r="G12" i="67"/>
  <c r="F12" i="67"/>
  <c r="E12" i="67"/>
  <c r="D12" i="67"/>
  <c r="C12" i="67"/>
  <c r="B12" i="67"/>
  <c r="J10" i="67"/>
  <c r="I10" i="67"/>
  <c r="H10" i="67"/>
  <c r="G10" i="67"/>
  <c r="F10" i="67"/>
  <c r="E10" i="67"/>
  <c r="D10" i="67"/>
  <c r="C10" i="67"/>
  <c r="B10" i="67"/>
  <c r="J8" i="67"/>
  <c r="J14" i="67" s="1"/>
  <c r="I8" i="67"/>
  <c r="I14" i="67" s="1"/>
  <c r="H8" i="67"/>
  <c r="H14" i="67" s="1"/>
  <c r="G8" i="67"/>
  <c r="G14" i="67" s="1"/>
  <c r="F8" i="67"/>
  <c r="F14" i="67" s="1"/>
  <c r="E8" i="67"/>
  <c r="D8" i="67"/>
  <c r="C8" i="67"/>
  <c r="B8" i="67"/>
  <c r="K70" i="130"/>
  <c r="L70" i="130"/>
  <c r="L68" i="130"/>
  <c r="L64" i="130"/>
  <c r="K64" i="130"/>
  <c r="L62" i="130"/>
  <c r="K62" i="130"/>
  <c r="L60" i="130"/>
  <c r="L58" i="130"/>
  <c r="K58" i="130"/>
  <c r="L56" i="130"/>
  <c r="L54" i="130"/>
  <c r="K54" i="130"/>
  <c r="L52" i="130"/>
  <c r="K52" i="130"/>
  <c r="L50" i="130"/>
  <c r="K50" i="130"/>
  <c r="L48" i="130"/>
  <c r="K48" i="130"/>
  <c r="L44" i="130"/>
  <c r="K44" i="130"/>
  <c r="L42" i="130"/>
  <c r="K42" i="130"/>
  <c r="L40" i="130"/>
  <c r="K40" i="130"/>
  <c r="L38" i="130"/>
  <c r="L36" i="130"/>
  <c r="K36" i="130"/>
  <c r="L71" i="130"/>
  <c r="K71" i="130"/>
  <c r="G72" i="130"/>
  <c r="J70" i="130"/>
  <c r="I70" i="130"/>
  <c r="H70" i="130"/>
  <c r="G70" i="130"/>
  <c r="F70" i="130"/>
  <c r="E70" i="130"/>
  <c r="D70" i="130"/>
  <c r="C70" i="130"/>
  <c r="B70" i="130"/>
  <c r="J68" i="130"/>
  <c r="I68" i="130"/>
  <c r="H68" i="130"/>
  <c r="G68" i="130"/>
  <c r="F68" i="130"/>
  <c r="E68" i="130"/>
  <c r="D68" i="130"/>
  <c r="C68" i="130"/>
  <c r="B68" i="130"/>
  <c r="J66" i="130"/>
  <c r="I66" i="130"/>
  <c r="H66" i="130"/>
  <c r="G66" i="130"/>
  <c r="F66" i="130"/>
  <c r="E66" i="130"/>
  <c r="D66" i="130"/>
  <c r="C66" i="130"/>
  <c r="B66" i="130"/>
  <c r="J64" i="130"/>
  <c r="I64" i="130"/>
  <c r="H64" i="130"/>
  <c r="G64" i="130"/>
  <c r="F64" i="130"/>
  <c r="E64" i="130"/>
  <c r="D64" i="130"/>
  <c r="C64" i="130"/>
  <c r="B64" i="130"/>
  <c r="J62" i="130"/>
  <c r="I62" i="130"/>
  <c r="H62" i="130"/>
  <c r="G62" i="130"/>
  <c r="F62" i="130"/>
  <c r="E62" i="130"/>
  <c r="D62" i="130"/>
  <c r="C62" i="130"/>
  <c r="B62" i="130"/>
  <c r="J60" i="130"/>
  <c r="I60" i="130"/>
  <c r="H60" i="130"/>
  <c r="G60" i="130"/>
  <c r="F60" i="130"/>
  <c r="E60" i="130"/>
  <c r="D60" i="130"/>
  <c r="C60" i="130"/>
  <c r="B60" i="130"/>
  <c r="J58" i="130"/>
  <c r="I58" i="130"/>
  <c r="H58" i="130"/>
  <c r="G58" i="130"/>
  <c r="F58" i="130"/>
  <c r="E58" i="130"/>
  <c r="D58" i="130"/>
  <c r="C58" i="130"/>
  <c r="B58" i="130"/>
  <c r="J56" i="130"/>
  <c r="I56" i="130"/>
  <c r="H56" i="130"/>
  <c r="G56" i="130"/>
  <c r="F56" i="130"/>
  <c r="E56" i="130"/>
  <c r="D56" i="130"/>
  <c r="C56" i="130"/>
  <c r="B56" i="130"/>
  <c r="J54" i="130"/>
  <c r="I54" i="130"/>
  <c r="H54" i="130"/>
  <c r="G54" i="130"/>
  <c r="F54" i="130"/>
  <c r="E54" i="130"/>
  <c r="D54" i="130"/>
  <c r="C54" i="130"/>
  <c r="B54" i="130"/>
  <c r="J52" i="130"/>
  <c r="I52" i="130"/>
  <c r="H52" i="130"/>
  <c r="G52" i="130"/>
  <c r="F52" i="130"/>
  <c r="E52" i="130"/>
  <c r="D52" i="130"/>
  <c r="C52" i="130"/>
  <c r="B52" i="130"/>
  <c r="J50" i="130"/>
  <c r="I50" i="130"/>
  <c r="H50" i="130"/>
  <c r="G50" i="130"/>
  <c r="F50" i="130"/>
  <c r="E50" i="130"/>
  <c r="D50" i="130"/>
  <c r="C50" i="130"/>
  <c r="B50" i="130"/>
  <c r="J48" i="130"/>
  <c r="I48" i="130"/>
  <c r="H48" i="130"/>
  <c r="G48" i="130"/>
  <c r="F48" i="130"/>
  <c r="E48" i="130"/>
  <c r="D48" i="130"/>
  <c r="J46" i="130"/>
  <c r="I46" i="130"/>
  <c r="H46" i="130"/>
  <c r="G46" i="130"/>
  <c r="F46" i="130"/>
  <c r="E46" i="130"/>
  <c r="D46" i="130"/>
  <c r="C46" i="130"/>
  <c r="B46" i="130"/>
  <c r="J44" i="130"/>
  <c r="I44" i="130"/>
  <c r="H44" i="130"/>
  <c r="G44" i="130"/>
  <c r="F44" i="130"/>
  <c r="E44" i="130"/>
  <c r="D44" i="130"/>
  <c r="C44" i="130"/>
  <c r="B44" i="130"/>
  <c r="J42" i="130"/>
  <c r="I42" i="130"/>
  <c r="H42" i="130"/>
  <c r="G42" i="130"/>
  <c r="F42" i="130"/>
  <c r="E42" i="130"/>
  <c r="D42" i="130"/>
  <c r="C42" i="130"/>
  <c r="B42" i="130"/>
  <c r="B72" i="130" s="1"/>
  <c r="J40" i="130"/>
  <c r="I40" i="130"/>
  <c r="H40" i="130"/>
  <c r="G40" i="130"/>
  <c r="F40" i="130"/>
  <c r="E40" i="130"/>
  <c r="D40" i="130"/>
  <c r="C40" i="130"/>
  <c r="B40" i="130"/>
  <c r="J38" i="130"/>
  <c r="I38" i="130"/>
  <c r="H38" i="130"/>
  <c r="G38" i="130"/>
  <c r="F38" i="130"/>
  <c r="E38" i="130"/>
  <c r="D38" i="130"/>
  <c r="C38" i="130"/>
  <c r="B38" i="130"/>
  <c r="J36" i="130"/>
  <c r="J72" i="130" s="1"/>
  <c r="I36" i="130"/>
  <c r="I72" i="130" s="1"/>
  <c r="H36" i="130"/>
  <c r="H72" i="130" s="1"/>
  <c r="G36" i="130"/>
  <c r="F36" i="130"/>
  <c r="F72" i="130" s="1"/>
  <c r="E36" i="130"/>
  <c r="E72" i="130" s="1"/>
  <c r="D36" i="130"/>
  <c r="D72" i="130" s="1"/>
  <c r="C36" i="130"/>
  <c r="C72" i="130" s="1"/>
  <c r="B36" i="130"/>
  <c r="M17" i="130"/>
  <c r="M19" i="130"/>
  <c r="M21" i="130"/>
  <c r="L22" i="130"/>
  <c r="K22" i="130"/>
  <c r="J22" i="130"/>
  <c r="K20" i="130"/>
  <c r="L20" i="130"/>
  <c r="J20" i="130"/>
  <c r="K18" i="130"/>
  <c r="L18" i="130"/>
  <c r="J18" i="130"/>
  <c r="K14" i="130"/>
  <c r="L14" i="130"/>
  <c r="J14" i="130"/>
  <c r="I14" i="130"/>
  <c r="B14" i="130"/>
  <c r="C12" i="130"/>
  <c r="D12" i="130"/>
  <c r="E12" i="130"/>
  <c r="F12" i="130"/>
  <c r="G12" i="130"/>
  <c r="H12" i="130"/>
  <c r="I12" i="130"/>
  <c r="J12" i="130"/>
  <c r="K12" i="130"/>
  <c r="L12" i="130"/>
  <c r="B12" i="130"/>
  <c r="K10" i="130"/>
  <c r="L10" i="130"/>
  <c r="K8" i="130"/>
  <c r="L8" i="130"/>
  <c r="J8" i="130"/>
  <c r="M7" i="130"/>
  <c r="I20" i="130"/>
  <c r="H20" i="130"/>
  <c r="G20" i="130"/>
  <c r="F20" i="130"/>
  <c r="E20" i="130"/>
  <c r="D20" i="130"/>
  <c r="C20" i="130"/>
  <c r="B20" i="130"/>
  <c r="I18" i="130"/>
  <c r="H18" i="130"/>
  <c r="G18" i="130"/>
  <c r="F18" i="130"/>
  <c r="E18" i="130"/>
  <c r="D18" i="130"/>
  <c r="C18" i="130"/>
  <c r="B18" i="130"/>
  <c r="J16" i="130"/>
  <c r="I16" i="130"/>
  <c r="H16" i="130"/>
  <c r="G16" i="130"/>
  <c r="F16" i="130"/>
  <c r="E16" i="130"/>
  <c r="D16" i="130"/>
  <c r="C16" i="130"/>
  <c r="B16" i="130"/>
  <c r="H14" i="130"/>
  <c r="G14" i="130"/>
  <c r="F14" i="130"/>
  <c r="E14" i="130"/>
  <c r="D14" i="130"/>
  <c r="C14" i="130"/>
  <c r="J10" i="130"/>
  <c r="I10" i="130"/>
  <c r="H10" i="130"/>
  <c r="G10" i="130"/>
  <c r="F10" i="130"/>
  <c r="E10" i="130"/>
  <c r="D10" i="130"/>
  <c r="C10" i="130"/>
  <c r="B10" i="130"/>
  <c r="I8" i="130"/>
  <c r="H8" i="130"/>
  <c r="H22" i="130" s="1"/>
  <c r="G8" i="130"/>
  <c r="G22" i="130" s="1"/>
  <c r="F8" i="130"/>
  <c r="F22" i="130" s="1"/>
  <c r="E8" i="130"/>
  <c r="D8" i="130"/>
  <c r="C8" i="130"/>
  <c r="C22" i="130" s="1"/>
  <c r="B8" i="130"/>
  <c r="B22" i="130" s="1"/>
  <c r="K63" i="67" l="1"/>
  <c r="D22" i="130"/>
  <c r="E22" i="130"/>
  <c r="I22" i="130"/>
  <c r="H2" i="201" l="1"/>
  <c r="E73" i="201"/>
  <c r="E72" i="201"/>
  <c r="E71" i="201"/>
  <c r="E67" i="201"/>
  <c r="E68" i="201"/>
  <c r="E69" i="201"/>
  <c r="E66" i="201"/>
  <c r="E62" i="201"/>
  <c r="E63" i="201"/>
  <c r="E61" i="201"/>
  <c r="E54" i="201"/>
  <c r="E55" i="201"/>
  <c r="E53" i="201"/>
  <c r="E50" i="201"/>
  <c r="E42" i="201"/>
  <c r="E41" i="201"/>
  <c r="E34" i="201"/>
  <c r="E25" i="201"/>
  <c r="E24" i="201"/>
  <c r="E23" i="201"/>
  <c r="E29" i="201"/>
  <c r="E28" i="201"/>
  <c r="E8" i="201"/>
  <c r="E19" i="201"/>
  <c r="E18" i="201"/>
  <c r="E21" i="201"/>
  <c r="E20" i="201"/>
  <c r="E11" i="201"/>
  <c r="E12" i="201"/>
  <c r="E13" i="201"/>
  <c r="E14" i="201"/>
  <c r="E10" i="201"/>
  <c r="E2" i="201"/>
  <c r="E3" i="201"/>
  <c r="E4" i="201"/>
  <c r="E5" i="201"/>
  <c r="E6" i="201"/>
  <c r="E7" i="201"/>
  <c r="E9" i="201"/>
  <c r="E15" i="201"/>
  <c r="E16" i="201"/>
  <c r="E17" i="201"/>
  <c r="E22" i="201"/>
  <c r="E26" i="201"/>
  <c r="E27" i="201"/>
  <c r="E30" i="201"/>
  <c r="E31" i="201"/>
  <c r="E32" i="201"/>
  <c r="E33" i="201"/>
  <c r="E35" i="201"/>
  <c r="E36" i="201"/>
  <c r="E37" i="201"/>
  <c r="E38" i="201"/>
  <c r="E39" i="201"/>
  <c r="E40" i="201"/>
  <c r="E43" i="201"/>
  <c r="E44" i="201"/>
  <c r="E45" i="201"/>
  <c r="E46" i="201"/>
  <c r="E47" i="201"/>
  <c r="E48" i="201"/>
  <c r="E49" i="201"/>
  <c r="E51" i="201"/>
  <c r="E52" i="201"/>
  <c r="E56" i="201"/>
  <c r="E57" i="201"/>
  <c r="E58" i="201"/>
  <c r="E59" i="201"/>
  <c r="E60" i="201"/>
  <c r="E64" i="201"/>
  <c r="E65" i="201"/>
  <c r="E70" i="201"/>
  <c r="E74" i="201"/>
  <c r="E75" i="201"/>
  <c r="E76" i="201"/>
  <c r="E77" i="201"/>
  <c r="E78" i="201"/>
  <c r="E79" i="201"/>
  <c r="E80" i="201"/>
  <c r="E81" i="201"/>
  <c r="E82" i="201"/>
  <c r="E83" i="201"/>
  <c r="E84" i="201"/>
  <c r="E85" i="201"/>
  <c r="E86" i="201"/>
  <c r="E87" i="201"/>
  <c r="E88" i="201"/>
  <c r="E89" i="201"/>
  <c r="E90" i="201"/>
  <c r="E91" i="201"/>
  <c r="E92" i="201"/>
  <c r="E93" i="201"/>
  <c r="E94" i="201"/>
  <c r="E95" i="201"/>
  <c r="E96" i="201"/>
  <c r="E97" i="201"/>
  <c r="E98" i="201"/>
  <c r="E99" i="201"/>
  <c r="E100" i="201"/>
  <c r="E101" i="201"/>
  <c r="E102" i="201"/>
  <c r="E103" i="201"/>
  <c r="E104" i="201"/>
  <c r="E105" i="201"/>
  <c r="E106" i="201"/>
  <c r="E107" i="201"/>
  <c r="E108" i="201"/>
  <c r="E109" i="201"/>
  <c r="E110" i="201"/>
  <c r="E111" i="201"/>
  <c r="E112" i="201"/>
  <c r="E113" i="201"/>
  <c r="E114" i="201"/>
  <c r="E115" i="201"/>
  <c r="E116" i="201"/>
  <c r="E117" i="201"/>
  <c r="E118" i="201"/>
  <c r="E119" i="201"/>
  <c r="E120" i="201"/>
  <c r="E121" i="201"/>
  <c r="E122" i="201"/>
  <c r="E123" i="201"/>
  <c r="E124" i="201"/>
  <c r="E125" i="201"/>
  <c r="E126" i="201"/>
  <c r="E127" i="201"/>
  <c r="E128" i="201"/>
  <c r="E129" i="201"/>
  <c r="E130" i="201"/>
  <c r="E131" i="201"/>
  <c r="E132" i="201"/>
  <c r="E133" i="201"/>
  <c r="E134" i="201"/>
  <c r="E135" i="201"/>
  <c r="E136" i="201"/>
  <c r="E137" i="201"/>
  <c r="E138" i="201"/>
  <c r="E139" i="201"/>
  <c r="E140" i="201"/>
  <c r="E141" i="201"/>
  <c r="E142" i="201"/>
  <c r="E143" i="201"/>
  <c r="E144" i="201"/>
  <c r="E145" i="201"/>
  <c r="E146" i="201"/>
  <c r="E147" i="201"/>
  <c r="E148" i="201"/>
  <c r="E149" i="201"/>
  <c r="E150" i="201"/>
  <c r="E151" i="201"/>
  <c r="E152" i="201"/>
  <c r="E153" i="201"/>
  <c r="E154" i="201"/>
  <c r="E155" i="201"/>
  <c r="E156" i="201"/>
  <c r="E157" i="201"/>
  <c r="E158" i="201"/>
  <c r="E159" i="201"/>
  <c r="E160" i="201"/>
  <c r="E161" i="201"/>
  <c r="E162" i="201"/>
  <c r="E163" i="201"/>
  <c r="E164" i="201"/>
  <c r="E165" i="201"/>
  <c r="E166" i="201"/>
  <c r="E167" i="201"/>
  <c r="E168" i="201"/>
  <c r="E169" i="201"/>
  <c r="E170" i="201"/>
  <c r="E171" i="201"/>
  <c r="E172" i="201"/>
  <c r="E173" i="201"/>
  <c r="E174" i="201"/>
  <c r="E175" i="201"/>
  <c r="E176" i="201"/>
  <c r="E177" i="201"/>
  <c r="E178" i="201"/>
  <c r="E179" i="201"/>
  <c r="E180" i="201"/>
  <c r="E181" i="201"/>
  <c r="E182" i="201"/>
  <c r="E183" i="201"/>
  <c r="E184" i="201"/>
  <c r="E185" i="201"/>
  <c r="E186" i="201"/>
  <c r="E187" i="201"/>
  <c r="E188" i="201"/>
  <c r="E189" i="201"/>
  <c r="E190" i="201"/>
  <c r="E191" i="201"/>
  <c r="E192" i="201"/>
  <c r="E193" i="201"/>
  <c r="E194" i="201"/>
  <c r="E195" i="201"/>
  <c r="E196" i="201"/>
  <c r="E197" i="201"/>
  <c r="E198" i="201"/>
  <c r="E199" i="201"/>
  <c r="E200" i="201"/>
  <c r="E201" i="201"/>
  <c r="E202" i="201"/>
  <c r="E203" i="201"/>
  <c r="E204" i="201"/>
  <c r="E205" i="201"/>
  <c r="E206" i="201"/>
  <c r="E207" i="201"/>
  <c r="E208" i="201"/>
  <c r="E209" i="201"/>
  <c r="E210" i="201"/>
  <c r="E211" i="201"/>
  <c r="E212" i="201"/>
  <c r="E213" i="201"/>
  <c r="E214" i="201"/>
  <c r="E215" i="201"/>
  <c r="E216" i="201"/>
  <c r="P33" i="84" l="1"/>
  <c r="AV33" i="84" s="1"/>
  <c r="K71" i="83"/>
  <c r="J18" i="83"/>
  <c r="AY50" i="132"/>
  <c r="AY51" i="132"/>
  <c r="AY52" i="132"/>
  <c r="AY53" i="132"/>
  <c r="AY54" i="132"/>
  <c r="AY55" i="132"/>
  <c r="AY56" i="132"/>
  <c r="AY57" i="132"/>
  <c r="AY58" i="132"/>
  <c r="AY59" i="132"/>
  <c r="AY60" i="132"/>
  <c r="AY61" i="132"/>
  <c r="AY62" i="132"/>
  <c r="AY63" i="132"/>
  <c r="AY64" i="132"/>
  <c r="AY66" i="132"/>
  <c r="AY68" i="132"/>
  <c r="AY70" i="132"/>
  <c r="AY72" i="132"/>
  <c r="AY74" i="132"/>
  <c r="AY78" i="132"/>
  <c r="AY80" i="132"/>
  <c r="AY81" i="132"/>
  <c r="AY82" i="132"/>
  <c r="AY83" i="132"/>
  <c r="AY84" i="132"/>
  <c r="AY85" i="132"/>
  <c r="AY86" i="132"/>
  <c r="AY87" i="132"/>
  <c r="AY88" i="132"/>
  <c r="AY89" i="132"/>
  <c r="AY90" i="132"/>
  <c r="AY91" i="132"/>
  <c r="AY92" i="132"/>
  <c r="AY93" i="132"/>
  <c r="AY94" i="132"/>
  <c r="AY95" i="132"/>
  <c r="AY96" i="132"/>
  <c r="AY97" i="132"/>
  <c r="AY98" i="132"/>
  <c r="AY99" i="132"/>
  <c r="AY105" i="132"/>
  <c r="AY106" i="132"/>
  <c r="AY107" i="132"/>
  <c r="AY108" i="132"/>
  <c r="AY109" i="132"/>
  <c r="AY110" i="132"/>
  <c r="AY111" i="132"/>
  <c r="AY112" i="132"/>
  <c r="AY113" i="132"/>
  <c r="AY114" i="132"/>
  <c r="AY117" i="132"/>
  <c r="AY118" i="132"/>
  <c r="AY119" i="132"/>
  <c r="AY120" i="132"/>
  <c r="AY121" i="132"/>
  <c r="AY122" i="132"/>
  <c r="AY123" i="132"/>
  <c r="AY124" i="132"/>
  <c r="AY125" i="132"/>
  <c r="AY127" i="132"/>
  <c r="AY128" i="132"/>
  <c r="AY8" i="132"/>
  <c r="AY9" i="132"/>
  <c r="AY10" i="132"/>
  <c r="AY11" i="132"/>
  <c r="AY12" i="132"/>
  <c r="AY13" i="132"/>
  <c r="AY14" i="132"/>
  <c r="AY15" i="132"/>
  <c r="AY16" i="132"/>
  <c r="AY17" i="132"/>
  <c r="AY18" i="132"/>
  <c r="AY20" i="132"/>
  <c r="AY22" i="132"/>
  <c r="AY23" i="132"/>
  <c r="AY24" i="132"/>
  <c r="AY25" i="132"/>
  <c r="AY26" i="132"/>
  <c r="AY27" i="132"/>
  <c r="AY28" i="132"/>
  <c r="AY29" i="132"/>
  <c r="AY30" i="132"/>
  <c r="AY31" i="132"/>
  <c r="AY32" i="132"/>
  <c r="AY34" i="132"/>
  <c r="AY35" i="132"/>
  <c r="AY36" i="132"/>
  <c r="AY37" i="132"/>
  <c r="AY38" i="132"/>
  <c r="AY39" i="132"/>
  <c r="AY40" i="132"/>
  <c r="AY41" i="132"/>
  <c r="AY42" i="132"/>
  <c r="AY43" i="132"/>
  <c r="AY44" i="132"/>
  <c r="AY45" i="132"/>
  <c r="AY46" i="132"/>
  <c r="AY47" i="132"/>
  <c r="AY48" i="132"/>
  <c r="AY49" i="132"/>
  <c r="C115" i="132"/>
  <c r="C104" i="132"/>
  <c r="C79" i="132"/>
  <c r="C33" i="132"/>
  <c r="C65" i="132"/>
  <c r="AY65" i="132" s="1"/>
  <c r="D65" i="132"/>
  <c r="E65" i="132"/>
  <c r="F65" i="132"/>
  <c r="G65" i="132"/>
  <c r="H65" i="132"/>
  <c r="I65" i="132"/>
  <c r="J65" i="132"/>
  <c r="K65" i="132"/>
  <c r="L65" i="132"/>
  <c r="M65" i="132"/>
  <c r="N65" i="132"/>
  <c r="O65" i="132"/>
  <c r="P65" i="132"/>
  <c r="Q65" i="132"/>
  <c r="R65" i="132"/>
  <c r="S65" i="132"/>
  <c r="T65" i="132"/>
  <c r="U65" i="132"/>
  <c r="V65" i="132"/>
  <c r="W65" i="132"/>
  <c r="X65" i="132"/>
  <c r="Y65" i="132"/>
  <c r="Z65" i="132"/>
  <c r="AA65" i="132"/>
  <c r="AB65" i="132"/>
  <c r="AC65" i="132"/>
  <c r="AD65" i="132"/>
  <c r="AE65" i="132"/>
  <c r="AF65" i="132"/>
  <c r="AG65" i="132"/>
  <c r="AH65" i="132"/>
  <c r="AI65" i="132"/>
  <c r="AJ65" i="132"/>
  <c r="AK65" i="132"/>
  <c r="AL65" i="132"/>
  <c r="AM65" i="132"/>
  <c r="AN65" i="132"/>
  <c r="AO65" i="132"/>
  <c r="AP65" i="132"/>
  <c r="AQ65" i="132"/>
  <c r="AR65" i="132"/>
  <c r="AS65" i="132"/>
  <c r="AT65" i="132"/>
  <c r="AU65" i="132"/>
  <c r="AV65" i="132"/>
  <c r="AW65" i="132"/>
  <c r="AX65" i="132"/>
  <c r="J6" i="83"/>
  <c r="K25" i="88"/>
  <c r="E65" i="186" l="1"/>
  <c r="E8" i="186"/>
  <c r="I23" i="88"/>
  <c r="K17" i="80"/>
  <c r="J17" i="80"/>
  <c r="J19" i="80"/>
  <c r="L17" i="80"/>
  <c r="K13" i="80"/>
  <c r="J11" i="80"/>
  <c r="L9" i="80"/>
  <c r="K7" i="80"/>
  <c r="K11" i="80" l="1"/>
  <c r="J13" i="80"/>
  <c r="K19" i="80"/>
  <c r="K9" i="80"/>
  <c r="L19" i="80"/>
  <c r="L7" i="80"/>
  <c r="L13" i="80"/>
  <c r="J9" i="80"/>
  <c r="O54" i="75" l="1"/>
  <c r="P54" i="75" s="1"/>
  <c r="Q54" i="75" l="1"/>
  <c r="N5" i="77"/>
  <c r="O5" i="77" s="1"/>
  <c r="D34" i="74"/>
  <c r="I32" i="91" l="1"/>
  <c r="I18" i="92" l="1"/>
  <c r="I9" i="92"/>
  <c r="I19" i="92"/>
  <c r="Q80" i="97" l="1"/>
  <c r="Q50" i="97"/>
  <c r="N78" i="90" l="1"/>
  <c r="N61" i="90"/>
  <c r="N62" i="90"/>
  <c r="N63" i="90"/>
  <c r="N64" i="90"/>
  <c r="N65" i="90"/>
  <c r="N66" i="90"/>
  <c r="N67" i="90"/>
  <c r="N68" i="90"/>
  <c r="N69" i="90"/>
  <c r="N70" i="90"/>
  <c r="N71" i="90"/>
  <c r="N72" i="90"/>
  <c r="N73" i="90"/>
  <c r="N74" i="90"/>
  <c r="N75" i="90"/>
  <c r="N76" i="90"/>
  <c r="N77" i="90"/>
  <c r="N46" i="90"/>
  <c r="N25" i="90"/>
  <c r="N26" i="90"/>
  <c r="N27" i="90"/>
  <c r="N28" i="90"/>
  <c r="N29" i="90"/>
  <c r="N30" i="90"/>
  <c r="N31" i="90"/>
  <c r="N32" i="90"/>
  <c r="N33" i="90"/>
  <c r="N34" i="90"/>
  <c r="N35" i="90"/>
  <c r="N36" i="90"/>
  <c r="N38" i="90"/>
  <c r="N39" i="90"/>
  <c r="N40" i="90"/>
  <c r="N41" i="90"/>
  <c r="N42" i="90"/>
  <c r="N43" i="90"/>
  <c r="N44" i="90"/>
  <c r="N45" i="90"/>
  <c r="N47" i="90"/>
  <c r="N48" i="90"/>
  <c r="N9" i="90"/>
  <c r="N10" i="90"/>
  <c r="N11" i="90"/>
  <c r="N12" i="90"/>
  <c r="N13" i="90"/>
  <c r="N14" i="90"/>
  <c r="N15" i="90"/>
  <c r="N16" i="90"/>
  <c r="N17" i="90"/>
  <c r="N18" i="90"/>
  <c r="N19" i="90"/>
  <c r="N20" i="90"/>
  <c r="N21" i="90"/>
  <c r="N22" i="90"/>
  <c r="N23" i="90"/>
  <c r="L22" i="68" l="1"/>
  <c r="M9" i="68"/>
  <c r="M11" i="68"/>
  <c r="M13" i="68"/>
  <c r="M58" i="67" l="1"/>
  <c r="M54" i="67"/>
  <c r="M44" i="67"/>
  <c r="M42" i="67"/>
  <c r="M40" i="67"/>
  <c r="M50" i="67"/>
  <c r="M48" i="67"/>
  <c r="M46" i="67"/>
  <c r="M32" i="67"/>
  <c r="M30" i="67"/>
  <c r="M13" i="67"/>
  <c r="M9" i="67"/>
  <c r="M11" i="67"/>
  <c r="L14" i="67"/>
  <c r="M71" i="130"/>
  <c r="K72" i="130"/>
  <c r="L72" i="130"/>
  <c r="M67" i="130"/>
  <c r="M63" i="130"/>
  <c r="M61" i="130"/>
  <c r="M59" i="130"/>
  <c r="M57" i="130"/>
  <c r="M55" i="130"/>
  <c r="M53" i="130"/>
  <c r="M51" i="130"/>
  <c r="M49" i="130"/>
  <c r="M43" i="130"/>
  <c r="M41" i="130"/>
  <c r="M39" i="130"/>
  <c r="M37" i="130"/>
  <c r="M13" i="130" l="1"/>
  <c r="M9" i="130"/>
  <c r="C25" i="189" l="1"/>
  <c r="C24" i="189"/>
  <c r="C23" i="189"/>
  <c r="C22" i="189"/>
  <c r="C21" i="189"/>
  <c r="C20" i="189"/>
  <c r="C19" i="189"/>
  <c r="C18" i="189"/>
  <c r="C17" i="189"/>
  <c r="C16" i="189"/>
  <c r="C15" i="189"/>
  <c r="C14" i="189"/>
  <c r="C13" i="189"/>
  <c r="C12" i="189"/>
  <c r="C11" i="189"/>
  <c r="C10" i="189"/>
  <c r="C9" i="189"/>
  <c r="C8" i="189"/>
  <c r="C7" i="189"/>
  <c r="E17" i="187"/>
  <c r="C17" i="187"/>
  <c r="F16" i="187"/>
  <c r="F15" i="187"/>
  <c r="F14" i="187"/>
  <c r="F13" i="187"/>
  <c r="F12" i="187"/>
  <c r="F11" i="187"/>
  <c r="F10" i="187"/>
  <c r="F9" i="187"/>
  <c r="F8" i="187"/>
  <c r="F7" i="187"/>
  <c r="D66" i="186"/>
  <c r="C66" i="186"/>
  <c r="E64" i="186"/>
  <c r="E63" i="186"/>
  <c r="E62" i="186"/>
  <c r="E61" i="186"/>
  <c r="E60" i="186"/>
  <c r="E59" i="186"/>
  <c r="E58" i="186"/>
  <c r="E57" i="186"/>
  <c r="E56" i="186"/>
  <c r="E55" i="186"/>
  <c r="E54" i="186"/>
  <c r="E53" i="186"/>
  <c r="E52" i="186"/>
  <c r="E51" i="186"/>
  <c r="E50" i="186"/>
  <c r="E49" i="186"/>
  <c r="E48" i="186"/>
  <c r="E47" i="186"/>
  <c r="E46" i="186"/>
  <c r="E45" i="186"/>
  <c r="E44" i="186"/>
  <c r="E42" i="186"/>
  <c r="E41" i="186"/>
  <c r="E40" i="186"/>
  <c r="E39" i="186"/>
  <c r="E38" i="186"/>
  <c r="E37" i="186"/>
  <c r="E36" i="186"/>
  <c r="E35" i="186"/>
  <c r="E34" i="186"/>
  <c r="E33" i="186"/>
  <c r="E32" i="186"/>
  <c r="E31" i="186"/>
  <c r="E30" i="186"/>
  <c r="E29" i="186"/>
  <c r="E28" i="186"/>
  <c r="E27" i="186"/>
  <c r="E26" i="186"/>
  <c r="E25" i="186"/>
  <c r="E24" i="186"/>
  <c r="E23" i="186"/>
  <c r="E22" i="186"/>
  <c r="E21" i="186"/>
  <c r="E20" i="186"/>
  <c r="E19" i="186"/>
  <c r="E18" i="186"/>
  <c r="E17" i="186"/>
  <c r="E16" i="186"/>
  <c r="E15" i="186"/>
  <c r="E14" i="186"/>
  <c r="E13" i="186"/>
  <c r="E12" i="186"/>
  <c r="E11" i="186"/>
  <c r="E10" i="186"/>
  <c r="E9" i="186"/>
  <c r="E25" i="181"/>
  <c r="D25" i="181"/>
  <c r="C25" i="181"/>
  <c r="C26" i="189" l="1"/>
  <c r="C20" i="188"/>
  <c r="F17" i="187"/>
  <c r="E66" i="186"/>
  <c r="AX115" i="132"/>
  <c r="AW115" i="132"/>
  <c r="AV115" i="132"/>
  <c r="AU115" i="132"/>
  <c r="AT115" i="132"/>
  <c r="AS115" i="132"/>
  <c r="AR115" i="132"/>
  <c r="AQ115" i="132"/>
  <c r="AP115" i="132"/>
  <c r="AN115" i="132"/>
  <c r="AM115" i="132"/>
  <c r="AL115" i="132"/>
  <c r="AK115" i="132"/>
  <c r="AJ115" i="132"/>
  <c r="AI115" i="132"/>
  <c r="AH115" i="132"/>
  <c r="AG115" i="132"/>
  <c r="AF115" i="132"/>
  <c r="AE115" i="132"/>
  <c r="AD115" i="132"/>
  <c r="AC115" i="132"/>
  <c r="AB115" i="132"/>
  <c r="AA115" i="132"/>
  <c r="Z115" i="132"/>
  <c r="Y115" i="132"/>
  <c r="X115" i="132"/>
  <c r="W115" i="132"/>
  <c r="V115" i="132"/>
  <c r="U115" i="132"/>
  <c r="T115" i="132"/>
  <c r="S115" i="132"/>
  <c r="R115" i="132"/>
  <c r="Q115" i="132"/>
  <c r="P115" i="132"/>
  <c r="O115" i="132"/>
  <c r="N115" i="132"/>
  <c r="M115" i="132"/>
  <c r="L115" i="132"/>
  <c r="K115" i="132"/>
  <c r="J115" i="132"/>
  <c r="I115" i="132"/>
  <c r="H115" i="132"/>
  <c r="G115" i="132"/>
  <c r="F115" i="132"/>
  <c r="E115" i="132"/>
  <c r="D115" i="132"/>
  <c r="AX104" i="132"/>
  <c r="AW104" i="132"/>
  <c r="AV104" i="132"/>
  <c r="AU104" i="132"/>
  <c r="AT104" i="132"/>
  <c r="AS104" i="132"/>
  <c r="AR104" i="132"/>
  <c r="AQ104" i="132"/>
  <c r="AP104" i="132"/>
  <c r="AO104" i="132"/>
  <c r="AN104" i="132"/>
  <c r="AM104" i="132"/>
  <c r="AL104" i="132"/>
  <c r="AK104" i="132"/>
  <c r="AJ104" i="132"/>
  <c r="AI104" i="132"/>
  <c r="AH104" i="132"/>
  <c r="AG104" i="132"/>
  <c r="AF104" i="132"/>
  <c r="AE104" i="132"/>
  <c r="AD104" i="132"/>
  <c r="AC104" i="132"/>
  <c r="AB104" i="132"/>
  <c r="AA104" i="132"/>
  <c r="Z104" i="132"/>
  <c r="Y104" i="132"/>
  <c r="X104" i="132"/>
  <c r="W104" i="132"/>
  <c r="V104" i="132"/>
  <c r="U104" i="132"/>
  <c r="T104" i="132"/>
  <c r="S104" i="132"/>
  <c r="R104" i="132"/>
  <c r="Q104" i="132"/>
  <c r="P104" i="132"/>
  <c r="O104" i="132"/>
  <c r="N104" i="132"/>
  <c r="M104" i="132"/>
  <c r="L104" i="132"/>
  <c r="K104" i="132"/>
  <c r="J104" i="132"/>
  <c r="I104" i="132"/>
  <c r="H104" i="132"/>
  <c r="G104" i="132"/>
  <c r="F104" i="132"/>
  <c r="E104" i="132"/>
  <c r="D104" i="132"/>
  <c r="AX102" i="132"/>
  <c r="AW102" i="132"/>
  <c r="AV102" i="132"/>
  <c r="AU102" i="132"/>
  <c r="AT102" i="132"/>
  <c r="AS102" i="132"/>
  <c r="AR102" i="132"/>
  <c r="AQ102" i="132"/>
  <c r="AP102" i="132"/>
  <c r="AN102" i="132"/>
  <c r="AM102" i="132"/>
  <c r="AL102" i="132"/>
  <c r="AK102" i="132"/>
  <c r="AJ102" i="132"/>
  <c r="AI102" i="132"/>
  <c r="AH102" i="132"/>
  <c r="AG102" i="132"/>
  <c r="AF102" i="132"/>
  <c r="AE102" i="132"/>
  <c r="AD102" i="132"/>
  <c r="AC102" i="132"/>
  <c r="AB102" i="132"/>
  <c r="AA102" i="132"/>
  <c r="Z102" i="132"/>
  <c r="Y102" i="132"/>
  <c r="X102" i="132"/>
  <c r="W102" i="132"/>
  <c r="V102" i="132"/>
  <c r="U102" i="132"/>
  <c r="T102" i="132"/>
  <c r="S102" i="132"/>
  <c r="R102" i="132"/>
  <c r="Q102" i="132"/>
  <c r="P102" i="132"/>
  <c r="O102" i="132"/>
  <c r="N102" i="132"/>
  <c r="M102" i="132"/>
  <c r="L102" i="132"/>
  <c r="K102" i="132"/>
  <c r="J102" i="132"/>
  <c r="I102" i="132"/>
  <c r="H102" i="132"/>
  <c r="G102" i="132"/>
  <c r="F102" i="132"/>
  <c r="E102" i="132"/>
  <c r="D102" i="132"/>
  <c r="C102" i="132"/>
  <c r="AX79" i="132"/>
  <c r="AW79" i="132"/>
  <c r="AV79" i="132"/>
  <c r="AU79" i="132"/>
  <c r="AT79" i="132"/>
  <c r="AS79" i="132"/>
  <c r="AR79" i="132"/>
  <c r="AQ79" i="132"/>
  <c r="AP79" i="132"/>
  <c r="AN79" i="132"/>
  <c r="AM79" i="132"/>
  <c r="AL79" i="132"/>
  <c r="AK79" i="132"/>
  <c r="AJ79" i="132"/>
  <c r="AI79" i="132"/>
  <c r="AH79" i="132"/>
  <c r="AG79" i="132"/>
  <c r="AF79" i="132"/>
  <c r="AE79" i="132"/>
  <c r="AD79" i="132"/>
  <c r="AC79" i="132"/>
  <c r="AB79" i="132"/>
  <c r="AA79" i="132"/>
  <c r="Z79" i="132"/>
  <c r="Y79" i="132"/>
  <c r="X79" i="132"/>
  <c r="W79" i="132"/>
  <c r="V79" i="132"/>
  <c r="U79" i="132"/>
  <c r="T79" i="132"/>
  <c r="S79" i="132"/>
  <c r="R79" i="132"/>
  <c r="Q79" i="132"/>
  <c r="P79" i="132"/>
  <c r="O79" i="132"/>
  <c r="N79" i="132"/>
  <c r="M79" i="132"/>
  <c r="L79" i="132"/>
  <c r="K79" i="132"/>
  <c r="J79" i="132"/>
  <c r="I79" i="132"/>
  <c r="H79" i="132"/>
  <c r="G79" i="132"/>
  <c r="F79" i="132"/>
  <c r="E79" i="132"/>
  <c r="D79" i="132"/>
  <c r="AX77" i="132"/>
  <c r="AW77" i="132"/>
  <c r="AV77" i="132"/>
  <c r="AU77" i="132"/>
  <c r="AT77" i="132"/>
  <c r="AS77" i="132"/>
  <c r="AR77" i="132"/>
  <c r="AQ77" i="132"/>
  <c r="AP77" i="132"/>
  <c r="AN77" i="132"/>
  <c r="AM77" i="132"/>
  <c r="AL77" i="132"/>
  <c r="AK77" i="132"/>
  <c r="AJ77" i="132"/>
  <c r="AI77" i="132"/>
  <c r="AH77" i="132"/>
  <c r="AG77" i="132"/>
  <c r="AF77" i="132"/>
  <c r="AE77" i="132"/>
  <c r="AD77" i="132"/>
  <c r="AC77" i="132"/>
  <c r="AB77" i="132"/>
  <c r="AA77" i="132"/>
  <c r="Z77" i="132"/>
  <c r="Y77" i="132"/>
  <c r="X77" i="132"/>
  <c r="W77" i="132"/>
  <c r="V77" i="132"/>
  <c r="U77" i="132"/>
  <c r="T77" i="132"/>
  <c r="S77" i="132"/>
  <c r="R77" i="132"/>
  <c r="Q77" i="132"/>
  <c r="P77" i="132"/>
  <c r="O77" i="132"/>
  <c r="N77" i="132"/>
  <c r="M77" i="132"/>
  <c r="L77" i="132"/>
  <c r="K77" i="132"/>
  <c r="J77" i="132"/>
  <c r="I77" i="132"/>
  <c r="H77" i="132"/>
  <c r="G77" i="132"/>
  <c r="F77" i="132"/>
  <c r="E77" i="132"/>
  <c r="D77" i="132"/>
  <c r="C77" i="132"/>
  <c r="AX73" i="132"/>
  <c r="AW73" i="132"/>
  <c r="AV73" i="132"/>
  <c r="AU73" i="132"/>
  <c r="AT73" i="132"/>
  <c r="AS73" i="132"/>
  <c r="AR73" i="132"/>
  <c r="AQ73" i="132"/>
  <c r="AP73" i="132"/>
  <c r="AN73" i="132"/>
  <c r="AM73" i="132"/>
  <c r="AL73" i="132"/>
  <c r="AK73" i="132"/>
  <c r="AJ73" i="132"/>
  <c r="AI73" i="132"/>
  <c r="AH73" i="132"/>
  <c r="AG73" i="132"/>
  <c r="AF73" i="132"/>
  <c r="AE73" i="132"/>
  <c r="AD73" i="132"/>
  <c r="AC73" i="132"/>
  <c r="AB73" i="132"/>
  <c r="AA73" i="132"/>
  <c r="Z73" i="132"/>
  <c r="Y73" i="132"/>
  <c r="X73" i="132"/>
  <c r="W73" i="132"/>
  <c r="V73" i="132"/>
  <c r="U73" i="132"/>
  <c r="T73" i="132"/>
  <c r="S73" i="132"/>
  <c r="R73" i="132"/>
  <c r="Q73" i="132"/>
  <c r="P73" i="132"/>
  <c r="O73" i="132"/>
  <c r="N73" i="132"/>
  <c r="M73" i="132"/>
  <c r="L73" i="132"/>
  <c r="K73" i="132"/>
  <c r="J73" i="132"/>
  <c r="I73" i="132"/>
  <c r="H73" i="132"/>
  <c r="G73" i="132"/>
  <c r="F73" i="132"/>
  <c r="E73" i="132"/>
  <c r="D73" i="132"/>
  <c r="C73" i="132"/>
  <c r="AX71" i="132"/>
  <c r="AW71" i="132"/>
  <c r="AV71" i="132"/>
  <c r="AU71" i="132"/>
  <c r="AT71" i="132"/>
  <c r="AS71" i="132"/>
  <c r="AR71" i="132"/>
  <c r="AQ71" i="132"/>
  <c r="AP71" i="132"/>
  <c r="AN71" i="132"/>
  <c r="AM71" i="132"/>
  <c r="AL71" i="132"/>
  <c r="AK71" i="132"/>
  <c r="AJ71" i="132"/>
  <c r="AI71" i="132"/>
  <c r="AH71" i="132"/>
  <c r="AG71" i="132"/>
  <c r="AF71" i="132"/>
  <c r="AE71" i="132"/>
  <c r="AD71" i="132"/>
  <c r="AC71" i="132"/>
  <c r="AB71" i="132"/>
  <c r="AA71" i="132"/>
  <c r="Z71" i="132"/>
  <c r="Y71" i="132"/>
  <c r="X71" i="132"/>
  <c r="W71" i="132"/>
  <c r="V71" i="132"/>
  <c r="U71" i="132"/>
  <c r="T71" i="132"/>
  <c r="S71" i="132"/>
  <c r="R71" i="132"/>
  <c r="Q71" i="132"/>
  <c r="P71" i="132"/>
  <c r="O71" i="132"/>
  <c r="N71" i="132"/>
  <c r="M71" i="132"/>
  <c r="L71" i="132"/>
  <c r="K71" i="132"/>
  <c r="J71" i="132"/>
  <c r="I71" i="132"/>
  <c r="H71" i="132"/>
  <c r="G71" i="132"/>
  <c r="F71" i="132"/>
  <c r="E71" i="132"/>
  <c r="D71" i="132"/>
  <c r="C71" i="132"/>
  <c r="AX69" i="132"/>
  <c r="AW69" i="132"/>
  <c r="AV69" i="132"/>
  <c r="AU69" i="132"/>
  <c r="AT69" i="132"/>
  <c r="AS69" i="132"/>
  <c r="AR69" i="132"/>
  <c r="AQ69" i="132"/>
  <c r="AP69" i="132"/>
  <c r="AN69" i="132"/>
  <c r="AM69" i="132"/>
  <c r="AL69" i="132"/>
  <c r="AK69" i="132"/>
  <c r="AJ69" i="132"/>
  <c r="AI69" i="132"/>
  <c r="AH69" i="132"/>
  <c r="AG69" i="132"/>
  <c r="AF69" i="132"/>
  <c r="AE69" i="132"/>
  <c r="AD69" i="132"/>
  <c r="AC69" i="132"/>
  <c r="AB69" i="132"/>
  <c r="AA69" i="132"/>
  <c r="Z69" i="132"/>
  <c r="Y69" i="132"/>
  <c r="X69" i="132"/>
  <c r="W69" i="132"/>
  <c r="V69" i="132"/>
  <c r="U69" i="132"/>
  <c r="T69" i="132"/>
  <c r="S69" i="132"/>
  <c r="R69" i="132"/>
  <c r="Q69" i="132"/>
  <c r="P69" i="132"/>
  <c r="O69" i="132"/>
  <c r="N69" i="132"/>
  <c r="M69" i="132"/>
  <c r="L69" i="132"/>
  <c r="K69" i="132"/>
  <c r="J69" i="132"/>
  <c r="I69" i="132"/>
  <c r="H69" i="132"/>
  <c r="G69" i="132"/>
  <c r="F69" i="132"/>
  <c r="E69" i="132"/>
  <c r="D69" i="132"/>
  <c r="C69" i="132"/>
  <c r="AX67" i="132"/>
  <c r="AW67" i="132"/>
  <c r="AV67" i="132"/>
  <c r="AU67" i="132"/>
  <c r="AT67" i="132"/>
  <c r="AS67" i="132"/>
  <c r="AR67" i="132"/>
  <c r="AQ67" i="132"/>
  <c r="AP67" i="132"/>
  <c r="AN67" i="132"/>
  <c r="AM67" i="132"/>
  <c r="AL67" i="132"/>
  <c r="AK67" i="132"/>
  <c r="AJ67" i="132"/>
  <c r="AI67" i="132"/>
  <c r="AH67" i="132"/>
  <c r="AG67" i="132"/>
  <c r="AF67" i="132"/>
  <c r="AE67" i="132"/>
  <c r="AD67" i="132"/>
  <c r="AC67" i="132"/>
  <c r="AB67" i="132"/>
  <c r="AA67" i="132"/>
  <c r="Z67" i="132"/>
  <c r="Y67" i="132"/>
  <c r="X67" i="132"/>
  <c r="W67" i="132"/>
  <c r="V67" i="132"/>
  <c r="U67" i="132"/>
  <c r="T67" i="132"/>
  <c r="S67" i="132"/>
  <c r="R67" i="132"/>
  <c r="Q67" i="132"/>
  <c r="P67" i="132"/>
  <c r="O67" i="132"/>
  <c r="N67" i="132"/>
  <c r="M67" i="132"/>
  <c r="L67" i="132"/>
  <c r="K67" i="132"/>
  <c r="J67" i="132"/>
  <c r="I67" i="132"/>
  <c r="H67" i="132"/>
  <c r="G67" i="132"/>
  <c r="F67" i="132"/>
  <c r="E67" i="132"/>
  <c r="D67" i="132"/>
  <c r="C67" i="132"/>
  <c r="AX33" i="132"/>
  <c r="AW33" i="132"/>
  <c r="AV33" i="132"/>
  <c r="AU33" i="132"/>
  <c r="AT33" i="132"/>
  <c r="AS33" i="132"/>
  <c r="AR33" i="132"/>
  <c r="AQ33" i="132"/>
  <c r="AP33" i="132"/>
  <c r="AN33" i="132"/>
  <c r="AM33" i="132"/>
  <c r="AL33" i="132"/>
  <c r="AK33" i="132"/>
  <c r="AJ33" i="132"/>
  <c r="AI33" i="132"/>
  <c r="AH33" i="132"/>
  <c r="AG33" i="132"/>
  <c r="AF33" i="132"/>
  <c r="AE33" i="132"/>
  <c r="AD33" i="132"/>
  <c r="AC33" i="132"/>
  <c r="AB33" i="132"/>
  <c r="AA33" i="132"/>
  <c r="Z33" i="132"/>
  <c r="Y33" i="132"/>
  <c r="X33" i="132"/>
  <c r="W33" i="132"/>
  <c r="V33" i="132"/>
  <c r="U33" i="132"/>
  <c r="T33" i="132"/>
  <c r="S33" i="132"/>
  <c r="R33" i="132"/>
  <c r="Q33" i="132"/>
  <c r="P33" i="132"/>
  <c r="O33" i="132"/>
  <c r="N33" i="132"/>
  <c r="M33" i="132"/>
  <c r="L33" i="132"/>
  <c r="K33" i="132"/>
  <c r="J33" i="132"/>
  <c r="I33" i="132"/>
  <c r="H33" i="132"/>
  <c r="G33" i="132"/>
  <c r="F33" i="132"/>
  <c r="E33" i="132"/>
  <c r="D33" i="132"/>
  <c r="AY33" i="132" s="1"/>
  <c r="AX21" i="132"/>
  <c r="AW21" i="132"/>
  <c r="AV21" i="132"/>
  <c r="AU21" i="132"/>
  <c r="AT21" i="132"/>
  <c r="AS21" i="132"/>
  <c r="AR21" i="132"/>
  <c r="AQ21" i="132"/>
  <c r="AP21" i="132"/>
  <c r="AN21" i="132"/>
  <c r="AM21" i="132"/>
  <c r="AL21" i="132"/>
  <c r="AK21" i="132"/>
  <c r="AJ21" i="132"/>
  <c r="AI21" i="132"/>
  <c r="AH21" i="132"/>
  <c r="AG21" i="132"/>
  <c r="AF21" i="132"/>
  <c r="AE21" i="132"/>
  <c r="AD21" i="132"/>
  <c r="AC21" i="132"/>
  <c r="AB21" i="132"/>
  <c r="AA21" i="132"/>
  <c r="Z21" i="132"/>
  <c r="Y21" i="132"/>
  <c r="X21" i="132"/>
  <c r="W21" i="132"/>
  <c r="V21" i="132"/>
  <c r="U21" i="132"/>
  <c r="T21" i="132"/>
  <c r="S21" i="132"/>
  <c r="R21" i="132"/>
  <c r="Q21" i="132"/>
  <c r="P21" i="132"/>
  <c r="O21" i="132"/>
  <c r="N21" i="132"/>
  <c r="M21" i="132"/>
  <c r="L21" i="132"/>
  <c r="K21" i="132"/>
  <c r="J21" i="132"/>
  <c r="I21" i="132"/>
  <c r="H21" i="132"/>
  <c r="G21" i="132"/>
  <c r="F21" i="132"/>
  <c r="E21" i="132"/>
  <c r="D21" i="132"/>
  <c r="C21" i="132"/>
  <c r="AX7" i="132"/>
  <c r="AW7" i="132"/>
  <c r="AV7" i="132"/>
  <c r="AU7" i="132"/>
  <c r="AT7" i="132"/>
  <c r="AS7" i="132"/>
  <c r="AR7" i="132"/>
  <c r="AQ7" i="132"/>
  <c r="AP7" i="132"/>
  <c r="AN7" i="132"/>
  <c r="AM7" i="132"/>
  <c r="AL7" i="132"/>
  <c r="AK7" i="132"/>
  <c r="AJ7" i="132"/>
  <c r="AI7" i="132"/>
  <c r="AH7" i="132"/>
  <c r="AG7" i="132"/>
  <c r="AF7" i="132"/>
  <c r="AE7" i="132"/>
  <c r="AD7" i="132"/>
  <c r="AC7" i="132"/>
  <c r="AB7" i="132"/>
  <c r="AA7" i="132"/>
  <c r="Z7" i="132"/>
  <c r="Y7" i="132"/>
  <c r="X7" i="132"/>
  <c r="W7" i="132"/>
  <c r="V7" i="132"/>
  <c r="U7" i="132"/>
  <c r="T7" i="132"/>
  <c r="S7" i="132"/>
  <c r="R7" i="132"/>
  <c r="Q7" i="132"/>
  <c r="P7" i="132"/>
  <c r="O7" i="132"/>
  <c r="N7" i="132"/>
  <c r="M7" i="132"/>
  <c r="L7" i="132"/>
  <c r="K7" i="132"/>
  <c r="J7" i="132"/>
  <c r="I7" i="132"/>
  <c r="H7" i="132"/>
  <c r="G7" i="132"/>
  <c r="F7" i="132"/>
  <c r="E7" i="132"/>
  <c r="D7" i="132"/>
  <c r="C7" i="132"/>
  <c r="I33" i="91"/>
  <c r="Q70" i="97"/>
  <c r="Q10" i="97"/>
  <c r="I28" i="91"/>
  <c r="I29" i="91"/>
  <c r="I30" i="91"/>
  <c r="I31" i="91"/>
  <c r="I35" i="91"/>
  <c r="I36" i="91"/>
  <c r="I27" i="91"/>
  <c r="I7" i="91"/>
  <c r="AO129" i="132" l="1"/>
  <c r="AY71" i="132"/>
  <c r="L129" i="132"/>
  <c r="X129" i="132"/>
  <c r="AY7" i="132"/>
  <c r="Z129" i="132"/>
  <c r="N129" i="132"/>
  <c r="AL129" i="132"/>
  <c r="AJ129" i="132"/>
  <c r="AW129" i="132"/>
  <c r="O129" i="132"/>
  <c r="AM129" i="132"/>
  <c r="P129" i="132"/>
  <c r="Q129" i="132"/>
  <c r="F129" i="132"/>
  <c r="AD129" i="132"/>
  <c r="G129" i="132"/>
  <c r="AR129" i="132"/>
  <c r="T129" i="132"/>
  <c r="M129" i="132"/>
  <c r="Y129" i="132"/>
  <c r="AK129" i="132"/>
  <c r="AX129" i="132"/>
  <c r="AN129" i="132"/>
  <c r="E129" i="132"/>
  <c r="AC129" i="132"/>
  <c r="R129" i="132"/>
  <c r="AQ129" i="132"/>
  <c r="AE129" i="132"/>
  <c r="H129" i="132"/>
  <c r="AF129" i="132"/>
  <c r="AS129" i="132"/>
  <c r="I129" i="132"/>
  <c r="U129" i="132"/>
  <c r="AG129" i="132"/>
  <c r="AT129" i="132"/>
  <c r="J129" i="132"/>
  <c r="V129" i="132"/>
  <c r="AH129" i="132"/>
  <c r="AU129" i="132"/>
  <c r="K129" i="132"/>
  <c r="W129" i="132"/>
  <c r="AI129" i="132"/>
  <c r="AV129" i="132"/>
  <c r="AA129" i="132"/>
  <c r="AB129" i="132"/>
  <c r="AP129" i="132"/>
  <c r="S129" i="132"/>
  <c r="AY21" i="132"/>
  <c r="AY69" i="132"/>
  <c r="AY79" i="132"/>
  <c r="AY115" i="132"/>
  <c r="AY67" i="132"/>
  <c r="AY77" i="132"/>
  <c r="AY104" i="132"/>
  <c r="AY73" i="132"/>
  <c r="AY102" i="132"/>
  <c r="I53" i="92"/>
  <c r="I28" i="92"/>
  <c r="I18" i="91"/>
  <c r="C42" i="164"/>
  <c r="D129" i="132" l="1"/>
  <c r="D42" i="164"/>
  <c r="D35" i="164"/>
  <c r="D44" i="164" s="1"/>
  <c r="AY129" i="132" l="1"/>
  <c r="P41" i="84"/>
  <c r="AV41" i="84" s="1"/>
  <c r="Q68" i="84"/>
  <c r="P68" i="84"/>
  <c r="K23" i="88"/>
  <c r="I9" i="88"/>
  <c r="I11" i="88"/>
  <c r="I13" i="88"/>
  <c r="I15" i="88"/>
  <c r="I17" i="88"/>
  <c r="I21" i="88"/>
  <c r="J21" i="80"/>
  <c r="P10" i="76" l="1"/>
  <c r="O54" i="76"/>
  <c r="N8" i="77" l="1"/>
  <c r="D28" i="73"/>
  <c r="K9" i="88" l="1"/>
  <c r="K11" i="88"/>
  <c r="K13" i="88"/>
  <c r="K15" i="88"/>
  <c r="K17" i="88"/>
  <c r="K21" i="88"/>
  <c r="J9" i="88"/>
  <c r="J11" i="88"/>
  <c r="J13" i="88"/>
  <c r="J15" i="88"/>
  <c r="J17" i="88"/>
  <c r="J21" i="88"/>
  <c r="J23" i="88"/>
  <c r="J25" i="88" l="1"/>
  <c r="I25" i="88"/>
  <c r="J23" i="83"/>
  <c r="I17" i="91" l="1"/>
  <c r="I60" i="92" l="1"/>
  <c r="I50" i="92"/>
  <c r="I51" i="92"/>
  <c r="I52" i="92"/>
  <c r="I54" i="92"/>
  <c r="I56" i="92"/>
  <c r="I58" i="92"/>
  <c r="I59" i="92"/>
  <c r="I49" i="92"/>
  <c r="I29" i="92"/>
  <c r="I30" i="92"/>
  <c r="I31" i="92"/>
  <c r="I32" i="92"/>
  <c r="I33" i="92"/>
  <c r="I34" i="92"/>
  <c r="I35" i="92"/>
  <c r="I37" i="92"/>
  <c r="I38" i="92"/>
  <c r="I39" i="92"/>
  <c r="I8" i="92"/>
  <c r="I10" i="92"/>
  <c r="I12" i="92"/>
  <c r="I14" i="92"/>
  <c r="I16" i="92"/>
  <c r="I17" i="92"/>
  <c r="I8" i="91"/>
  <c r="I9" i="91"/>
  <c r="I10" i="91"/>
  <c r="I11" i="91"/>
  <c r="I12" i="91"/>
  <c r="I13" i="91"/>
  <c r="I14" i="91"/>
  <c r="I15" i="91"/>
  <c r="Q63" i="97" l="1"/>
  <c r="Q64" i="97"/>
  <c r="Q65" i="97"/>
  <c r="Q66" i="97"/>
  <c r="Q67" i="97"/>
  <c r="Q68" i="97"/>
  <c r="Q69" i="97"/>
  <c r="Q71" i="97"/>
  <c r="Q72" i="97"/>
  <c r="Q73" i="97"/>
  <c r="Q74" i="97"/>
  <c r="Q75" i="97"/>
  <c r="Q76" i="97"/>
  <c r="Q77" i="97"/>
  <c r="Q78" i="97"/>
  <c r="Q79" i="97"/>
  <c r="Q62" i="97"/>
  <c r="Q11" i="97"/>
  <c r="Q12" i="97"/>
  <c r="Q13" i="97"/>
  <c r="Q14" i="97"/>
  <c r="Q15" i="97"/>
  <c r="Q16" i="97"/>
  <c r="Q17" i="97"/>
  <c r="Q18" i="97"/>
  <c r="Q19" i="97"/>
  <c r="Q20" i="97"/>
  <c r="Q21" i="97"/>
  <c r="Q22" i="97"/>
  <c r="Q23" i="97"/>
  <c r="Q24" i="97"/>
  <c r="Q25" i="97"/>
  <c r="Q27" i="97"/>
  <c r="Q28" i="97"/>
  <c r="Q29" i="97"/>
  <c r="Q30" i="97"/>
  <c r="Q31" i="97"/>
  <c r="Q32" i="97"/>
  <c r="Q33" i="97"/>
  <c r="Q34" i="97"/>
  <c r="Q35" i="97"/>
  <c r="Q36" i="97"/>
  <c r="Q37" i="97"/>
  <c r="Q38" i="97"/>
  <c r="Q40" i="97"/>
  <c r="Q41" i="97"/>
  <c r="Q42" i="97"/>
  <c r="Q43" i="97"/>
  <c r="Q44" i="97"/>
  <c r="Q45" i="97"/>
  <c r="Q46" i="97"/>
  <c r="Q47" i="97"/>
  <c r="Q49" i="97"/>
  <c r="Q34" i="84" l="1"/>
  <c r="AW34" i="84" s="1"/>
  <c r="Q35" i="84"/>
  <c r="AW35" i="84" s="1"/>
  <c r="Q36" i="84"/>
  <c r="AW36" i="84" s="1"/>
  <c r="Q37" i="84"/>
  <c r="AW37" i="84" s="1"/>
  <c r="Q38" i="84"/>
  <c r="AW38" i="84" s="1"/>
  <c r="Q39" i="84"/>
  <c r="AW39" i="84" s="1"/>
  <c r="Q40" i="84"/>
  <c r="AW40" i="84" s="1"/>
  <c r="Q41" i="84"/>
  <c r="AW41" i="84" s="1"/>
  <c r="Q42" i="84"/>
  <c r="AW42" i="84" s="1"/>
  <c r="Q43" i="84"/>
  <c r="AW43" i="84" s="1"/>
  <c r="Q44" i="84"/>
  <c r="AW44" i="84" s="1"/>
  <c r="Q45" i="84"/>
  <c r="AW45" i="84" s="1"/>
  <c r="Q46" i="84"/>
  <c r="AW46" i="84" s="1"/>
  <c r="Q47" i="84"/>
  <c r="AW47" i="84" s="1"/>
  <c r="Q48" i="84"/>
  <c r="AW48" i="84" s="1"/>
  <c r="Q49" i="84"/>
  <c r="AW49" i="84" s="1"/>
  <c r="Q50" i="84"/>
  <c r="AW50" i="84" s="1"/>
  <c r="Q51" i="84"/>
  <c r="AW51" i="84" s="1"/>
  <c r="Q52" i="84"/>
  <c r="AW52" i="84" s="1"/>
  <c r="Q53" i="84"/>
  <c r="AW53" i="84" s="1"/>
  <c r="Q54" i="84"/>
  <c r="AW54" i="84" s="1"/>
  <c r="Q55" i="84"/>
  <c r="AW55" i="84" s="1"/>
  <c r="Q56" i="84"/>
  <c r="AW56" i="84" s="1"/>
  <c r="Q57" i="84"/>
  <c r="AW57" i="84" s="1"/>
  <c r="Q58" i="84"/>
  <c r="AW58" i="84" s="1"/>
  <c r="Q59" i="84"/>
  <c r="AW59" i="84" s="1"/>
  <c r="P34" i="84"/>
  <c r="AV34" i="84" s="1"/>
  <c r="P35" i="84"/>
  <c r="AV35" i="84" s="1"/>
  <c r="P36" i="84"/>
  <c r="AV36" i="84" s="1"/>
  <c r="P37" i="84"/>
  <c r="AV37" i="84" s="1"/>
  <c r="P38" i="84"/>
  <c r="AV38" i="84" s="1"/>
  <c r="P39" i="84"/>
  <c r="AV39" i="84" s="1"/>
  <c r="P40" i="84"/>
  <c r="AV40" i="84" s="1"/>
  <c r="P42" i="84"/>
  <c r="AV42" i="84" s="1"/>
  <c r="P43" i="84"/>
  <c r="AV43" i="84" s="1"/>
  <c r="P44" i="84"/>
  <c r="AV44" i="84" s="1"/>
  <c r="P45" i="84"/>
  <c r="AV45" i="84" s="1"/>
  <c r="P46" i="84"/>
  <c r="AV46" i="84" s="1"/>
  <c r="P47" i="84"/>
  <c r="AV47" i="84" s="1"/>
  <c r="P48" i="84"/>
  <c r="AV48" i="84" s="1"/>
  <c r="P49" i="84"/>
  <c r="AV49" i="84" s="1"/>
  <c r="P50" i="84"/>
  <c r="AV50" i="84" s="1"/>
  <c r="P51" i="84"/>
  <c r="AV51" i="84" s="1"/>
  <c r="P52" i="84"/>
  <c r="AV52" i="84" s="1"/>
  <c r="P53" i="84"/>
  <c r="AV53" i="84" s="1"/>
  <c r="P54" i="84"/>
  <c r="AV54" i="84" s="1"/>
  <c r="P55" i="84"/>
  <c r="AV55" i="84" s="1"/>
  <c r="P56" i="84"/>
  <c r="AV56" i="84" s="1"/>
  <c r="P57" i="84"/>
  <c r="AV57" i="84" s="1"/>
  <c r="P58" i="84"/>
  <c r="AV58" i="84" s="1"/>
  <c r="P59" i="84"/>
  <c r="AV59" i="84" s="1"/>
  <c r="Q33" i="84"/>
  <c r="AW33" i="84" s="1"/>
  <c r="Q7" i="84"/>
  <c r="Q8" i="84"/>
  <c r="Q9" i="84"/>
  <c r="Q10" i="84"/>
  <c r="Q11" i="84"/>
  <c r="Q12" i="84"/>
  <c r="Q13" i="84"/>
  <c r="Q14" i="84"/>
  <c r="Q15" i="84"/>
  <c r="Q16" i="84"/>
  <c r="Q17" i="84"/>
  <c r="Q18" i="84"/>
  <c r="Q19" i="84"/>
  <c r="Q20" i="84"/>
  <c r="Q21" i="84"/>
  <c r="Q22" i="84"/>
  <c r="Q23" i="84"/>
  <c r="Q24" i="84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K62" i="83"/>
  <c r="K35" i="83"/>
  <c r="J72" i="83"/>
  <c r="K72" i="83"/>
  <c r="K51" i="83"/>
  <c r="K36" i="83"/>
  <c r="K37" i="83"/>
  <c r="K38" i="83"/>
  <c r="K39" i="83"/>
  <c r="K40" i="83"/>
  <c r="K41" i="83"/>
  <c r="K42" i="83"/>
  <c r="K43" i="83"/>
  <c r="K44" i="83"/>
  <c r="K45" i="83"/>
  <c r="K46" i="83"/>
  <c r="K47" i="83"/>
  <c r="K48" i="83"/>
  <c r="K49" i="83"/>
  <c r="K50" i="83"/>
  <c r="K52" i="83"/>
  <c r="K53" i="83"/>
  <c r="K54" i="83"/>
  <c r="K55" i="83"/>
  <c r="K56" i="83"/>
  <c r="K57" i="83"/>
  <c r="K58" i="83"/>
  <c r="K59" i="83"/>
  <c r="K60" i="83"/>
  <c r="K61" i="83"/>
  <c r="J36" i="83"/>
  <c r="J37" i="83"/>
  <c r="J38" i="83"/>
  <c r="J39" i="83"/>
  <c r="J40" i="83"/>
  <c r="J41" i="83"/>
  <c r="J42" i="83"/>
  <c r="J43" i="83"/>
  <c r="J44" i="83"/>
  <c r="J45" i="83"/>
  <c r="J46" i="83"/>
  <c r="J47" i="83"/>
  <c r="J48" i="83"/>
  <c r="J49" i="83"/>
  <c r="J50" i="83"/>
  <c r="J51" i="83"/>
  <c r="J52" i="83"/>
  <c r="J53" i="83"/>
  <c r="J54" i="83"/>
  <c r="J55" i="83"/>
  <c r="J56" i="83"/>
  <c r="J57" i="83"/>
  <c r="J58" i="83"/>
  <c r="J59" i="83"/>
  <c r="J60" i="83"/>
  <c r="J61" i="83"/>
  <c r="J35" i="83"/>
  <c r="K26" i="83"/>
  <c r="K6" i="83"/>
  <c r="P6" i="76" l="1"/>
  <c r="K7" i="83" l="1"/>
  <c r="K8" i="83"/>
  <c r="K9" i="83"/>
  <c r="K10" i="83"/>
  <c r="K11" i="83"/>
  <c r="K12" i="83"/>
  <c r="K13" i="83"/>
  <c r="K14" i="83"/>
  <c r="K15" i="83"/>
  <c r="K16" i="83"/>
  <c r="K17" i="83"/>
  <c r="K18" i="83"/>
  <c r="K19" i="83"/>
  <c r="K20" i="83"/>
  <c r="K21" i="83"/>
  <c r="K22" i="83"/>
  <c r="K23" i="83"/>
  <c r="K24" i="83"/>
  <c r="K25" i="83"/>
  <c r="J7" i="83"/>
  <c r="J8" i="83"/>
  <c r="J9" i="83"/>
  <c r="J10" i="83"/>
  <c r="J11" i="83"/>
  <c r="J12" i="83"/>
  <c r="J13" i="83"/>
  <c r="J14" i="83"/>
  <c r="J15" i="83"/>
  <c r="J16" i="83"/>
  <c r="J17" i="83"/>
  <c r="J19" i="83"/>
  <c r="J20" i="83"/>
  <c r="J21" i="83"/>
  <c r="J22" i="83"/>
  <c r="J24" i="83"/>
  <c r="J25" i="83"/>
  <c r="J26" i="83"/>
  <c r="K21" i="80" l="1"/>
  <c r="Q8" i="76" l="1"/>
  <c r="Q7" i="76"/>
  <c r="Q9" i="76"/>
  <c r="Q10" i="76"/>
  <c r="Q11" i="76"/>
  <c r="Q12" i="76"/>
  <c r="Q13" i="76"/>
  <c r="Q14" i="76"/>
  <c r="Q15" i="76"/>
  <c r="Q16" i="76"/>
  <c r="Q17" i="76"/>
  <c r="Q18" i="76"/>
  <c r="Q19" i="76"/>
  <c r="Q20" i="76"/>
  <c r="Q21" i="76"/>
  <c r="Q22" i="76"/>
  <c r="Q23" i="76"/>
  <c r="Q24" i="76"/>
  <c r="Q25" i="76"/>
  <c r="Q26" i="76"/>
  <c r="Q27" i="76"/>
  <c r="Q28" i="76"/>
  <c r="Q29" i="76"/>
  <c r="Q30" i="76"/>
  <c r="Q31" i="76"/>
  <c r="Q32" i="76"/>
  <c r="Q33" i="76"/>
  <c r="Q34" i="76"/>
  <c r="Q35" i="76"/>
  <c r="Q36" i="76"/>
  <c r="Q37" i="76"/>
  <c r="Q38" i="76"/>
  <c r="Q39" i="76"/>
  <c r="Q40" i="76"/>
  <c r="Q41" i="76"/>
  <c r="Q42" i="76"/>
  <c r="Q43" i="76"/>
  <c r="Q44" i="76"/>
  <c r="Q45" i="76"/>
  <c r="Q46" i="76"/>
  <c r="Q47" i="76"/>
  <c r="Q48" i="76"/>
  <c r="Q49" i="76"/>
  <c r="Q50" i="76"/>
  <c r="Q51" i="76"/>
  <c r="Q52" i="76"/>
  <c r="Q53" i="76"/>
  <c r="P7" i="76"/>
  <c r="P8" i="76"/>
  <c r="P9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29" i="76"/>
  <c r="P30" i="76"/>
  <c r="P31" i="76"/>
  <c r="P32" i="76"/>
  <c r="P33" i="76"/>
  <c r="P34" i="76"/>
  <c r="P35" i="76"/>
  <c r="P36" i="76"/>
  <c r="P37" i="76"/>
  <c r="P38" i="76"/>
  <c r="P39" i="76"/>
  <c r="P40" i="76"/>
  <c r="P41" i="76"/>
  <c r="P42" i="76"/>
  <c r="P43" i="76"/>
  <c r="P44" i="76"/>
  <c r="P45" i="76"/>
  <c r="P46" i="76"/>
  <c r="P47" i="76"/>
  <c r="P48" i="76"/>
  <c r="P49" i="76"/>
  <c r="P50" i="76"/>
  <c r="P51" i="76"/>
  <c r="P52" i="76"/>
  <c r="P53" i="76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D45" i="74"/>
  <c r="C45" i="74"/>
  <c r="O11" i="77" l="1"/>
  <c r="O259" i="98" l="1"/>
  <c r="O258" i="98"/>
  <c r="O257" i="98"/>
  <c r="O256" i="98"/>
  <c r="O255" i="98"/>
  <c r="O254" i="98"/>
</calcChain>
</file>

<file path=xl/sharedStrings.xml><?xml version="1.0" encoding="utf-8"?>
<sst xmlns="http://schemas.openxmlformats.org/spreadsheetml/2006/main" count="9084" uniqueCount="2492">
  <si>
    <t>REPORTE DE DEPÓSITOS A PLAZO FIJO</t>
  </si>
  <si>
    <t>TOTAL</t>
  </si>
  <si>
    <t>BOLIVIANOS</t>
  </si>
  <si>
    <t>DÓLARES ESTADOUNIDENSES</t>
  </si>
  <si>
    <t>MANTENIMIENTO DE VALOR</t>
  </si>
  <si>
    <t>UFV</t>
  </si>
  <si>
    <t>Banco BISA S.A.</t>
  </si>
  <si>
    <t>Banco de Crédito de Bolivia S.A.</t>
  </si>
  <si>
    <t>Banco de Desarrollo Productivo S.A.M.</t>
  </si>
  <si>
    <t>Banco Económico S.A.</t>
  </si>
  <si>
    <t>Banco Fassil S.A.</t>
  </si>
  <si>
    <t>Banco Fortaleza S.A.</t>
  </si>
  <si>
    <t>Banco Ganadero S.A.</t>
  </si>
  <si>
    <t>Banco Mercantil Santa Cruz S.A.</t>
  </si>
  <si>
    <t>Banco Nacional de Bolivia S.A.</t>
  </si>
  <si>
    <t>Banco para el Fomento a Iniciativas Económicas S.A.</t>
  </si>
  <si>
    <t>Banco Prodem S.A.</t>
  </si>
  <si>
    <t xml:space="preserve">Banco PYME de la Comunidad S.A.                                                                                                                                                                         </t>
  </si>
  <si>
    <t xml:space="preserve">Banco PYME Ecofuturo S.A.                                                                                                                                                                               </t>
  </si>
  <si>
    <t>Banco Solidario S.A.</t>
  </si>
  <si>
    <t>Banco Unión S.A.</t>
  </si>
  <si>
    <t xml:space="preserve">Cooperativa de Ahorro y Crédito Abierta Jesús Nazareno R. L.                                                                                                                                            </t>
  </si>
  <si>
    <t>CRECER IFD</t>
  </si>
  <si>
    <t>DIACONÍA FRIF - IFD</t>
  </si>
  <si>
    <t>EMISOR</t>
  </si>
  <si>
    <t>N° REGISTRO</t>
  </si>
  <si>
    <t>SERIES</t>
  </si>
  <si>
    <t>FECHA DE VENCIMIENTO</t>
  </si>
  <si>
    <t>AGENCIA COLOCADORA</t>
  </si>
  <si>
    <t>Acelerador de Empresas Fondo de Inversión Cerrado</t>
  </si>
  <si>
    <t>CAISA - Agencia de Bolsa</t>
  </si>
  <si>
    <t>Asociación Crédito con Educación Rural - Crecer</t>
  </si>
  <si>
    <t>Bonos CRECER I - Emisión 1</t>
  </si>
  <si>
    <t xml:space="preserve">Panamerican Securities S.A. </t>
  </si>
  <si>
    <t>ASFI/DSVSC-ED-BIS-011/2018</t>
  </si>
  <si>
    <t>BIS-1-N1U-18</t>
  </si>
  <si>
    <t>BISA S.A. Agencia de Bolsa</t>
  </si>
  <si>
    <t>ASFI/DSVSC-ED-BIS-032/2016</t>
  </si>
  <si>
    <t>BIS-1-N1A-16</t>
  </si>
  <si>
    <t>BIS-1-N1B-16</t>
  </si>
  <si>
    <t>BIS-1-N1C-16</t>
  </si>
  <si>
    <t>ASFI/DSV-ED-BIS-010/2023</t>
  </si>
  <si>
    <t>BIS-2-N1U-23</t>
  </si>
  <si>
    <t>Banco Central de Bolivia</t>
  </si>
  <si>
    <t>Bonos del Banco Central de Bolivia con Opción de Rescate Anticipado</t>
  </si>
  <si>
    <t>ASFI/DSVSC-ED-BCB-033/2015</t>
  </si>
  <si>
    <t>UR00782313</t>
  </si>
  <si>
    <t>UR01042309</t>
  </si>
  <si>
    <t>UR01042310</t>
  </si>
  <si>
    <t>UR01042311</t>
  </si>
  <si>
    <t>UR01042312</t>
  </si>
  <si>
    <t>UR01042313</t>
  </si>
  <si>
    <t>Letras del Banco Central de Bolivia</t>
  </si>
  <si>
    <t>ASFI/DSV-ED-BCB-014/2014</t>
  </si>
  <si>
    <t>Letras del Banco Central de Bolivia con Opción de Rescate Anticipado</t>
  </si>
  <si>
    <t>ASFI/DSVSC-ED-BCB-032/2015</t>
  </si>
  <si>
    <t>Bonos Subordinados BCP – Emisión III</t>
  </si>
  <si>
    <t>ASFI/DSVSC-ED-BTB-046/2020</t>
  </si>
  <si>
    <t>BTB-N1U-20</t>
  </si>
  <si>
    <t>ASFI/DSV-ED-BTB-033/2013</t>
  </si>
  <si>
    <t>BTB-N1U-13</t>
  </si>
  <si>
    <t>Bonos Banco Económico I - Emisión 1</t>
  </si>
  <si>
    <t>ASFI/DSVSC-ED-BEC-036/2019</t>
  </si>
  <si>
    <t>BEC-4-N1A-19</t>
  </si>
  <si>
    <t>BNB Valores S.A.</t>
  </si>
  <si>
    <t>BEC-4-N1B-19</t>
  </si>
  <si>
    <t>Bonos Subordinados BEC III -  Emisión 1</t>
  </si>
  <si>
    <t>Bonos Subordinados BEC III -  Emisión 2</t>
  </si>
  <si>
    <t>ASFI/DSVSC-ED-BEC-033/2016</t>
  </si>
  <si>
    <t>BEC-3-N2U-16</t>
  </si>
  <si>
    <t>Bonos Subordinados BEC III - Emisión 3</t>
  </si>
  <si>
    <t>ASFI/DSVSC-ED-BEC-004/2018</t>
  </si>
  <si>
    <t>BEC-3-N1U-18</t>
  </si>
  <si>
    <t>Bonos Subordinados BEC IV -  Emisión 1</t>
  </si>
  <si>
    <t>ASFI/DSV-ED-BEC-033/2021</t>
  </si>
  <si>
    <t>BEC-5-N1U-21</t>
  </si>
  <si>
    <t>ASFI/DSVSC-ED-FSL-036/2020</t>
  </si>
  <si>
    <t>FSL-2-E1A-20</t>
  </si>
  <si>
    <t>GanaValores Agencia de Bolsa S.A.</t>
  </si>
  <si>
    <t>FSL-2-E1B-20</t>
  </si>
  <si>
    <t>FSL-2-E1C-20</t>
  </si>
  <si>
    <t>FSL-2-E1D-20</t>
  </si>
  <si>
    <t>ASFI/DSVSC-ED-FFO-039/2016</t>
  </si>
  <si>
    <t>FFO-1-N1U-16</t>
  </si>
  <si>
    <t>ASFI/DSV-ED-FFO-007/2022</t>
  </si>
  <si>
    <t>FFO-N1U-22</t>
  </si>
  <si>
    <t>Bonos Banco Ganadero – Emisión 2</t>
  </si>
  <si>
    <t>ASFI/DSVSC-ED-BGA-031/2020</t>
  </si>
  <si>
    <t>BGA-1-N1U-20</t>
  </si>
  <si>
    <t>Bonos Banco Ganadero-Emisión 1</t>
  </si>
  <si>
    <t>ASFI/DSVSC-ED-BGA 015/2018</t>
  </si>
  <si>
    <t>BGA-1-N1B-18</t>
  </si>
  <si>
    <t>Bonos Subordinados Banco Ganadero V</t>
  </si>
  <si>
    <t>ASFI/DSVSC-ED-BGA-041/2016</t>
  </si>
  <si>
    <t>BGA-N1U-16</t>
  </si>
  <si>
    <t>Bonos Subordinados Banco Ganadero VI</t>
  </si>
  <si>
    <t>ASFI/DSVSC-ED-BGA-017/2019</t>
  </si>
  <si>
    <t xml:space="preserve">BGA-N1U-19 </t>
  </si>
  <si>
    <t>Mercantil Santa Cruz Agencia de Bolsa Sociedad Anónima</t>
  </si>
  <si>
    <t>ASFI/DSV-ED-BGA-043/2021</t>
  </si>
  <si>
    <t>BGA-N1U-21</t>
  </si>
  <si>
    <t>ASFI/DSVSC-ED-BME-023/2017</t>
  </si>
  <si>
    <t>BME-1-E1D-17</t>
  </si>
  <si>
    <t>ASFI/DSVSC-ED-BME-016/2019</t>
  </si>
  <si>
    <t>BME-2-E1C-19</t>
  </si>
  <si>
    <t>ASFI/DSVSC-ED-BME-021/2020</t>
  </si>
  <si>
    <t>BME-2-N1B-20</t>
  </si>
  <si>
    <t>ASFI/DSVSC-ED-BME-037/2020</t>
  </si>
  <si>
    <t>BME-2-N2A-20</t>
  </si>
  <si>
    <t>BME-2-N2B-20</t>
  </si>
  <si>
    <t>Bonos BMSC II - Emisión 4</t>
  </si>
  <si>
    <t>ASFI/DSV-ED-BME-014/2021</t>
  </si>
  <si>
    <t>BME-2-N1U-21</t>
  </si>
  <si>
    <t>Bonos BMSC II - Emisión 5</t>
  </si>
  <si>
    <t>ASFI/DSV-ED-BME-015/2021</t>
  </si>
  <si>
    <t>BME-2-N2U-21</t>
  </si>
  <si>
    <t>Bonos BMSC III - Emisión 1</t>
  </si>
  <si>
    <t>ASFI/DSV-ED-BME-028/2022</t>
  </si>
  <si>
    <t>BME-4-N1U-22</t>
  </si>
  <si>
    <t>Bonos BMSC III - Emisión 2</t>
  </si>
  <si>
    <t>ASFI/DSV-ED-BME-035/2022</t>
  </si>
  <si>
    <t>BME-4-N2U-22</t>
  </si>
  <si>
    <t>ASFI/DSVSC-ED-BME-036/2016</t>
  </si>
  <si>
    <t>BME-2-E2A-16</t>
  </si>
  <si>
    <t>BME-2-E2B-16</t>
  </si>
  <si>
    <t>ASFI/DSVSC-ED-BME-037/2016</t>
  </si>
  <si>
    <t>BME-2-N3A-16</t>
  </si>
  <si>
    <t>BME-2-N3B-16</t>
  </si>
  <si>
    <t>Bonos BNB I - Emisión 3</t>
  </si>
  <si>
    <t>ASFI/DSVSC-ED-BNB-013/2016</t>
  </si>
  <si>
    <t>BNB-1-N1U-16</t>
  </si>
  <si>
    <t>Bonos BNB I - Emisión 4</t>
  </si>
  <si>
    <t>ASFI/DSVSC-ED-BNB-014/2016</t>
  </si>
  <si>
    <t>BNB-1-N2U-16</t>
  </si>
  <si>
    <t>Bonos BNB II - Emisión 1</t>
  </si>
  <si>
    <t>ASFI/DSVSC-ED-BNB-015/2020</t>
  </si>
  <si>
    <t>BNB-3-N1U-20</t>
  </si>
  <si>
    <t>Bonos BNB II - Emisión 2</t>
  </si>
  <si>
    <t>ASFI/DSVSC-ED-BNB-017/2020</t>
  </si>
  <si>
    <t>BNB-3-N2U-20</t>
  </si>
  <si>
    <t>Bonos BNB II - Emisión 3</t>
  </si>
  <si>
    <t>ASFI/DSVSC-ED-BNB-018/2020</t>
  </si>
  <si>
    <t>BNB-3-N3U-20</t>
  </si>
  <si>
    <t>Bonos Subordinados BNB III</t>
  </si>
  <si>
    <t>ASFI/DSVSC-ED-BNB-004/2017</t>
  </si>
  <si>
    <t>BNB-E1A-17</t>
  </si>
  <si>
    <t>BNB-E1B-17</t>
  </si>
  <si>
    <t>Bonos Subordinados BNB IV</t>
  </si>
  <si>
    <t>ASFI/DSVSC-ED-BNB-028/2019</t>
  </si>
  <si>
    <t>BNB-E1U-19</t>
  </si>
  <si>
    <t>ASFI/DSVSC-ED-FIE-007/2016</t>
  </si>
  <si>
    <t>FIE-2-N1B-16</t>
  </si>
  <si>
    <t>Bonos Banco FIE 3 - Emisión 1</t>
  </si>
  <si>
    <t>ASFI/DSVSC-ED-FIE-012/2020</t>
  </si>
  <si>
    <t>FIE-3-N1U-20</t>
  </si>
  <si>
    <t>Bonos Banco FIE 3 – Emisión 2</t>
  </si>
  <si>
    <t>ASFI/DSVSC-ED-FIE-057/2020</t>
  </si>
  <si>
    <t>FIE-3-N2U-20</t>
  </si>
  <si>
    <t>Bonos Banco FIE 3 - Emisión 3</t>
  </si>
  <si>
    <t>ASFI/DSV-ED-FIE-039/2021</t>
  </si>
  <si>
    <t>FIE-3-N2U-21</t>
  </si>
  <si>
    <t>Bonos Banco FIE 3 - Emisión 4</t>
  </si>
  <si>
    <t>ASFI/DSV-ED-FIE-020/2022</t>
  </si>
  <si>
    <t>FIE-3-N1U-22</t>
  </si>
  <si>
    <t>Bonos Banco FIE 3 - Emisión 5</t>
  </si>
  <si>
    <t>ASFI/DSV-ED-FIE-030/2022</t>
  </si>
  <si>
    <t>FIE-3-N2U-22</t>
  </si>
  <si>
    <t>Bonos Banco FIE 3 - Emisión 6</t>
  </si>
  <si>
    <t>ASFI/DSV-ED-FIE-007/2023</t>
  </si>
  <si>
    <t>FIE-3-N1U-23</t>
  </si>
  <si>
    <t>ASFI/DSVSC-ED-FIE-007/2017</t>
  </si>
  <si>
    <t>FIE-N1B-17</t>
  </si>
  <si>
    <t>Bonos Subordinados Banco FIE 5</t>
  </si>
  <si>
    <t>ASFI/DSVSC-ED-FIE-003/2019</t>
  </si>
  <si>
    <t>FIE-N1A-19</t>
  </si>
  <si>
    <t>FIE-N1B-19</t>
  </si>
  <si>
    <t>Bonos Subordinados Banco FIE 6</t>
  </si>
  <si>
    <t>ASFI/DSV-ED-FIE-029/2021</t>
  </si>
  <si>
    <t>FIE-E1U-21</t>
  </si>
  <si>
    <t>Banco PYME de la Comunidad S.A.</t>
  </si>
  <si>
    <t>Banco Pyme Eco Futuro S.A.</t>
  </si>
  <si>
    <t>Bonos ECOFUTURO 2 - Emisión 1</t>
  </si>
  <si>
    <t>ASFI/DSV-ED-FEF-030/2021</t>
  </si>
  <si>
    <t>FEF-4-N1U-21</t>
  </si>
  <si>
    <t>ASFI/DSV-ED-FEF-028/2014</t>
  </si>
  <si>
    <t>FEF-2-N1U-14</t>
  </si>
  <si>
    <t>ASFI/DSVSC-ED-FEF-001/2017</t>
  </si>
  <si>
    <t>FEF-N1U-17</t>
  </si>
  <si>
    <t>Sudaval S.A.</t>
  </si>
  <si>
    <t>Bonos Subordinados BancoSol 2 - Emisión 1</t>
  </si>
  <si>
    <t>Bonos Subordinados BancoSol 2 - Emisión 2</t>
  </si>
  <si>
    <t>ASFI/DSVSC-ED-BSO-012/2018</t>
  </si>
  <si>
    <t>BSO-3-N1U-18</t>
  </si>
  <si>
    <t>Bonos Subordinados BancoSol 2 - Emisión 3</t>
  </si>
  <si>
    <t>ASFI/DSVSC-ED-BSO-021/2019</t>
  </si>
  <si>
    <t>BSO-3-N1U-19</t>
  </si>
  <si>
    <t>Bonos Subordinados BancoSol III - Emisión 1</t>
  </si>
  <si>
    <t>ASFI/DSV-ED-BSO-010/2022</t>
  </si>
  <si>
    <t>BSO-4-N1U-22</t>
  </si>
  <si>
    <t>ASFI/DSV-ED-BSO-005/2023</t>
  </si>
  <si>
    <t>BSO-4-N1U-23</t>
  </si>
  <si>
    <t>Bonos Banco Unión - Emisión 1</t>
  </si>
  <si>
    <t>ASFI/DSV-ED-BUN-014/2022</t>
  </si>
  <si>
    <t>BUN-1-N1U-22</t>
  </si>
  <si>
    <t>Valores Union S.A.</t>
  </si>
  <si>
    <t>ASFI/DSV-ED-BUN-031/2022</t>
  </si>
  <si>
    <t>BUN-N2U-22</t>
  </si>
  <si>
    <t>Bisa Leasing S.A.</t>
  </si>
  <si>
    <t>ASFI/DSVSC-ED-BIL-016/2017</t>
  </si>
  <si>
    <t>BIL-4-N1B-17</t>
  </si>
  <si>
    <t>ASFI/DSVSC-ED-BIL-002/2018</t>
  </si>
  <si>
    <t>BIL-4-N1C-18</t>
  </si>
  <si>
    <t>ASFI/DSVSC-ED-BIL-031/2016</t>
  </si>
  <si>
    <t>BIL-4-N2B-16</t>
  </si>
  <si>
    <t>Bonos BISA LEASING V - Emisión 1</t>
  </si>
  <si>
    <t>ASFI/DSVSC-ED-BIL-013/2018</t>
  </si>
  <si>
    <t>BIL-5-N2U-18</t>
  </si>
  <si>
    <t>Bonos BISA LEASING V - Emisión 2</t>
  </si>
  <si>
    <t>ASFI/DSVSC-ED-BIL-011/2019</t>
  </si>
  <si>
    <t>BIL-5-N1C-19</t>
  </si>
  <si>
    <t>Bonos BISA LEASING V - Emisión 3</t>
  </si>
  <si>
    <t>ASFI/DSVSC-ED-BIL-043/2020</t>
  </si>
  <si>
    <t>BIL-5-N1B-20</t>
  </si>
  <si>
    <t>ASFI/DSV-ED-BIL-034/2021</t>
  </si>
  <si>
    <t>BIL-6-N1B-21</t>
  </si>
  <si>
    <t>BISA Seguros y Reaseguros S.A.</t>
  </si>
  <si>
    <t>BNB Leasing S.A.</t>
  </si>
  <si>
    <t>Bonos BNB Leasing III</t>
  </si>
  <si>
    <t>ASFI/DSVSC-ED-BNL-025/2020</t>
  </si>
  <si>
    <t>BNL-N1A-20</t>
  </si>
  <si>
    <t>BNL-N1B-20</t>
  </si>
  <si>
    <t>Bonos BNB Leasing IV - Emisión 1</t>
  </si>
  <si>
    <t>ASFI/DSV-ED-BNL-011/2021</t>
  </si>
  <si>
    <t>BNL-3-N1U-21</t>
  </si>
  <si>
    <t>Bonos BNB Leasing IV - Emisión 2</t>
  </si>
  <si>
    <t>ASFI/DSV-ED-BNL-012/2021</t>
  </si>
  <si>
    <t>BNL-3-N2U-21</t>
  </si>
  <si>
    <t>Bonos Subordinados  BNB Leasing I</t>
  </si>
  <si>
    <t>ASFI/DSVSC-ED-BNL-005/2018</t>
  </si>
  <si>
    <t>BNL-E1B-18</t>
  </si>
  <si>
    <t>CAMSA INDUSTRIA Y COMERCIO S.A.</t>
  </si>
  <si>
    <t>Bonos CAMSA I - Emisión 1</t>
  </si>
  <si>
    <t>ASFI/DSVSC-ED-CMI-023/2019</t>
  </si>
  <si>
    <t>CMI-1-N1U-19</t>
  </si>
  <si>
    <t>CAP Fondo de Inversión Cerrado</t>
  </si>
  <si>
    <t>CLÍNICA METROPOLITANA DE LAS AMÉRICAS S.A.</t>
  </si>
  <si>
    <t>ASFI/DSVSC-ED-CTM-053/2020</t>
  </si>
  <si>
    <t>CTM-1-N1U-20</t>
  </si>
  <si>
    <t>COBEE</t>
  </si>
  <si>
    <t>ASFI/DSV-ED-BPC-026/2014</t>
  </si>
  <si>
    <t>BPC-4-N4U-14</t>
  </si>
  <si>
    <t>ASFI/DSVSC-ED-BPC-034/2016</t>
  </si>
  <si>
    <t>BPC-4-N1U-16</t>
  </si>
  <si>
    <t>ASFIJDSVSC-ED-BPC-022/2020</t>
  </si>
  <si>
    <t>BPC-5-N1U-20</t>
  </si>
  <si>
    <t>Comercializadora Nexolider S.A.</t>
  </si>
  <si>
    <t>Bonos NEXOLIDER</t>
  </si>
  <si>
    <t>ASFI/DSV-ED-NXS-018/2022</t>
  </si>
  <si>
    <t>NXS-N1U-22</t>
  </si>
  <si>
    <t>Crecimiento Fondo de Inversión Cerrado</t>
  </si>
  <si>
    <t>Credifondo Garantiza Fondo de Inversión Cerrado</t>
  </si>
  <si>
    <t>Credifondo Promotor Fondo de Inversión Cerrado</t>
  </si>
  <si>
    <t>DIACONÍA FRIF -IFD</t>
  </si>
  <si>
    <t>DISTRIBUIDORA MAYORISTA DE TECNOLOGÍA S.A. "DISMATEC S.A."</t>
  </si>
  <si>
    <t>Bonos DISMATEC I - Emisión 1</t>
  </si>
  <si>
    <t>ASFI/DSVSC-ED-DMT-035/2019</t>
  </si>
  <si>
    <t>DMT-1-N1B-19</t>
  </si>
  <si>
    <t>Bonos DISMATEC I - Emisión 2</t>
  </si>
  <si>
    <t>ASFI/DSV-ED-DMT-012/2022</t>
  </si>
  <si>
    <t>DMT-1-N1U-22</t>
  </si>
  <si>
    <t>Droguería INTI S.A.</t>
  </si>
  <si>
    <t>ASFI/DSVSC-ED-DIN-038/2015</t>
  </si>
  <si>
    <t>DIN-2-N1D-15</t>
  </si>
  <si>
    <t>DIN-2-N1E-15</t>
  </si>
  <si>
    <t>Bonos INTI VI</t>
  </si>
  <si>
    <t>ASFI/DSVSC-ED-DIN-042/2016</t>
  </si>
  <si>
    <t>DIN-N1U-16</t>
  </si>
  <si>
    <t>Empresa Ferroviaria Oriental S.A.</t>
  </si>
  <si>
    <t>Bonos Ferroviaria Oriental - Emisión 5</t>
  </si>
  <si>
    <t>ASFI/DSV-ED-EFO-036/2021</t>
  </si>
  <si>
    <t>EFO-N2U-21</t>
  </si>
  <si>
    <t>ASFI/DSV-ED-EFO-037/2021</t>
  </si>
  <si>
    <t>EFO-N3U-21</t>
  </si>
  <si>
    <t>ASFI/DSV-ED-EFO-025/2021</t>
  </si>
  <si>
    <t>EFO-N1U-21</t>
  </si>
  <si>
    <t>ENDE Transmisión S.A.</t>
  </si>
  <si>
    <t>Bonos ENDE TRANSMISIÓN I - Emisión 1</t>
  </si>
  <si>
    <t>ASFI/DSVSC-ED-TDE-025/2019</t>
  </si>
  <si>
    <t>TDE-1-N1U-19</t>
  </si>
  <si>
    <t>Bonos ENDE TRANSMISIÓN I - Emisión 10</t>
  </si>
  <si>
    <t>ASFI/DSV-ED-TDE-041/2021</t>
  </si>
  <si>
    <t>TDE-1-N4U-21</t>
  </si>
  <si>
    <t>Bonos ENDE TRANSMISIÓN I – Emisión 11</t>
  </si>
  <si>
    <t>ASFI/DSV-ED-TDE-045/2021</t>
  </si>
  <si>
    <t>TDE-1-N5U-21</t>
  </si>
  <si>
    <t>Bonos ENDE TRANSMISIÓN I – Emisión 12</t>
  </si>
  <si>
    <t>ASFI/DSV-ED-TDE-046/2021</t>
  </si>
  <si>
    <t>TDE-1-N6U-21</t>
  </si>
  <si>
    <t>Bonos ENDE TRANSMISIÓN I - Emisión 13</t>
  </si>
  <si>
    <t>ASFI/DSV-ED-TDE-002/2022</t>
  </si>
  <si>
    <t>TDE-1-N1U-22</t>
  </si>
  <si>
    <t>Bonos ENDE TRANSMISIÓN I - Emisión 14</t>
  </si>
  <si>
    <t>ASFI/DSV-ED-TDE-003/2022</t>
  </si>
  <si>
    <t>TDE-1-N2U-22</t>
  </si>
  <si>
    <t>Bonos ENDE TRANSMISIÓN I - Emisión 2</t>
  </si>
  <si>
    <t>ASFI/DSVSC-ED-TDE-026/2019</t>
  </si>
  <si>
    <t>TDE-1-N2U-19</t>
  </si>
  <si>
    <t>Bonos ENDE TRANSMISIÓN I - Emisión 3</t>
  </si>
  <si>
    <t>ASFI/DSVCS-ED-TDE-010/2020</t>
  </si>
  <si>
    <t>TDE-1-N3U-20</t>
  </si>
  <si>
    <t>Bonos ENDE TRANSMISIÓN I - Emisión 4</t>
  </si>
  <si>
    <t>ASFI/DSVSC-ED-TDE-011/2020</t>
  </si>
  <si>
    <t>TDE-1-N4U-20</t>
  </si>
  <si>
    <t>Bonos ENDE TRANSMISIÓN I – Emisión 5</t>
  </si>
  <si>
    <t>ASFI/DSVSC-ED-TDE-033/2020</t>
  </si>
  <si>
    <t>TDE-1-N5U-20</t>
  </si>
  <si>
    <t>Bonos ENDE TRANSMISIÓN I – Emisión 6</t>
  </si>
  <si>
    <t>ASFI/DSVSC-ED-TDE-034/2020</t>
  </si>
  <si>
    <t>TDE-1-N6U-20</t>
  </si>
  <si>
    <t>Bonos ENDE TRANSMISIÓN I - Emisión 7</t>
  </si>
  <si>
    <t>ASFI/DSV-ED-TDE-027/2021</t>
  </si>
  <si>
    <t>TDE-1-N1U-21</t>
  </si>
  <si>
    <t>Bonos ENDE TRANSMISIÓN I - Emisión 8</t>
  </si>
  <si>
    <t>ASFI/DSV-ED-TDE-028/2021</t>
  </si>
  <si>
    <t>TDE-1-N2U-21</t>
  </si>
  <si>
    <t>Bonos ENDE TRANSMISIÓN I - Emisión 9</t>
  </si>
  <si>
    <t>ASFI/DSV-ED-TDE-040/2021</t>
  </si>
  <si>
    <t>TDE-1-N3U-21</t>
  </si>
  <si>
    <t>Equipo Petrolero Sociedad Anónima (EQUIPETROL S.A.)</t>
  </si>
  <si>
    <t>Fábrica Nacional de Cemento S.A. (FANCESA)</t>
  </si>
  <si>
    <t>ASFI/DSVSC-ED-FAN-044/2016</t>
  </si>
  <si>
    <t>FAN-4-N1U-16</t>
  </si>
  <si>
    <t>ASFI/DSVSC-ED-FAN-028/2017</t>
  </si>
  <si>
    <t>FAN-4-N1B-17</t>
  </si>
  <si>
    <t>FIBRA Fondo de Inversión Cerrado</t>
  </si>
  <si>
    <t>FINO</t>
  </si>
  <si>
    <t>Bonos IASA IV – Emisión 2</t>
  </si>
  <si>
    <t>ASFI/DSVSC-ED-FIN-031/2019</t>
  </si>
  <si>
    <t>FIN-4-N1U-19</t>
  </si>
  <si>
    <t>Bonos IASA IV - Emisión 3</t>
  </si>
  <si>
    <t>ASFI/DSVSC-ED-FIN-032/2019</t>
  </si>
  <si>
    <t>FIN-4-N2U-19</t>
  </si>
  <si>
    <t>Bonos IASA IV - Emisión 4</t>
  </si>
  <si>
    <t>ASFI/DSVSC-ED-FIN-033/2019</t>
  </si>
  <si>
    <t>FIN-4-N3U-19</t>
  </si>
  <si>
    <t>Bonos IASA V - Emisión 1</t>
  </si>
  <si>
    <t>ASFI/DSV-ED-FIN-022/2022</t>
  </si>
  <si>
    <t>FIN-5-N1U-22</t>
  </si>
  <si>
    <t>Fortaleza Leasing S.A.</t>
  </si>
  <si>
    <t>Bonos Fortaleza Leasing 2020</t>
  </si>
  <si>
    <t>ASFI/DSVSC-ED-FLE-035/2020</t>
  </si>
  <si>
    <t>FLE-N1B-20</t>
  </si>
  <si>
    <t>Gas &amp; Electricidad S.A.</t>
  </si>
  <si>
    <t>Bonos GAS &amp; ELECTRICIDAD II – Emisión 2</t>
  </si>
  <si>
    <t>ASFI/DSVSC-ED-GYE-030/2020</t>
  </si>
  <si>
    <t>GYE-2-N1U-20</t>
  </si>
  <si>
    <t>Bonos GAS &amp; ELECTRICIDAD II-Emisión 1</t>
  </si>
  <si>
    <t>ASFI/DSVSC-ED-G&amp;E-010/2018</t>
  </si>
  <si>
    <t>GYE-2-N1B-18</t>
  </si>
  <si>
    <t>Bonos GAS &amp; ELECTRICIDAD SOCIEDAD ANÓNIMA</t>
  </si>
  <si>
    <t>ASFI/DSVSC-ED-GYE-002/2017</t>
  </si>
  <si>
    <t>GYE-N1B-17</t>
  </si>
  <si>
    <t>Bonos GYE</t>
  </si>
  <si>
    <t>ASFI/DSVSC-ED-GYE-010/2019</t>
  </si>
  <si>
    <t>GYE-N1U-19</t>
  </si>
  <si>
    <t>Gobierno Autónomo Municipal de La Paz</t>
  </si>
  <si>
    <t>ASFI/DSVSC-ED-MLP-007/2018</t>
  </si>
  <si>
    <t>MLP-1-N1U-18</t>
  </si>
  <si>
    <t>Granja Avícola Integral Sofía Ltda.</t>
  </si>
  <si>
    <t>ASFI/DSV-ED-SOF-024/2022</t>
  </si>
  <si>
    <t>SOF-N1A-22</t>
  </si>
  <si>
    <t>SOF-N1B-22</t>
  </si>
  <si>
    <t>ASFI/DSV-ED-SOF-026/2022</t>
  </si>
  <si>
    <t>SOF-N2U-22</t>
  </si>
  <si>
    <t>Grupo Empresarial de Inversiones Nacional Vida S.A.</t>
  </si>
  <si>
    <t>ASFI/DSVSC-ED-GNI-004/2019</t>
  </si>
  <si>
    <t>GNI-1-N1B-19</t>
  </si>
  <si>
    <t>GNI-1-N1C-19</t>
  </si>
  <si>
    <t>ASFI/DSVSC-ED-GNI-024/2019</t>
  </si>
  <si>
    <t>GNI-1-N2U-19</t>
  </si>
  <si>
    <t>IMPORT. EXPORT. LAS LOMAS LTDA.</t>
  </si>
  <si>
    <t>ASFI/DSVSC-ED-IEL-013/2020</t>
  </si>
  <si>
    <t>IEL-1-N1U-20</t>
  </si>
  <si>
    <t>ASFI/DSVSC-ED-IEL-014/2020</t>
  </si>
  <si>
    <t>IEL-1-N2U-20</t>
  </si>
  <si>
    <t>ASFI/DSVSC-ED-IEL-003/2021</t>
  </si>
  <si>
    <t>IEL-1-N1U-21</t>
  </si>
  <si>
    <t>ASFI/DSVSC-ED-IEL-004/2021</t>
  </si>
  <si>
    <t>IEL-1-N2U-21</t>
  </si>
  <si>
    <t xml:space="preserve">iBOLSA </t>
  </si>
  <si>
    <t>Industrias Oleaginosas S.A.</t>
  </si>
  <si>
    <t>ASFI/DSVSC-ED-OIL-019/2017</t>
  </si>
  <si>
    <t>IOL-2-N1B-17</t>
  </si>
  <si>
    <t>IOL-2-N1C-17</t>
  </si>
  <si>
    <t>ASFI/DSVSC-ED-IOL-017/2018</t>
  </si>
  <si>
    <t>IOL-2-N1C-18</t>
  </si>
  <si>
    <t>Industrias Sucroalcoholeras ISA S.A.</t>
  </si>
  <si>
    <t>ASFI/DSVSC-ED-ISA-021/2017</t>
  </si>
  <si>
    <t>ISA-1-E1U-17</t>
  </si>
  <si>
    <t>ASFI/DSVSC-ED-ISA-022/2017</t>
  </si>
  <si>
    <t>ISA-1-E2U-17</t>
  </si>
  <si>
    <t>Ingeniería y Construcciones Técnicas INCOTEC S.A.</t>
  </si>
  <si>
    <t>ASFI/DSVSC-ED-ICT-016/2020</t>
  </si>
  <si>
    <t>ICT-1-N1B-20</t>
  </si>
  <si>
    <t>INTERFIN Fondo de Inversión Cerrado</t>
  </si>
  <si>
    <t>Inversor Fondo de Inversión Cerrado</t>
  </si>
  <si>
    <t>ITACAMBA CEMENTO S.A.</t>
  </si>
  <si>
    <t>Bonos ITACAMBA CEMENTO - Emisión 1</t>
  </si>
  <si>
    <t>ASFI/DSVSC-ED-ITA-005/2019</t>
  </si>
  <si>
    <t>ITA-1-N1U-19</t>
  </si>
  <si>
    <t>Bonos ITACAMBA CEMENTO - Emisión 2</t>
  </si>
  <si>
    <t>ASFI/DSVSC-ED-ITA-006/2019</t>
  </si>
  <si>
    <t>ITA-1-N2U-19</t>
  </si>
  <si>
    <t>Jalasoft S.R.L.</t>
  </si>
  <si>
    <t>Bonos JALASOFT II - Emisión 1</t>
  </si>
  <si>
    <t>ASFI/DSV-ED-JSF-011/2023</t>
  </si>
  <si>
    <t>JSF-2-N1U-23</t>
  </si>
  <si>
    <t>K12 Fondo de Inversión Cerrado</t>
  </si>
  <si>
    <t>MiPyME Fondo de Inversión Cerrado</t>
  </si>
  <si>
    <t>MSC Expansión Fondo de Inversión Cerrado</t>
  </si>
  <si>
    <t>NIBOL LTDA.</t>
  </si>
  <si>
    <t>ASFI/DSVSC-ED-NIB-015/2019</t>
  </si>
  <si>
    <t>NIB-1-N1B-19</t>
  </si>
  <si>
    <t>Bonos NIBOL - Emisión 2</t>
  </si>
  <si>
    <t>ASFI/DSVSC-ED-NIB-020/2020</t>
  </si>
  <si>
    <t>NIB-1-N1A-20</t>
  </si>
  <si>
    <t>NIB-1-N1B-20</t>
  </si>
  <si>
    <t>NUTRIOIL S.A.</t>
  </si>
  <si>
    <t>Bonos NUTRIOIL II - Emisión 2</t>
  </si>
  <si>
    <t>ASFI/DSVSC-ED-NUT-038/2020</t>
  </si>
  <si>
    <t>NUT-2-N1U-20</t>
  </si>
  <si>
    <t>Bonos NUTRIOIL II-Emisión 1</t>
  </si>
  <si>
    <t>ASFI/DSVS-ED-NUT-030/2017</t>
  </si>
  <si>
    <t>NUT-2-N1B-17</t>
  </si>
  <si>
    <t>NUT-2-N1C-17</t>
  </si>
  <si>
    <t>Ovando S.A.</t>
  </si>
  <si>
    <t>Panamerican Investments S.A.</t>
  </si>
  <si>
    <t>Bonos PISA I - Emisión 1</t>
  </si>
  <si>
    <t>ASFI/DSVSC-ED-PIN-007/2020</t>
  </si>
  <si>
    <t>PIN-1-N1U-20</t>
  </si>
  <si>
    <t>Bonos PISA I - Emisión 2</t>
  </si>
  <si>
    <t>ASFI/DSVSC-ED-PIN-008/2020</t>
  </si>
  <si>
    <t>PIN-1-E2U-20</t>
  </si>
  <si>
    <t>Patrimonio Autónomo AMERICAN IRIS – BISA ST</t>
  </si>
  <si>
    <t>Valores de Titularización AMERICAN IRIS-BISA ST</t>
  </si>
  <si>
    <t xml:space="preserve">ASFI/DSVSC-TD-PAI-001/2019 </t>
  </si>
  <si>
    <t>PAI-TD-NU</t>
  </si>
  <si>
    <t>Patrimonio Autónomo BISA ST - CIDRE II</t>
  </si>
  <si>
    <t>Valores de Titularización BISA ST - CIDRE II</t>
  </si>
  <si>
    <t>ASFI/DSV-TD-PCD-001/2022</t>
  </si>
  <si>
    <t>PCD-TD-NB</t>
  </si>
  <si>
    <t>Patrimonio Autónomo BISA ST – FUBODE IFD</t>
  </si>
  <si>
    <t>Patrimonio Autónomo BISA ST - FUBODE II</t>
  </si>
  <si>
    <t>Valores de Titularización BISA ST - FUBODE II</t>
  </si>
  <si>
    <t>ASFI/DSV-TD-PFD-002/2021</t>
  </si>
  <si>
    <t>PFD-TD-NC</t>
  </si>
  <si>
    <t>PFD-TD-ND</t>
  </si>
  <si>
    <t>PATRIMONIO AUTÓNOMO CRESPAL - BDP ST 035</t>
  </si>
  <si>
    <t>Valores de Titularización CRESPAL - BDP ST 035</t>
  </si>
  <si>
    <t>ASFI/DSV-TD-CRP-001/2017</t>
  </si>
  <si>
    <t>CRP-TD-NC</t>
  </si>
  <si>
    <t>Patrimonio Autónomo GRANOSOL – BISA ST</t>
  </si>
  <si>
    <t>Valores de Titularización GRANOSOL – BISA ST</t>
  </si>
  <si>
    <t>ASFI/DSVSC-TD-PGB-005/2020</t>
  </si>
  <si>
    <t>PGB-TD-NU</t>
  </si>
  <si>
    <t>PATRIMONIO AUTÓNOMO IDEPRO IFD - BDP ST 056</t>
  </si>
  <si>
    <t>Valores de Titularización IDEPRO IFD - BDP ST 056</t>
  </si>
  <si>
    <t>ASFI/DSV-PA-PMO-001/2023</t>
  </si>
  <si>
    <t>PMO-TD-NA</t>
  </si>
  <si>
    <t>PMO-TD-NB</t>
  </si>
  <si>
    <t>Patrimonio Autónomo MADEPA – iBOLSA ST 001</t>
  </si>
  <si>
    <t>Valores de Titularización MADEPA - iBOLSA ST 001</t>
  </si>
  <si>
    <t>ASFI/DSVSC-PA-MDI-003/2020</t>
  </si>
  <si>
    <t>MDI-TD-ND</t>
  </si>
  <si>
    <t>MDI-TD-NE</t>
  </si>
  <si>
    <t>MDI-TD-NF</t>
  </si>
  <si>
    <t>MDI-TD-NG</t>
  </si>
  <si>
    <t>MDI-TD-NH</t>
  </si>
  <si>
    <t>PATRIMONIO AUTÓNOMO MICROCRÉDITO IFD - BDP ST 046</t>
  </si>
  <si>
    <t>Valores de Titularización "PRO MUJER IFD - BDP ST 046"</t>
  </si>
  <si>
    <t>ASFI/DSVSC-TD-PMJ-004/2019</t>
  </si>
  <si>
    <t>PMJ-TD-ND</t>
  </si>
  <si>
    <t>Valores de Titularización CRECER IFD - BDP ST 051</t>
  </si>
  <si>
    <t>ASFI/DSV-TD-PML-001/2021</t>
  </si>
  <si>
    <t>PML-TD-NU</t>
  </si>
  <si>
    <t>Valores de Titularización PRO MUJER IFD - BDP ST 052</t>
  </si>
  <si>
    <t>ASFI/DSVSC-TD-PMK-004/2020</t>
  </si>
  <si>
    <t>PMK-TD-NU</t>
  </si>
  <si>
    <t>Valores de Titularización PRO MUJER IFD - BDP ST 054</t>
  </si>
  <si>
    <t>ASFI/DSV-TD-PMN-003/2021</t>
  </si>
  <si>
    <t>PMN-TD-NU</t>
  </si>
  <si>
    <t>PATRIMONIO AUTÓNOMO NUEVATEL – BDP ST 049</t>
  </si>
  <si>
    <t>Valores de Titularización NUEVATEL - BDP ST 049</t>
  </si>
  <si>
    <t>ASFI/DSVSC-TD-PTL-002/2020</t>
  </si>
  <si>
    <t>PTL-TD-NA</t>
  </si>
  <si>
    <t>PTL-TD-NB</t>
  </si>
  <si>
    <t>PILAT S.R.L.</t>
  </si>
  <si>
    <t>ASFI/DSVSC-ED-PAR-005/2016</t>
  </si>
  <si>
    <t>PAR-1-N2U-16</t>
  </si>
  <si>
    <t>ASFI/DSVSC-ED-PAR-009/2016</t>
  </si>
  <si>
    <t>PAR-1-N3U-16</t>
  </si>
  <si>
    <t>Bonos PILAT II - Emisión 1</t>
  </si>
  <si>
    <t>ASFI/DSV-ED-PAR-004/2022</t>
  </si>
  <si>
    <t>PAR-2-N1U-22</t>
  </si>
  <si>
    <t>Bonos PILAT II - Emisión 2</t>
  </si>
  <si>
    <t>ASFI/DSV-ED-PAR-005/2022</t>
  </si>
  <si>
    <t>PAR-2-N2U-22</t>
  </si>
  <si>
    <t>Bonos PILAT II - Emisión 3</t>
  </si>
  <si>
    <t>ASFI/DSV-ED-PAR-006/2022</t>
  </si>
  <si>
    <t>PAR-2-N3U-22</t>
  </si>
  <si>
    <t>PLASTIFORTE S. R. L.</t>
  </si>
  <si>
    <t>ASFI/DSVSC-ED-PTF-005/2021</t>
  </si>
  <si>
    <t>PTF-1-N1U-21</t>
  </si>
  <si>
    <t>Procesadora de Oleaginosas PROLEGA S.A.</t>
  </si>
  <si>
    <t>ASFI/DSVSC-ED-POL-043/2016</t>
  </si>
  <si>
    <t>POL-1-N2U-16</t>
  </si>
  <si>
    <t>ASFI/DSVSC-ED-POL-018/2017</t>
  </si>
  <si>
    <t>POL-2-N1U-17</t>
  </si>
  <si>
    <t>ASFI/DSVSC-ED-POL-014/2018</t>
  </si>
  <si>
    <t>POL-2-N1U-18</t>
  </si>
  <si>
    <t>ASFI/DSVSC-ED-POL-025/2017</t>
  </si>
  <si>
    <t>POL-2-N2U-17</t>
  </si>
  <si>
    <t>ASFI/DSVSC-ED-POL-039/2020</t>
  </si>
  <si>
    <t>POL-3-E1U-20</t>
  </si>
  <si>
    <t>ASFI/DSVSC-ED-POL-040/2020</t>
  </si>
  <si>
    <t>POL-3-N2U-20</t>
  </si>
  <si>
    <t>Bonos PROLEGA III - Emisión 3</t>
  </si>
  <si>
    <t>ASFI/DSV-ED-POL-021/2022</t>
  </si>
  <si>
    <t>POL-3-E1U-22</t>
  </si>
  <si>
    <t>Santa Cruz Securities Agencia de Bolsa S.A.</t>
  </si>
  <si>
    <t>Sembrar Alimentario Fondo de Inversión Cerrado</t>
  </si>
  <si>
    <t>Sembrar Exportador Fondo de Inversión Cerrado</t>
  </si>
  <si>
    <t>Sembrar Micro Capital Fondo de Inversión Cerrado</t>
  </si>
  <si>
    <t>Sembrar Productivo Fondo de Inversión Cerrado</t>
  </si>
  <si>
    <t>SOBOCE S.A.</t>
  </si>
  <si>
    <t>ASFI/DSVSC-ED-SBC-030/2016</t>
  </si>
  <si>
    <t>SBC-7-N1U-16</t>
  </si>
  <si>
    <t>ASFI/DSVSC-ED-SBC-016/2018</t>
  </si>
  <si>
    <t>SBC-7-N1U-18</t>
  </si>
  <si>
    <t xml:space="preserve">ASFI/DSVSC-ED-SBC-008/2019 </t>
  </si>
  <si>
    <t xml:space="preserve">SBC-7-N1U-19 </t>
  </si>
  <si>
    <t>ASFI/DSVSC-ED-SBC-009/2019</t>
  </si>
  <si>
    <t>SBC-7-N2U-19</t>
  </si>
  <si>
    <t>ASFI/DSVSC-ED-SBC-049/2020</t>
  </si>
  <si>
    <t>SBC-8-N1U-20</t>
  </si>
  <si>
    <t>Telefónica Celular de Bolivia S.A. (TELECEL)</t>
  </si>
  <si>
    <t>ASFI/DSVSC-ED-TCB-026/2017</t>
  </si>
  <si>
    <t>TCB-2-N1B-17</t>
  </si>
  <si>
    <t>TCB-2-N1C-17</t>
  </si>
  <si>
    <t>ASFI/DSVSC-ED-TCB-029/2016</t>
  </si>
  <si>
    <t>TCB-2-N1A-16</t>
  </si>
  <si>
    <t>TCB-2-N1B-16</t>
  </si>
  <si>
    <t>Bonos TELECEL III</t>
  </si>
  <si>
    <t>ASFI/DSVSC-ED-TCB-012/2019</t>
  </si>
  <si>
    <t>TCB-N1U-19</t>
  </si>
  <si>
    <t>Bonos TELECEL IV</t>
  </si>
  <si>
    <t>ASFI/DSVSC-ED-TCB-013/2019</t>
  </si>
  <si>
    <t>TCB-N2U-19</t>
  </si>
  <si>
    <t>Bonos TELECEL V</t>
  </si>
  <si>
    <t>ASFI/DSVSC-ED-TCB-052/2020</t>
  </si>
  <si>
    <t>TCB-N1U-20</t>
  </si>
  <si>
    <t>Tienda Amiga ER S.A.</t>
  </si>
  <si>
    <t>Bonos TIENDA AMIGA</t>
  </si>
  <si>
    <t>ASFI/DSV-ED-TAE-013/2022</t>
  </si>
  <si>
    <t>TAE-N1A-22</t>
  </si>
  <si>
    <t>TAE-N1B-22</t>
  </si>
  <si>
    <t>Toyosa S.A.</t>
  </si>
  <si>
    <t>TSM S.A.</t>
  </si>
  <si>
    <t>Bonos Participativos TSM DENIMS 001</t>
  </si>
  <si>
    <t>ASFI/DSVSC-ED-TSM-003/2017</t>
  </si>
  <si>
    <t>TSM-N1U-17</t>
  </si>
  <si>
    <t>Bonos TSM 001</t>
  </si>
  <si>
    <t>ASFI/DSVSC-ED-TSM-024/2020</t>
  </si>
  <si>
    <t>TSM-E1U-20</t>
  </si>
  <si>
    <t>Bonos TSM APPAREL 001</t>
  </si>
  <si>
    <t>ASFI/DSV-ED-TSM-019/2022</t>
  </si>
  <si>
    <t>TSM-E1U-22</t>
  </si>
  <si>
    <t>Emisor</t>
  </si>
  <si>
    <t>BBB</t>
  </si>
  <si>
    <t>Alianza Compañía de Seguros y Reaseguros S.A. E.M.A.</t>
  </si>
  <si>
    <t>Crediseguro S.A. Seguros Generales</t>
  </si>
  <si>
    <t>La Vitalicia Seguros y Reaseguros de Vida S.A.</t>
  </si>
  <si>
    <t>Nacional Seguros Patrimoniales y Fianzas S.A.</t>
  </si>
  <si>
    <t>Nacional Seguros Vida y Salud S.A.</t>
  </si>
  <si>
    <t>Santa Cruz Vida y Salud Seguros y Reaseguros Personales S.A.</t>
  </si>
  <si>
    <t>Seguros y Reaseguros Personales Univida S.A.</t>
  </si>
  <si>
    <t>La Boliviana Ciacruz de Seguros y Reaseguros S.A.</t>
  </si>
  <si>
    <t>Industrias de Aceite S.A.</t>
  </si>
  <si>
    <t>Bonos Subordinados BEC V - Emisión 1</t>
  </si>
  <si>
    <t>Patrimonios Autónomos</t>
  </si>
  <si>
    <t>Crecer Bolivianos - Fondo Mutuo Mediano Plazo</t>
  </si>
  <si>
    <t>Credifondo + Rendimiento Fondo de Inversión Abierto a Mediano Plazo</t>
  </si>
  <si>
    <t>Credifondo Liquidez Bs Fondo de Inversión Abierto a Mediano Plazo</t>
  </si>
  <si>
    <t>Credifondo Liquidez USD Fondo de Inversión Abierto a Corto Plazo</t>
  </si>
  <si>
    <t>Credifondo Renta Fija, Fondo de Inversión Abierto a Mediano Plazo</t>
  </si>
  <si>
    <t>Credifondo Renta Inmediata Fondo de Inversión Abierto a Corto Plazo</t>
  </si>
  <si>
    <t>Dinámico Fondo Mutuo Corto Plazo</t>
  </si>
  <si>
    <t>Equilibrio Fondo Mutuo Mediano Plazo</t>
  </si>
  <si>
    <t>Fondo de Inversión Dinero Unión - Mediano Plazo</t>
  </si>
  <si>
    <t>Fondo de Inversión Mutuo Unión - Mediano Plazo</t>
  </si>
  <si>
    <t>Fortaleza Interés + Fondo de Inversión Abierto Corto Plazo</t>
  </si>
  <si>
    <t>Fortaleza Inversión Internacional Fondo de Inversión Abierto Corto Plazo</t>
  </si>
  <si>
    <t>Fortaleza Liquidez Fondo de Inversión Abierto Corto Plazo</t>
  </si>
  <si>
    <t>Fortaleza Porvenir Fondo de Inversión Abierto Mediano Plazo</t>
  </si>
  <si>
    <t>Fortaleza Produce Ganancia Fondo de Inversión Abierto Mediano Plazo</t>
  </si>
  <si>
    <t>Fortaleza Renta Mixta Internacional Fondo de Inversión Abierto Mediano Plazo</t>
  </si>
  <si>
    <t>GanaInversiones Fondo de Inversión Abierto a Corto Plazo</t>
  </si>
  <si>
    <t>GanaRendimiento Fondo de Inversión Abierto a Corto Plazo</t>
  </si>
  <si>
    <t>Horizonte Fondo de Inversión Abierto - Mediano Plazo</t>
  </si>
  <si>
    <t>Previsor Fondo Mutuo Largo Plazo</t>
  </si>
  <si>
    <t>Prossimo - Fondo de Inversión Abierto - Mediano Plazo</t>
  </si>
  <si>
    <t>Renta Activa Bolivianos - Fondo de Inversión Abierto de Corto Plazo</t>
  </si>
  <si>
    <t>XTRAVALOR Unión FIA Mediano Plazo</t>
  </si>
  <si>
    <t>En Acción Fondo de Inversión Abierto Mediano Plazo</t>
  </si>
  <si>
    <t>Inclusión Empresarial Fondo de Inversión Cerrado</t>
  </si>
  <si>
    <t>BPC</t>
  </si>
  <si>
    <t>COR</t>
  </si>
  <si>
    <t>EEO</t>
  </si>
  <si>
    <t>ELF</t>
  </si>
  <si>
    <t>ELP</t>
  </si>
  <si>
    <t>ESE</t>
  </si>
  <si>
    <t>GUA</t>
  </si>
  <si>
    <t>GYE</t>
  </si>
  <si>
    <t>TDE</t>
  </si>
  <si>
    <t>VAH</t>
  </si>
  <si>
    <t>AGU</t>
  </si>
  <si>
    <t>BVC</t>
  </si>
  <si>
    <t>CBN</t>
  </si>
  <si>
    <t>CMB</t>
  </si>
  <si>
    <t>CMI</t>
  </si>
  <si>
    <t>DIN</t>
  </si>
  <si>
    <t>FAN</t>
  </si>
  <si>
    <t>FIN</t>
  </si>
  <si>
    <t>GRB</t>
  </si>
  <si>
    <t>IOL</t>
  </si>
  <si>
    <t>MAD</t>
  </si>
  <si>
    <t>PAP</t>
  </si>
  <si>
    <t>PIL</t>
  </si>
  <si>
    <t>PLR</t>
  </si>
  <si>
    <t>POL</t>
  </si>
  <si>
    <t>PTF</t>
  </si>
  <si>
    <t>SBC</t>
  </si>
  <si>
    <t>TSM</t>
  </si>
  <si>
    <t>NUT</t>
  </si>
  <si>
    <t>ICT</t>
  </si>
  <si>
    <t>ITA</t>
  </si>
  <si>
    <t>Liquidez</t>
  </si>
  <si>
    <t xml:space="preserve"> </t>
  </si>
  <si>
    <t>HLT</t>
  </si>
  <si>
    <t>EPA</t>
  </si>
  <si>
    <t>EPE</t>
  </si>
  <si>
    <t>PCH</t>
  </si>
  <si>
    <t>EFO</t>
  </si>
  <si>
    <t>ENT</t>
  </si>
  <si>
    <t>FCA</t>
  </si>
  <si>
    <t>TCB</t>
  </si>
  <si>
    <t>TRA</t>
  </si>
  <si>
    <t>TRD</t>
  </si>
  <si>
    <t>BIO</t>
  </si>
  <si>
    <t>DMT</t>
  </si>
  <si>
    <t>FCR</t>
  </si>
  <si>
    <t>IEL</t>
  </si>
  <si>
    <t>NXS</t>
  </si>
  <si>
    <t>OVA</t>
  </si>
  <si>
    <t>TAE</t>
  </si>
  <si>
    <t>TYS</t>
  </si>
  <si>
    <t>ZFO</t>
  </si>
  <si>
    <t>IIR</t>
  </si>
  <si>
    <t>PAR</t>
  </si>
  <si>
    <t>VID</t>
  </si>
  <si>
    <t>SMI</t>
  </si>
  <si>
    <t>GNI</t>
  </si>
  <si>
    <t>MIN</t>
  </si>
  <si>
    <t>PIN</t>
  </si>
  <si>
    <t>JSF</t>
  </si>
  <si>
    <t>ACTIVO</t>
  </si>
  <si>
    <t>PASIVO</t>
  </si>
  <si>
    <t>PASIVO Y PATRIMONIO</t>
  </si>
  <si>
    <t>CUENTAS DE ORDEN DEUDORAS</t>
  </si>
  <si>
    <t>CTM</t>
  </si>
  <si>
    <t>INGRESOS OPERACIONALES</t>
  </si>
  <si>
    <t>INGRESOS NO OPERACIONALES</t>
  </si>
  <si>
    <t>(En miles de bolivianos)</t>
  </si>
  <si>
    <t>Acumulado</t>
  </si>
  <si>
    <t>Variación Anual</t>
  </si>
  <si>
    <t>Colocación Primaria Especial</t>
  </si>
  <si>
    <t>%</t>
  </si>
  <si>
    <t>FUENTE: Autoridad de Supervisión del Sistema Financiero</t>
  </si>
  <si>
    <t>Acciones no Registradas en Bolsa</t>
  </si>
  <si>
    <t>Acciones Registradas en Bolsa</t>
  </si>
  <si>
    <t>Bonos a Largo Plazo</t>
  </si>
  <si>
    <t>Bonos Bancarios Bursátiles</t>
  </si>
  <si>
    <t>Bonos del Tesoro</t>
  </si>
  <si>
    <t>Bonos Municipales</t>
  </si>
  <si>
    <t>Cuotas de Participación Fondos de Inversión Cerrados</t>
  </si>
  <si>
    <t>Cupones de Bonos</t>
  </si>
  <si>
    <t>Depósitos a Plazo Fijo</t>
  </si>
  <si>
    <t>Letras Banco Central de Bolivia</t>
  </si>
  <si>
    <t>Pagarés en Mesa de Negociación</t>
  </si>
  <si>
    <t>Pagarés Bursátiles</t>
  </si>
  <si>
    <t>Valores de Contenido Crediticio</t>
  </si>
  <si>
    <t>Compra Venta</t>
  </si>
  <si>
    <t>Mercado Primario</t>
  </si>
  <si>
    <t>Reporto</t>
  </si>
  <si>
    <t xml:space="preserve">PATRIMONIO DE LAS AGENCIAS DE BOLSA </t>
  </si>
  <si>
    <t>Agencia de Bolsa</t>
  </si>
  <si>
    <t>Multivalores Agencia de Bolsa S.A.</t>
  </si>
  <si>
    <t xml:space="preserve">NÚMERO DE CLIENTES ACTIVOS DE LAS AGENCIAS DE BOLSA </t>
  </si>
  <si>
    <t>RESULTADO OPERACIONAL</t>
  </si>
  <si>
    <t>MARGEN OPERATIVO</t>
  </si>
  <si>
    <t>MARGEN OPERATIVO FINANCIERO</t>
  </si>
  <si>
    <t xml:space="preserve"> Tasas Promedio Ponderadas por Plazo, Emisor y Tipo de Moneda. Valores de Renta Fija.</t>
  </si>
  <si>
    <t>Operaciones en Bolsa:  Mercado Primario Compra - Venta</t>
  </si>
  <si>
    <t>MONEDA</t>
  </si>
  <si>
    <t>VALOR</t>
  </si>
  <si>
    <t>1-30</t>
  </si>
  <si>
    <t>31-60</t>
  </si>
  <si>
    <t>61-90</t>
  </si>
  <si>
    <t>91-120</t>
  </si>
  <si>
    <t>121-150</t>
  </si>
  <si>
    <t>151-180</t>
  </si>
  <si>
    <t>181-360</t>
  </si>
  <si>
    <t>361-720</t>
  </si>
  <si>
    <t>Más de 720</t>
  </si>
  <si>
    <t>Bolivianos</t>
  </si>
  <si>
    <t>BIS</t>
  </si>
  <si>
    <t>BLP</t>
  </si>
  <si>
    <t>PGB</t>
  </si>
  <si>
    <t>IDI</t>
  </si>
  <si>
    <t>VTD</t>
  </si>
  <si>
    <t>PMO</t>
  </si>
  <si>
    <t xml:space="preserve">FUENTE: ASFI en base a la información proporcionada por la Bolsa Boliviana de Valores S.A.  </t>
  </si>
  <si>
    <t>Operaciones en Bolsa:  Mercado Secundario Compra - Venta</t>
  </si>
  <si>
    <t>BEC</t>
  </si>
  <si>
    <t>BGA</t>
  </si>
  <si>
    <t>BME</t>
  </si>
  <si>
    <t>BSO</t>
  </si>
  <si>
    <t>BUN</t>
  </si>
  <si>
    <t>FEF</t>
  </si>
  <si>
    <t>FIE</t>
  </si>
  <si>
    <t>BNL</t>
  </si>
  <si>
    <t>CRE</t>
  </si>
  <si>
    <t>NIB</t>
  </si>
  <si>
    <t>REP</t>
  </si>
  <si>
    <t>DPF</t>
  </si>
  <si>
    <t>BNB</t>
  </si>
  <si>
    <t>BTB</t>
  </si>
  <si>
    <t>CJN</t>
  </si>
  <si>
    <t>CLA</t>
  </si>
  <si>
    <t>FFO</t>
  </si>
  <si>
    <t>FSL</t>
  </si>
  <si>
    <t>NFB</t>
  </si>
  <si>
    <t>LRS</t>
  </si>
  <si>
    <t>BCB</t>
  </si>
  <si>
    <t>Dólares Estadounidenses</t>
  </si>
  <si>
    <t>Tasas Promedio Ponderadas por Plazo, Emisor y Tipo de Moneda</t>
  </si>
  <si>
    <t>Operaciones en Bolsa:   Reporto</t>
  </si>
  <si>
    <t>1 - 7</t>
  </si>
  <si>
    <t>8 - 15</t>
  </si>
  <si>
    <t>16 - 22</t>
  </si>
  <si>
    <t>23 - 30</t>
  </si>
  <si>
    <t>31 - 37</t>
  </si>
  <si>
    <t>38 - 45</t>
  </si>
  <si>
    <t>BIL</t>
  </si>
  <si>
    <t>SOF</t>
  </si>
  <si>
    <t>TGN</t>
  </si>
  <si>
    <t>CUP</t>
  </si>
  <si>
    <t>FPR</t>
  </si>
  <si>
    <t>CRP</t>
  </si>
  <si>
    <t>FUB</t>
  </si>
  <si>
    <t>PML</t>
  </si>
  <si>
    <t>PTL</t>
  </si>
  <si>
    <t>BALANCE DE LA BOLSA BOLIVIANA DE VALORES</t>
  </si>
  <si>
    <t>(En miles de Bolivianos)</t>
  </si>
  <si>
    <t>DISPONIBLE</t>
  </si>
  <si>
    <t>INVERSIONES BURSÁTILES EN VALORES E INSTRUMENTOS REPRESENTATIVOS DE DEUDA</t>
  </si>
  <si>
    <t>INVERSIONES EN OPERACIONES DE REPORTO</t>
  </si>
  <si>
    <t xml:space="preserve">INVERSIONES BURSÁTILES EN VALORES REPRESENTATIVOS DE DERECHO PATRIMONIAL </t>
  </si>
  <si>
    <t xml:space="preserve">DOCUMENTOS Y CUENTAS PENDIENTES DE COBRO </t>
  </si>
  <si>
    <t>IMPUESTOS POR RECUPERAR</t>
  </si>
  <si>
    <t>GASTOS PAGADOS POR ANTICIPADO</t>
  </si>
  <si>
    <t>ACTIVOS DE USO RESTRINGIDO</t>
  </si>
  <si>
    <t>INVERSIONES PERMANENTES</t>
  </si>
  <si>
    <t>DOCUMENTOS POR COBRAR LARGO PLAZO</t>
  </si>
  <si>
    <t>ACTIVO FIJO</t>
  </si>
  <si>
    <t>ACTIVO INTANGIBLE</t>
  </si>
  <si>
    <t>OTROS ACTIVOS</t>
  </si>
  <si>
    <t>TOTAL ACTIVO</t>
  </si>
  <si>
    <t>OBLIGACIONES POR FINANCIAMIENTO A CORTO PLAZO</t>
  </si>
  <si>
    <t>OBLIGACIONES POR OPERACIONES BURSÁTILES A CORTO PLAZO</t>
  </si>
  <si>
    <t>DOCUMENTOS Y CUENTAS POR PAGAR A CORTO PLAZO</t>
  </si>
  <si>
    <t>IMPUESTOS POR PAGAR</t>
  </si>
  <si>
    <t xml:space="preserve">PROVISIONES </t>
  </si>
  <si>
    <t>INGRESOS DIFERIDOS</t>
  </si>
  <si>
    <t>OTROS PASIVOS CORRIENTES</t>
  </si>
  <si>
    <t>OBLIGACIONES  POR FINANCIAMIENTO A LARGO PLAZO</t>
  </si>
  <si>
    <t>DOCUMENTOS Y CUENTAS POR PAGAR A LARGO PLAZO</t>
  </si>
  <si>
    <t>PREVISIONES</t>
  </si>
  <si>
    <t>TOTAL PASIVO</t>
  </si>
  <si>
    <t>PATRIMONIO</t>
  </si>
  <si>
    <t>CAPITAL SOCIAL</t>
  </si>
  <si>
    <t>APORTES NO CAPITALIZADOS</t>
  </si>
  <si>
    <t>RESERVAS</t>
  </si>
  <si>
    <t>TOTAL PATRIMONIO</t>
  </si>
  <si>
    <t>TOTAL PASIVO Y PATRIMONIO</t>
  </si>
  <si>
    <t>CUENTAS DE ORDEN ACREEDORAS</t>
  </si>
  <si>
    <t>CUENTAS DE REGISTRO ACREEDORAS</t>
  </si>
  <si>
    <t>ESTADO DE RESULTADOS DE LA BOLSA BOLIVIANA DE VALORES</t>
  </si>
  <si>
    <t>INGRESOS FINANCIEROS</t>
  </si>
  <si>
    <t>ABONOS POR DIFERENCIA DE CAMBIO, MANTENIMIENTO DE VALOR Y AJUSTE POR INFLACIÓN</t>
  </si>
  <si>
    <t>GASTOS OPERACIONALES</t>
  </si>
  <si>
    <t>GASTOS NO OPERACIONALES</t>
  </si>
  <si>
    <t>CARGOS POR DIFERENCIA DE CAMBIO, MANTENIMIENTO DE VALOR Y AJUSTE POR INFLACIÓN</t>
  </si>
  <si>
    <t>AGENCIAS DE BOLSA</t>
  </si>
  <si>
    <t>BIA</t>
  </si>
  <si>
    <t>CAI</t>
  </si>
  <si>
    <t>CBA</t>
  </si>
  <si>
    <t>GVA</t>
  </si>
  <si>
    <t>IBO</t>
  </si>
  <si>
    <t>MAB</t>
  </si>
  <si>
    <t>MIB</t>
  </si>
  <si>
    <t>NVA</t>
  </si>
  <si>
    <t>PAN</t>
  </si>
  <si>
    <t>SUD</t>
  </si>
  <si>
    <t>SZS</t>
  </si>
  <si>
    <t>VUN</t>
  </si>
  <si>
    <t>CUENTAS DE REGISTRO DEUDORAS</t>
  </si>
  <si>
    <t>OTROS PASIVOS A LARGO PLAZO</t>
  </si>
  <si>
    <t>AJUSTES AL PATRIMONIO</t>
  </si>
  <si>
    <t>RECUPERACION DE INCOBRABLES</t>
  </si>
  <si>
    <t>GASTOS FINANCIEROS</t>
  </si>
  <si>
    <t>IMPUESTO SOBRE LAS UTILIDADES DE LAS EMPRESAS</t>
  </si>
  <si>
    <t>CARTERA, PARTICIPANTES Y TASAS DE RENDIMIENTO DE LOS FONDOS DE INVERSIÓN ABIERTOS EN DÓLARES ESTADOUNIDENSES</t>
  </si>
  <si>
    <t>SAFI</t>
  </si>
  <si>
    <t>Fondo de Inversión</t>
  </si>
  <si>
    <t>No. de Participantes</t>
  </si>
  <si>
    <t>Tasas de  rendimiento (%)</t>
  </si>
  <si>
    <t>30 días</t>
  </si>
  <si>
    <t>90 días</t>
  </si>
  <si>
    <t>180 días</t>
  </si>
  <si>
    <t>360 días</t>
  </si>
  <si>
    <t>Bisa Sociedad Administradora de Fondos de Inversión S.A.</t>
  </si>
  <si>
    <t>BNB SAFI S.A. Sociedad Administradora de Fondos de Inversión</t>
  </si>
  <si>
    <t>Credifondo Sociedad Administradora de Fondos de Inversión S.A.</t>
  </si>
  <si>
    <t>Fortaleza Sociedad Administradora de Fondos de Inversión S.A.</t>
  </si>
  <si>
    <t>Ganadero Sociedad Administradora de Fondos de Inversión S.A.</t>
  </si>
  <si>
    <t>Santa Cruz Investments Sociedad Administradora de Fondos de Inversión S.A.</t>
  </si>
  <si>
    <t>Sociedad Administradora de Fondos de Inversión Mercantil Santa Cruz S.A.</t>
  </si>
  <si>
    <t>Sociedad Administradora de Fondos de Inversión Unión S.A.</t>
  </si>
  <si>
    <t>FUENTE: Autoridad de Supervisión del Sistema Financiero sobre la base de reportes de las sociedades administradoras de fondos de inversión</t>
  </si>
  <si>
    <t>CARTERA, PARTICIPANTES Y TASAS DE RENDIMIENTO DE LOS FONDOS DE INVERSIÓN ABIERTOS EN BOLIVIANOS</t>
  </si>
  <si>
    <t>Total</t>
  </si>
  <si>
    <t>Tasa Promedio Ponderada</t>
  </si>
  <si>
    <t>CARTERA, PARTICIPANTES Y TASAS DE RENDIMIENTO DE LOS FONDOS DE INVERSIÓN ABIERTOS EN BOLIVIANOS INDEXADOS A LAS UFV</t>
  </si>
  <si>
    <t xml:space="preserve">Var. Trimestre </t>
  </si>
  <si>
    <t>BNB  S.A. Sociedad Administradora de Fondos de Inversión</t>
  </si>
  <si>
    <t>N/A No aplicable</t>
  </si>
  <si>
    <t>(En porcentajes)</t>
  </si>
  <si>
    <t>CARTERA, PARTICIPANTES Y TASAS DE RENDIMIENTO DE LOS FONDOS DE INVERSIÓN CERRADOS</t>
  </si>
  <si>
    <t>Cartera</t>
  </si>
  <si>
    <t>Fondos de Inversion cerrados en Bolivianos</t>
  </si>
  <si>
    <t>Alianza SAFI S.A. Sociedad Administradora de Fondos de Inversión</t>
  </si>
  <si>
    <t>Capital + Gestionadora de Activos Sociedad Administradora de Fondos de Inversión S.A.</t>
  </si>
  <si>
    <t>FIPADE Sociedad Administradora de Fondos de Inversión S.A.</t>
  </si>
  <si>
    <t>Marca Verde Sociedad Administradora de Fondos de Inversión S.A.</t>
  </si>
  <si>
    <t>Panamerican Sociedad Administradora de Fondos de Inversión S.A.</t>
  </si>
  <si>
    <t>Capital para el crecimiento empresarial Sociedad Administradora de Fondos de Inversión S.A. - CAPCEM SAFI S.A.</t>
  </si>
  <si>
    <t>Total Fondos en Bolivianos</t>
  </si>
  <si>
    <t>Tasa Promedio Ponderada Fondos en Bolivianos</t>
  </si>
  <si>
    <t>Fondos de Inversion cerrados en Dólares Estadounidenses</t>
  </si>
  <si>
    <t>Capital Para el Crecimiento Empresarial Sociedad Administradora de Fondos de Inversión S.A.</t>
  </si>
  <si>
    <t>Total Fondos en Dólares Estadounidenses</t>
  </si>
  <si>
    <t>Tasa Promedio Ponderada Fondos en Dólares Estadounidenses</t>
  </si>
  <si>
    <t>GAI</t>
  </si>
  <si>
    <t>FONDO</t>
  </si>
  <si>
    <t>SIS</t>
  </si>
  <si>
    <t>FLE</t>
  </si>
  <si>
    <t>MLP</t>
  </si>
  <si>
    <t>FCO</t>
  </si>
  <si>
    <t>PCD</t>
  </si>
  <si>
    <t>PCI</t>
  </si>
  <si>
    <t>PFD</t>
  </si>
  <si>
    <t>PMJ</t>
  </si>
  <si>
    <t>PMK</t>
  </si>
  <si>
    <t>PMN</t>
  </si>
  <si>
    <t>Inv. Extranjero</t>
  </si>
  <si>
    <t>Otros</t>
  </si>
  <si>
    <t>Indicador</t>
  </si>
  <si>
    <t>Var.Anual</t>
  </si>
  <si>
    <t>(%)</t>
  </si>
  <si>
    <t>Número de participantes</t>
  </si>
  <si>
    <t xml:space="preserve">  Fondos en Dólares</t>
  </si>
  <si>
    <t xml:space="preserve">  Fondos en Bolivianos</t>
  </si>
  <si>
    <t xml:space="preserve">  Fondos en UFV</t>
  </si>
  <si>
    <t>Var. Trimestre</t>
  </si>
  <si>
    <t>Var. Anual</t>
  </si>
  <si>
    <t>FUENTE: Autoridad de Supervisión del Sistema Finnaciero sobre la base de reportes de las sociedades administradoras de fondos de inversión</t>
  </si>
  <si>
    <t>SOCIEDADES ADMINISTRADORAS DE FONDOS DE INVERSIÓN</t>
  </si>
  <si>
    <t>AFI</t>
  </si>
  <si>
    <t>CAP</t>
  </si>
  <si>
    <t>SAL</t>
  </si>
  <si>
    <t>SBI</t>
  </si>
  <si>
    <t>SCF</t>
  </si>
  <si>
    <t>SFE</t>
  </si>
  <si>
    <t>SCM</t>
  </si>
  <si>
    <t>SFO</t>
  </si>
  <si>
    <t>SME</t>
  </si>
  <si>
    <t>SMV</t>
  </si>
  <si>
    <t>SNA</t>
  </si>
  <si>
    <t>SPA</t>
  </si>
  <si>
    <t>SSC</t>
  </si>
  <si>
    <t>SUN</t>
  </si>
  <si>
    <t>BALANCE GENERAL</t>
  </si>
  <si>
    <t>INVERSIONES  PERMANENTES</t>
  </si>
  <si>
    <t>DOCUMENTOS  POR COBRAR LARGO PLAZO</t>
  </si>
  <si>
    <t>RESULTADOS  ACUMULADOS</t>
  </si>
  <si>
    <t>AJUSTES POR INFLACION AL CAPITAL</t>
  </si>
  <si>
    <t>AJUSTES POR INFLACION RESERVAS PATRIMONIALES</t>
  </si>
  <si>
    <t>INVERSIONES A CORTO PLAZO EN VALORES SIN OFERTA PÚBLICA</t>
  </si>
  <si>
    <t>ESTADO DE RESULTADOS</t>
  </si>
  <si>
    <t>CARGOS POR INCOBRABILIDAD</t>
  </si>
  <si>
    <t>GASTOS DE ADMINISTRACION</t>
  </si>
  <si>
    <t>RESULTADO ANTES DE AJUSTE POR INFLACION</t>
  </si>
  <si>
    <t>UTILIDAD ANTES DE IMPUESTO</t>
  </si>
  <si>
    <t>BBV</t>
  </si>
  <si>
    <t>EDB</t>
  </si>
  <si>
    <t>INC</t>
  </si>
  <si>
    <t>CGF</t>
  </si>
  <si>
    <t>KFI</t>
  </si>
  <si>
    <t>Instrumento</t>
  </si>
  <si>
    <t>Acciones en el extranjero</t>
  </si>
  <si>
    <t>Bono Corporativo emitido en el Extranjero</t>
  </si>
  <si>
    <t>Bono de Deuda Soberana emitido en el Extranjero</t>
  </si>
  <si>
    <t>Commercial Paper</t>
  </si>
  <si>
    <t>Letra del Tesoro emitida en el Extranjero</t>
  </si>
  <si>
    <t>Nota Estructurada emitida en el Extranjero</t>
  </si>
  <si>
    <t>Time Deposit</t>
  </si>
  <si>
    <t>NOTA: Pueden producirse variaciones en las cifras, que obedecen a reprocesos de información posteriores a la elaboración del presente reporte.</t>
  </si>
  <si>
    <t>Cuota de Participación en Fondo de Inversión Cerrado en el Extranjero</t>
  </si>
  <si>
    <t>Í N D I C E</t>
  </si>
  <si>
    <t xml:space="preserve">Emisiones de depósitos a plazo fijo  </t>
  </si>
  <si>
    <t xml:space="preserve">Reporte de emisiones vigentes </t>
  </si>
  <si>
    <t>Balance general</t>
  </si>
  <si>
    <t>Estado de ganancias y pérdidas</t>
  </si>
  <si>
    <t>Indicadores financieros</t>
  </si>
  <si>
    <t>Operaciones en el mercado de valores</t>
  </si>
  <si>
    <r>
      <rPr>
        <sz val="10"/>
        <color theme="1"/>
        <rFont val="Arial"/>
        <family val="2"/>
      </rPr>
      <t xml:space="preserve">          </t>
    </r>
    <r>
      <rPr>
        <u/>
        <sz val="10"/>
        <color theme="1"/>
        <rFont val="Arial"/>
        <family val="2"/>
      </rPr>
      <t xml:space="preserve">Monto Negociado en la Bolsa de Valores durante el mes </t>
    </r>
  </si>
  <si>
    <t>Tasas promedio ponderadas por plazo, emisor y denominación monetaria</t>
  </si>
  <si>
    <t>Fondos de inversión abiertos</t>
  </si>
  <si>
    <t>Fondos de inversión cerrados</t>
  </si>
  <si>
    <t>Agencias de bolsa</t>
  </si>
  <si>
    <t>Bolsa boliviana de valores</t>
  </si>
  <si>
    <t>Sociedades administradoras de fondos de inversión</t>
  </si>
  <si>
    <t>ABREVIATURAS</t>
  </si>
  <si>
    <t>ENTIDAD EMISORA</t>
  </si>
  <si>
    <t>CANTIDAD DE DPF VIGENTES</t>
  </si>
  <si>
    <t>MONTO EMITIDO DURANTE EL MES</t>
  </si>
  <si>
    <t>REPORTE DE EMISIONES VIGENTES</t>
  </si>
  <si>
    <t>(En bolivianos)</t>
  </si>
  <si>
    <t>Plazo (días)</t>
  </si>
  <si>
    <t>RESULTADO DESPUÉS DE INCOBRABLES</t>
  </si>
  <si>
    <t>UTILIDAD O PÉRDIDA DEL PERIODO</t>
  </si>
  <si>
    <t>Fuente: ASFI sobre la base de información remitida por las entidades del mercado de valores</t>
  </si>
  <si>
    <t>(En número)</t>
  </si>
  <si>
    <t>(En millones de bolivianos, número y porcentajes)</t>
  </si>
  <si>
    <t>(En millones de bolivianos)</t>
  </si>
  <si>
    <t>NA</t>
  </si>
  <si>
    <t>Capital Fondo de Inversión Abierto de Mediano Plazo</t>
  </si>
  <si>
    <t>Premier Fondo de Inversión Abierto de Corto Plazo</t>
  </si>
  <si>
    <t>Efectivo Fondo de Inversión Corto Plazo</t>
  </si>
  <si>
    <t>Portafolio Fondo de Inversión Mediano Plazo</t>
  </si>
  <si>
    <t xml:space="preserve">Credifondo Crecimiento USD. Fondo de Inversión Abierto a Largo Plazo </t>
  </si>
  <si>
    <t>Credifondo Liquidez USD Fondo de Inversión Abierto a Mediano Plazo</t>
  </si>
  <si>
    <t>Fortaleza Renta Mixta Internacional Fondo de Inversión Abierto Largo Plazo</t>
  </si>
  <si>
    <t>Renta Activa Fondo de Inversión Abierto Corto Plazo</t>
  </si>
  <si>
    <t>Mercantil Fondo Mutuo - Corto Plazo</t>
  </si>
  <si>
    <t>Fondo de Inversión Mutuo Unión - Corto Plazo</t>
  </si>
  <si>
    <t>Global Unión $Us. Fondo de Inversión Abierto Largo Plazo</t>
  </si>
  <si>
    <t>A Medida Fondo de Inversión Abierto de Corto Plazo</t>
  </si>
  <si>
    <t>Élite Fondo de Inversión Abierto de Corto Plazo</t>
  </si>
  <si>
    <t>Proyección Fondo de Inversión Abierto de Largo Plazo</t>
  </si>
  <si>
    <t>Ultra Fondo de Inversión Abierto de Mediano Plazo</t>
  </si>
  <si>
    <t>Futuro Asegurado Fondo de Inversión Abierto a Largo Plazo</t>
  </si>
  <si>
    <t>Opción Fondo de Inversión Mediano Plazo</t>
  </si>
  <si>
    <t>Oportuno Fondo de Inversión Corto Plazo</t>
  </si>
  <si>
    <t>Credifondo Crecimiento Bs Fondo de Inversión Abierto a Largo Plazo</t>
  </si>
  <si>
    <t>Fortaleza Disponible Fondo de Inversión Abierto Corto Plazo</t>
  </si>
  <si>
    <t>Fortaleza Planifica Fondo de Inversión Abierto Largo Plazo</t>
  </si>
  <si>
    <t>Fortaleza Potencia Bolivianos Fondo de Inversión Abierto a Largo Plazo</t>
  </si>
  <si>
    <t>+Beneficio Fondo Mutuo Mediano Plazo</t>
  </si>
  <si>
    <t>Superior Fondo Mutuo Mediano Plazo</t>
  </si>
  <si>
    <t>Activo Unión Bs Fondo de Inversión Abierto Largo Plazo</t>
  </si>
  <si>
    <t>Trabajo Unión Bs Fondo de Inversión Abierto a Corto Plazo</t>
  </si>
  <si>
    <t>Fondo de Inversión Dinero Unión - Corto Plazo</t>
  </si>
  <si>
    <t>Fondo Fortaleza UFV Rendimiento Total Fondo de Inversión Abierto - Mediano Plazo</t>
  </si>
  <si>
    <t>OBLIGACIONES  POR FINANCIAMIENTO A CORTO PLAZO</t>
  </si>
  <si>
    <t>OBLIGACIONES  POR OPERACIONES  BURSATILES A CORTO PLAZO</t>
  </si>
  <si>
    <t>DOCUMENTOS  Y CUENTAS POR PAGAR A CORTO PLAZO</t>
  </si>
  <si>
    <t>PROVISIONES</t>
  </si>
  <si>
    <t>DOCUMENTOS  Y CUENTAS POR PAGAR A LARGO PLAZO</t>
  </si>
  <si>
    <t>(En miles de bolivianos y porcentajes)</t>
  </si>
  <si>
    <t>Credifondo Crecimiento USD Fondo de Inversión Abierto a Largo Plazo</t>
  </si>
  <si>
    <t>Mercantil Fondo Mutuo Mediano Plazo</t>
  </si>
  <si>
    <t>Global Unión $us Fondo de Inversión Abierto Largo Plazo</t>
  </si>
  <si>
    <t xml:space="preserve">A Medida Fondo de Inversión Abierto de Corto Plazo </t>
  </si>
  <si>
    <t>Futuro Asegurado Fondo de Inversión Abierto de Largo Plazo</t>
  </si>
  <si>
    <t xml:space="preserve">Renta Activa Bolivianos - Fondo de Inversión Abierto de Corto Plazo </t>
  </si>
  <si>
    <t>+ Beneficio Fondo Mutuo Mediano Plazo</t>
  </si>
  <si>
    <t>Fortaleza UFV Rendimiento Total Fondo de Inversión Abierto Mediano Plazo</t>
  </si>
  <si>
    <t>Variación mensual (%)</t>
  </si>
  <si>
    <t>Variación trimestral (%)</t>
  </si>
  <si>
    <t xml:space="preserve">Variación anual (%) </t>
  </si>
  <si>
    <t>Total Fondos Cerrados</t>
  </si>
  <si>
    <t>FONDOS DE INVERSIÓN CERRADOS 
CARTERA POR EMISOR</t>
  </si>
  <si>
    <t>Monto</t>
  </si>
  <si>
    <t>Porcentaje</t>
  </si>
  <si>
    <t>CARTERA DE FONDOS DE INVERSIÓN CERRADOS</t>
  </si>
  <si>
    <t xml:space="preserve">CARTERA POR INSTRUMENTO </t>
  </si>
  <si>
    <t>CARTERA DE INVERSIÓN EN EL EXTRANJERO POR TIPO DE INTRUMENTO - FONDOS DE INVERSIÓN CERRADOS</t>
  </si>
  <si>
    <t>MONTO NEGOCIADO EN LA BOLSA BOLIVIANA DE VALORES S.A. POR TIPO DE OPERACIÓN</t>
  </si>
  <si>
    <t>(Expresado en miles de bolivianos)</t>
  </si>
  <si>
    <t>FECHA</t>
  </si>
  <si>
    <t>COMPRA/VENTA DEFINITIVA</t>
  </si>
  <si>
    <t>MERCADO PRIMARIO</t>
  </si>
  <si>
    <t>COMPRA/VENTA DE REPORTO</t>
  </si>
  <si>
    <t xml:space="preserve">FONDOS DE INVERSIÓN ABIERTOS </t>
  </si>
  <si>
    <t>OPERACIONES EN EL MERCADO DE VALORES POR LUGAR DE NEGOCIACIÓN</t>
  </si>
  <si>
    <t>Evolución mensual</t>
  </si>
  <si>
    <t>Mercado extrabursátil</t>
  </si>
  <si>
    <t>Mesa de negociación en mercado electrónico</t>
  </si>
  <si>
    <t>Subasta de acciones no inscritas en mercado electrónico</t>
  </si>
  <si>
    <t>Mercado electrónico (*)</t>
  </si>
  <si>
    <t>(*) Incluye a las operaciones realizadas en Colocación Primaria Renta Fija, Colocación Primaria Renta Variable, SDC Renta Fija Genéricos, SDC Reporto, SDC renta fija seriados, SDC renta variable.</t>
  </si>
  <si>
    <t>Fuente: Autoridad de Supervisión del Sistema Financiero.</t>
  </si>
  <si>
    <t>N/A: no aplicable.</t>
  </si>
  <si>
    <t>OPERACIONES EN EL MERCADO DE VALORES POR INSTRUMENTO</t>
  </si>
  <si>
    <t>Letras del Banco Central de Bolivia con Opción a Rescate Anticipado</t>
  </si>
  <si>
    <t>Bonos Participativos emitidos por Pymes</t>
  </si>
  <si>
    <t>OPERACIONES NEGOCIADAS EN LA BOLSA BOLIVIANA DE VALORES (*) POR TIPO DE OPERACIÓN</t>
  </si>
  <si>
    <t>Variación anual</t>
  </si>
  <si>
    <t>Fuente: Autoridad de Supervisión del Sistema Financiero</t>
  </si>
  <si>
    <t>OPERACIONES NEGOCIADAS EN LA BOLSA BOLIVIANA DE VALORES (*) POR INSTRUMENTO</t>
  </si>
  <si>
    <t>NA.- No aplicable</t>
  </si>
  <si>
    <t>OPERACIONES EN EL MERCADO PRIMARIO EXTRABURSÁTIL POR INSTRUMENTO</t>
  </si>
  <si>
    <t>Cartera       
 (Bs millones)</t>
  </si>
  <si>
    <t>Ganadero Sociedad Administradora de Fondos de Inversión S.A</t>
  </si>
  <si>
    <t xml:space="preserve">Total </t>
  </si>
  <si>
    <t>Tasa promedio ponderada</t>
  </si>
  <si>
    <t>Acciones registradas en bolsa</t>
  </si>
  <si>
    <t>Bonos bancarios bursátiles</t>
  </si>
  <si>
    <t>Bonos a largo plazo</t>
  </si>
  <si>
    <t>Bonos municipales</t>
  </si>
  <si>
    <t>Depósitos a plazo fijo</t>
  </si>
  <si>
    <t>Pagarés bursátiles</t>
  </si>
  <si>
    <t>Valores de contenido crediticio</t>
  </si>
  <si>
    <t>Inversiones en el extranjero (*)</t>
  </si>
  <si>
    <t>(*) El detalle se encuentra en la siguiente hoja</t>
  </si>
  <si>
    <t xml:space="preserve">Letras del Banco Central de Bolivia con Opción de Rescate Anticipado </t>
  </si>
  <si>
    <t>CARTERA DE INVERSIÓN EN EL EXTRANJERO POR TIPO DE INTRUMENTO - FONDOS DE INVERSIÓN ABIERTOS</t>
  </si>
  <si>
    <t>(Expresado en millones de bolivianos)</t>
  </si>
  <si>
    <t xml:space="preserve">Instrumento </t>
  </si>
  <si>
    <t>Cartera                      (Bs millones)</t>
  </si>
  <si>
    <t>Ganadero Sociedad Administradora de Fondos de
Inversión S.A.</t>
  </si>
  <si>
    <t>EVOLUTIVO DE LA CARTERA DE LOS FONDOS DE INVERSIÓN ABIERTOS</t>
  </si>
  <si>
    <t>EVOLUTIVO DEL NÚMERO DE PARTICIPANTES DE LOS FONDOS DE INVERSIÓN ABIERTOS</t>
  </si>
  <si>
    <t>EVOLUCIÓN DE LOS FONDOS DE INVERSIÓN ABIERTOS EN LOS ÚLTIMOS 12 MESES</t>
  </si>
  <si>
    <t>Crec. mensual cartera</t>
  </si>
  <si>
    <t>Tasa Rend. Prom. Pond.</t>
  </si>
  <si>
    <t>EVOLUTIVO DE LA TASA DE RENDIMIENTO PROMEDIO PONDERADA A 30 DÍAS DE LOS FONDOS DE INVERSIÓN ABIERTOS EN DÓLARES ESTADOUNIDENSES</t>
  </si>
  <si>
    <t>Variación trimestral (puntos porcentuales )</t>
  </si>
  <si>
    <t>Variación anual (puntos porcentuales )</t>
  </si>
  <si>
    <t>EVOLUTIVO DE LA TASA DE RENDIMIENTO PROMEDIO PONDERADA A 30 DÍAS DE LOS FONDOS DE INVERSIÓN ABIERTOS EN BOLIVIANOS</t>
  </si>
  <si>
    <t>EVOLUTIVO DE LA TASA DE RENDIMIENTO PROMEDIO PONDERADA A 30 DÍAS DE LOS FONDOS DE INVERSIÓN ABIERTOS EN BOLIVIANOS INDEXADOS A LA UFV</t>
  </si>
  <si>
    <t xml:space="preserve">EVOLUTIVO DEL VALOR CUOTA DE FONDOS DE INVERSIÓN ABIERTOS EN DÓLARES ESTADOUNIDENSES </t>
  </si>
  <si>
    <t>Variación trimestre</t>
  </si>
  <si>
    <t xml:space="preserve">EVOLUCIÓN DEL VALOR CUOTA DE FONDOS DE INVERSIÓN ABIERTOS EN BOLIVIANOS </t>
  </si>
  <si>
    <t>Fuente: Autoridad de Supervisión del Sistema Finnaciero sobre la base de reportes de las sociedades administradoras de fondos de inversión</t>
  </si>
  <si>
    <t>EVOLUCIÓN DEL VALOR CUOTA DE FONDOS DE INVERSIÓN ABIERTOS EN BOLIVIANOS INDEXADOS A LA UFV</t>
  </si>
  <si>
    <t>Cartera                 (Bs millones)</t>
  </si>
  <si>
    <t>Fortaleza PYME II Fondo de Inversión Cerrado</t>
  </si>
  <si>
    <t>Productivo Fondo de Inversión Cerrado</t>
  </si>
  <si>
    <t>Inclusión Empresarial Fondo de Inversión Cerrado Serie-A</t>
  </si>
  <si>
    <t>Inclusión Empresarial Fondo de Inversión Cerrado Serie-B</t>
  </si>
  <si>
    <t>Credifondo Garantiza Fondo de Inversión Cerrado Serie - A</t>
  </si>
  <si>
    <t>Credifondo Garantiza Fondo de Inversión Cerrado Serie - B</t>
  </si>
  <si>
    <t>BISA Sociedad Administradora de Fondos de Inversión S.A.</t>
  </si>
  <si>
    <t xml:space="preserve">Microfinancieras Fondo de Inversión Cerrado II </t>
  </si>
  <si>
    <t>Global Fondo de Inversión Cerrado</t>
  </si>
  <si>
    <t>Diverso Import - Export Fondo de Inversión Cerrado</t>
  </si>
  <si>
    <t xml:space="preserve">CAI </t>
  </si>
  <si>
    <t>INVERSIONES BURSATILES EN VALORES E INSTRUMENTOS REPRESENTATIVOS DE DEUDA</t>
  </si>
  <si>
    <t>INVERSIONES  EN OPERACIONES  DE REPORTO</t>
  </si>
  <si>
    <t>INVERSIONES BURSATILES EN VALORES REPRESENTATIVOS DE DERECHO PATRIMONIAL</t>
  </si>
  <si>
    <t>DOCUMENTOS  Y CUENTAS PENDIENTES DE COBRO</t>
  </si>
  <si>
    <t>CAISA Agencia de Bolsa</t>
  </si>
  <si>
    <t>Valores Unión S.A.</t>
  </si>
  <si>
    <t xml:space="preserve">Credibolsa S.A. Agencia de Bolsa          </t>
  </si>
  <si>
    <t xml:space="preserve">Credibolsa S.A. Agencia de Bolsa    </t>
  </si>
  <si>
    <t>TOTAL CARTERA DE AGENCIAS DE BOLSA</t>
  </si>
  <si>
    <t xml:space="preserve">Credibolsa S.A. Agencia de Bolsa        </t>
  </si>
  <si>
    <t>Acciones no registradas en bolsa</t>
  </si>
  <si>
    <t>Agencias de Bolsa</t>
  </si>
  <si>
    <t>BNB Valores S.A. Agencia de Bolsa</t>
  </si>
  <si>
    <t>Compañía Americana de Inversiones S.A.</t>
  </si>
  <si>
    <t>Credibolsa S.A. Agencia de Bolsa Filial del Banco de Crédito de Bolivia S.A.</t>
  </si>
  <si>
    <t>iBolsa Agencia de Bolsa S.A.</t>
  </si>
  <si>
    <t>Mercantil Santa Cruz Agencia de Bolsa S. A.</t>
  </si>
  <si>
    <t>Panamerican Securities S.A. Agencia de Bolsa</t>
  </si>
  <si>
    <t>Santa Cruz Securities S.A. Agencia de Bolsa Filial de banco Fassil S.A.</t>
  </si>
  <si>
    <t>Sudaval Agencia de Bolsa S.A.</t>
  </si>
  <si>
    <t>Valores Unión S.A. Agencia de Bolsa Filial del Banco Unión S.A.</t>
  </si>
  <si>
    <t>Multivalores Agencia de Bolsa S.A</t>
  </si>
  <si>
    <t>Entidad de Depósito de Valores</t>
  </si>
  <si>
    <t>Entidad de Depósito de Valores de Bolivia S.A.</t>
  </si>
  <si>
    <t>Sociedades Administradoras de Fondos de Inversión</t>
  </si>
  <si>
    <t>Santa Cruz INVESTMENTS Sociedad Administradora de Fondos de Inversión S.A.</t>
  </si>
  <si>
    <t xml:space="preserve">Sociedad Administradora de Fondos de Inversión Mercantil Santa Cruz S.A. </t>
  </si>
  <si>
    <t xml:space="preserve">Panamerican Sociedad Administradora de 
 Fondos de Inversión S.A
</t>
  </si>
  <si>
    <t xml:space="preserve">Capital para el crecimiento empresarial Sociedad Administradora de Fondos de Inversión S.A. </t>
  </si>
  <si>
    <t>AICC Sociedad Administradora de Fondos de Inversión S.A.</t>
  </si>
  <si>
    <t>Titularizadoras</t>
  </si>
  <si>
    <t>Bisa Sociedad de Titularización S.A.</t>
  </si>
  <si>
    <t>BIT</t>
  </si>
  <si>
    <t>BDP Sociedad de Titularización S.A</t>
  </si>
  <si>
    <t>NAT</t>
  </si>
  <si>
    <t xml:space="preserve">iBolsa Sociedad de Titularización S.A. </t>
  </si>
  <si>
    <t xml:space="preserve">IST </t>
  </si>
  <si>
    <t>Bolsas de Valores</t>
  </si>
  <si>
    <t>Bolsa Boliviana de Valores S.A.</t>
  </si>
  <si>
    <t>Emisores</t>
  </si>
  <si>
    <t>ALG</t>
  </si>
  <si>
    <t>Alianza Vida Seguros y Reaseguros S.A.</t>
  </si>
  <si>
    <t>ALI</t>
  </si>
  <si>
    <t>Almacenes Internacionales S.A. (RAISA)</t>
  </si>
  <si>
    <t>RAI</t>
  </si>
  <si>
    <t>Banco Bisa S.A.</t>
  </si>
  <si>
    <t>Banco de Desarrollo Productivo S.A.M. - BDP S.A.M.</t>
  </si>
  <si>
    <t>PCO</t>
  </si>
  <si>
    <t>Banco Pyme de la Comunidad S.A.</t>
  </si>
  <si>
    <t>Banco PYME Ecofuturo S.A.</t>
  </si>
  <si>
    <t>Banco PYME Los Andes ProCredit S.A.</t>
  </si>
  <si>
    <t>BNB Corporación S.A.</t>
  </si>
  <si>
    <t>BNC</t>
  </si>
  <si>
    <t>Bisa Seguros y Reaseguros S.A.</t>
  </si>
  <si>
    <t>BSG</t>
  </si>
  <si>
    <t>Tesoro General de la Nación</t>
  </si>
  <si>
    <t>Bodegas y Viñedos de La Concepción S.A.</t>
  </si>
  <si>
    <t>Cervecería Boliviana Nacional S.A.</t>
  </si>
  <si>
    <t>Compañía Americana de Construcciones S.A. (Ameco S.A.)</t>
  </si>
  <si>
    <t>CAC</t>
  </si>
  <si>
    <t>Compañía Boliviana de Energía Eléctrica S.A.-Bolivian Power Company Limited - Sucursal Bolivia</t>
  </si>
  <si>
    <t>Compañia de Seguros y Reaseguros Fortaleza S.A.</t>
  </si>
  <si>
    <t>CRU</t>
  </si>
  <si>
    <t>Compañía Molinera Boliviana S.A.</t>
  </si>
  <si>
    <t>Cooperativa de Ahorro y Crédito Abierta Jesús Nazareno R.L.</t>
  </si>
  <si>
    <t>CPE</t>
  </si>
  <si>
    <t>Crediseguro S.A. Seguros Personales</t>
  </si>
  <si>
    <t>CGU</t>
  </si>
  <si>
    <t>Datec Ltda.</t>
  </si>
  <si>
    <t>DTC</t>
  </si>
  <si>
    <t>Distribuidora de Electricidad La Paz S.A. DELAPAZ</t>
  </si>
  <si>
    <t>Droguería Inti S.A.</t>
  </si>
  <si>
    <t>Empresa de Ingeniería y Servicios Integrales Cochabamba S.A.</t>
  </si>
  <si>
    <t>Empresa de Luz y Fuerza Eléctrica Cochabamba S.A.</t>
  </si>
  <si>
    <t>Distribuidora de Electricidad ENDE de Oruro S.A.</t>
  </si>
  <si>
    <t>ENDE Servicios y Construcciones S.A.</t>
  </si>
  <si>
    <t>Empresa Eléctrica Corani Sociedad Anónima</t>
  </si>
  <si>
    <t>Empresa Eléctrica Guaracachi S.A.</t>
  </si>
  <si>
    <t>ENDE Valle Hermoso S.A.</t>
  </si>
  <si>
    <t>Empresa Ferroviaria Andina S.A.</t>
  </si>
  <si>
    <t>Empresa Nacional de Telecomunicaciones S.A.</t>
  </si>
  <si>
    <t>Fábrica Nacional de Cemento S.A.</t>
  </si>
  <si>
    <t>Ferroviaria Oriental S.A.</t>
  </si>
  <si>
    <t>Gobierno Municipal de Santa Cruz de la Sierra</t>
  </si>
  <si>
    <t>MSC</t>
  </si>
  <si>
    <t>Gravetal Bolivia S.A.</t>
  </si>
  <si>
    <t>Grupo Financiero Bisa S.A.</t>
  </si>
  <si>
    <t>GFB</t>
  </si>
  <si>
    <t>ISA</t>
  </si>
  <si>
    <t>Ingenio Sucroalcoholero AGUAI S.A.</t>
  </si>
  <si>
    <t>Inversiones Inmobiliarias IRALA S.A.</t>
  </si>
  <si>
    <t>Kerkus Corredores de Seguros S.A.</t>
  </si>
  <si>
    <t>SEC</t>
  </si>
  <si>
    <t>BSR</t>
  </si>
  <si>
    <t>La Papelera S.A.</t>
  </si>
  <si>
    <t>LVI</t>
  </si>
  <si>
    <t>LSP</t>
  </si>
  <si>
    <t>Mercantile Investment Corporation (Bolivia) S.A.</t>
  </si>
  <si>
    <t>NSP</t>
  </si>
  <si>
    <t>Pil Andina S.A.</t>
  </si>
  <si>
    <t>Prina S.R.L.</t>
  </si>
  <si>
    <t>PRI</t>
  </si>
  <si>
    <t>Tigre S.A. Tubos, Conexiones y Cables</t>
  </si>
  <si>
    <t>Procesadora de Oleaginosas Prolega S.A.</t>
  </si>
  <si>
    <t>Santa Cruz FG Sociedad Controladora S.A.</t>
  </si>
  <si>
    <t>SOC</t>
  </si>
  <si>
    <t>SCV</t>
  </si>
  <si>
    <t>Seguros Illimani S.A.</t>
  </si>
  <si>
    <t>UVI</t>
  </si>
  <si>
    <t>Sociedad Agroindustrial Nutrioil S.A.</t>
  </si>
  <si>
    <t>Sociedad Boliviana de Cemento S.A.</t>
  </si>
  <si>
    <t>Sociedad Controladora Ganadero S.A.</t>
  </si>
  <si>
    <t>GAN</t>
  </si>
  <si>
    <t>Sociedad Hotelera Los Tajibos S.A.</t>
  </si>
  <si>
    <t>Telefónica Celular de Bolivia S.A.</t>
  </si>
  <si>
    <t>YPFB Andina S.A.</t>
  </si>
  <si>
    <t>YPFB Chaco S.A.</t>
  </si>
  <si>
    <t>YPFB Transierra S.A.</t>
  </si>
  <si>
    <t>YPFB Transporte S.A.</t>
  </si>
  <si>
    <t>Zona Franca Oruro S.A.</t>
  </si>
  <si>
    <t>Nibol Ltda.</t>
  </si>
  <si>
    <t>Industria Textil TSM S.A.</t>
  </si>
  <si>
    <t>Sociedad Minera Illapa S.A.</t>
  </si>
  <si>
    <t xml:space="preserve">Import. Export. Las Lomas Ltda. </t>
  </si>
  <si>
    <t>Clinica Metropolitana de las Americas S.A.</t>
  </si>
  <si>
    <t>Ingeniería y Construcciones Técnicas - Incotec S.A.</t>
  </si>
  <si>
    <t>CAMSA Industria y Comercio S.A.</t>
  </si>
  <si>
    <t xml:space="preserve">Sociedad de Inversiones Biopetrol S.A. </t>
  </si>
  <si>
    <t>Manufactura de Papeles S.A. (MADEPA)</t>
  </si>
  <si>
    <t>Plastiforte S.R.L.</t>
  </si>
  <si>
    <t xml:space="preserve">Parque Industrial Latinoamericano S.R.L. (PILAT S.R.L.) </t>
  </si>
  <si>
    <t>Empresa Minera San Lucas S.A.</t>
  </si>
  <si>
    <t>MSL</t>
  </si>
  <si>
    <t>Farmacias Corporativas S.A. "FARMACORP S.A."</t>
  </si>
  <si>
    <t>Renta Activa Puente Fondo de Inversión Cerrado</t>
  </si>
  <si>
    <t xml:space="preserve"> PAI  </t>
  </si>
  <si>
    <t>Patrimonio Autónomo BISA ST – CIDRE IFD</t>
  </si>
  <si>
    <t>Patrimonio Autónomo BISA ST - DIACONÍA II</t>
  </si>
  <si>
    <t xml:space="preserve"> DII  </t>
  </si>
  <si>
    <t xml:space="preserve"> FUB  </t>
  </si>
  <si>
    <t>Patrimonio Autónomo CRESPAL - BDP ST 035</t>
  </si>
  <si>
    <t xml:space="preserve"> CRP</t>
  </si>
  <si>
    <t xml:space="preserve"> MDI  </t>
  </si>
  <si>
    <t>Patrimonio Autónomo MICROCRÉDITO IFD - BDP ST 031</t>
  </si>
  <si>
    <t>VTC</t>
  </si>
  <si>
    <t>Patrimonio Autónomo MICROCRÉDITO IFD - BDP ST 032</t>
  </si>
  <si>
    <t>VCR</t>
  </si>
  <si>
    <t>Patrimonio Autónomo MICROCRÉDITO IFD - BDP ST 034</t>
  </si>
  <si>
    <t>PAM</t>
  </si>
  <si>
    <t>Patrimonio Autónomo MICROCRÉDITO IFD - BDP ST 036</t>
  </si>
  <si>
    <t xml:space="preserve"> PMI  </t>
  </si>
  <si>
    <t>Patrimonio Autónomo MICROCRÉDITO IFD - BDP ST 037</t>
  </si>
  <si>
    <t xml:space="preserve"> PMD  </t>
  </si>
  <si>
    <t>Patrimonio Autónomo MICROCRÉDITO IFD - BDP ST 038</t>
  </si>
  <si>
    <t>PMF</t>
  </si>
  <si>
    <t>Patrimonio Autónomo MICROCRÉDITO IFD - BDP ST 041</t>
  </si>
  <si>
    <t xml:space="preserve"> PMG  </t>
  </si>
  <si>
    <t>Patrimonio Autónomo MICROCRÉDITO IFD - BDP ST 042</t>
  </si>
  <si>
    <t>PMA</t>
  </si>
  <si>
    <t>Patrimonio Autónomo MICROCRÉDITO IFD - BDP ST 043</t>
  </si>
  <si>
    <t>PMH</t>
  </si>
  <si>
    <t>Patrimonio Autónomo MICROCRÉDITO IFD - BDP ST 045</t>
  </si>
  <si>
    <t xml:space="preserve"> PMT  </t>
  </si>
  <si>
    <t>Patrimonio Autónomo MICROCRÉDITO IFD - BDP ST 046</t>
  </si>
  <si>
    <t>Patrimonio Autónomo MICROCRÉDITO IFD - BDP ST 047</t>
  </si>
  <si>
    <t xml:space="preserve"> PMB  </t>
  </si>
  <si>
    <t>Patrimonio Autónomo MICROCRÉDITO IFD - BDP ST 051</t>
  </si>
  <si>
    <t>Patrimonio Autónomo MICROCRÉDITO IFD - BDP ST 052</t>
  </si>
  <si>
    <t>Patrimonio Autónomo NUEVATEL – BDP ST 049</t>
  </si>
  <si>
    <t>Patrimonio Autónomo Unipartes - BDP ST 030</t>
  </si>
  <si>
    <t xml:space="preserve"> PAU</t>
  </si>
  <si>
    <t>Patrimonio Autónomo BISA ST - DIACONIA II</t>
  </si>
  <si>
    <t>DII</t>
  </si>
  <si>
    <t>Patrimonio Autónomo MICROCRÉDITO IFD - BDP ST 054</t>
  </si>
  <si>
    <t>Patrimonio Autónomo BISA ST – CIDRE II</t>
  </si>
  <si>
    <t>Bonos Subordinados BCP - Emisión IV</t>
  </si>
  <si>
    <t>ASFI/DSV-ED-BTB-020/2023</t>
  </si>
  <si>
    <t>BTB-N1U-23</t>
  </si>
  <si>
    <t>ASFI/DSV-ED-BEC-013/2023</t>
  </si>
  <si>
    <t>BEC-6-N1U-23</t>
  </si>
  <si>
    <t>Bonos Banco Ganadero I</t>
  </si>
  <si>
    <t>ASFI/DSV-ED-BGA-021/2023</t>
  </si>
  <si>
    <t>BGA-N1U-23</t>
  </si>
  <si>
    <t>Bonos BMSC III - Emisión 3</t>
  </si>
  <si>
    <t>ASFI/DSV-ED-BME-018/2023</t>
  </si>
  <si>
    <t>BME-4-N1U-23</t>
  </si>
  <si>
    <t>Bonos Subordinados Banco FIE 7</t>
  </si>
  <si>
    <t>ASFI/DSV-ED-FIE-019/2023</t>
  </si>
  <si>
    <t>FIE-N2U-23</t>
  </si>
  <si>
    <t>Bonos BNB Leasing IV - Emisión 4</t>
  </si>
  <si>
    <t>ASFI/DSV-ED-BNL-016/2023</t>
  </si>
  <si>
    <t>BNL-3-N1U-23</t>
  </si>
  <si>
    <t>Pagarés Bursátiles IASA IV - Emisión 1</t>
  </si>
  <si>
    <t>Bonos Banco FIE 2 - Emisión 1</t>
  </si>
  <si>
    <t>Bonos Banco MERCANTIL SANTA CRUZ-Emisión 5</t>
  </si>
  <si>
    <t>Bonos BMSC II - Emisión 1</t>
  </si>
  <si>
    <t>Bonos BMSC II - Emisión 2</t>
  </si>
  <si>
    <t>Bonos BMSC II - Emisión 3</t>
  </si>
  <si>
    <t>Bonos BISA LEASING IV - Emisión 5</t>
  </si>
  <si>
    <t>Bonos BISA LEASING IV - Emisión 6</t>
  </si>
  <si>
    <t>Bonos BISA LEASING IV-Emisión 4</t>
  </si>
  <si>
    <t>Bonos FANCESA IV - Emisión 2</t>
  </si>
  <si>
    <t>Bonos GRUPO NACIONAL VIDA I - Emisión 1</t>
  </si>
  <si>
    <t>Bonos GRUPO NACIONAL VIDA I - Emisión 2</t>
  </si>
  <si>
    <t>Bonos INCOTEC I - Emisión 1</t>
  </si>
  <si>
    <t>Bonos TELECEL II-Emisión 2</t>
  </si>
  <si>
    <t>Credibolsa S.A. Agencia de Bolsa</t>
  </si>
  <si>
    <t>Bonos JALASOFT I - Emisión 1</t>
  </si>
  <si>
    <t>ASFI/DSVSC-ED-JSF-027/2019</t>
  </si>
  <si>
    <t>JSF-1-E1A-19</t>
  </si>
  <si>
    <t>JSF-1-E1B-19</t>
  </si>
  <si>
    <t>Patrimonio Autónomo IDEPRO IFD – BDP ST 056</t>
  </si>
  <si>
    <t>(expresado en bolivianos y número)</t>
  </si>
  <si>
    <t>TOTAL
CANTIDAD DE DPF VIGENTES</t>
  </si>
  <si>
    <t>TOTAL EMITIDO DURANTE EL MES</t>
  </si>
  <si>
    <t>Bonos Subordinados Banco Ganadero VIII</t>
  </si>
  <si>
    <t>ASFI/DSV-ED-BGA-022/2023</t>
  </si>
  <si>
    <t>BGA-N2U-23</t>
  </si>
  <si>
    <t>SCFG Sociedad Controladora S.A.</t>
  </si>
  <si>
    <t>Bonos SCFG Sociedad Controladora</t>
  </si>
  <si>
    <t>ASFI/DSVSC-ED-SOC-042/2020</t>
  </si>
  <si>
    <t>SOC-N1U-20</t>
  </si>
  <si>
    <t>Propyme Unión Fondo de Inversión Cerrado</t>
  </si>
  <si>
    <t>Proquinua Unión Fondo de Inversión Cerrado</t>
  </si>
  <si>
    <t>Bonos del Banco Central de Bolivia con Opción a Rescate Anticipado</t>
  </si>
  <si>
    <t xml:space="preserve">Letras Banco Central de Bolivia </t>
  </si>
  <si>
    <t>Letras del Banco Central con opción a rescate anticipado</t>
  </si>
  <si>
    <t>Cuota de Participación en Fondo de Inversión Abierto, Mutuo o similar en el Extranjero</t>
  </si>
  <si>
    <t xml:space="preserve">GVA </t>
  </si>
  <si>
    <t>Ruedo en subasta simple</t>
  </si>
  <si>
    <t>(*) Corresponde aquellas operaciones que fueron negociadas en mercado electrónico, mesa de negociación, subasta de acciones, colocación primaria especial y ruedo en subasta simple</t>
  </si>
  <si>
    <t xml:space="preserve">Fundación Pro Mujer IFD                                                                                                                                                          </t>
  </si>
  <si>
    <t>CALIFICACIÓN DE RIESGO NOMENCLATURA ASFI</t>
  </si>
  <si>
    <t>Calificadora</t>
  </si>
  <si>
    <t>Bancos</t>
  </si>
  <si>
    <t>Moneda nacional</t>
  </si>
  <si>
    <t>Moneda extranjera</t>
  </si>
  <si>
    <t>Tendencia</t>
  </si>
  <si>
    <t>Fecha de  Calificación</t>
  </si>
  <si>
    <t>Corto Plazo</t>
  </si>
  <si>
    <t>Largo Plazo</t>
  </si>
  <si>
    <t>Nomenclatura</t>
  </si>
  <si>
    <t>ASFI</t>
  </si>
  <si>
    <t>AESA Ratings S.A. Calificadora de Riesgo</t>
  </si>
  <si>
    <t>Bancos Múltiples</t>
  </si>
  <si>
    <t>AAA</t>
  </si>
  <si>
    <t>N-1</t>
  </si>
  <si>
    <t xml:space="preserve">F1+  </t>
  </si>
  <si>
    <t>AA1</t>
  </si>
  <si>
    <t>AA+</t>
  </si>
  <si>
    <t>Negativa</t>
  </si>
  <si>
    <t>BANCOS DE DESARROLLO PRODUCTIVO</t>
  </si>
  <si>
    <t>Banco de la Nación Argentina S. A.</t>
  </si>
  <si>
    <t>A2</t>
  </si>
  <si>
    <t>A</t>
  </si>
  <si>
    <t>F1</t>
  </si>
  <si>
    <t>A1</t>
  </si>
  <si>
    <t>A+</t>
  </si>
  <si>
    <t>AA2</t>
  </si>
  <si>
    <t>AA</t>
  </si>
  <si>
    <t>A3</t>
  </si>
  <si>
    <t>A-</t>
  </si>
  <si>
    <t>N-3</t>
  </si>
  <si>
    <t>F3</t>
  </si>
  <si>
    <t>Bancos PYME</t>
  </si>
  <si>
    <t>BBB3</t>
  </si>
  <si>
    <t>BBB-</t>
  </si>
  <si>
    <t>Microfinanza Rating Bolivia Calificadora de Riesgo S.A.</t>
  </si>
  <si>
    <t>Estable</t>
  </si>
  <si>
    <t>N-2</t>
  </si>
  <si>
    <t>Moody´s Local PE Clasificadora de Riesgo S.A.</t>
  </si>
  <si>
    <t>AA+.bo</t>
  </si>
  <si>
    <t>ML1.bo</t>
  </si>
  <si>
    <t>ML2.bo</t>
  </si>
  <si>
    <t>A.bo</t>
  </si>
  <si>
    <t>AAA.bo</t>
  </si>
  <si>
    <t>A-.bo</t>
  </si>
  <si>
    <t>ML3.bo</t>
  </si>
  <si>
    <t>BBB2</t>
  </si>
  <si>
    <t>BBB.bo</t>
  </si>
  <si>
    <t>Instituciones Financieras de Desarrollo</t>
  </si>
  <si>
    <t>Moneda Nacional</t>
  </si>
  <si>
    <t>Moneda Extranjera</t>
  </si>
  <si>
    <t>CIDRE IFD</t>
  </si>
  <si>
    <t>BBB1</t>
  </si>
  <si>
    <t>Positiva</t>
  </si>
  <si>
    <t>FUBODE IFD</t>
  </si>
  <si>
    <t>IDEPRO IFD</t>
  </si>
  <si>
    <t>Entidades Financieras de Vivienda y Cooperativas</t>
  </si>
  <si>
    <t>Cooperativas de Ahorro y Crédito</t>
  </si>
  <si>
    <t xml:space="preserve">Cooperativa de Ahorro y Crédito Abierta "Fátima" R.L.                                                                                                                                           </t>
  </si>
  <si>
    <t>Cooperativa de Ahorro y Crédito Abierta "Progreso" R.L.</t>
  </si>
  <si>
    <t>Cooperativa de Ahorro y Crédito Abierta “Loyola” R.L.</t>
  </si>
  <si>
    <t>Cooperativa de Ahorro y Crédito Abierta “San Pedro” R.L.</t>
  </si>
  <si>
    <t>BB2</t>
  </si>
  <si>
    <t>BB</t>
  </si>
  <si>
    <t>N-4</t>
  </si>
  <si>
    <t>B o C</t>
  </si>
  <si>
    <t>Entidades Financieras de Vivienda</t>
  </si>
  <si>
    <t xml:space="preserve">El Progreso Entidad Financiera de Vivienda                                                                                                                                                              </t>
  </si>
  <si>
    <t>BBB+</t>
  </si>
  <si>
    <t xml:space="preserve">La Primera Entidad Financiera de Vivienda                                                                                                                                                               </t>
  </si>
  <si>
    <t>AA3</t>
  </si>
  <si>
    <t>AA-</t>
  </si>
  <si>
    <t>F2</t>
  </si>
  <si>
    <t>Cooperativa de Ahorro y Crédito Abierta San Martín de Porres R.L.</t>
  </si>
  <si>
    <t>Compañías de Seguros</t>
  </si>
  <si>
    <t>Capacidad de Pago de Siniestros</t>
  </si>
  <si>
    <t>Empresas de Seguros Generales</t>
  </si>
  <si>
    <t>Alianza Compañía de Seguros y Reaseguros S.A.</t>
  </si>
  <si>
    <t>Empresas de Seguros de Personas</t>
  </si>
  <si>
    <t>Alianza Vida, Seguros y Reaseguros S.A.</t>
  </si>
  <si>
    <t>Compañía de Seguros de Vida Fortaleza S.A.</t>
  </si>
  <si>
    <t>Compañía de Seguros y Reaseguros Fortaleza S.A.</t>
  </si>
  <si>
    <t>Mercantil Santa Cruz Seguros y Reaseguros Generales S.A.</t>
  </si>
  <si>
    <t>Seguros Illimani S.A. (S.I.S.A.)</t>
  </si>
  <si>
    <t>B3</t>
  </si>
  <si>
    <t>B-</t>
  </si>
  <si>
    <t>Seguros y Reaseguros Credinform International S.A.</t>
  </si>
  <si>
    <t>UNIBienes Seguros y Reaseguros Patrimoniales S.A.</t>
  </si>
  <si>
    <t>Calificadora de Riesgo Pacific Credit Rating S.A.</t>
  </si>
  <si>
    <t>BAAA</t>
  </si>
  <si>
    <t>Ba-</t>
  </si>
  <si>
    <t>BAA+</t>
  </si>
  <si>
    <t>BA+</t>
  </si>
  <si>
    <t>BA</t>
  </si>
  <si>
    <t>BAA-</t>
  </si>
  <si>
    <t>AA.bo</t>
  </si>
  <si>
    <t>AA-.bo</t>
  </si>
  <si>
    <t>A+.bo</t>
  </si>
  <si>
    <t>Otras</t>
  </si>
  <si>
    <t>Empresas Privadas (Emisores)                      </t>
  </si>
  <si>
    <t>BB.bo</t>
  </si>
  <si>
    <t>Denominación de la Emisión</t>
  </si>
  <si>
    <t>Monto de la   Emisión</t>
  </si>
  <si>
    <t>Bonos de Corto Plazo</t>
  </si>
  <si>
    <t>Bonos de Largo Plazo</t>
  </si>
  <si>
    <t>Fecha de Calificación</t>
  </si>
  <si>
    <t>Bonos Subordiandos BANCO BISA-EMISIÓN 3</t>
  </si>
  <si>
    <t>Bs 35000000.000</t>
  </si>
  <si>
    <t>Bonos Subordinados BANCO BISA – EMISIÓN 2</t>
  </si>
  <si>
    <t>Bs 210000000.000</t>
  </si>
  <si>
    <t>Bonos Subordinados Banco BISA II - EMISIÓN 1</t>
  </si>
  <si>
    <t>Bs 170000000.000</t>
  </si>
  <si>
    <t>Bs 140000000.000</t>
  </si>
  <si>
    <t>Bs 100000000.000</t>
  </si>
  <si>
    <t>Bs 137200000.000</t>
  </si>
  <si>
    <t>Emisión de Bonos Subordinados - Banco de Crédito de Bolivia - Emisión I</t>
  </si>
  <si>
    <t>Bs 70000000.000</t>
  </si>
  <si>
    <t>Bs 32500000.000</t>
  </si>
  <si>
    <t>Bs 40000000.000</t>
  </si>
  <si>
    <t>Bs 55000000.000</t>
  </si>
  <si>
    <t>Bs 50000000.000</t>
  </si>
  <si>
    <t>Bs 400000000.000</t>
  </si>
  <si>
    <t>Bs 250000000.000</t>
  </si>
  <si>
    <t>BONOS SUBORDINADOS BANCO GANADERO VII</t>
  </si>
  <si>
    <t>US$ 24900000.000</t>
  </si>
  <si>
    <t>Bonos BANCO MERCANTIL SANTA CRUZ-EMISIÓN 5</t>
  </si>
  <si>
    <t>Bonos BMSC II - EMISIÓN 1</t>
  </si>
  <si>
    <t>US$ 24000000.000</t>
  </si>
  <si>
    <t>Bonos BMSC II - EMISIÓN 2</t>
  </si>
  <si>
    <t>Bonos BMSC II - EMISIÓN 3</t>
  </si>
  <si>
    <t>Bs 85000000.000</t>
  </si>
  <si>
    <t>BONOS SUBORDINADOS BANCO MERCANTIL SANTA CRUZ – EMISIÓN 1</t>
  </si>
  <si>
    <t>US$ 24500000.000</t>
  </si>
  <si>
    <t>BONOS SUBORDINADOS BANCO MERCANTIL SANTA CRUZ – EMISIÓN 2</t>
  </si>
  <si>
    <t>Bs 168070000.000</t>
  </si>
  <si>
    <t>Bs 131600000.000</t>
  </si>
  <si>
    <t>Bonos BANCO FIE 2 - Emisión 1</t>
  </si>
  <si>
    <t>Bs 200000000.000</t>
  </si>
  <si>
    <t>Bs 165000000.000</t>
  </si>
  <si>
    <t>Bonos Subordinados BANCO FIE 4</t>
  </si>
  <si>
    <t>Bs 80000000.000</t>
  </si>
  <si>
    <t>BONOS SUBORDINADOS ECOFUTURO 2 - EMISION 2</t>
  </si>
  <si>
    <t>Bs 16300000.000</t>
  </si>
  <si>
    <t>BONOS SUBORDINADOS ECOFUTURO 3</t>
  </si>
  <si>
    <t>Bs 25800000.000</t>
  </si>
  <si>
    <t>BONOS SUBORDINADOS BANCO UNIÓN</t>
  </si>
  <si>
    <t>Empresas de Arrendamiento Financiero</t>
  </si>
  <si>
    <t xml:space="preserve">BNB Leasing S.A.                                                                                                                                                                                        </t>
  </si>
  <si>
    <t>Bs 30000000.000</t>
  </si>
  <si>
    <t>Bs 56000000.000</t>
  </si>
  <si>
    <t>US$ 1700000.000</t>
  </si>
  <si>
    <t>Bs 141000000.000</t>
  </si>
  <si>
    <t>Bs 173000000.000</t>
  </si>
  <si>
    <t>Bs 142000000.000</t>
  </si>
  <si>
    <t>Bs 143000000.000</t>
  </si>
  <si>
    <t>Bs 144000000.000</t>
  </si>
  <si>
    <t>Bs 145000000.000</t>
  </si>
  <si>
    <t>Bs 146000000.000</t>
  </si>
  <si>
    <t>Bs 147000000.000</t>
  </si>
  <si>
    <t>Bs 148000000.000</t>
  </si>
  <si>
    <t>BONOS FANCESA IV - EMISIÓN 1</t>
  </si>
  <si>
    <t>Bs 168000000.000</t>
  </si>
  <si>
    <t>Bonos FANCESA IV - EMISIÓN 2</t>
  </si>
  <si>
    <t>Bs 490000000.000</t>
  </si>
  <si>
    <t>BONOS MUNICIPALES GAMLP - EMISIÓN 1</t>
  </si>
  <si>
    <t>Bonos GRUPO NACIONAL VIDA I - EMISIÓN 1</t>
  </si>
  <si>
    <t>Bonos GRUPO NACIONAL VIDA I - EMISIÓN 2</t>
  </si>
  <si>
    <t>Bs 139200000.000</t>
  </si>
  <si>
    <t>Bs 522000000.000</t>
  </si>
  <si>
    <t>Bs 10440000.000</t>
  </si>
  <si>
    <t>US$ 1500000.000</t>
  </si>
  <si>
    <t>C</t>
  </si>
  <si>
    <t>Sociedad Boliviana de Cemento S.A. "SOBOCE"</t>
  </si>
  <si>
    <t>BONOS SOBOCE VII - EMISIÓN 1</t>
  </si>
  <si>
    <t>Bs 313200000.000</t>
  </si>
  <si>
    <t>BONOS TELECEL II - EMISIÓN 3</t>
  </si>
  <si>
    <t>Bs 560000000.000</t>
  </si>
  <si>
    <t>Bonos TELECEL II-EMISIÓN 2</t>
  </si>
  <si>
    <t>Bs 420000000.000</t>
  </si>
  <si>
    <t>Bs 280000000.000</t>
  </si>
  <si>
    <t>Bs 345000000.000</t>
  </si>
  <si>
    <t>Bs 33860000.000</t>
  </si>
  <si>
    <t>BONOS CLÍNICA DE LAS AMÉRICAS I – EMISIÓN 1</t>
  </si>
  <si>
    <t>Bs 466000000.000</t>
  </si>
  <si>
    <t>BA-</t>
  </si>
  <si>
    <t>Compañía Boliviana de Energía Eléctrica S.A. - Bolivian Power Company Limited - Sucursal Bolivia</t>
  </si>
  <si>
    <t>BAA</t>
  </si>
  <si>
    <t>BONOS COBEE IV - EMISION 4</t>
  </si>
  <si>
    <t>Bs 105000000.000</t>
  </si>
  <si>
    <t>BONOS COBEE IV - EMISIÓN 5</t>
  </si>
  <si>
    <t>Bs 138120000.000</t>
  </si>
  <si>
    <t>BONOS COBEE V - EMISIÓN 1</t>
  </si>
  <si>
    <t>Bs 87000000.000</t>
  </si>
  <si>
    <t>Bs 34400000.000</t>
  </si>
  <si>
    <t>BONOS INTI V - EMISIÓN 1</t>
  </si>
  <si>
    <t>Bs 69600000.000</t>
  </si>
  <si>
    <t>Bs 127420000.000</t>
  </si>
  <si>
    <t>BONOS FERROVIARIA ORIENTAL EMISIÓN 6</t>
  </si>
  <si>
    <t>BONOS FERROVIARIA ORIENTAL EMISIÓN 7</t>
  </si>
  <si>
    <t>Bs 110000000.000</t>
  </si>
  <si>
    <t>BONOS FERROVIARIA ORIENTAL EMISIÓN 9</t>
  </si>
  <si>
    <t>Bs 68579655.160</t>
  </si>
  <si>
    <t>Gas y Electricidad S.A.</t>
  </si>
  <si>
    <t>Bs 63600000.000</t>
  </si>
  <si>
    <t>Bs 75000000.000</t>
  </si>
  <si>
    <t>BONOS SOFIA II</t>
  </si>
  <si>
    <t>BONOS SOFIA III</t>
  </si>
  <si>
    <t>Bs 131250000.000</t>
  </si>
  <si>
    <t>BONOS LAS LOMAS I - EMISIÓN 1</t>
  </si>
  <si>
    <t>BONOS LAS LOMAS I - EMISIÓN 2</t>
  </si>
  <si>
    <t>BONOS LAS LOMAS I - EMISIÓN 3</t>
  </si>
  <si>
    <t>BONOS LAS LOMAS I - EMISIÓN 4</t>
  </si>
  <si>
    <t>Bs 37800000.000</t>
  </si>
  <si>
    <t>INDUSTRIA TEXTIL TSM S.A.</t>
  </si>
  <si>
    <t>Bs 52000000.000</t>
  </si>
  <si>
    <t>US$ 24400000.000</t>
  </si>
  <si>
    <t>Bs 173304000.000</t>
  </si>
  <si>
    <t>B1</t>
  </si>
  <si>
    <t>BONOS IOL II - Emisión 1</t>
  </si>
  <si>
    <t>BONOS IOL II - EMISIÓN 2</t>
  </si>
  <si>
    <t>Bonos INCOTEC I - EMISIÓN 1</t>
  </si>
  <si>
    <t>US$ 9000000.000</t>
  </si>
  <si>
    <t>Bs 41760000.000</t>
  </si>
  <si>
    <t>BONOS NIBOL - EMISIÓN 1</t>
  </si>
  <si>
    <t>Bs 68600000.000</t>
  </si>
  <si>
    <t>Parque Industrial Latinoamericano S.R.L.</t>
  </si>
  <si>
    <t>Bs 172880000.000</t>
  </si>
  <si>
    <t>BONOS PILAT I – EMISIÓN 2</t>
  </si>
  <si>
    <t>BONOS PILAT I - EMISIÓN 3</t>
  </si>
  <si>
    <t>Bs 120452238.320</t>
  </si>
  <si>
    <t>Bs 120336581.600</t>
  </si>
  <si>
    <t>Bs 119600285.680</t>
  </si>
  <si>
    <t>BONOS PLASTIFORTE - EMISIÓN 1</t>
  </si>
  <si>
    <t>BONOS PROLEGA I - EMISIÓN 6</t>
  </si>
  <si>
    <t>Bs 26000000.000</t>
  </si>
  <si>
    <t>BONOS PROLEGA II - EMISIÓN 1</t>
  </si>
  <si>
    <t>Bs 28000000.000</t>
  </si>
  <si>
    <t>BONOS PROLEGA II - EMISIÓN 4</t>
  </si>
  <si>
    <t>Bs 86000000.000</t>
  </si>
  <si>
    <t>BONOS PROLEGA II-EMISIÓN 2</t>
  </si>
  <si>
    <t>Bs 15500000.000</t>
  </si>
  <si>
    <t>BONOS PROLEGA III - EMISIÓN 1</t>
  </si>
  <si>
    <t>BONOS PROLEGA III - EMISIÓN 2</t>
  </si>
  <si>
    <t>Bs 122500000.000</t>
  </si>
  <si>
    <t>US$ 13900000.000</t>
  </si>
  <si>
    <t>Bs 167000000.000</t>
  </si>
  <si>
    <t>BONOS SOBOCE VII - EMISIÓN 2</t>
  </si>
  <si>
    <t>BONOS SOBOCE VII - EMISIÓN 3</t>
  </si>
  <si>
    <t>Bs 167040000.000</t>
  </si>
  <si>
    <t>BONOS SOBOCE VII - EMISIÓN 4</t>
  </si>
  <si>
    <t>BONOS SOBOCE VIII - EMISIÓN 1</t>
  </si>
  <si>
    <t>US$ 15000000.000</t>
  </si>
  <si>
    <t>Bonos BISA LEASING IV - EMISIÓN 5</t>
  </si>
  <si>
    <t>Bonos BISA LEASING IV - EMISIÓN 6</t>
  </si>
  <si>
    <t>Bonos BISA LEASING IV-EMISIÓN 4</t>
  </si>
  <si>
    <t>Bs 125000000.000</t>
  </si>
  <si>
    <t>Bs 59500000.000</t>
  </si>
  <si>
    <t>BONOS BISA LEASING VI - EMISIÓN 1</t>
  </si>
  <si>
    <t>Bs 90000000.000</t>
  </si>
  <si>
    <t>BB1</t>
  </si>
  <si>
    <t>BB+.bo</t>
  </si>
  <si>
    <t>Denominación del Pagaré</t>
  </si>
  <si>
    <t>Monto del   Programa</t>
  </si>
  <si>
    <t>Deuda</t>
  </si>
  <si>
    <t>Corto Plazo M/N</t>
  </si>
  <si>
    <t>Corto Plazo M/E</t>
  </si>
  <si>
    <t>Pagarés Bursátiles TSM 002</t>
  </si>
  <si>
    <t>US$ 30000000.000</t>
  </si>
  <si>
    <t>Pagarés Bursátiles NUTRIOIL II</t>
  </si>
  <si>
    <t>US$ 40000000.000</t>
  </si>
  <si>
    <t>B1-</t>
  </si>
  <si>
    <t>Pagarés Bursátiles TOYOSA IV</t>
  </si>
  <si>
    <t>Patrimonio Autónomo</t>
  </si>
  <si>
    <t>Denominación</t>
  </si>
  <si>
    <t>Valores de Titularización de Contenido Crediticio</t>
  </si>
  <si>
    <t xml:space="preserve">Nomenclatura </t>
  </si>
  <si>
    <t>Bs 51000000.000</t>
  </si>
  <si>
    <t>BB-</t>
  </si>
  <si>
    <t>Bs 20044000.000</t>
  </si>
  <si>
    <t>BB+</t>
  </si>
  <si>
    <t>Bs 36019000.000</t>
  </si>
  <si>
    <t>Bs 130000000.000</t>
  </si>
  <si>
    <t>PATRIMONIO AUTÓNOMO MICROCRÉDITO IFD - BDP ST 051</t>
  </si>
  <si>
    <t>PATRIMONIO AUTÓNOMO MICROCRÉDITO IFD - BDP ST 052</t>
  </si>
  <si>
    <t>PATRIMONIO AUTÓNOMO MICROCRÉDITO IFD - BDP ST 054</t>
  </si>
  <si>
    <t>Bs 101040000.000</t>
  </si>
  <si>
    <t>Bs 67360000.000</t>
  </si>
  <si>
    <t>PATRIMONIO AUTÓNOMO UNIPARTES - BDP ST 055</t>
  </si>
  <si>
    <t>Valores de Titularización UNIPARTES - BDP ST 055</t>
  </si>
  <si>
    <t>Bs 12000000.000</t>
  </si>
  <si>
    <t>Bs 15000000.000</t>
  </si>
  <si>
    <t>Bs 3000000.000</t>
  </si>
  <si>
    <t>Bs 28350000.000</t>
  </si>
  <si>
    <t>Bs 34650000.000</t>
  </si>
  <si>
    <t>Sociedad Anónima</t>
  </si>
  <si>
    <t>Acciones Ordinarias</t>
  </si>
  <si>
    <t>Acc.Nominativas y Ordinarias lib. (Suscrit. y Pagadas) - BNB</t>
  </si>
  <si>
    <t>II</t>
  </si>
  <si>
    <t>Nivel 2</t>
  </si>
  <si>
    <t>Acciones Suscritas y Pagadas- TDE</t>
  </si>
  <si>
    <t>Acciones Suscritas y Pagadas Banco Ganadero S.A.</t>
  </si>
  <si>
    <t>2ªCIase.bo</t>
  </si>
  <si>
    <t>Acciones Suscritas y Pagadas - BTB</t>
  </si>
  <si>
    <t>Fondos de Inversión</t>
  </si>
  <si>
    <t>Cuotas de Participación</t>
  </si>
  <si>
    <t>+ BENEFICIO Fondo Mutuo Mediano Plazo</t>
  </si>
  <si>
    <t>AA-f</t>
  </si>
  <si>
    <t>ACTIVO UNION BS FONDO DE INVERSION ABIERTO - LARGO PLAZO</t>
  </si>
  <si>
    <t>CAP Fondo de Inversión Cerrado "CAP FIC"</t>
  </si>
  <si>
    <t>AAAf</t>
  </si>
  <si>
    <t>AAf</t>
  </si>
  <si>
    <t>Credifondo Crecimiento Bs. Fondo de Inversión Abierto a Largo Plazo</t>
  </si>
  <si>
    <t>Credifondo Crecimiento USD Fondo de Inversión Abierto a Mediano Plazo</t>
  </si>
  <si>
    <t>AA+f</t>
  </si>
  <si>
    <t>Élite Fondo de Inversión Abierto - Corto Plazo</t>
  </si>
  <si>
    <t>FORTALEZA DISPONIBLE Fondo de Inversión Abierto Corto Plazo</t>
  </si>
  <si>
    <t>Fortaleza Planifica Fondo de Inversión Abierto Mediano Plazo</t>
  </si>
  <si>
    <t xml:space="preserve">FORTALEZA POTENCIA BOLIVIANOS FONDO DE INVERSIÓN ABIERTO MEDIANO PLAZO </t>
  </si>
  <si>
    <t>Fortaleza UFV Rendimiento Total Fondo de Inversión Abierto - Mediano Plazo</t>
  </si>
  <si>
    <t>GanaCobertura - Fondo de Inversión Cerrado (GanaCobertura - FIC)</t>
  </si>
  <si>
    <t>Cuotas de Participación GanaCobertura - FIC</t>
  </si>
  <si>
    <t>GLOBAL Fondo de Inversión Cerrado</t>
  </si>
  <si>
    <t>CUOTAS GLOBAL FIC</t>
  </si>
  <si>
    <t>GLOBAL UNION $US FONDO DE INVERSION ABIERTO - LARGO PLAZO</t>
  </si>
  <si>
    <t>Cuotas de Participación K12 FIC</t>
  </si>
  <si>
    <t>Mercantil Fondo Mutuo - Mediano Plazo</t>
  </si>
  <si>
    <t>Microfinancieras Fondo de Inversión Cerrado II (MICROFIC II)</t>
  </si>
  <si>
    <t>Superior Fondo Mutuo Largo Plazo</t>
  </si>
  <si>
    <t>Trabajo Unión Bs. Fondo de Inversión Abierto - Corto Plazo</t>
  </si>
  <si>
    <t>A+f</t>
  </si>
  <si>
    <t>Cuotas de Participación Acelerador de Empresas FIC</t>
  </si>
  <si>
    <t>BAAf-</t>
  </si>
  <si>
    <t>CRECIMIENTO Fondo de Inversión Cerrado</t>
  </si>
  <si>
    <t>Cuotas de Participación Crecimiento FIC</t>
  </si>
  <si>
    <t>BAAf</t>
  </si>
  <si>
    <t>Credifondo Garantiza - Fondo de Inversión Cerrado</t>
  </si>
  <si>
    <t>CREDIFONDO PROMOTOR FONDO DE INVERSIÓN CERRADO</t>
  </si>
  <si>
    <t>BAf-</t>
  </si>
  <si>
    <t>Diverso Import-Export Fondo de Inversión Cerrado</t>
  </si>
  <si>
    <t>Cuotas de Participación DIV-FIC</t>
  </si>
  <si>
    <t xml:space="preserve">BAf </t>
  </si>
  <si>
    <t>BAf+</t>
  </si>
  <si>
    <t>Cuotas de Participación FIBRA FIC</t>
  </si>
  <si>
    <t>Inclusión Empresarial Fondo de inversión Cerrado, con abreviación IE-FIC</t>
  </si>
  <si>
    <t>INVERSOR Fondo de Inversión Cerrado</t>
  </si>
  <si>
    <t>Cuotas de Participación MSC Expansión FIC</t>
  </si>
  <si>
    <t>MSC PRODUCTIVO FONDO DE INVERSIÓN CERRADO</t>
  </si>
  <si>
    <t>Cuotas de Participación MSC Productivo FIC</t>
  </si>
  <si>
    <t>PYME II Fondo de Inversión Cerrado</t>
  </si>
  <si>
    <t>Cuotas de participación pyme II FIC</t>
  </si>
  <si>
    <t>Renta Activa Agroindustrial Fondo de Inversión Cerrado</t>
  </si>
  <si>
    <t>Renta Activa Emergente Fondo de Inversión Cerrado de Capital Privado</t>
  </si>
  <si>
    <t>Cuotas de Participación del Fondo Renta Activa Emergente</t>
  </si>
  <si>
    <t>Renta Activa Puente Fondo de Inversión Cerrado de Capital Privado</t>
  </si>
  <si>
    <t>Cuotas de Participación del Fondo Renta Activa Puente</t>
  </si>
  <si>
    <t>Cuotas de Participación de Sembrar Alimentario FIC</t>
  </si>
  <si>
    <t>Cuotas de Participación de Sembrar Micro Capital FIC</t>
  </si>
  <si>
    <t>Cuotas de participación de SEMBRAR PRODUCTIVO FIC</t>
  </si>
  <si>
    <t>Fuente: Informes de Calificación remitidos a la Autoridad de Supervisión del Sistema Financiero</t>
  </si>
  <si>
    <t>2°Trim 23</t>
  </si>
  <si>
    <t>BTS</t>
  </si>
  <si>
    <t>FONDOS DE INVERSIÓN ABIERTOS</t>
  </si>
  <si>
    <t xml:space="preserve">CARTERA POR EMISOR </t>
  </si>
  <si>
    <t>Bonos participativos emitidos por pequeñas y medianas empresas (PyMES)</t>
  </si>
  <si>
    <t>Cupones de bonos</t>
  </si>
  <si>
    <t>DIVERSIFICACIÓN DE LA CARTERA DE LOS FONDOS DE INVERSIÓN ABIERTOS. POR VALOR Y EMISOR</t>
  </si>
  <si>
    <t>BISA SAFI</t>
  </si>
  <si>
    <t>CREDIFONDO SAFI</t>
  </si>
  <si>
    <t>FORTALEZA SAFI</t>
  </si>
  <si>
    <t xml:space="preserve">SAFI MERCANTIL </t>
  </si>
  <si>
    <t>BNB SAFI</t>
  </si>
  <si>
    <t>SANTA CRUZ INVESTMENT</t>
  </si>
  <si>
    <t>SAFI UNION</t>
  </si>
  <si>
    <t>AME</t>
  </si>
  <si>
    <t>BSK</t>
  </si>
  <si>
    <t>BSP</t>
  </si>
  <si>
    <t>ELI</t>
  </si>
  <si>
    <t>PFI</t>
  </si>
  <si>
    <t>UFM</t>
  </si>
  <si>
    <t>CBO</t>
  </si>
  <si>
    <t>CCP</t>
  </si>
  <si>
    <t>CFB</t>
  </si>
  <si>
    <t>CFO</t>
  </si>
  <si>
    <t>CMR</t>
  </si>
  <si>
    <t>CRR</t>
  </si>
  <si>
    <t>FDO</t>
  </si>
  <si>
    <t>DFA</t>
  </si>
  <si>
    <t>FFU</t>
  </si>
  <si>
    <t>FII</t>
  </si>
  <si>
    <t>FOI</t>
  </si>
  <si>
    <t>FOL</t>
  </si>
  <si>
    <t>FOP</t>
  </si>
  <si>
    <t>FPB</t>
  </si>
  <si>
    <t>FRM</t>
  </si>
  <si>
    <t>PFA</t>
  </si>
  <si>
    <t>PRD</t>
  </si>
  <si>
    <t>BEN</t>
  </si>
  <si>
    <t>CRB</t>
  </si>
  <si>
    <t>HOR</t>
  </si>
  <si>
    <t>MFM</t>
  </si>
  <si>
    <t>PFM</t>
  </si>
  <si>
    <t>POS</t>
  </si>
  <si>
    <t>SFM</t>
  </si>
  <si>
    <t>DMC</t>
  </si>
  <si>
    <t>EMP</t>
  </si>
  <si>
    <t>EAF</t>
  </si>
  <si>
    <t>EFE</t>
  </si>
  <si>
    <t>FFA</t>
  </si>
  <si>
    <t>OFI</t>
  </si>
  <si>
    <t>OPU</t>
  </si>
  <si>
    <t>PBC</t>
  </si>
  <si>
    <t>RAC</t>
  </si>
  <si>
    <t>RBF</t>
  </si>
  <si>
    <t>AUF</t>
  </si>
  <si>
    <t>DUN</t>
  </si>
  <si>
    <t>GUF</t>
  </si>
  <si>
    <t>UNI</t>
  </si>
  <si>
    <t>XTU</t>
  </si>
  <si>
    <t>TUI</t>
  </si>
  <si>
    <t>GIC</t>
  </si>
  <si>
    <t>GRF</t>
  </si>
  <si>
    <t>ACC</t>
  </si>
  <si>
    <t>BMS</t>
  </si>
  <si>
    <t>BPB</t>
  </si>
  <si>
    <t>BRS</t>
  </si>
  <si>
    <t>Total general</t>
  </si>
  <si>
    <t>Liquidez y Otros</t>
  </si>
  <si>
    <t xml:space="preserve"> (En porcentajes)</t>
  </si>
  <si>
    <t>GanaCobertura Fondo de Inversión Cerrado Serie-A</t>
  </si>
  <si>
    <t>GanaCobertura Fondo de Inversión Cerrado Serie-B</t>
  </si>
  <si>
    <t>ESTRATIFICACIÓN DE LA CARTERA POR PLAZO DE VIDA</t>
  </si>
  <si>
    <t>FONDOS DE INVERSIÓN ABIERTOS Y CERRADOS</t>
  </si>
  <si>
    <t>PLAZO DE VIDA (EN DÍAS)</t>
  </si>
  <si>
    <t>FONDOS DE INVERSIÓN CERRADOS</t>
  </si>
  <si>
    <t>Límite inferior</t>
  </si>
  <si>
    <t>Límite superior</t>
  </si>
  <si>
    <t>Nota.- En FIA no se esta considerando los instrumentos financieros: Acciones, Inversiones en el extranjero, Otros y Liquidez.</t>
  </si>
  <si>
    <t xml:space="preserve">           En FIC no se esta considerando los instrumentos financieros:  Acciones,Inversiones en el extranjero, Otros (Instrumentos sin oferta pública) y Liquidez.</t>
  </si>
  <si>
    <t>Fuente: Información elaborada a partir de los Informes Diarios del FRUV.</t>
  </si>
  <si>
    <t>Calificaciones de riesgo según nomenclatura ASFI</t>
  </si>
  <si>
    <t>Ruedo de Bolsa</t>
  </si>
  <si>
    <t>BALANCE GENERAL DE LAS EMPRESAS DE SUMINISTRO DE ELECTRICIDAD, GAS Y AGUA</t>
  </si>
  <si>
    <t>( En bolivianos)</t>
  </si>
  <si>
    <t xml:space="preserve">  Activo Corriente</t>
  </si>
  <si>
    <t xml:space="preserve">     Disponibilidades</t>
  </si>
  <si>
    <t xml:space="preserve">     Inversiones a Corto Plazo</t>
  </si>
  <si>
    <t xml:space="preserve">     Cuentas por Cobrar a Corto Plazo</t>
  </si>
  <si>
    <t xml:space="preserve">     Anticipo a Proveedores</t>
  </si>
  <si>
    <t xml:space="preserve">     Inventarios</t>
  </si>
  <si>
    <t xml:space="preserve">     Gastos Pagados por Adelantado</t>
  </si>
  <si>
    <t xml:space="preserve">     Otros Activos Corto Plazo</t>
  </si>
  <si>
    <t xml:space="preserve">  Activo no Corriente</t>
  </si>
  <si>
    <t xml:space="preserve">     Inversiones a Largo Plazo</t>
  </si>
  <si>
    <t xml:space="preserve">     Inversiones en Empresas Relacionadas y/o Vinculadas</t>
  </si>
  <si>
    <t xml:space="preserve">     Cuentas por Cobrar a Largo Plazo</t>
  </si>
  <si>
    <t xml:space="preserve">     Activo Fijo Neto</t>
  </si>
  <si>
    <t xml:space="preserve">     Bienes Arrendados</t>
  </si>
  <si>
    <t xml:space="preserve">     Activos Intangibles</t>
  </si>
  <si>
    <t xml:space="preserve">     Cargos Diferidos</t>
  </si>
  <si>
    <t xml:space="preserve">     Otros Activos Largo Plazo</t>
  </si>
  <si>
    <t xml:space="preserve">     Gastos Pagados por Adelantado Largo Plazo</t>
  </si>
  <si>
    <t xml:space="preserve">  Pasivo Corriente</t>
  </si>
  <si>
    <t xml:space="preserve">     Deudas Comerciales a Corto Plazo</t>
  </si>
  <si>
    <t xml:space="preserve">     Deudas Bancarias y Financieras a Corto Plazo</t>
  </si>
  <si>
    <t xml:space="preserve">     Deudas por Emisión de Valores Corto Plazo</t>
  </si>
  <si>
    <t xml:space="preserve">      Deudas por pagar con Emp. Rel. y/o Vinculadas a Corto Plazo</t>
  </si>
  <si>
    <t xml:space="preserve">     Otras Cuentas por Pagar a Corto Plazo</t>
  </si>
  <si>
    <t xml:space="preserve">     Ingresos Percibidos por Adelantado a Corto Plazo</t>
  </si>
  <si>
    <t xml:space="preserve">     Anticipos Recibidos</t>
  </si>
  <si>
    <t xml:space="preserve">     Otros Pasivos a Corto Plazo</t>
  </si>
  <si>
    <t xml:space="preserve">  Pasivo no Corriente</t>
  </si>
  <si>
    <t xml:space="preserve">     Deudas Comerciales a Largo Plazo</t>
  </si>
  <si>
    <t xml:space="preserve">     Deudas Bancarias y Financieras a Largo Plazo</t>
  </si>
  <si>
    <t xml:space="preserve">     Deudas por Emisión de Valores a Largo Plazo</t>
  </si>
  <si>
    <t xml:space="preserve">     Deudas por pagar con Emp.  Rel. y/o Vinculadas a Largo Plazo</t>
  </si>
  <si>
    <t xml:space="preserve">     Otras Cuentas por Pagar a Largo Plazo</t>
  </si>
  <si>
    <t xml:space="preserve">     Ingresos Percibidos por Adelantado a Largo Plazo</t>
  </si>
  <si>
    <t xml:space="preserve">     Previsiones</t>
  </si>
  <si>
    <t xml:space="preserve">     Otros Pasivos a Largo Plazo</t>
  </si>
  <si>
    <t xml:space="preserve">  PATRIMONIO</t>
  </si>
  <si>
    <t xml:space="preserve">     Capital Pagado</t>
  </si>
  <si>
    <t xml:space="preserve">     Aportes no Capitalizados</t>
  </si>
  <si>
    <t xml:space="preserve">     Ajuste Global del Patrimonio</t>
  </si>
  <si>
    <t xml:space="preserve">     Reserva para Revalorización de Activos Fijos</t>
  </si>
  <si>
    <t xml:space="preserve">     Reservas</t>
  </si>
  <si>
    <t xml:space="preserve">     Ajuste por Inflación de Capital</t>
  </si>
  <si>
    <t xml:space="preserve">     Ajuste por Inflación de Reservas Patrimoniales</t>
  </si>
  <si>
    <t xml:space="preserve">     Resultados Acumulados</t>
  </si>
  <si>
    <t xml:space="preserve">     Resultados de la Gestión</t>
  </si>
  <si>
    <t>CUENTAS CONTINGENTES DEUDORAS</t>
  </si>
  <si>
    <t>Fuente: Estados Financieros remitidos a la Autoridad de Supervisión del Sistema Financiero</t>
  </si>
  <si>
    <t>BALANCE GENERAL DE EMPRESAS MANUFACTURERAS, AGRICULTURA-GANADERÍA Y CONSTRUCCIÓN</t>
  </si>
  <si>
    <t xml:space="preserve">Empresas Industriales </t>
  </si>
  <si>
    <t>Agricultura y ganaderia</t>
  </si>
  <si>
    <t>Construcción</t>
  </si>
  <si>
    <t xml:space="preserve">     Deudas por pagar con Emp. Rel. y/o Vinculadas a Corto Plazo</t>
  </si>
  <si>
    <t>FUENTE: Estados Financieros remitidos a la Autoridad de Supervisión del Sistema Financiero</t>
  </si>
  <si>
    <t>BALANCE GENERAL DE LAS EMPRESAS DE COMERCIO, MINERÍA, ACTIVIDADES INMOBILIARIAS Y OTROS SERVICIOS FINANCIEROS</t>
  </si>
  <si>
    <t>Comercio</t>
  </si>
  <si>
    <t>Actividades inmobiliarias</t>
  </si>
  <si>
    <t>Empresas Mineras Metálicas y No Metálicas</t>
  </si>
  <si>
    <t>Otros servicios financieros</t>
  </si>
  <si>
    <t>Otros 
rubros</t>
  </si>
  <si>
    <t xml:space="preserve">DMT </t>
  </si>
  <si>
    <t>EMPRESAS PETROLERAS - HOTELES-RESTAURANTES Y DE TRANSPORTE-COMUNICACIONES</t>
  </si>
  <si>
    <t>Empresas petroleras</t>
  </si>
  <si>
    <t>Hoteles y restaurantes</t>
  </si>
  <si>
    <t>Transporte y comunicaciones</t>
  </si>
  <si>
    <t>Fuente: Estados Financieros remitidos a la Autoridad de Supervisión del Sistema Financiero.</t>
  </si>
  <si>
    <t>ESTADO DE GANANCIAS Y PÉRDIDAS DE LAS EMPRESAS SUMINISTRO DE ELECTRICIDAD, GAS Y AGUA</t>
  </si>
  <si>
    <t xml:space="preserve">Ingresos Operacionales </t>
  </si>
  <si>
    <t xml:space="preserve">Costos </t>
  </si>
  <si>
    <t>RESULTADO BRUTO</t>
  </si>
  <si>
    <t>EGRESOS OPERACIONALES</t>
  </si>
  <si>
    <t>Gastos Administrativos</t>
  </si>
  <si>
    <t>Gastos de Comercialización</t>
  </si>
  <si>
    <t>RESULTADO OPERATIVO</t>
  </si>
  <si>
    <t>Rendimiento por Inversiones</t>
  </si>
  <si>
    <t>Otros Ingresos</t>
  </si>
  <si>
    <t>EGRESOS NO OPERACIONALES</t>
  </si>
  <si>
    <t>Ajuste por inflación y tenencia de bienes</t>
  </si>
  <si>
    <t>Otros Egresos</t>
  </si>
  <si>
    <t>RESULTADO NO OPERACIONAL</t>
  </si>
  <si>
    <t>RESULTADO NETO DESPUÉS DE NO OPERACIONAL</t>
  </si>
  <si>
    <t>Ingresos de Gestiones Anteriores</t>
  </si>
  <si>
    <t>Gastos de Gestiones Anteriores</t>
  </si>
  <si>
    <t>Ingresos Extraordinarios</t>
  </si>
  <si>
    <t>Gastos Extraordinarios</t>
  </si>
  <si>
    <t>RESULTADOS DE OPERACIÓN NETO ANTES DE GASTOS FINANCIEROS</t>
  </si>
  <si>
    <t>Gastos Financieros</t>
  </si>
  <si>
    <t>RESULTADO ANTES DEL IMPUESTO A LAS UTILIDADES</t>
  </si>
  <si>
    <t>Impuestos a las Utilidades de las Empresas</t>
  </si>
  <si>
    <t>RESULTADO NETO DE LA GESTIÓN</t>
  </si>
  <si>
    <t>ESTADO DE GANANCIAS Y PÉRDIDAS DE EMPRESAS MANUFACTURERAS, DE AGRICULTURA-GANADERÍA Y DE CONSTRUCCIÓN</t>
  </si>
  <si>
    <t>Gastos administrativos</t>
  </si>
  <si>
    <t>Gastos de comercialización</t>
  </si>
  <si>
    <t>Otros egresos</t>
  </si>
  <si>
    <t>Diferencia de cambio, mantenimiento de valor y ajuste por inflación</t>
  </si>
  <si>
    <t>Ingresos de gestiones anteriores</t>
  </si>
  <si>
    <t>Gastos de gestiones anteriores</t>
  </si>
  <si>
    <t>Ingresos extraordinarios</t>
  </si>
  <si>
    <t>Gastos extraordinarios</t>
  </si>
  <si>
    <t>Gastos financieros</t>
  </si>
  <si>
    <t>Impuestos a las utilidades de las empresas</t>
  </si>
  <si>
    <t>ESTADO DE GANANCIAS Y  PÉRDIDAS DE LAS EMPRESAS DE COMERCIO, MINERÍA, ACTIVIDADES INMOBILIARIAS Y OTROS SERVICIOS FINANCIEROS</t>
  </si>
  <si>
    <t>CUENTA</t>
  </si>
  <si>
    <t>ESTADO DE GANANCIAS Y  PÉRDIDAS DE LAS EMPRESAS PETROLERAS, DE HOTELES-RESTAURANTES Y DE TRANSPORTE-COMUNICACIONES</t>
  </si>
  <si>
    <t>EMPRESAS PETROLERAS</t>
  </si>
  <si>
    <t>HOTELES Y RESTAURANTES</t>
  </si>
  <si>
    <t>TRANSPORTE Y COMUNICACIONES</t>
  </si>
  <si>
    <t>INDICADORES FINANCIEROS DE LAS EMPRESAS DE SUMINISTRO DE ELECTRICIDAD, GAS Y AGUA</t>
  </si>
  <si>
    <t>(expresado en número de veces)</t>
  </si>
  <si>
    <t>INDICADOR</t>
  </si>
  <si>
    <t>Activo Corriente/Pasivo Corriente</t>
  </si>
  <si>
    <t>(Activo Corriente-Inventarios)/Pasivo Corriente</t>
  </si>
  <si>
    <t>Inmovilización de Activos</t>
  </si>
  <si>
    <t>Activo Fijo/Patrimonio</t>
  </si>
  <si>
    <t>Productividad</t>
  </si>
  <si>
    <t>Ingresos Netos/Patrimonio Neto</t>
  </si>
  <si>
    <t>Endeudamiento</t>
  </si>
  <si>
    <t>Pasivo Total/Activo Total</t>
  </si>
  <si>
    <t>Pasivo Total/Patrimonio Neto</t>
  </si>
  <si>
    <t>Indice de Retorno en Ventas</t>
  </si>
  <si>
    <t>Resultado de Operación Neto/Ingresos Netos</t>
  </si>
  <si>
    <t>Rentabilidad</t>
  </si>
  <si>
    <t>Ingresos Operacionales/Activo Total</t>
  </si>
  <si>
    <t>Resultado de Operación Neto/Activo Total</t>
  </si>
  <si>
    <t>Resultado de Operación Neto/Patrimonio Neto</t>
  </si>
  <si>
    <t>INDICADORES FINANCIEROS DE LAS EMPRESAS MANUFACTURERAS, DE AGRICULTURA Y GANADERÍA Y DE CONSTRUCCIÓN</t>
  </si>
  <si>
    <t>Industrias manufactureras</t>
  </si>
  <si>
    <t>Agricultura y ganadería</t>
  </si>
  <si>
    <t>Constucción</t>
  </si>
  <si>
    <t>INDICADORES FINANCIEROS DE LAS EMPRESAS DE COMERCIO, MINERÍA, ACTIVIDADES INMOBILIARIAS Y OTROS SERVICIOS FINANCIEROS</t>
  </si>
  <si>
    <t>INDICADORES FINANCIEROS DE LAS EMPRESAS PETROLERAS, DE HOTELES-RESTAURANTES Y DE TRANSPORTE-COMUNICACIONES</t>
  </si>
  <si>
    <t>CARTERA PROPIA Y CLIENTES AGENCIAS DE BOLSA</t>
  </si>
  <si>
    <t>(en miles de bolivianos)</t>
  </si>
  <si>
    <t xml:space="preserve">Agencia de Bolsa </t>
  </si>
  <si>
    <t>Cartera Propia</t>
  </si>
  <si>
    <t>Cartera de Clientes</t>
  </si>
  <si>
    <t xml:space="preserve">BIA </t>
  </si>
  <si>
    <t>*</t>
  </si>
  <si>
    <t xml:space="preserve">VUN </t>
  </si>
  <si>
    <t>* Se incluye Inversiones en el Extranjero</t>
  </si>
  <si>
    <t>CARTERA PROPIA POR TIPO DE INSTRUMENTO</t>
  </si>
  <si>
    <t>(en miles de bolivianos y porcentajes)</t>
  </si>
  <si>
    <t>Tipo de instrumento</t>
  </si>
  <si>
    <t xml:space="preserve">Monto </t>
  </si>
  <si>
    <t>Participación (%)</t>
  </si>
  <si>
    <t>Cuotas de participación fondos de inversión cerrados</t>
  </si>
  <si>
    <t>Inversiones en el extranjero</t>
  </si>
  <si>
    <t>CARTERA DE CLIENTES POR TIPO DE INSTRUMENTO</t>
  </si>
  <si>
    <t>Bonos participativos emitidos por pequeñas y medianas empresas (PYME)</t>
  </si>
  <si>
    <t>Pagarés de mesa de negociación</t>
  </si>
  <si>
    <t>DENOMINACIÓN DE LA EMISIÓN AUTORIZADA</t>
  </si>
  <si>
    <t>Bonos Subordiandos Banco BISA-Emisión 3</t>
  </si>
  <si>
    <t>ASFI/DSV-ED-BIS-026/2023</t>
  </si>
  <si>
    <t>BIS-2-N2U-23</t>
  </si>
  <si>
    <t>UR00782335</t>
  </si>
  <si>
    <t>UR01042329</t>
  </si>
  <si>
    <t>UR01042335</t>
  </si>
  <si>
    <t>NR00522327</t>
  </si>
  <si>
    <t>NR00522328</t>
  </si>
  <si>
    <t>NR00522329</t>
  </si>
  <si>
    <t>NR00522330</t>
  </si>
  <si>
    <t>NR00522331</t>
  </si>
  <si>
    <t>NR00522332</t>
  </si>
  <si>
    <t>NR00522333</t>
  </si>
  <si>
    <t>NR00522334</t>
  </si>
  <si>
    <t>NR00522335</t>
  </si>
  <si>
    <t>NR00522336</t>
  </si>
  <si>
    <t>NR00522337</t>
  </si>
  <si>
    <t>NR00522338</t>
  </si>
  <si>
    <t>NR00522339</t>
  </si>
  <si>
    <t>ASFI/DSV-ED-BUN-027/2023</t>
  </si>
  <si>
    <t>BUN-N1U-23</t>
  </si>
  <si>
    <t>Bonos BISA LEASING VI - Emisión 2</t>
  </si>
  <si>
    <t>ASFI/DSV-ED-BIL-028/2023</t>
  </si>
  <si>
    <t>BIL-6-N1A-23</t>
  </si>
  <si>
    <t>BIL-6-N1B-23</t>
  </si>
  <si>
    <t>ASFI/DSV-ED-IDI-032/2023</t>
  </si>
  <si>
    <t>IDI-PB1-N2U</t>
  </si>
  <si>
    <t>ASFI/DSV-ED-GYE-033/2023</t>
  </si>
  <si>
    <t>GYE-2-N1U-23</t>
  </si>
  <si>
    <t>ASFI/DSV-PA-PAT-002/2023</t>
  </si>
  <si>
    <t>PAT-TD-NA</t>
  </si>
  <si>
    <t>PAT-TD-NB</t>
  </si>
  <si>
    <t>PAT-TD-NC</t>
  </si>
  <si>
    <t>Bonos TELECEL VI</t>
  </si>
  <si>
    <t>ASFI/DSV-ED-TCB-030/2023</t>
  </si>
  <si>
    <t>TCB-N1U-23</t>
  </si>
  <si>
    <t>Pagarés Bursátiles TOYOSA IV - Emisión 6</t>
  </si>
  <si>
    <t>ASFI/DSV-ED-TYS-034/2023</t>
  </si>
  <si>
    <t>TYS-PB4-E6U</t>
  </si>
  <si>
    <t>Pagarés Bursátiles TSM 002 - Emisión 3</t>
  </si>
  <si>
    <t>ASFI/DSV-ED-TSM-036/2023</t>
  </si>
  <si>
    <t>TSM-PB2-N3U</t>
  </si>
  <si>
    <t>BBB+.bo</t>
  </si>
  <si>
    <t>CCC-.bo</t>
  </si>
  <si>
    <t>Bonos Subordinados Banco BISA II - EMISIÓN 2</t>
  </si>
  <si>
    <t>BONOS SUBORDINADOS BANCO UNIÓN II</t>
  </si>
  <si>
    <t>Bs 520000000.000</t>
  </si>
  <si>
    <t>BONOS GAS &amp; ELECTRICIDAD III - EMISIÓN 1</t>
  </si>
  <si>
    <t>Bs 57500000.000</t>
  </si>
  <si>
    <t>BONOS SUBORDINADOS CRECER IFD</t>
  </si>
  <si>
    <t>Bonos BISA LEASING VI - EMISIÓN 2</t>
  </si>
  <si>
    <t>Bs 60000000.000</t>
  </si>
  <si>
    <t>Pagarés Bursátiles PROLEGA II</t>
  </si>
  <si>
    <t>A+fm.bo</t>
  </si>
  <si>
    <t>Afm.bo</t>
  </si>
  <si>
    <t xml:space="preserve">AA1 </t>
  </si>
  <si>
    <t>AA+fm.bo</t>
  </si>
  <si>
    <t>PROYECCIÓN Fondo de Inversión Abierto de Largo Plazo</t>
  </si>
  <si>
    <t>IPM</t>
  </si>
  <si>
    <t>PAT</t>
  </si>
  <si>
    <t>Certificado de Depósito emitido en el Extranjero</t>
  </si>
  <si>
    <t>ASFI/DSV-ED-CRE-038/2023</t>
  </si>
  <si>
    <t>CRE-N1U-23</t>
  </si>
  <si>
    <t>UR01042342</t>
  </si>
  <si>
    <t>UR01042343</t>
  </si>
  <si>
    <t>UR01042344</t>
  </si>
  <si>
    <t>NR00392340</t>
  </si>
  <si>
    <t>NR00392341</t>
  </si>
  <si>
    <t>NR00392342</t>
  </si>
  <si>
    <t>NR00392343</t>
  </si>
  <si>
    <t>NR00392345</t>
  </si>
  <si>
    <t>NR00392346</t>
  </si>
  <si>
    <t>NR00392347</t>
  </si>
  <si>
    <t>NR00522340</t>
  </si>
  <si>
    <t>NR00522341</t>
  </si>
  <si>
    <t>NR00522343</t>
  </si>
  <si>
    <t>NR00522344</t>
  </si>
  <si>
    <t>NR00522345</t>
  </si>
  <si>
    <t>NR00522346</t>
  </si>
  <si>
    <t>NR00522347</t>
  </si>
  <si>
    <t>Pagarés Bursátiles Banco Ganadero I - Emisión 1</t>
  </si>
  <si>
    <t>ASFI/DSV-ED-BGA-044/2023</t>
  </si>
  <si>
    <t>BGA-PB1-N1U</t>
  </si>
  <si>
    <t>EMPRESA MINERA PAITITI S.A. - EMIPA</t>
  </si>
  <si>
    <t>Bonos EMIPA I</t>
  </si>
  <si>
    <t>ASFI/DSV-ED-EMT-049/2023</t>
  </si>
  <si>
    <t>EMT-N1U-23</t>
  </si>
  <si>
    <t>Bonos EQUIPETROL II - Emisión 1</t>
  </si>
  <si>
    <t>ASFI/DSV-ED-EPE-048/2023</t>
  </si>
  <si>
    <t>EPE-2-N1U-23</t>
  </si>
  <si>
    <t>Bonos de Intercambio FANCESA VI</t>
  </si>
  <si>
    <t>ASFI/DSV-ED-FAN-041/2023</t>
  </si>
  <si>
    <t>FAN-N1B-23</t>
  </si>
  <si>
    <t>Bonos JALASOFT III</t>
  </si>
  <si>
    <t>ASFI/DSV-ED-JSF-050/2023</t>
  </si>
  <si>
    <t>JSF-E2U-23</t>
  </si>
  <si>
    <t>Bonos JALASOFT IV</t>
  </si>
  <si>
    <t>ASFI/DSV-ED-JSF-051/2023</t>
  </si>
  <si>
    <t>JSF-E3U-23</t>
  </si>
  <si>
    <t>Pagarés PROLEGA II - Emisión 1</t>
  </si>
  <si>
    <t>ASFI/DSV-ED-POL-042/2023</t>
  </si>
  <si>
    <t>POL-PB2-N1U</t>
  </si>
  <si>
    <t>Pagarés PROLEGA II - Emisión 2</t>
  </si>
  <si>
    <t>ASFI/DSV-ED-POL-043/2023</t>
  </si>
  <si>
    <t>POL-PB2-N2U</t>
  </si>
  <si>
    <t>Pagarés PROLEGA II - Emisión 3</t>
  </si>
  <si>
    <t>ASFI/DSV-ED-POL-045/2023</t>
  </si>
  <si>
    <t>POL-PB2-N3U</t>
  </si>
  <si>
    <t>Pagarés PROLEGA II - Emisión 4</t>
  </si>
  <si>
    <t>ASFI/DSV-ED-POL-046/2023</t>
  </si>
  <si>
    <t>POL-PB2-N4U</t>
  </si>
  <si>
    <t>3°Trim 23</t>
  </si>
  <si>
    <t xml:space="preserve">Letras del Banco Central de Bolivia </t>
  </si>
  <si>
    <t>Certificados de Depósito del BCB (CDS)</t>
  </si>
  <si>
    <t>NC5S00522352</t>
  </si>
  <si>
    <t>NR00392349</t>
  </si>
  <si>
    <t>NR00392350</t>
  </si>
  <si>
    <t>NR00392351</t>
  </si>
  <si>
    <t>NR00392352</t>
  </si>
  <si>
    <t>NR00522348</t>
  </si>
  <si>
    <t>NR00522349</t>
  </si>
  <si>
    <t>NR00522350</t>
  </si>
  <si>
    <t>NR00522351</t>
  </si>
  <si>
    <t>NR00522352</t>
  </si>
  <si>
    <t>Banco de Desarrollo Productivo S.A.M. Banco de Segundo Piso</t>
  </si>
  <si>
    <t>Bonos Verdes BDP I - Emisión 1</t>
  </si>
  <si>
    <t>ASFI/DSV-ED-NFB-057/2023</t>
  </si>
  <si>
    <t>NFB-2-N1A-23</t>
  </si>
  <si>
    <t>NFB-2-N1B-23</t>
  </si>
  <si>
    <t>NFB-2-N1C-23</t>
  </si>
  <si>
    <t>Bonos BMSC III - Emisión 4</t>
  </si>
  <si>
    <t>ASFI/DSV-ED-BME-054/2023</t>
  </si>
  <si>
    <t>BME-4-N2U-23</t>
  </si>
  <si>
    <t>ASFI/DSV-ED-BSO-053/2023</t>
  </si>
  <si>
    <t>BSO-4-N2U-23</t>
  </si>
  <si>
    <t>ASFI/DSV-ED-IDI-060/2023</t>
  </si>
  <si>
    <t>IDI-1-N1U-23</t>
  </si>
  <si>
    <t>Bonos IASA V - Emisión 2</t>
  </si>
  <si>
    <t>ASFI/DSV-ED-FIN-056/2023</t>
  </si>
  <si>
    <t>FIN-5-N1U-23</t>
  </si>
  <si>
    <t>Bonos NIBOL II - Emisión 1</t>
  </si>
  <si>
    <t>ASFI/DSV-ED-NIB-052/2023</t>
  </si>
  <si>
    <t>NIB-2-N1A-23</t>
  </si>
  <si>
    <t>NIB-2-N1B-23</t>
  </si>
  <si>
    <t>Valores de Titularización CRECER IFD - BDP ST 058</t>
  </si>
  <si>
    <t>ASFI/DSV-PA-PMP-003/2023</t>
  </si>
  <si>
    <t>PMP-TD-NA</t>
  </si>
  <si>
    <t>PATRIMONIO AUTÓNOMO CRECER IFD - BDP ST 058</t>
  </si>
  <si>
    <t>PMP-TD-NB</t>
  </si>
  <si>
    <t>PMP-TD-NC</t>
  </si>
  <si>
    <t>PMP-TD-ND</t>
  </si>
  <si>
    <t>Pagarés PROLEGA II – Emisión 5</t>
  </si>
  <si>
    <t>ASFI/DSV-ED-POL-058/2023</t>
  </si>
  <si>
    <t>POL-PB2-N5U</t>
  </si>
  <si>
    <t>Bonos TOYOSA IV - Emisión 1</t>
  </si>
  <si>
    <t>ASFI/DSV-ED-TYS-059/2023</t>
  </si>
  <si>
    <t>TYS-4-N1U-23</t>
  </si>
  <si>
    <t>4°Trim 23</t>
  </si>
  <si>
    <t xml:space="preserve">Bonos Verdes, Sociales y/o Sostenibles </t>
  </si>
  <si>
    <t>Bonos Verdes, Sociales y/o Sostenibles</t>
  </si>
  <si>
    <t>FBF</t>
  </si>
  <si>
    <t>EMT</t>
  </si>
  <si>
    <t>Bonos BMSC III - EMISIÓN 4</t>
  </si>
  <si>
    <t>Bonos Subordinados BancoSol III - Emisión 3</t>
  </si>
  <si>
    <t>Bs 327120000.000</t>
  </si>
  <si>
    <t>EQUIPO PETROLERO SOCIEDAD ANÓNIMA (EQUIPETROL S.A.)</t>
  </si>
  <si>
    <t>Bonos EQUIPETROL II - EMISIÓN 1</t>
  </si>
  <si>
    <t>Bs 35500000.000</t>
  </si>
  <si>
    <t>Bs 85680000.000</t>
  </si>
  <si>
    <t>US$ 3052800.000</t>
  </si>
  <si>
    <t>US$ 5101050.000</t>
  </si>
  <si>
    <t>Bonos NIBOL II - EMISIÓN 1</t>
  </si>
  <si>
    <t>Bs 25500000.000</t>
  </si>
  <si>
    <t>Bs 34000000.000</t>
  </si>
  <si>
    <t xml:space="preserve">BBBBf </t>
  </si>
  <si>
    <t>Certificados de Depósito del Banco Central de Bolivia</t>
  </si>
  <si>
    <t>Fundación PRO MUJER IFD</t>
  </si>
  <si>
    <t>Frigorífico BFC S.A.</t>
  </si>
  <si>
    <t>Distribuidora Mayorista de Tecnología S.A. "DISMATEC S.A."</t>
  </si>
  <si>
    <t>Empresa Minera PAITITI S.A. – EMIPA</t>
  </si>
  <si>
    <t>NC1S01042402</t>
  </si>
  <si>
    <t>NC3S00522402</t>
  </si>
  <si>
    <t>NC3S01042402</t>
  </si>
  <si>
    <t>NC4S01042403</t>
  </si>
  <si>
    <t>NC5S01042402</t>
  </si>
  <si>
    <t>NC5S01042403</t>
  </si>
  <si>
    <t>NC5S01562402</t>
  </si>
  <si>
    <t>N000262404</t>
  </si>
  <si>
    <t>NR00392401</t>
  </si>
  <si>
    <t>NR00392402</t>
  </si>
  <si>
    <t>NR00392403</t>
  </si>
  <si>
    <t>NR00392404</t>
  </si>
  <si>
    <t>NR00522401</t>
  </si>
  <si>
    <t>NR00522402</t>
  </si>
  <si>
    <t>NR00522403</t>
  </si>
  <si>
    <t>NR00522404</t>
  </si>
  <si>
    <t>Bonos Participativos emitidos por Pequeñas y Medianas Empresas</t>
  </si>
  <si>
    <t>Ene-24</t>
  </si>
  <si>
    <t>Unidades de Fomento a la Vivienda</t>
  </si>
  <si>
    <t>Agroindustrial Fondo de Inversión Cerrado</t>
  </si>
  <si>
    <t>Renta Activa Emergente Fondo de Inversión Cerrado</t>
  </si>
  <si>
    <t>Renta Activa Puente Fondo de Inversión Cerrado</t>
  </si>
  <si>
    <t xml:space="preserve">(*) Por lo establecido en la Resolución ASFI 033/2024 de 10 de enero de 2024, en el reporte no se incluye la información de Ibolsa Agencia de Bolsa S.A. </t>
  </si>
  <si>
    <t>iBOLSA (*)</t>
  </si>
  <si>
    <t>iBOLSA  (*)</t>
  </si>
  <si>
    <t xml:space="preserve">Sudaval S.A. </t>
  </si>
  <si>
    <t xml:space="preserve">BISA S.A. Agencia de Bolsa </t>
  </si>
  <si>
    <t>Nota.-La información de AICC Sociedad Administradora de Fondos de Inversión no fue considerada debido a la cancelación de su registro en el RMV, al encontrarse sin administrar un Fondo de Inversión por más de dos (2) años consecutivos.</t>
  </si>
  <si>
    <t>Bonos Subordiandos CRECER IFD</t>
  </si>
  <si>
    <t>Bonos Subordiandos Banco BISA – Emisión 2</t>
  </si>
  <si>
    <t>Bonos Subordiandos Banco BISA II - Emisión 1</t>
  </si>
  <si>
    <t>Bonos Subordiandos Banco BISA II - Emisión 2</t>
  </si>
  <si>
    <t>Bonos del Banco Central de Bolivia</t>
  </si>
  <si>
    <t>ASFI/DSV-ED-BCB-015/2014</t>
  </si>
  <si>
    <t>U000522416</t>
  </si>
  <si>
    <t>U000522417</t>
  </si>
  <si>
    <t>U000782416</t>
  </si>
  <si>
    <t>U000782417</t>
  </si>
  <si>
    <t>U001042416</t>
  </si>
  <si>
    <t>U001042417</t>
  </si>
  <si>
    <t>UR00782407</t>
  </si>
  <si>
    <t>UR00782415</t>
  </si>
  <si>
    <t>NC1S01042405</t>
  </si>
  <si>
    <t>NC3S00522405</t>
  </si>
  <si>
    <t>NC5S01042407</t>
  </si>
  <si>
    <t>N000262415</t>
  </si>
  <si>
    <t>N000262416</t>
  </si>
  <si>
    <t>NR00392405</t>
  </si>
  <si>
    <t>NR00392406</t>
  </si>
  <si>
    <t>NR00392407</t>
  </si>
  <si>
    <t>NR00392408</t>
  </si>
  <si>
    <t>NR00392409</t>
  </si>
  <si>
    <t>NR00392410</t>
  </si>
  <si>
    <t>NR00392411</t>
  </si>
  <si>
    <t>NR00392412</t>
  </si>
  <si>
    <t>NR00392413</t>
  </si>
  <si>
    <t>NR00392414</t>
  </si>
  <si>
    <t>NR00392415</t>
  </si>
  <si>
    <t>NR00392416</t>
  </si>
  <si>
    <t>NR00392417</t>
  </si>
  <si>
    <t>NR00522405</t>
  </si>
  <si>
    <t>NR00522406</t>
  </si>
  <si>
    <t>NR00522407</t>
  </si>
  <si>
    <t>NR00522408</t>
  </si>
  <si>
    <t>NR00522409</t>
  </si>
  <si>
    <t>NR00522410</t>
  </si>
  <si>
    <t>NR00522411</t>
  </si>
  <si>
    <t>NR00522412</t>
  </si>
  <si>
    <t>NR00522413</t>
  </si>
  <si>
    <t>NR00522414</t>
  </si>
  <si>
    <t>NR00522415</t>
  </si>
  <si>
    <t>NR00522416</t>
  </si>
  <si>
    <t>NR00522417</t>
  </si>
  <si>
    <t>Bonos Subordiandos BCP – Emisión III</t>
  </si>
  <si>
    <t>Bonos Subordiandos BCP - Emisión IV</t>
  </si>
  <si>
    <t>Bonos Subordiandos BEC III -  Emisión 2</t>
  </si>
  <si>
    <t>Bonos Subordiandos BEC III - Emisión 3</t>
  </si>
  <si>
    <t>Bonos Subordiandos BEC IV -  Emisión 1</t>
  </si>
  <si>
    <t>Bonos Subordiandos BEC V - Emisión 1</t>
  </si>
  <si>
    <t>Bonos Subordiandos Banco Fassil  - Emisión 1</t>
  </si>
  <si>
    <t>Bonos Subordiandos Banco FORTALEZA - Emisión 2</t>
  </si>
  <si>
    <t>Bonos Subordiandos Banco FORTALEZA 2021</t>
  </si>
  <si>
    <t>Bonos Subordiandos Banco Ganadero V</t>
  </si>
  <si>
    <t>Bonos Subordiandos Banco Ganadero VI</t>
  </si>
  <si>
    <t>Bonos Subordiandos Banco GANADERO VII</t>
  </si>
  <si>
    <t>Bonos Subordiandos Banco Ganadero VIII</t>
  </si>
  <si>
    <t>Pagarés Bursátiles Banco Ganadero I - Emisión 2</t>
  </si>
  <si>
    <t>ASFI/DSV-ED-BGA-014/2024</t>
  </si>
  <si>
    <t>BGA-PB1-N2U</t>
  </si>
  <si>
    <t>Bonos Subordiandos Banco MERCANTIL SANTA CRUZ – Emisión 1</t>
  </si>
  <si>
    <t>Bonos Subordiandos Banco MERCANTIL SANTA CRUZ – Emisión 2</t>
  </si>
  <si>
    <t>Bonos Subordiandos BNB III</t>
  </si>
  <si>
    <t>Bonos Subordiandos BNB IV</t>
  </si>
  <si>
    <t>Acciones Suscritas y Pagadas de Banco FIE S.A.</t>
  </si>
  <si>
    <t>ASFI/DSV-EA-FIE-002/2021</t>
  </si>
  <si>
    <t>FIE1U</t>
  </si>
  <si>
    <t>Bonos Subordiandos Banco FIE 4</t>
  </si>
  <si>
    <t>Bonos Subordiandos Banco FIE 5</t>
  </si>
  <si>
    <t>Bonos Subordiandos Banco FIE 6</t>
  </si>
  <si>
    <t>Bonos Subordiandos Banco FIE 7</t>
  </si>
  <si>
    <t>Bonos Subordiandos ECOFUTURO 3</t>
  </si>
  <si>
    <t>Bonos Subordiandos BancoSol 2 - Emisión 2</t>
  </si>
  <si>
    <t>Bonos Subordiandos BancoSol 2 - Emisión 3</t>
  </si>
  <si>
    <t>Bonos Subordiandos BancoSol III - Emisión 1</t>
  </si>
  <si>
    <t>Bonos Subordiandos BancoSol III - Emisión 2</t>
  </si>
  <si>
    <t>Bonos Subordiandos BancoSol III - Emisión 3</t>
  </si>
  <si>
    <t>Bonos Subordiandos Banco UNIÓN</t>
  </si>
  <si>
    <t>Bonos Subordiandos Banco UNIÓN II</t>
  </si>
  <si>
    <t>Acciones Ordinarias Suscritas y Pagadas - BSG</t>
  </si>
  <si>
    <t>ASFI/DSVSC-EA-BSG-004/2016</t>
  </si>
  <si>
    <t>BSG1U</t>
  </si>
  <si>
    <t>Acciones Suscritas y Pagadas - BIT</t>
  </si>
  <si>
    <t>ASFI/DSVSC-EA-BIT-002/2016</t>
  </si>
  <si>
    <t>BIT1U</t>
  </si>
  <si>
    <t>Acciones Suscritas y Pagadas - BNB LEASING S.A.</t>
  </si>
  <si>
    <t>ASFI/DSVSC-EA-BNL-006/2017</t>
  </si>
  <si>
    <t>BNL1U</t>
  </si>
  <si>
    <t>Bonos Subordiandos  BNB Leasing I</t>
  </si>
  <si>
    <t>Acciones Suscritas y Pagadas BNB SAFI S.A.</t>
  </si>
  <si>
    <t>ASFI/DSVSC-EA-SNA-004/2017</t>
  </si>
  <si>
    <t>SNA1U</t>
  </si>
  <si>
    <t>Acciones Suscritas y Pagadas BNB VALORES S.A. AGENCIA DE BOLSA</t>
  </si>
  <si>
    <t>ASFI/DSVSC-EA-NVA-007/2017</t>
  </si>
  <si>
    <t>NVA1U</t>
  </si>
  <si>
    <t>Pagarés Bursátiles CAMSA II - Emisión 1</t>
  </si>
  <si>
    <t>ASFI/DSV-ED-CMI-001/2024</t>
  </si>
  <si>
    <t>CMI-PB2-N1U</t>
  </si>
  <si>
    <t>Pagarés Bursátiles CAMSA II - Emisión 2</t>
  </si>
  <si>
    <t>ASFI/DSV-ED-CMI-016/2024</t>
  </si>
  <si>
    <t>CMI-PB2-N2U</t>
  </si>
  <si>
    <t>Acciones Suscritas y Pagadas Credibolsa S.A. Agencia de Bolsa</t>
  </si>
  <si>
    <t>ASFI/DSVSC-EA-CBA-002/2017</t>
  </si>
  <si>
    <t>CBA1U</t>
  </si>
  <si>
    <t>Acciones Suscritas y Pagadas Credifondo SAFI S.A.</t>
  </si>
  <si>
    <t>ASFI/DSVSC-EA-SCF-001/2017</t>
  </si>
  <si>
    <t>SCF1U</t>
  </si>
  <si>
    <t>Acciones Suscritas y Pagadas Crediseguro S.A. Seguros Generales</t>
  </si>
  <si>
    <t>ASFI/DSVSC-EA-CPE-001/2020</t>
  </si>
  <si>
    <t>CPE1U</t>
  </si>
  <si>
    <t>Acciones Suscritas y Pagadas CREDISEGURO S.A. SEGUROS PERSONALES</t>
  </si>
  <si>
    <t>ASFI/DSVSC-EA-CGU-003/2017</t>
  </si>
  <si>
    <t>CGU1U</t>
  </si>
  <si>
    <t>Pagarés DISMATEC I – Emisión 1</t>
  </si>
  <si>
    <t>ASFI/DSV-ED-DMT-008/2024</t>
  </si>
  <si>
    <t>DMT-PB1-N1U</t>
  </si>
  <si>
    <t>FRIGORÍFICO BFC S.A.</t>
  </si>
  <si>
    <t>Bonos BFC – Emisión 1</t>
  </si>
  <si>
    <t>ASFI/DSV-ED-FBF-007/2024</t>
  </si>
  <si>
    <t>FBF-1-N1U-24</t>
  </si>
  <si>
    <t>Acciones Suscritas y Pagadas Gas &amp; Electricidad S.A.</t>
  </si>
  <si>
    <t>ASFI/DSVSC-EA-GYE-001/2018</t>
  </si>
  <si>
    <t>GYE1U</t>
  </si>
  <si>
    <t>GYE2U</t>
  </si>
  <si>
    <t>Pagarés Bursátiles GRAVETAL III - Emisión 1</t>
  </si>
  <si>
    <t>ASFI/DSV-ED-GRB-011-2024</t>
  </si>
  <si>
    <t>GRB-PB3-N1U</t>
  </si>
  <si>
    <t>Acciones Suscritas y Pagadas del Grupo Empresarial de Inversiones Nacional Vida S.A.</t>
  </si>
  <si>
    <t>ASFI/DSVSC-EA-GNI-008/2017</t>
  </si>
  <si>
    <t>GNI1U</t>
  </si>
  <si>
    <t>Pagarés Bursátiles IOL I - Emisión 1</t>
  </si>
  <si>
    <t>ASFI/DSV-ED-IOL-005/2024</t>
  </si>
  <si>
    <t>IOL-PB1-N1U</t>
  </si>
  <si>
    <t>Pagarés Bursátiles IOL I - Emisión 2</t>
  </si>
  <si>
    <t>ASFI/DSV-ED-IOL-012/2024</t>
  </si>
  <si>
    <t>IOL-PB1-N2U</t>
  </si>
  <si>
    <t>MERINCO S.A.</t>
  </si>
  <si>
    <t>Acciones Suscritas y Pagadas de Mercantile Investment Corporation (Bolivia) S.A.</t>
  </si>
  <si>
    <t>ASFI/DSVSC-EA-MIN-002/2019</t>
  </si>
  <si>
    <t>MIN1U</t>
  </si>
  <si>
    <t>Pagarés PROLEGA II - Emisión 6</t>
  </si>
  <si>
    <t>ASFI/DSV-ED-POL-006/2024</t>
  </si>
  <si>
    <t>POL-PB2-N6U</t>
  </si>
  <si>
    <t>Pagarés PROLEGA II - Emisión 7</t>
  </si>
  <si>
    <t>ASFI/DSV-ED-POL-010/2024</t>
  </si>
  <si>
    <t>POL-PB2-N7U</t>
  </si>
  <si>
    <t>Pagarés PROLEGA II - Emisión 8</t>
  </si>
  <si>
    <t>ASFI/DSV-ED-POL-017/2024</t>
  </si>
  <si>
    <t>POL-PB2-N8U</t>
  </si>
  <si>
    <t>Acciones Suscritas y Pagadas - Santa Cruz Investments SAFI S.A.</t>
  </si>
  <si>
    <t>ASFI/DSVSC-EA-SSC-010/2017</t>
  </si>
  <si>
    <t>SSC1U</t>
  </si>
  <si>
    <t>Acciones Suscritas y Pagadas - Santa Cruz Securities S.A.</t>
  </si>
  <si>
    <t>ASFI/DSVSC-EA-SZS-009/2017</t>
  </si>
  <si>
    <t>SZS1U</t>
  </si>
  <si>
    <t>SC Vida y Salud Seguros y Reaseguros Personales S.A.</t>
  </si>
  <si>
    <t xml:space="preserve">Acciones Suscritas y Pagadas Santa Cruz Vida y Salud Seguros y Reaseguros Personales S.A. </t>
  </si>
  <si>
    <t>ASFI/DSVSC-EA-SCV-002/2020</t>
  </si>
  <si>
    <t>SCV1U</t>
  </si>
  <si>
    <t>Acciones Suscritas y Pagadas SCFG</t>
  </si>
  <si>
    <t>ASFI/DSVSC-EA-SOC-004/2018</t>
  </si>
  <si>
    <t>SOC1U</t>
  </si>
  <si>
    <t>NOTAS: - Pueden producirse variaciones en las cifras, que obedecen a reprocesos de información posteriores a la elaboración del presente reporte.</t>
  </si>
  <si>
    <t xml:space="preserve">                  - No incluyen FI, Cias de Seguros ni AFP´s </t>
  </si>
  <si>
    <t xml:space="preserve">                  - Por lo establecido en la Resolución ASFI 033/2024 de 10 de enero de 2024, en el reporte no se incluye la información de Ibolsa Agencia de Bolsa S.A.</t>
  </si>
  <si>
    <t>Bonos Banco Central de Bolivia</t>
  </si>
  <si>
    <t>AL 31 DE MAYO DE 2024</t>
  </si>
  <si>
    <t>U000522419</t>
  </si>
  <si>
    <t>U000522421</t>
  </si>
  <si>
    <t>U000782419</t>
  </si>
  <si>
    <t>U000782421</t>
  </si>
  <si>
    <t>U000782422</t>
  </si>
  <si>
    <t>U001042419</t>
  </si>
  <si>
    <t>U001042421</t>
  </si>
  <si>
    <t>U001042422</t>
  </si>
  <si>
    <t>NR00392418</t>
  </si>
  <si>
    <t>NR00392420</t>
  </si>
  <si>
    <t>NR00392421</t>
  </si>
  <si>
    <t>NR00522418</t>
  </si>
  <si>
    <t>NR00522419</t>
  </si>
  <si>
    <t>NR00522420</t>
  </si>
  <si>
    <t>NR00522421</t>
  </si>
  <si>
    <t>NR00522422</t>
  </si>
  <si>
    <t>Bonos Subordiandos ECOFUTURO 2 - EMISION 2</t>
  </si>
  <si>
    <t>PAGARÉS BURSÁTILES DIACONÍA I - Emisión 2</t>
  </si>
  <si>
    <t>BONOS GRAVETAL 1</t>
  </si>
  <si>
    <t>ASFI/DSV-ED-GRB-022/2024</t>
  </si>
  <si>
    <t>GRB-N1A-24</t>
  </si>
  <si>
    <t>GRB-N1B-24</t>
  </si>
  <si>
    <t>GRB-N1C-24</t>
  </si>
  <si>
    <t>Pagarés PROLEGA II - Emisión 9</t>
  </si>
  <si>
    <t>ASFI/DSV-ED-POL-019/2024</t>
  </si>
  <si>
    <t>POL-PB2-N9U</t>
  </si>
  <si>
    <t>Pagarés Bursátiles TIENDA AMIGA II - Emisión 1</t>
  </si>
  <si>
    <t>ASFI/DSV-ED-TAE-018/2024</t>
  </si>
  <si>
    <t>TAE-PB2-N1U</t>
  </si>
  <si>
    <t>Feb-24</t>
  </si>
  <si>
    <t>Mar-24</t>
  </si>
  <si>
    <t>1°Trim 24</t>
  </si>
  <si>
    <t>Abr-24</t>
  </si>
  <si>
    <t>May-24</t>
  </si>
  <si>
    <t>BBS</t>
  </si>
  <si>
    <t>(en millones de bolivianos y porcentajes)</t>
  </si>
  <si>
    <t>(en millones de bolivianos)</t>
  </si>
  <si>
    <t>JUNIO DE 2024</t>
  </si>
  <si>
    <t>U000782423</t>
  </si>
  <si>
    <t>U000782425</t>
  </si>
  <si>
    <t>U001042423</t>
  </si>
  <si>
    <t>U001042424</t>
  </si>
  <si>
    <t>U001042425</t>
  </si>
  <si>
    <t>U001042426</t>
  </si>
  <si>
    <t>V002082424</t>
  </si>
  <si>
    <t>N001042423</t>
  </si>
  <si>
    <t>N001562423</t>
  </si>
  <si>
    <t>N002082423</t>
  </si>
  <si>
    <t>NR00522423</t>
  </si>
  <si>
    <t>NR00522424</t>
  </si>
  <si>
    <t>NR00522425</t>
  </si>
  <si>
    <t>NR00522426</t>
  </si>
  <si>
    <t>Bonos Subordiandos - Banco de Crédito de Bolivia - Emisión I</t>
  </si>
  <si>
    <t>Bonos Banco FIE 4 – Emisión 1</t>
  </si>
  <si>
    <t>ASFI/DSV-ED-FIE-026/2024</t>
  </si>
  <si>
    <t>FIE-4-N1U-24</t>
  </si>
  <si>
    <t>Bonos Banco FIE 4 - Emisión 2</t>
  </si>
  <si>
    <t>ASFI/DSV-ED-FIE-029/2024</t>
  </si>
  <si>
    <t>FIE-4-N2U-24</t>
  </si>
  <si>
    <t>Bonos Sociales Avanza Mujer BancoSol 1</t>
  </si>
  <si>
    <t>ASFI/DSV-ED-BSO-023/2024</t>
  </si>
  <si>
    <t>BSO-N1U-24</t>
  </si>
  <si>
    <t>Bonos BISA LEASING VI - Emisión 1</t>
  </si>
  <si>
    <t>Bonos CLÍNICA DE LAS AMÉRICAS I – Emisión 1</t>
  </si>
  <si>
    <t>Bonos COBEE IV - EMISION 4</t>
  </si>
  <si>
    <t>Bonos COBEE IV - Emisión 5</t>
  </si>
  <si>
    <t>Bonos COBEE V - Emisión 1</t>
  </si>
  <si>
    <t>Bonos DIACONÍA - Emisión 1</t>
  </si>
  <si>
    <t>Bonos INTI V - Emisión 1</t>
  </si>
  <si>
    <t>Bonos FERROVIARIA ORIENTAL Emisión 6</t>
  </si>
  <si>
    <t>Bonos FERROVIARIA ORIENTAL Emisión 7</t>
  </si>
  <si>
    <t>Bonos FERROVIARIA ORIENTAL Emisión 9</t>
  </si>
  <si>
    <t>Bonos FANCESA IV - Emisión 1</t>
  </si>
  <si>
    <t>Bonos BFC - Emisión 2</t>
  </si>
  <si>
    <t>ASFI/DSV-ED-FBF-030/2024</t>
  </si>
  <si>
    <t>FBF-1-N2U-24</t>
  </si>
  <si>
    <t>Bonos GAS &amp; ELECTRICIDAD III - Emisión 1</t>
  </si>
  <si>
    <t>Bonos MUNICIPALES GAMLP - Emisión 1</t>
  </si>
  <si>
    <t>Bonos SOFIA II</t>
  </si>
  <si>
    <t>Bonos SOFIA III</t>
  </si>
  <si>
    <t>Bonos GRAVETAL 1</t>
  </si>
  <si>
    <t>Bonos LAS LOMAS I - Emisión 1</t>
  </si>
  <si>
    <t>Bonos LAS LOMAS I - Emisión 2</t>
  </si>
  <si>
    <t>Bonos LAS LOMAS I - Emisión 3</t>
  </si>
  <si>
    <t>Bonos LAS LOMAS I - Emisión 4</t>
  </si>
  <si>
    <t>Bonos IOL II - Emisión 1</t>
  </si>
  <si>
    <t>Bonos IOL II - Emisión 2</t>
  </si>
  <si>
    <t>Pagarés Bursátiles IOL I – Emisión 3</t>
  </si>
  <si>
    <t>ASFI/DSV-ED-IOL-024/2024</t>
  </si>
  <si>
    <t>IOL-PB1-N3U</t>
  </si>
  <si>
    <t>Bonos ISA - Emisión 1</t>
  </si>
  <si>
    <t>Bonos ISA-Emisión 2</t>
  </si>
  <si>
    <t>Mayoreo y Distribución S.A. (MADISA)</t>
  </si>
  <si>
    <t>Acciones Suscritas y Pagadas Mayoreo y Distribución S.A. (MADISA)</t>
  </si>
  <si>
    <t>ASFI/DSV-EA-MDS-001/2024</t>
  </si>
  <si>
    <t>MDS1U</t>
  </si>
  <si>
    <t>Bonos NIBOL - Emisión 1</t>
  </si>
  <si>
    <t>Patrimonio Autónomo CRECER IFD - BDP ST 058</t>
  </si>
  <si>
    <t>Patrimonio Autónomo IDEPRO IFD - BDP ST 056</t>
  </si>
  <si>
    <t>Patrimonio Autónomo UNIPARTES - BDP ST 055</t>
  </si>
  <si>
    <t>Bonos PILAT I – Emisión 2</t>
  </si>
  <si>
    <t>Bonos PILAT I - Emisión 3</t>
  </si>
  <si>
    <t>Bonos PLASTIFORTE - Emisión 1</t>
  </si>
  <si>
    <t>Bonos PROLEGA I - Emisión 6</t>
  </si>
  <si>
    <t>Bonos PROLEGA II - Emisión 1</t>
  </si>
  <si>
    <t>Bonos PROLEGA II - Emisión 4</t>
  </si>
  <si>
    <t>Bonos PROLEGA II-Emisión 2</t>
  </si>
  <si>
    <t>Bonos PROLEGA III - Emisión 1</t>
  </si>
  <si>
    <t>Bonos PROLEGA III - Emisión 2</t>
  </si>
  <si>
    <t>Bonos SOBOCE VII - Emisión 1</t>
  </si>
  <si>
    <t>Bonos SOBOCE VII - Emisión 2</t>
  </si>
  <si>
    <t>Bonos SOBOCE VII - Emisión 3</t>
  </si>
  <si>
    <t>Bonos SOBOCE VII - Emisión 4</t>
  </si>
  <si>
    <t>Bonos SOBOCE VIII - Emisión 1</t>
  </si>
  <si>
    <t>Bonos TELECEL II - Emisión 3</t>
  </si>
  <si>
    <t>TSM-PB2-N3US</t>
  </si>
  <si>
    <t>Pagarés Bursátiles TSM 003 - Emisión 1</t>
  </si>
  <si>
    <t>ASFI/DSV-ED-TSM-027/2024</t>
  </si>
  <si>
    <t>TSM-PB3-N1U</t>
  </si>
  <si>
    <t>Pagarés Bursátiles TSM 003 - Emisión 2.</t>
  </si>
  <si>
    <t>ASFI/DSV-ED-TSM-028/2024</t>
  </si>
  <si>
    <t>TSM-PB3-N2U</t>
  </si>
  <si>
    <t>AL 30 DE JUNIO DE 2024</t>
  </si>
  <si>
    <t>MDS</t>
  </si>
  <si>
    <t>Abonos por Diferencia de Cambio, Mantenimiento de Valor y Ajuste por inflación y tenencia de bienes</t>
  </si>
  <si>
    <t>Cargos por Diferencia de Cambio, Mantenimiento de Valor y Ajuste por inflación y tenencia de bienes</t>
  </si>
  <si>
    <t>Bs 205800000.000</t>
  </si>
  <si>
    <t>Bs 173500000.000</t>
  </si>
  <si>
    <t>Bs 128000000.000</t>
  </si>
  <si>
    <t>BONOS DIACONÍA - EMISIÓN 1</t>
  </si>
  <si>
    <t>Bonos Subordinados BANCO FORTALEZA - Emisión 2</t>
  </si>
  <si>
    <t>Bs 45000000.000</t>
  </si>
  <si>
    <t>Bonos Subordinados BANCO FORTALEZA 2021</t>
  </si>
  <si>
    <t>PAGARÉS BURSÁTILES CAMSA II</t>
  </si>
  <si>
    <t>US$ 10000000.000</t>
  </si>
  <si>
    <t>Pagarés Bursátiles DISMATEC I</t>
  </si>
  <si>
    <t>Pagarés Bursátiles GRAVETAL III</t>
  </si>
  <si>
    <t>Pagarés Bursátiles TSM 003</t>
  </si>
  <si>
    <t>Bs 180000000.000</t>
  </si>
  <si>
    <t>PAGARÉS BURSÁTILES IOL I</t>
  </si>
  <si>
    <t>Pagarés Bursátiles TIENDA AMIGA II</t>
  </si>
  <si>
    <t>Bs 121400000.000</t>
  </si>
  <si>
    <t>D</t>
  </si>
  <si>
    <t>BDD</t>
  </si>
  <si>
    <t>Fortaleza Porvenir Fondo de Inversión Abierto Corto Plazo</t>
  </si>
  <si>
    <t>Fortaleza Produce Ganancia Fondo de Inversión Abierto Corto Plazo</t>
  </si>
  <si>
    <t>Fortaleza Renta Mixta Internacional Fondo de Inversión Abierto Corto Plazo</t>
  </si>
  <si>
    <t>BB+f</t>
  </si>
  <si>
    <t>Alianza Segura Fondo de Inversión Abierto de Largo Plazo</t>
  </si>
  <si>
    <t xml:space="preserve">Bs </t>
  </si>
  <si>
    <t>Jun-24</t>
  </si>
  <si>
    <t>2°Trim 24</t>
  </si>
  <si>
    <t>BVS</t>
  </si>
  <si>
    <t>IID</t>
  </si>
  <si>
    <t>LBS</t>
  </si>
  <si>
    <t>GANADERO SAFI</t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</si>
  <si>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suministro de electricidad, gas y agua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</si>
  <si>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</si>
  <si>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comercio, de actvidades inmobiliarias, mineras y de otros servicios financieros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</si>
  <si>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</si>
  <si>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 xml:space="preserve">Empresas de suministro de electricidad, gas y agua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</si>
  <si>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de comercio, de actvidades inmobiliarias, mineras y de otros servicios financieros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</si>
  <si>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el mercado de valores por lugar de negociación y por instrumento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</si>
  <si>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ruedo de bolsa y mercado electrónico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</si>
  <si>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En mercado primario extrabursátil por instrumento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</si>
  <si>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primario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</si>
  <si>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Operaciones en mercado secundario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</si>
  <si>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Operaciones en reporto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</si>
  <si>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</si>
  <si>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</si>
  <si>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 en bolivianos indexados a las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</si>
  <si>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</si>
  <si>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número de participantes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</si>
  <si>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cartera, participantes, crecimientos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</si>
  <si>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Fondos de inversión abiertos: Cartera por emisor y valor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</si>
  <si>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abiertos: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</si>
  <si>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 xml:space="preserve">Cartera de inversiones en el extranjero por instrumento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</si>
  <si>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(en monto)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</si>
  <si>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Diversificación de la cartera por valor y emisor (por porcentajes)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</si>
  <si>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dólares estadounidenses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</si>
  <si>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</si>
  <si>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 la tasa de rendimiento promedio ponderada a 30 días en bolivianos indexados a la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</si>
  <si>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Evolución del valor cuota para fondos en dólares, bolivianos y UFV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</si>
  <si>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Cartera, participantes y tasas de rendimiento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</si>
  <si>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emisor y valor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</si>
  <si>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Fondos de inversión cerrados: Cartera por instrumento y valor 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</si>
  <si>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Estratificación de la cartera de los fondos de inversión abiertos y cerrados por plazo de vida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</si>
  <si>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manufactureras, de agricultura-ganadería y de construcción</t>
    </r>
    <r>
      <rPr>
        <b/>
        <u/>
        <sz val="10"/>
        <color theme="1"/>
        <rFont val="Arial"/>
        <family val="2"/>
      </rPr>
      <t xml:space="preserve"> </t>
    </r>
  </si>
  <si>
    <r>
      <rPr>
        <sz val="10"/>
        <color theme="1"/>
        <rFont val="Arial"/>
        <family val="2"/>
      </rPr>
      <t xml:space="preserve">        </t>
    </r>
    <r>
      <rPr>
        <u/>
        <sz val="10"/>
        <color theme="1"/>
        <rFont val="Arial"/>
        <family val="2"/>
      </rPr>
      <t>Empresas petroleras, de hoteles-restaurantes y de transporte-comunicaciones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</si>
  <si>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 y estado de resultados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</si>
  <si>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Patrimonio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</si>
  <si>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Número de clientes activos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</si>
  <si>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Margen operativo, financiero y resultado operacional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</si>
  <si>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 xml:space="preserve">Cartera propia y clientes 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</si>
  <si>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propia por tipo de instrumento</t>
    </r>
  </si>
  <si>
    <r>
      <rPr>
        <sz val="11"/>
        <color theme="1"/>
        <rFont val="Calibri"/>
        <family val="2"/>
        <scheme val="minor"/>
      </rPr>
      <t xml:space="preserve">          </t>
    </r>
    <r>
      <rPr>
        <u/>
        <sz val="10"/>
        <color theme="1"/>
        <rFont val="Arial"/>
        <family val="2"/>
      </rPr>
      <t>Cartera de clientes por tipo de instrumento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</si>
  <si>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</si>
  <si>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</t>
    </r>
    <r>
      <rPr>
        <u/>
        <sz val="10"/>
        <color theme="1"/>
        <rFont val="Arial"/>
        <family val="2"/>
      </rPr>
      <t>Estado de resultados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</si>
  <si>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Balance general</t>
    </r>
  </si>
  <si>
    <r>
      <rPr>
        <sz val="10"/>
        <color theme="1"/>
        <rFont val="Arial"/>
        <family val="2"/>
      </rPr>
      <t xml:space="preserve">       </t>
    </r>
    <r>
      <rPr>
        <u/>
        <sz val="10"/>
        <color theme="1"/>
        <rFont val="Arial"/>
        <family val="2"/>
      </rPr>
      <t>Estado de resultados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</si>
</sst>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1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&quot;Al &quot;dd&quot; de &quot;mmmm&quot; de &quot;yyyy"/>
    <numFmt numFmtId="168" formatCode="_(* #,##0.00_);_(* \(#,##0.00\);_(* \-??_);_(@_)"/>
    <numFmt numFmtId="169" formatCode="_(* #,##0_);_(* \(#,##0\);_(* \-??_);_(@_)"/>
    <numFmt numFmtId="170" formatCode="mm/yy"/>
    <numFmt numFmtId="171" formatCode="0.0%"/>
    <numFmt numFmtId="172" formatCode="_ * #,##0.0_ ;_ * \-#,##0.0_ ;_ * \-_ ;_ @_ "/>
    <numFmt numFmtId="173" formatCode="_ * #,##0.00_ ;_ * \-#,##0.00_ ;_ * \-_ ;_ @_ "/>
    <numFmt numFmtId="174" formatCode="_ * #,##0_ ;_ * \-#,##0_ ;_ * \-??_ ;_ @_ "/>
    <numFmt numFmtId="175" formatCode="_ * #,##0_ ;_ * \-#,##0_ ;_ * \-_ ;_ @_ "/>
    <numFmt numFmtId="176" formatCode="_(* #,##0_);_(* \(#,##0\);_(* \-_);_(@_)"/>
    <numFmt numFmtId="177" formatCode="#,##0_ ;[Red]\-#,##0\ "/>
    <numFmt numFmtId="178" formatCode="#,##0.00_ ;[Red]\-#,##0.00\ "/>
    <numFmt numFmtId="179" formatCode="&quot;Al &quot;[$-C0A]&quot;d de mmmm de yyyy&quot;;@"/>
    <numFmt numFmtId="180" formatCode="#,##0.0000"/>
    <numFmt numFmtId="181" formatCode="_(* #,##0_);_(* \(#,##0\);_(* &quot;-&quot;??_);_(@_)"/>
    <numFmt numFmtId="182" formatCode="_-* #,##0_-;\-* #,##0_-;_-* &quot;-&quot;??_-;_-@_-"/>
    <numFmt numFmtId="183" formatCode="_ * #,##0.00_ ;_ * \-#,##0.00_ ;_ * &quot;-&quot;?_ ;_ @_ "/>
    <numFmt numFmtId="184" formatCode="_ * #,##0.00_ ;_ * \-#,##0.00_ ;_ * &quot;-&quot;??_ ;_ @_ "/>
    <numFmt numFmtId="185" formatCode="0.000%"/>
    <numFmt numFmtId="186" formatCode="_(* #,##0.000_);_(* \(#,##0.000\);_(* \-??_);_(@_)"/>
    <numFmt numFmtId="187" formatCode="_ * #,##0_ ;_ * \-#,##0_ ;_ * &quot;-&quot;??_ ;_ @_ "/>
    <numFmt numFmtId="188" formatCode="0.0000%"/>
    <numFmt numFmtId="189" formatCode="_(* #,##0.0000000_);_(* \(#,##0.0000000\);_(* \-??_);_(@_)"/>
    <numFmt numFmtId="190" formatCode="_(* #,##0.000000_);_(* \(#,##0.000000\);_(* \-??_);_(@_)"/>
    <numFmt numFmtId="191" formatCode="_(* #,##0.0_);_(* \(#,##0.0\);_(* \-??_);_(@_)"/>
    <numFmt numFmtId="192" formatCode="_(* #,##0.0_);_(* \(#,##0.0\);_(* &quot;-&quot;??_);_(@_)"/>
    <numFmt numFmtId="193" formatCode="_(* #,##0.0000_);_(* \(#,##0.0000\);_(* \-??_);_(@_)"/>
    <numFmt numFmtId="194" formatCode="_ * #,##0_ ;_ * \-#,##0_ ;_ * &quot;-&quot;_ ;_ @_ "/>
    <numFmt numFmtId="195" formatCode="_ * #,##0.0000_ ;_ * \-#,##0.0000_ ;_ * \-_ ;_ @_ "/>
    <numFmt numFmtId="196" formatCode="dd/mm/yy;@"/>
    <numFmt numFmtId="197" formatCode="_-* #,##0\ _€_-;\-* #,##0\ _€_-;_-* &quot;-&quot;??\ _€_-;_-@_-"/>
    <numFmt numFmtId="198" formatCode="_-[$€-2]* #,##0.00_-;\-[$€-2]* #,##0.00_-;_-[$€-2]* \-??_-"/>
    <numFmt numFmtId="199" formatCode="_-* #,##0.00_-;\-* #,##0.00_-;_-* \-??_-;_-@_-"/>
    <numFmt numFmtId="200" formatCode="_ * #,##0.00_ ;_ * \-#,##0.00_ ;_ * \-??_ ;_ @_ "/>
    <numFmt numFmtId="201" formatCode="d\.m\.yy"/>
    <numFmt numFmtId="202" formatCode="\ bbms\ "/>
    <numFmt numFmtId="203" formatCode="\ \L\i\q\u\ide\z\ yy\ \O\t\r\os\ "/>
    <numFmt numFmtId="204" formatCode="\ \A\C\C\ "/>
    <numFmt numFmtId="205" formatCode="\ bb\Pbb\ "/>
    <numFmt numFmtId="206" formatCode="\ bb\Rs\ "/>
    <numFmt numFmtId="207" formatCode="\ \C\U\P\ "/>
    <numFmt numFmtId="208" formatCode="\ d\P\F\ "/>
    <numFmt numFmtId="209" formatCode="\ \L\Rs\ "/>
    <numFmt numFmtId="210" formatCode="\ \Pgbb\ "/>
    <numFmt numFmtId="211" formatCode="\ \V\Td\ "/>
    <numFmt numFmtId="212" formatCode="\ \T\o\t\a\l\ General\ "/>
    <numFmt numFmtId="213" formatCode="\ \T\O\T\A\L\ "/>
    <numFmt numFmtId="214" formatCode="_-* #,##0\ _p_t_a_-;\-* #,##0\ _p_t_a_-;_-* &quot;- &quot;_p_t_a_-;_-@_-"/>
    <numFmt numFmtId="215" formatCode="#,##0.000"/>
    <numFmt numFmtId="216" formatCode="_-* #,##0.00\ _€_-;\-* #,##0.00\ _€_-;_-* &quot;-&quot;??\ _€_-;_-@_-"/>
    <numFmt numFmtId="217" formatCode="_(* #,##0.00000_);_(* \(#,##0.00000\);_(* \-??_);_(@_)"/>
    <numFmt numFmtId="218" formatCode="_ * #,##0_ ;_ * \-#,##0_ ;_ * &quot;-&quot;?_ ;_ @_ "/>
    <numFmt numFmtId="219" formatCode="0.00000%"/>
    <numFmt numFmtId="220" formatCode="_ * #,##0.0_ ;_ * \-#,##0.0_ ;_ * &quot;-&quot;?_ ;_ @_ "/>
    <numFmt numFmtId="221" formatCode="_-* #,##0.000_-;\-* #,##0.000_-;_-* &quot;-&quot;??_-;_-@_-"/>
    <numFmt numFmtId="222" formatCode="_-* #,##0.0000_-;\-* #,##0.0000_-;_-* &quot;-&quot;??_-;_-@_-"/>
  </numFmts>
  <fonts count="1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indexed="9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1"/>
      <color indexed="9"/>
      <name val="Arial"/>
      <family val="2"/>
    </font>
    <font>
      <b/>
      <sz val="8"/>
      <color indexed="8"/>
      <name val="Arial Narrow"/>
      <family val="2"/>
    </font>
    <font>
      <sz val="8"/>
      <color indexed="8"/>
      <name val="Arial Narrow"/>
      <family val="2"/>
    </font>
    <font>
      <b/>
      <sz val="8"/>
      <color indexed="10"/>
      <name val="Arial"/>
      <family val="2"/>
    </font>
    <font>
      <sz val="9"/>
      <name val="Calibri"/>
      <family val="2"/>
      <scheme val="minor"/>
    </font>
    <font>
      <b/>
      <sz val="12"/>
      <color indexed="9"/>
      <name val="Times New Roman"/>
      <family val="1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</font>
    <font>
      <sz val="8"/>
      <color theme="1"/>
      <name val="Calibri"/>
      <family val="2"/>
      <scheme val="minor"/>
    </font>
    <font>
      <b/>
      <sz val="16"/>
      <color theme="0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u/>
      <sz val="10"/>
      <color theme="1"/>
      <name val="Arial"/>
      <family val="2"/>
    </font>
    <font>
      <b/>
      <u/>
      <sz val="10"/>
      <name val="Arial"/>
      <family val="2"/>
    </font>
    <font>
      <b/>
      <sz val="12"/>
      <color theme="0"/>
      <name val="Times New Roman"/>
      <family val="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</font>
    <font>
      <sz val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indexed="9"/>
      <name val="Times New Roman"/>
      <family val="1"/>
    </font>
    <font>
      <sz val="10"/>
      <color theme="0"/>
      <name val="Times New Roman"/>
      <family val="1"/>
    </font>
    <font>
      <sz val="10"/>
      <color rgb="FF000000"/>
      <name val="Times New Roman"/>
      <family val="1"/>
    </font>
    <font>
      <b/>
      <sz val="11"/>
      <color indexed="9"/>
      <name val="Times New Roman"/>
      <family val="1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Arial"/>
      <family val="2"/>
    </font>
    <font>
      <sz val="12"/>
      <color indexed="9"/>
      <name val="Times New Roman"/>
      <family val="1"/>
    </font>
    <font>
      <sz val="10"/>
      <color theme="0"/>
      <name val="Arial"/>
      <family val="2"/>
    </font>
    <font>
      <b/>
      <sz val="10"/>
      <color rgb="FF000000"/>
      <name val="Times New Roman"/>
      <family val="1"/>
    </font>
    <font>
      <b/>
      <sz val="8"/>
      <color theme="0"/>
      <name val="Arial"/>
      <family val="2"/>
    </font>
    <font>
      <b/>
      <sz val="11"/>
      <color rgb="FF000000"/>
      <name val="Calibri"/>
      <family val="2"/>
      <scheme val="minor"/>
    </font>
    <font>
      <sz val="10"/>
      <color rgb="FFFF0000"/>
      <name val="Arial"/>
      <family val="2"/>
    </font>
    <font>
      <sz val="10"/>
      <color indexed="9"/>
      <name val="Arial"/>
      <family val="2"/>
    </font>
    <font>
      <sz val="11"/>
      <color rgb="FF000000"/>
      <name val="Calibri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rgb="FF333333"/>
      <name val="Arial"/>
      <family val="2"/>
    </font>
    <font>
      <b/>
      <sz val="9"/>
      <name val="Arial"/>
      <family val="2"/>
    </font>
    <font>
      <b/>
      <sz val="11"/>
      <name val="Times New Roman"/>
      <family val="1"/>
    </font>
    <font>
      <sz val="9"/>
      <color rgb="FFFF0000"/>
      <name val="Calibri"/>
      <family val="2"/>
      <scheme val="minor"/>
    </font>
    <font>
      <b/>
      <sz val="11"/>
      <color theme="0"/>
      <name val="Arial"/>
      <family val="2"/>
    </font>
    <font>
      <b/>
      <sz val="8"/>
      <color indexed="46"/>
      <name val="Arial"/>
      <family val="2"/>
    </font>
    <font>
      <sz val="11"/>
      <color indexed="8"/>
      <name val="Times New Roman"/>
      <family val="1"/>
    </font>
    <font>
      <sz val="10"/>
      <color rgb="FFFF0000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FF0000"/>
      <name val="Arial"/>
      <family val="2"/>
    </font>
    <font>
      <sz val="12"/>
      <color theme="0"/>
      <name val="Times New Roman"/>
      <family val="1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Times New Roman"/>
      <family val="1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6"/>
      <color theme="0"/>
      <name val="Arial"/>
      <family val="2"/>
    </font>
    <font>
      <b/>
      <sz val="12"/>
      <color theme="1"/>
      <name val="Arial"/>
      <family val="2"/>
    </font>
    <font>
      <sz val="9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60"/>
      <name val="Times New Roman"/>
      <family val="1"/>
    </font>
    <font>
      <b/>
      <sz val="18"/>
      <color theme="3"/>
      <name val="Calibri Light"/>
      <family val="2"/>
      <scheme val="major"/>
    </font>
    <font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2"/>
      <name val="Arial"/>
      <family val="2"/>
    </font>
    <font>
      <sz val="12"/>
      <name val="Tms Rmn"/>
    </font>
    <font>
      <sz val="12"/>
      <name val="Helv"/>
    </font>
    <font>
      <sz val="10"/>
      <name val="MS Serif"/>
      <family val="1"/>
    </font>
    <font>
      <sz val="10"/>
      <color indexed="16"/>
      <name val="MS Serif"/>
      <family val="1"/>
    </font>
    <font>
      <sz val="8"/>
      <name val="Helv"/>
    </font>
    <font>
      <b/>
      <sz val="8"/>
      <color indexed="8"/>
      <name val="Helv"/>
    </font>
    <font>
      <b/>
      <sz val="11"/>
      <color rgb="FF000000"/>
      <name val="Calibri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vertAlign val="superscript"/>
      <sz val="11"/>
      <name val="Arial"/>
      <family val="2"/>
    </font>
    <font>
      <b/>
      <sz val="14"/>
      <color theme="0"/>
      <name val="Arial"/>
      <family val="2"/>
    </font>
    <font>
      <b/>
      <sz val="8"/>
      <color theme="0"/>
      <name val="Times New Roman"/>
      <family val="1"/>
    </font>
    <font>
      <sz val="8"/>
      <color indexed="8"/>
      <name val="Times New Roman"/>
      <family val="1"/>
    </font>
    <font>
      <b/>
      <sz val="9"/>
      <color theme="0"/>
      <name val="Times New Roman"/>
      <family val="1"/>
    </font>
    <font>
      <sz val="9"/>
      <color theme="1"/>
      <name val="Arial"/>
      <family val="2"/>
    </font>
    <font>
      <sz val="8"/>
      <color indexed="10"/>
      <name val="Arial"/>
      <family val="2"/>
    </font>
    <font>
      <sz val="8"/>
      <color indexed="54"/>
      <name val="Arial"/>
      <family val="2"/>
    </font>
    <font>
      <sz val="10"/>
      <color indexed="54"/>
      <name val="Arial"/>
      <family val="2"/>
    </font>
    <font>
      <b/>
      <sz val="14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11"/>
      <color rgb="FFFFFFFF"/>
      <name val="Times New Roman"/>
      <family val="1"/>
    </font>
    <font>
      <sz val="12"/>
      <name val="Arial"/>
      <family val="2"/>
    </font>
    <font>
      <b/>
      <sz val="10"/>
      <color rgb="FF7030A0"/>
      <name val="Arial"/>
      <family val="2"/>
    </font>
    <font>
      <b/>
      <sz val="8"/>
      <color rgb="FFFF0000"/>
      <name val="Arial"/>
      <family val="2"/>
    </font>
    <font>
      <sz val="11"/>
      <color theme="1"/>
      <name val="Calibri"/>
      <family val="2"/>
    </font>
    <font>
      <b/>
      <sz val="10"/>
      <color rgb="FFFFFFFF"/>
      <name val="Times New Roman"/>
      <family val="1"/>
    </font>
    <font>
      <b/>
      <sz val="11"/>
      <color rgb="FFFFFFFF"/>
      <name val="Calibri"/>
      <family val="2"/>
    </font>
    <font>
      <sz val="8"/>
      <color rgb="FFFF0000"/>
      <name val="Times New Roman"/>
      <family val="1"/>
    </font>
    <font>
      <b/>
      <u/>
      <sz val="10"/>
      <color theme="1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697E8E"/>
        <bgColor indexed="23"/>
      </patternFill>
    </fill>
    <fill>
      <patternFill patternType="solid">
        <fgColor indexed="9"/>
        <bgColor indexed="26"/>
      </patternFill>
    </fill>
    <fill>
      <patternFill patternType="solid">
        <fgColor rgb="FF979F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79FAD"/>
        <bgColor indexed="56"/>
      </patternFill>
    </fill>
    <fill>
      <patternFill patternType="solid">
        <fgColor rgb="FF697E8E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536F"/>
        <bgColor indexed="64"/>
      </patternFill>
    </fill>
    <fill>
      <patternFill patternType="solid">
        <fgColor rgb="FF204D84"/>
        <bgColor indexed="64"/>
      </patternFill>
    </fill>
    <fill>
      <patternFill patternType="solid">
        <fgColor theme="1" tint="0.499984740745262"/>
        <bgColor indexed="22"/>
      </patternFill>
    </fill>
    <fill>
      <patternFill patternType="solid">
        <fgColor rgb="FF00A6A2"/>
        <bgColor indexed="64"/>
      </patternFill>
    </fill>
    <fill>
      <patternFill patternType="solid">
        <fgColor rgb="FF2D536F"/>
        <bgColor indexed="23"/>
      </patternFill>
    </fill>
    <fill>
      <patternFill patternType="solid">
        <fgColor rgb="FF00A6A2"/>
        <bgColor indexed="23"/>
      </patternFill>
    </fill>
    <fill>
      <patternFill patternType="solid">
        <fgColor rgb="FF2D536F"/>
        <bgColor indexed="56"/>
      </patternFill>
    </fill>
    <fill>
      <patternFill patternType="solid">
        <fgColor rgb="FF00A6A2"/>
        <bgColor indexed="26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rgb="FFDDEBF7"/>
      </patternFill>
    </fill>
    <fill>
      <patternFill patternType="solid">
        <fgColor rgb="FF2D536F"/>
        <bgColor indexed="9"/>
      </patternFill>
    </fill>
    <fill>
      <patternFill patternType="solid">
        <fgColor rgb="FF979FAD"/>
        <bgColor indexed="8"/>
      </patternFill>
    </fill>
    <fill>
      <patternFill patternType="solid">
        <fgColor rgb="FFC0C0C0"/>
        <bgColor rgb="FFCCCCFF"/>
      </patternFill>
    </fill>
    <fill>
      <patternFill patternType="solid">
        <fgColor rgb="FFBFBFBF"/>
        <bgColor rgb="FF000000"/>
      </patternFill>
    </fill>
    <fill>
      <patternFill patternType="solid">
        <fgColor theme="0"/>
        <bgColor indexed="23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rgb="FFC0C0C0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D536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2D536F"/>
        <bgColor rgb="FF003366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9"/>
      </left>
      <right/>
      <top style="medium">
        <color indexed="64"/>
      </top>
      <bottom style="medium">
        <color indexed="64"/>
      </bottom>
      <diagonal/>
    </border>
    <border>
      <left style="medium">
        <color indexed="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medium">
        <color indexed="9"/>
      </left>
      <right style="medium">
        <color indexed="64"/>
      </right>
      <top/>
      <bottom style="medium">
        <color indexed="9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medium">
        <color indexed="64"/>
      </top>
      <bottom style="thick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ck">
        <color indexed="9"/>
      </right>
      <top style="hair">
        <color indexed="64"/>
      </top>
      <bottom/>
      <diagonal/>
    </border>
    <border>
      <left style="thick">
        <color indexed="9"/>
      </left>
      <right/>
      <top style="hair">
        <color indexed="64"/>
      </top>
      <bottom/>
      <diagonal/>
    </border>
    <border>
      <left style="thick">
        <color indexed="9"/>
      </left>
      <right style="thick">
        <color indexed="9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/>
      <diagonal/>
    </border>
    <border>
      <left style="thick">
        <color indexed="9"/>
      </left>
      <right style="thick">
        <color indexed="9"/>
      </right>
      <top/>
      <bottom/>
      <diagonal/>
    </border>
    <border>
      <left/>
      <right style="thick">
        <color indexed="9"/>
      </right>
      <top/>
      <bottom style="hair">
        <color indexed="64"/>
      </bottom>
      <diagonal/>
    </border>
    <border>
      <left style="thick">
        <color indexed="9"/>
      </left>
      <right/>
      <top/>
      <bottom style="hair">
        <color indexed="64"/>
      </bottom>
      <diagonal/>
    </border>
    <border>
      <left style="thick">
        <color indexed="9"/>
      </left>
      <right style="thick">
        <color indexed="9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indexed="64"/>
      </right>
      <top/>
      <bottom/>
      <diagonal/>
    </border>
  </borders>
  <cellStyleXfs count="48747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0" fillId="0" borderId="0"/>
    <xf numFmtId="168" fontId="5" fillId="0" borderId="0" applyFill="0" applyBorder="0" applyAlignment="0" applyProtection="0"/>
    <xf numFmtId="0" fontId="5" fillId="0" borderId="0"/>
    <xf numFmtId="0" fontId="27" fillId="0" borderId="0"/>
    <xf numFmtId="165" fontId="1" fillId="0" borderId="0" applyFont="0" applyFill="0" applyBorder="0" applyAlignment="0" applyProtection="0"/>
    <xf numFmtId="176" fontId="5" fillId="0" borderId="0" applyFill="0" applyBorder="0" applyAlignment="0" applyProtection="0"/>
    <xf numFmtId="168" fontId="5" fillId="0" borderId="0" applyFill="0" applyBorder="0" applyAlignment="0" applyProtection="0"/>
    <xf numFmtId="175" fontId="5" fillId="0" borderId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5" fillId="0" borderId="0" applyFill="0" applyBorder="0" applyAlignment="0" applyProtection="0"/>
    <xf numFmtId="0" fontId="27" fillId="0" borderId="0"/>
    <xf numFmtId="0" fontId="1" fillId="0" borderId="0"/>
    <xf numFmtId="0" fontId="42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7" fillId="0" borderId="0"/>
    <xf numFmtId="0" fontId="27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3" fillId="28" borderId="0" applyNumberFormat="0" applyBorder="0" applyAlignment="0" applyProtection="0"/>
    <xf numFmtId="0" fontId="97" fillId="31" borderId="63" applyNumberFormat="0" applyAlignment="0" applyProtection="0"/>
    <xf numFmtId="0" fontId="58" fillId="32" borderId="66" applyNumberFormat="0" applyAlignment="0" applyProtection="0"/>
    <xf numFmtId="0" fontId="98" fillId="0" borderId="65" applyNumberFormat="0" applyFill="0" applyAlignment="0" applyProtection="0"/>
    <xf numFmtId="0" fontId="90" fillId="0" borderId="60" applyNumberFormat="0" applyFill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95" fillId="30" borderId="63" applyNumberFormat="0" applyAlignment="0" applyProtection="0"/>
    <xf numFmtId="0" fontId="94" fillId="29" borderId="0" applyNumberFormat="0" applyBorder="0" applyAlignment="0" applyProtection="0"/>
    <xf numFmtId="43" fontId="10" fillId="0" borderId="0" applyFont="0" applyFill="0" applyBorder="0" applyAlignment="0" applyProtection="0"/>
    <xf numFmtId="0" fontId="1" fillId="33" borderId="67" applyNumberFormat="0" applyFont="0" applyAlignment="0" applyProtection="0"/>
    <xf numFmtId="0" fontId="96" fillId="31" borderId="64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1" applyNumberFormat="0" applyFill="0" applyAlignment="0" applyProtection="0"/>
    <xf numFmtId="0" fontId="92" fillId="0" borderId="62" applyNumberFormat="0" applyFill="0" applyAlignment="0" applyProtection="0"/>
    <xf numFmtId="0" fontId="103" fillId="58" borderId="0" applyNumberFormat="0" applyBorder="0" applyAlignment="0" applyProtection="0"/>
    <xf numFmtId="0" fontId="2" fillId="0" borderId="71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201" fontId="106" fillId="0" borderId="0" applyFill="0" applyBorder="0" applyAlignment="0"/>
    <xf numFmtId="176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43" fontId="5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0" fontId="107" fillId="0" borderId="0" applyNumberFormat="0" applyAlignment="0">
      <alignment horizontal="left"/>
    </xf>
    <xf numFmtId="0" fontId="108" fillId="0" borderId="0" applyNumberFormat="0" applyAlignment="0">
      <alignment horizontal="left"/>
    </xf>
    <xf numFmtId="198" fontId="5" fillId="0" borderId="0" applyFill="0" applyBorder="0" applyAlignment="0" applyProtection="0"/>
    <xf numFmtId="38" fontId="17" fillId="59" borderId="0" applyNumberFormat="0" applyBorder="0" applyAlignment="0" applyProtection="0"/>
    <xf numFmtId="0" fontId="104" fillId="0" borderId="18" applyNumberFormat="0" applyAlignment="0" applyProtection="0">
      <alignment horizontal="left" vertical="center"/>
    </xf>
    <xf numFmtId="0" fontId="104" fillId="0" borderId="53">
      <alignment horizontal="left" vertical="center"/>
    </xf>
    <xf numFmtId="0" fontId="42" fillId="0" borderId="0" applyNumberFormat="0" applyFill="0" applyBorder="0" applyAlignment="0" applyProtection="0"/>
    <xf numFmtId="10" fontId="17" fillId="60" borderId="1" applyNumberFormat="0" applyBorder="0" applyAlignment="0" applyProtection="0"/>
    <xf numFmtId="168" fontId="5" fillId="0" borderId="0" applyFill="0" applyBorder="0" applyAlignment="0" applyProtection="0"/>
    <xf numFmtId="41" fontId="5" fillId="0" borderId="0" applyFont="0" applyFill="0" applyBorder="0" applyAlignment="0" applyProtection="0"/>
    <xf numFmtId="41" fontId="1" fillId="0" borderId="0" applyFont="0" applyFill="0" applyBorder="0" applyAlignment="0" applyProtection="0"/>
    <xf numFmtId="176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9" fontId="5" fillId="0" borderId="0" applyFill="0" applyBorder="0" applyAlignment="0" applyProtection="0"/>
    <xf numFmtId="165" fontId="5" fillId="0" borderId="0" applyFont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199" fontId="5" fillId="0" borderId="0" applyFill="0" applyBorder="0" applyAlignment="0" applyProtection="0"/>
    <xf numFmtId="200" fontId="5" fillId="0" borderId="0" applyFill="0" applyBorder="0" applyAlignment="0" applyProtection="0"/>
    <xf numFmtId="200" fontId="5" fillId="0" borderId="0" applyFill="0" applyBorder="0" applyAlignment="0" applyProtection="0"/>
    <xf numFmtId="168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37" fontId="106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10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ont="0" applyFill="0" applyBorder="0" applyAlignment="0" applyProtection="0"/>
    <xf numFmtId="9" fontId="5" fillId="0" borderId="0" applyFill="0" applyBorder="0" applyAlignment="0" applyProtection="0"/>
    <xf numFmtId="9" fontId="5" fillId="0" borderId="0" applyFill="0" applyBorder="0" applyAlignment="0" applyProtection="0"/>
    <xf numFmtId="14" fontId="109" fillId="0" borderId="0" applyNumberFormat="0" applyFill="0" applyBorder="0" applyAlignment="0" applyProtection="0">
      <alignment horizontal="left"/>
    </xf>
    <xf numFmtId="40" fontId="110" fillId="0" borderId="0" applyBorder="0">
      <alignment horizontal="right"/>
    </xf>
    <xf numFmtId="0" fontId="90" fillId="0" borderId="60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43" fontId="10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90" fillId="0" borderId="60" applyNumberFormat="0" applyFill="0" applyAlignment="0" applyProtection="0"/>
    <xf numFmtId="0" fontId="92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97" fillId="31" borderId="63" applyNumberFormat="0" applyAlignment="0" applyProtection="0"/>
    <xf numFmtId="0" fontId="58" fillId="32" borderId="66" applyNumberFormat="0" applyAlignment="0" applyProtection="0"/>
    <xf numFmtId="0" fontId="98" fillId="0" borderId="65" applyNumberFormat="0" applyFill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3" fillId="34" borderId="0" applyNumberFormat="0" applyBorder="0" applyAlignment="0" applyProtection="0"/>
    <xf numFmtId="0" fontId="3" fillId="38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43" fontId="1" fillId="0" borderId="0" applyFont="0" applyFill="0" applyBorder="0" applyAlignment="0" applyProtection="0"/>
    <xf numFmtId="0" fontId="95" fillId="30" borderId="63" applyNumberFormat="0" applyAlignment="0" applyProtection="0"/>
    <xf numFmtId="0" fontId="94" fillId="29" borderId="0" applyNumberFormat="0" applyBorder="0" applyAlignment="0" applyProtection="0"/>
    <xf numFmtId="168" fontId="5" fillId="0" borderId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6" fillId="31" borderId="64" applyNumberFormat="0" applyAlignment="0" applyProtection="0"/>
    <xf numFmtId="0" fontId="5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1" fillId="0" borderId="61" applyNumberFormat="0" applyFill="0" applyAlignment="0" applyProtection="0"/>
    <xf numFmtId="0" fontId="92" fillId="0" borderId="62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68" fontId="5" fillId="0" borderId="0" applyFill="0" applyBorder="0" applyAlignment="0" applyProtection="0"/>
    <xf numFmtId="168" fontId="5" fillId="0" borderId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9" borderId="0" applyNumberFormat="0" applyBorder="0" applyAlignment="0" applyProtection="0"/>
    <xf numFmtId="0" fontId="3" fillId="53" borderId="0" applyNumberFormat="0" applyBorder="0" applyAlignment="0" applyProtection="0"/>
    <xf numFmtId="0" fontId="3" fillId="57" borderId="0" applyNumberFormat="0" applyBorder="0" applyAlignment="0" applyProtection="0"/>
    <xf numFmtId="0" fontId="1" fillId="33" borderId="67" applyNumberFormat="0" applyFont="0" applyAlignment="0" applyProtection="0"/>
    <xf numFmtId="0" fontId="92" fillId="0" borderId="62" applyNumberFormat="0" applyFill="0" applyAlignment="0" applyProtection="0"/>
    <xf numFmtId="0" fontId="1" fillId="0" borderId="0"/>
    <xf numFmtId="184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8" fontId="5" fillId="0" borderId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9" fontId="5" fillId="0" borderId="0" applyFill="0" applyBorder="0" applyAlignment="0" applyProtection="0"/>
    <xf numFmtId="199" fontId="5" fillId="0" borderId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92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1" fillId="33" borderId="67" applyNumberFormat="0" applyFont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0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5" fillId="0" borderId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92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1" fillId="33" borderId="67" applyNumberFormat="0" applyFont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43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41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1" fillId="0" borderId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9" fontId="1" fillId="0" borderId="0" applyFont="0" applyFill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5" fillId="0" borderId="0"/>
    <xf numFmtId="0" fontId="102" fillId="0" borderId="0" applyNumberForma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94" fontId="5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9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10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3" fillId="62" borderId="0" applyNumberFormat="0" applyBorder="0" applyAlignment="0" applyProtection="0"/>
    <xf numFmtId="0" fontId="3" fillId="64" borderId="0" applyNumberFormat="0" applyBorder="0" applyAlignment="0" applyProtection="0"/>
    <xf numFmtId="0" fontId="3" fillId="66" borderId="0" applyNumberFormat="0" applyBorder="0" applyAlignment="0" applyProtection="0"/>
    <xf numFmtId="0" fontId="3" fillId="68" borderId="0" applyNumberFormat="0" applyBorder="0" applyAlignment="0" applyProtection="0"/>
    <xf numFmtId="0" fontId="3" fillId="70" borderId="0" applyNumberFormat="0" applyBorder="0" applyAlignment="0" applyProtection="0"/>
    <xf numFmtId="0" fontId="3" fillId="72" borderId="0" applyNumberFormat="0" applyBorder="0" applyAlignment="0" applyProtection="0"/>
    <xf numFmtId="0" fontId="90" fillId="0" borderId="60" applyNumberFormat="0" applyFill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93" fillId="28" borderId="0" applyNumberFormat="0" applyBorder="0" applyAlignment="0" applyProtection="0"/>
    <xf numFmtId="0" fontId="92" fillId="0" borderId="72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101" fillId="0" borderId="0" applyNumberForma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60" applyNumberFormat="0" applyFill="0" applyAlignment="0" applyProtection="0"/>
    <xf numFmtId="0" fontId="1" fillId="33" borderId="67" applyNumberFormat="0" applyFont="0" applyAlignment="0" applyProtection="0"/>
    <xf numFmtId="0" fontId="1" fillId="0" borderId="0"/>
    <xf numFmtId="184" fontId="5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1" fillId="33" borderId="67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0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33" borderId="67" applyNumberFormat="0" applyFont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3" fillId="28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1" fillId="33" borderId="67" applyNumberFormat="0" applyFont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184" fontId="1" fillId="0" borderId="0" applyFont="0" applyFill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1" fillId="0" borderId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1" fillId="0" borderId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8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68" fontId="5" fillId="0" borderId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168" fontId="5" fillId="0" borderId="0" applyFill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194" fontId="5" fillId="0" borderId="0" applyFont="0" applyFill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5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1" fillId="0" borderId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90" fillId="0" borderId="60" applyNumberFormat="0" applyFill="0" applyAlignment="0" applyProtection="0"/>
    <xf numFmtId="0" fontId="93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5" fontId="5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68" fontId="5" fillId="0" borderId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5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168" fontId="5" fillId="0" borderId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7" borderId="0" applyNumberFormat="0" applyBorder="0" applyAlignment="0" applyProtection="0"/>
    <xf numFmtId="0" fontId="1" fillId="0" borderId="0"/>
    <xf numFmtId="0" fontId="1" fillId="0" borderId="0"/>
    <xf numFmtId="0" fontId="1" fillId="65" borderId="0" applyNumberFormat="0" applyBorder="0" applyAlignment="0" applyProtection="0"/>
    <xf numFmtId="0" fontId="1" fillId="0" borderId="0"/>
    <xf numFmtId="0" fontId="1" fillId="0" borderId="0"/>
    <xf numFmtId="0" fontId="1" fillId="63" borderId="0" applyNumberFormat="0" applyBorder="0" applyAlignment="0" applyProtection="0"/>
    <xf numFmtId="0" fontId="1" fillId="0" borderId="0"/>
    <xf numFmtId="0" fontId="1" fillId="0" borderId="0"/>
    <xf numFmtId="0" fontId="1" fillId="6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3" borderId="67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33" borderId="67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39" borderId="0" applyNumberFormat="0" applyBorder="0" applyAlignment="0" applyProtection="0"/>
    <xf numFmtId="0" fontId="1" fillId="35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51" borderId="0" applyNumberFormat="0" applyBorder="0" applyAlignment="0" applyProtection="0"/>
    <xf numFmtId="0" fontId="1" fillId="55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33" borderId="67" applyNumberFormat="0" applyFont="0" applyAlignment="0" applyProtection="0"/>
    <xf numFmtId="0" fontId="1" fillId="0" borderId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214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7" fillId="0" borderId="0"/>
    <xf numFmtId="214" fontId="5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</cellStyleXfs>
  <cellXfs count="2261">
    <xf numFmtId="0" fontId="0" fillId="0" borderId="0" xfId="0"/>
    <xf numFmtId="0" fontId="5" fillId="0" borderId="0" xfId="4"/>
    <xf numFmtId="3" fontId="5" fillId="0" borderId="0" xfId="4" applyNumberFormat="1"/>
    <xf numFmtId="0" fontId="6" fillId="0" borderId="0" xfId="4" applyFont="1"/>
    <xf numFmtId="0" fontId="0" fillId="0" borderId="0" xfId="0" applyFill="1"/>
    <xf numFmtId="0" fontId="0" fillId="0" borderId="0" xfId="0" applyFont="1" applyFill="1" applyBorder="1"/>
    <xf numFmtId="0" fontId="17" fillId="0" borderId="0" xfId="0" applyFont="1" applyFill="1"/>
    <xf numFmtId="172" fontId="17" fillId="0" borderId="0" xfId="2" applyNumberFormat="1" applyFont="1" applyFill="1" applyBorder="1" applyAlignment="1" applyProtection="1"/>
    <xf numFmtId="0" fontId="0" fillId="0" borderId="0" xfId="0" applyFont="1"/>
    <xf numFmtId="173" fontId="17" fillId="0" borderId="2" xfId="2" applyNumberFormat="1" applyFont="1" applyFill="1" applyBorder="1" applyAlignment="1" applyProtection="1">
      <alignment horizontal="left"/>
    </xf>
    <xf numFmtId="173" fontId="17" fillId="0" borderId="0" xfId="2" applyNumberFormat="1" applyFont="1" applyFill="1" applyBorder="1" applyAlignment="1" applyProtection="1">
      <alignment horizontal="left"/>
    </xf>
    <xf numFmtId="172" fontId="17" fillId="0" borderId="2" xfId="2" applyNumberFormat="1" applyFont="1" applyFill="1" applyBorder="1" applyAlignment="1" applyProtection="1">
      <alignment horizontal="right"/>
    </xf>
    <xf numFmtId="0" fontId="17" fillId="0" borderId="2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16" fillId="0" borderId="0" xfId="0" applyFont="1" applyFill="1" applyBorder="1"/>
    <xf numFmtId="173" fontId="30" fillId="0" borderId="2" xfId="2" applyNumberFormat="1" applyFont="1" applyFill="1" applyBorder="1" applyAlignment="1" applyProtection="1">
      <alignment horizontal="right"/>
    </xf>
    <xf numFmtId="173" fontId="30" fillId="0" borderId="2" xfId="2" applyNumberFormat="1" applyFont="1" applyFill="1" applyBorder="1" applyAlignment="1" applyProtection="1"/>
    <xf numFmtId="0" fontId="0" fillId="0" borderId="2" xfId="0" applyBorder="1"/>
    <xf numFmtId="4" fontId="30" fillId="0" borderId="3" xfId="0" applyNumberFormat="1" applyFont="1" applyBorder="1" applyAlignment="1">
      <alignment vertical="center"/>
    </xf>
    <xf numFmtId="0" fontId="5" fillId="0" borderId="0" xfId="4" applyBorder="1"/>
    <xf numFmtId="0" fontId="17" fillId="0" borderId="0" xfId="4" applyFont="1" applyBorder="1"/>
    <xf numFmtId="171" fontId="12" fillId="8" borderId="0" xfId="15" applyNumberFormat="1" applyFont="1" applyFill="1" applyBorder="1" applyAlignment="1" applyProtection="1">
      <alignment horizontal="right" vertical="center"/>
    </xf>
    <xf numFmtId="171" fontId="12" fillId="0" borderId="0" xfId="15" applyNumberFormat="1" applyFont="1" applyFill="1" applyBorder="1" applyAlignment="1" applyProtection="1">
      <alignment horizontal="right" vertical="center"/>
    </xf>
    <xf numFmtId="0" fontId="39" fillId="0" borderId="0" xfId="16" applyFont="1" applyFill="1" applyBorder="1" applyAlignment="1">
      <alignment wrapText="1"/>
    </xf>
    <xf numFmtId="3" fontId="39" fillId="0" borderId="0" xfId="16" applyNumberFormat="1" applyFont="1" applyFill="1" applyBorder="1" applyAlignment="1">
      <alignment horizontal="right" wrapText="1"/>
    </xf>
    <xf numFmtId="0" fontId="16" fillId="0" borderId="0" xfId="4" applyFont="1" applyAlignment="1"/>
    <xf numFmtId="0" fontId="16" fillId="12" borderId="0" xfId="4" applyFont="1" applyFill="1" applyAlignment="1"/>
    <xf numFmtId="0" fontId="16" fillId="13" borderId="0" xfId="4" applyFont="1" applyFill="1" applyAlignment="1"/>
    <xf numFmtId="0" fontId="43" fillId="0" borderId="0" xfId="18" applyFont="1"/>
    <xf numFmtId="0" fontId="5" fillId="0" borderId="0" xfId="4" applyAlignment="1">
      <alignment horizontal="left"/>
    </xf>
    <xf numFmtId="0" fontId="12" fillId="0" borderId="0" xfId="18" applyFont="1"/>
    <xf numFmtId="0" fontId="25" fillId="0" borderId="0" xfId="18" applyFont="1"/>
    <xf numFmtId="0" fontId="12" fillId="0" borderId="0" xfId="18" applyFont="1" applyAlignment="1"/>
    <xf numFmtId="0" fontId="44" fillId="0" borderId="0" xfId="18" applyFont="1"/>
    <xf numFmtId="0" fontId="42" fillId="0" borderId="0" xfId="18"/>
    <xf numFmtId="0" fontId="16" fillId="0" borderId="0" xfId="4" applyFont="1" applyFill="1" applyAlignment="1"/>
    <xf numFmtId="0" fontId="45" fillId="0" borderId="0" xfId="18" applyFont="1"/>
    <xf numFmtId="0" fontId="16" fillId="0" borderId="0" xfId="4" applyFont="1" applyFill="1" applyBorder="1" applyAlignment="1"/>
    <xf numFmtId="0" fontId="5" fillId="0" borderId="0" xfId="4" applyFont="1"/>
    <xf numFmtId="0" fontId="42" fillId="12" borderId="0" xfId="18" applyNumberFormat="1" applyFont="1" applyFill="1" applyBorder="1" applyAlignment="1" applyProtection="1">
      <alignment horizontal="justify"/>
    </xf>
    <xf numFmtId="0" fontId="42" fillId="0" borderId="0" xfId="18" applyNumberFormat="1" applyFont="1" applyFill="1" applyBorder="1" applyAlignment="1" applyProtection="1">
      <alignment horizontal="justify"/>
    </xf>
    <xf numFmtId="0" fontId="1" fillId="15" borderId="0" xfId="20" applyFill="1" applyBorder="1"/>
    <xf numFmtId="0" fontId="11" fillId="15" borderId="0" xfId="20" applyFont="1" applyFill="1" applyBorder="1"/>
    <xf numFmtId="0" fontId="51" fillId="0" borderId="0" xfId="0" applyFont="1" applyFill="1"/>
    <xf numFmtId="0" fontId="29" fillId="15" borderId="0" xfId="4" applyFont="1" applyFill="1" applyBorder="1" applyAlignment="1">
      <alignment horizontal="center"/>
    </xf>
    <xf numFmtId="0" fontId="9" fillId="19" borderId="0" xfId="0" applyFont="1" applyFill="1" applyBorder="1" applyAlignment="1"/>
    <xf numFmtId="0" fontId="55" fillId="18" borderId="8" xfId="26" applyFont="1" applyFill="1" applyBorder="1"/>
    <xf numFmtId="172" fontId="6" fillId="0" borderId="2" xfId="2" applyNumberFormat="1" applyFont="1" applyFill="1" applyBorder="1" applyAlignment="1" applyProtection="1">
      <alignment horizontal="right"/>
    </xf>
    <xf numFmtId="0" fontId="55" fillId="18" borderId="9" xfId="26" applyFont="1" applyFill="1" applyBorder="1"/>
    <xf numFmtId="0" fontId="55" fillId="18" borderId="10" xfId="26" applyFont="1" applyFill="1" applyBorder="1"/>
    <xf numFmtId="0" fontId="55" fillId="18" borderId="7" xfId="26" applyFont="1" applyFill="1" applyBorder="1" applyAlignment="1">
      <alignment horizontal="center" vertical="center"/>
    </xf>
    <xf numFmtId="0" fontId="16" fillId="15" borderId="0" xfId="26" applyFont="1" applyFill="1"/>
    <xf numFmtId="0" fontId="14" fillId="15" borderId="0" xfId="26" applyFont="1" applyFill="1"/>
    <xf numFmtId="0" fontId="1" fillId="15" borderId="0" xfId="26" applyFill="1"/>
    <xf numFmtId="0" fontId="1" fillId="0" borderId="0" xfId="26"/>
    <xf numFmtId="0" fontId="51" fillId="0" borderId="0" xfId="0" applyFont="1"/>
    <xf numFmtId="0" fontId="38" fillId="17" borderId="0" xfId="28" applyFont="1" applyFill="1" applyBorder="1" applyAlignment="1">
      <alignment horizontal="left"/>
    </xf>
    <xf numFmtId="0" fontId="33" fillId="17" borderId="0" xfId="27" applyFont="1" applyFill="1" applyAlignment="1">
      <alignment vertical="top" wrapText="1"/>
    </xf>
    <xf numFmtId="0" fontId="1" fillId="0" borderId="0" xfId="27"/>
    <xf numFmtId="0" fontId="50" fillId="15" borderId="0" xfId="37" applyFont="1" applyFill="1" applyBorder="1"/>
    <xf numFmtId="0" fontId="12" fillId="17" borderId="0" xfId="37" applyFont="1" applyFill="1" applyBorder="1" applyAlignment="1">
      <alignment horizontal="center"/>
    </xf>
    <xf numFmtId="0" fontId="6" fillId="0" borderId="22" xfId="4" applyFont="1" applyFill="1" applyBorder="1" applyAlignment="1">
      <alignment horizontal="left" vertical="center" wrapText="1"/>
    </xf>
    <xf numFmtId="0" fontId="17" fillId="0" borderId="0" xfId="38" applyFont="1" applyFill="1" applyBorder="1"/>
    <xf numFmtId="0" fontId="39" fillId="0" borderId="0" xfId="27" applyFont="1" applyFill="1" applyBorder="1" applyAlignment="1">
      <alignment horizontal="left" vertical="center" wrapText="1"/>
    </xf>
    <xf numFmtId="0" fontId="32" fillId="17" borderId="0" xfId="27" applyFont="1" applyFill="1" applyBorder="1" applyAlignment="1">
      <alignment horizontal="left"/>
    </xf>
    <xf numFmtId="171" fontId="8" fillId="8" borderId="0" xfId="15" applyNumberFormat="1" applyFont="1" applyFill="1" applyBorder="1" applyAlignment="1" applyProtection="1">
      <alignment horizontal="left" vertical="center"/>
    </xf>
    <xf numFmtId="4" fontId="8" fillId="8" borderId="0" xfId="15" applyNumberFormat="1" applyFont="1" applyFill="1" applyBorder="1" applyAlignment="1" applyProtection="1">
      <alignment horizontal="right" vertical="center"/>
    </xf>
    <xf numFmtId="171" fontId="8" fillId="8" borderId="0" xfId="15" applyNumberFormat="1" applyFont="1" applyFill="1" applyBorder="1" applyAlignment="1" applyProtection="1">
      <alignment horizontal="right" vertical="center"/>
    </xf>
    <xf numFmtId="173" fontId="6" fillId="0" borderId="2" xfId="2" applyNumberFormat="1" applyFont="1" applyFill="1" applyBorder="1" applyAlignment="1" applyProtection="1">
      <alignment horizontal="center"/>
    </xf>
    <xf numFmtId="173" fontId="6" fillId="0" borderId="0" xfId="2" applyNumberFormat="1" applyFont="1" applyFill="1" applyBorder="1" applyAlignment="1" applyProtection="1">
      <alignment horizontal="center"/>
    </xf>
    <xf numFmtId="0" fontId="38" fillId="20" borderId="0" xfId="4" applyFont="1" applyFill="1" applyBorder="1"/>
    <xf numFmtId="0" fontId="38" fillId="20" borderId="0" xfId="52" applyFont="1" applyFill="1" applyBorder="1" applyAlignment="1">
      <alignment horizontal="center"/>
    </xf>
    <xf numFmtId="0" fontId="38" fillId="20" borderId="24" xfId="52" applyFont="1" applyFill="1" applyBorder="1" applyAlignment="1">
      <alignment horizontal="center"/>
    </xf>
    <xf numFmtId="172" fontId="46" fillId="18" borderId="0" xfId="29" applyNumberFormat="1" applyFont="1" applyFill="1" applyBorder="1" applyAlignment="1" applyProtection="1">
      <alignment horizontal="center" vertical="center" wrapText="1"/>
    </xf>
    <xf numFmtId="179" fontId="12" fillId="15" borderId="0" xfId="31" applyNumberFormat="1" applyFont="1" applyFill="1" applyBorder="1" applyAlignment="1">
      <alignment horizontal="left"/>
    </xf>
    <xf numFmtId="17" fontId="47" fillId="18" borderId="18" xfId="4" applyNumberFormat="1" applyFont="1" applyFill="1" applyBorder="1" applyAlignment="1">
      <alignment horizontal="center" vertical="center"/>
    </xf>
    <xf numFmtId="171" fontId="12" fillId="0" borderId="0" xfId="15" applyNumberFormat="1" applyFont="1" applyFill="1" applyBorder="1" applyAlignment="1" applyProtection="1">
      <alignment horizontal="left" vertical="center"/>
    </xf>
    <xf numFmtId="0" fontId="29" fillId="12" borderId="0" xfId="4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/>
    </xf>
    <xf numFmtId="169" fontId="7" fillId="0" borderId="0" xfId="53" applyNumberFormat="1" applyFont="1" applyFill="1" applyBorder="1" applyAlignment="1" applyProtection="1">
      <alignment horizontal="right" vertical="center" wrapText="1"/>
    </xf>
    <xf numFmtId="169" fontId="5" fillId="0" borderId="0" xfId="55" applyNumberFormat="1" applyFill="1" applyBorder="1" applyAlignment="1" applyProtection="1">
      <alignment vertical="center" wrapText="1"/>
    </xf>
    <xf numFmtId="169" fontId="23" fillId="0" borderId="0" xfId="54" applyNumberFormat="1" applyFont="1" applyFill="1" applyBorder="1" applyAlignment="1" applyProtection="1">
      <alignment vertical="center" wrapText="1"/>
    </xf>
    <xf numFmtId="171" fontId="39" fillId="0" borderId="0" xfId="54" applyNumberFormat="1" applyFont="1" applyFill="1" applyBorder="1" applyAlignment="1" applyProtection="1">
      <alignment horizontal="right" vertical="center" wrapText="1"/>
    </xf>
    <xf numFmtId="171" fontId="23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Fill="1" applyBorder="1" applyAlignment="1">
      <alignment horizontal="left"/>
    </xf>
    <xf numFmtId="169" fontId="20" fillId="0" borderId="0" xfId="54" applyNumberFormat="1" applyFont="1" applyFill="1" applyBorder="1" applyAlignment="1" applyProtection="1">
      <alignment vertical="center" wrapText="1"/>
    </xf>
    <xf numFmtId="0" fontId="8" fillId="0" borderId="0" xfId="4" applyFont="1" applyFill="1" applyBorder="1"/>
    <xf numFmtId="171" fontId="20" fillId="0" borderId="0" xfId="54" applyNumberFormat="1" applyFont="1" applyFill="1" applyBorder="1" applyAlignment="1" applyProtection="1">
      <alignment vertical="center" wrapText="1"/>
    </xf>
    <xf numFmtId="0" fontId="8" fillId="17" borderId="0" xfId="4" applyFont="1" applyFill="1" applyBorder="1"/>
    <xf numFmtId="171" fontId="8" fillId="17" borderId="0" xfId="60" applyNumberFormat="1" applyFont="1" applyFill="1" applyBorder="1" applyAlignment="1" applyProtection="1"/>
    <xf numFmtId="0" fontId="5" fillId="0" borderId="0" xfId="4" applyFill="1"/>
    <xf numFmtId="0" fontId="17" fillId="0" borderId="0" xfId="4" applyFont="1" applyFill="1" applyBorder="1"/>
    <xf numFmtId="171" fontId="8" fillId="0" borderId="0" xfId="60" applyNumberFormat="1" applyFont="1" applyFill="1" applyBorder="1" applyAlignment="1" applyProtection="1"/>
    <xf numFmtId="168" fontId="5" fillId="0" borderId="0" xfId="59" applyFill="1" applyBorder="1" applyAlignment="1" applyProtection="1"/>
    <xf numFmtId="169" fontId="8" fillId="0" borderId="0" xfId="60" applyNumberFormat="1" applyFont="1" applyFill="1" applyBorder="1" applyAlignment="1" applyProtection="1"/>
    <xf numFmtId="186" fontId="5" fillId="0" borderId="0" xfId="59" applyNumberFormat="1" applyFill="1" applyBorder="1"/>
    <xf numFmtId="0" fontId="62" fillId="0" borderId="0" xfId="4" applyFont="1"/>
    <xf numFmtId="0" fontId="17" fillId="15" borderId="0" xfId="4" applyFont="1" applyFill="1" applyBorder="1" applyAlignment="1">
      <alignment horizontal="center"/>
    </xf>
    <xf numFmtId="0" fontId="17" fillId="15" borderId="0" xfId="4" applyFont="1" applyFill="1" applyBorder="1"/>
    <xf numFmtId="0" fontId="60" fillId="18" borderId="0" xfId="4" applyFont="1" applyFill="1" applyBorder="1" applyAlignment="1">
      <alignment horizontal="center"/>
    </xf>
    <xf numFmtId="49" fontId="60" fillId="18" borderId="0" xfId="23" applyNumberFormat="1" applyFont="1" applyFill="1" applyBorder="1" applyAlignment="1">
      <alignment horizontal="center" vertical="center"/>
    </xf>
    <xf numFmtId="0" fontId="63" fillId="0" borderId="0" xfId="8" applyFont="1" applyFill="1" applyBorder="1" applyAlignment="1">
      <alignment horizontal="left" wrapText="1"/>
    </xf>
    <xf numFmtId="0" fontId="15" fillId="17" borderId="0" xfId="4" applyFont="1" applyFill="1" applyBorder="1"/>
    <xf numFmtId="9" fontId="15" fillId="17" borderId="0" xfId="60" applyFont="1" applyFill="1" applyBorder="1" applyAlignment="1" applyProtection="1"/>
    <xf numFmtId="9" fontId="15" fillId="0" borderId="0" xfId="60" applyFont="1" applyFill="1" applyBorder="1" applyAlignment="1" applyProtection="1"/>
    <xf numFmtId="169" fontId="17" fillId="0" borderId="0" xfId="4" applyNumberFormat="1" applyFont="1" applyFill="1" applyBorder="1"/>
    <xf numFmtId="9" fontId="5" fillId="0" borderId="0" xfId="15"/>
    <xf numFmtId="181" fontId="0" fillId="0" borderId="0" xfId="55" applyNumberFormat="1" applyFont="1"/>
    <xf numFmtId="169" fontId="5" fillId="0" borderId="0" xfId="4" applyNumberFormat="1"/>
    <xf numFmtId="0" fontId="28" fillId="15" borderId="0" xfId="4" applyFont="1" applyFill="1"/>
    <xf numFmtId="0" fontId="5" fillId="15" borderId="0" xfId="4" applyFill="1"/>
    <xf numFmtId="0" fontId="64" fillId="18" borderId="0" xfId="4" applyFont="1" applyFill="1" applyBorder="1" applyAlignment="1">
      <alignment horizontal="center"/>
    </xf>
    <xf numFmtId="169" fontId="7" fillId="0" borderId="0" xfId="54" applyNumberFormat="1" applyFont="1" applyFill="1" applyBorder="1" applyAlignment="1" applyProtection="1">
      <alignment vertical="center" wrapText="1"/>
    </xf>
    <xf numFmtId="171" fontId="15" fillId="17" borderId="0" xfId="60" applyNumberFormat="1" applyFont="1" applyFill="1" applyBorder="1" applyAlignment="1" applyProtection="1"/>
    <xf numFmtId="169" fontId="64" fillId="0" borderId="0" xfId="60" applyNumberFormat="1" applyFont="1" applyFill="1" applyBorder="1" applyAlignment="1" applyProtection="1"/>
    <xf numFmtId="169" fontId="15" fillId="0" borderId="0" xfId="60" applyNumberFormat="1" applyFont="1" applyFill="1" applyBorder="1" applyAlignment="1" applyProtection="1"/>
    <xf numFmtId="0" fontId="17" fillId="15" borderId="0" xfId="4" applyFont="1" applyFill="1" applyBorder="1" applyAlignment="1">
      <alignment horizontal="left"/>
    </xf>
    <xf numFmtId="0" fontId="39" fillId="0" borderId="0" xfId="8" applyFont="1" applyFill="1" applyBorder="1" applyAlignment="1">
      <alignment horizontal="left" wrapText="1"/>
    </xf>
    <xf numFmtId="171" fontId="5" fillId="0" borderId="0" xfId="15" applyNumberFormat="1"/>
    <xf numFmtId="168" fontId="5" fillId="0" borderId="0" xfId="59" applyFill="1" applyBorder="1" applyAlignment="1" applyProtection="1">
      <alignment vertical="center" wrapText="1"/>
    </xf>
    <xf numFmtId="171" fontId="5" fillId="0" borderId="0" xfId="15" applyNumberFormat="1" applyFill="1" applyBorder="1" applyAlignment="1" applyProtection="1">
      <alignment vertical="center" wrapText="1"/>
    </xf>
    <xf numFmtId="0" fontId="65" fillId="15" borderId="0" xfId="4" applyFont="1" applyFill="1" applyAlignment="1">
      <alignment horizontal="center" wrapText="1"/>
    </xf>
    <xf numFmtId="0" fontId="65" fillId="0" borderId="0" xfId="4" applyFont="1" applyFill="1" applyAlignment="1">
      <alignment horizontal="center" wrapText="1"/>
    </xf>
    <xf numFmtId="0" fontId="17" fillId="0" borderId="0" xfId="4" applyFont="1" applyFill="1" applyBorder="1" applyAlignment="1">
      <alignment horizontal="left"/>
    </xf>
    <xf numFmtId="168" fontId="66" fillId="0" borderId="0" xfId="55" applyFont="1" applyFill="1" applyBorder="1" applyAlignment="1" applyProtection="1">
      <alignment vertical="center" wrapText="1"/>
    </xf>
    <xf numFmtId="0" fontId="15" fillId="0" borderId="0" xfId="4" applyFont="1" applyFill="1" applyBorder="1" applyAlignment="1">
      <alignment horizontal="left"/>
    </xf>
    <xf numFmtId="189" fontId="15" fillId="0" borderId="0" xfId="4" applyNumberFormat="1" applyFont="1" applyFill="1" applyBorder="1" applyAlignment="1">
      <alignment horizontal="left"/>
    </xf>
    <xf numFmtId="171" fontId="5" fillId="0" borderId="0" xfId="15" applyNumberFormat="1" applyFill="1"/>
    <xf numFmtId="0" fontId="15" fillId="0" borderId="0" xfId="4" applyFont="1" applyFill="1" applyBorder="1"/>
    <xf numFmtId="186" fontId="5" fillId="0" borderId="0" xfId="59" applyNumberFormat="1" applyFill="1" applyBorder="1" applyAlignment="1" applyProtection="1">
      <alignment vertical="center" wrapText="1"/>
    </xf>
    <xf numFmtId="189" fontId="15" fillId="0" borderId="0" xfId="60" applyNumberFormat="1" applyFont="1" applyFill="1" applyBorder="1" applyAlignment="1" applyProtection="1"/>
    <xf numFmtId="0" fontId="28" fillId="0" borderId="0" xfId="4" applyFont="1" applyFill="1"/>
    <xf numFmtId="0" fontId="28" fillId="0" borderId="0" xfId="4" applyFont="1"/>
    <xf numFmtId="0" fontId="65" fillId="4" borderId="0" xfId="4" applyFont="1" applyFill="1" applyAlignment="1">
      <alignment horizontal="center" wrapText="1"/>
    </xf>
    <xf numFmtId="190" fontId="15" fillId="0" borderId="0" xfId="4" applyNumberFormat="1" applyFont="1" applyFill="1" applyBorder="1" applyAlignment="1">
      <alignment horizontal="left"/>
    </xf>
    <xf numFmtId="191" fontId="23" fillId="0" borderId="0" xfId="54" applyNumberFormat="1" applyFont="1" applyFill="1" applyBorder="1" applyAlignment="1" applyProtection="1">
      <alignment vertical="center" wrapText="1"/>
    </xf>
    <xf numFmtId="49" fontId="60" fillId="18" borderId="0" xfId="23" applyNumberFormat="1" applyFont="1" applyFill="1" applyBorder="1" applyAlignment="1">
      <alignment horizontal="left" vertical="center"/>
    </xf>
    <xf numFmtId="0" fontId="1" fillId="0" borderId="0" xfId="52"/>
    <xf numFmtId="169" fontId="48" fillId="12" borderId="18" xfId="55" applyNumberFormat="1" applyFont="1" applyFill="1" applyBorder="1" applyAlignment="1">
      <alignment horizontal="right"/>
    </xf>
    <xf numFmtId="0" fontId="59" fillId="0" borderId="0" xfId="52" applyFont="1"/>
    <xf numFmtId="0" fontId="40" fillId="0" borderId="27" xfId="52" applyFont="1" applyBorder="1"/>
    <xf numFmtId="169" fontId="1" fillId="0" borderId="27" xfId="52" applyNumberFormat="1" applyBorder="1"/>
    <xf numFmtId="181" fontId="0" fillId="0" borderId="0" xfId="66" applyNumberFormat="1" applyFont="1"/>
    <xf numFmtId="0" fontId="12" fillId="0" borderId="0" xfId="31" applyFont="1" applyFill="1" applyBorder="1"/>
    <xf numFmtId="0" fontId="1" fillId="0" borderId="0" xfId="31" applyFill="1" applyBorder="1"/>
    <xf numFmtId="0" fontId="1" fillId="0" borderId="0" xfId="31"/>
    <xf numFmtId="0" fontId="12" fillId="15" borderId="0" xfId="31" applyFont="1" applyFill="1" applyBorder="1" applyAlignment="1"/>
    <xf numFmtId="0" fontId="1" fillId="15" borderId="0" xfId="31" applyFill="1" applyBorder="1"/>
    <xf numFmtId="0" fontId="67" fillId="15" borderId="0" xfId="31" applyFont="1" applyFill="1" applyBorder="1"/>
    <xf numFmtId="0" fontId="59" fillId="0" borderId="0" xfId="31" applyFont="1"/>
    <xf numFmtId="0" fontId="47" fillId="18" borderId="11" xfId="24" applyFont="1" applyFill="1" applyBorder="1" applyAlignment="1">
      <alignment horizontal="right"/>
    </xf>
    <xf numFmtId="0" fontId="47" fillId="18" borderId="12" xfId="24" applyFont="1" applyFill="1" applyBorder="1" applyAlignment="1">
      <alignment horizontal="right"/>
    </xf>
    <xf numFmtId="0" fontId="3" fillId="0" borderId="0" xfId="31" applyFont="1"/>
    <xf numFmtId="0" fontId="6" fillId="0" borderId="25" xfId="4" applyFont="1" applyBorder="1"/>
    <xf numFmtId="3" fontId="39" fillId="0" borderId="25" xfId="31" applyNumberFormat="1" applyFont="1" applyFill="1" applyBorder="1" applyAlignment="1">
      <alignment horizontal="right" vertical="center" indent="1"/>
    </xf>
    <xf numFmtId="177" fontId="39" fillId="0" borderId="25" xfId="31" applyNumberFormat="1" applyFont="1" applyFill="1" applyBorder="1" applyAlignment="1">
      <alignment vertical="center"/>
    </xf>
    <xf numFmtId="10" fontId="39" fillId="0" borderId="4" xfId="67" applyNumberFormat="1" applyFont="1" applyFill="1" applyBorder="1" applyAlignment="1" applyProtection="1">
      <alignment vertical="center"/>
    </xf>
    <xf numFmtId="10" fontId="39" fillId="0" borderId="5" xfId="67" applyNumberFormat="1" applyFont="1" applyFill="1" applyBorder="1" applyAlignment="1" applyProtection="1">
      <alignment vertical="center"/>
    </xf>
    <xf numFmtId="10" fontId="39" fillId="0" borderId="11" xfId="67" applyNumberFormat="1" applyFont="1" applyFill="1" applyBorder="1" applyAlignment="1" applyProtection="1">
      <alignment vertical="center"/>
    </xf>
    <xf numFmtId="10" fontId="39" fillId="0" borderId="12" xfId="67" applyNumberFormat="1" applyFont="1" applyFill="1" applyBorder="1" applyAlignment="1" applyProtection="1">
      <alignment vertical="center"/>
    </xf>
    <xf numFmtId="0" fontId="6" fillId="0" borderId="25" xfId="4" applyFont="1" applyBorder="1" applyAlignment="1">
      <alignment wrapText="1"/>
    </xf>
    <xf numFmtId="0" fontId="6" fillId="0" borderId="6" xfId="31" applyFont="1" applyFill="1" applyBorder="1" applyAlignment="1">
      <alignment vertical="center"/>
    </xf>
    <xf numFmtId="3" fontId="39" fillId="0" borderId="6" xfId="31" applyNumberFormat="1" applyFont="1" applyFill="1" applyBorder="1" applyAlignment="1">
      <alignment horizontal="right" vertical="center" indent="1"/>
    </xf>
    <xf numFmtId="177" fontId="39" fillId="0" borderId="6" xfId="31" applyNumberFormat="1" applyFont="1" applyFill="1" applyBorder="1" applyAlignment="1">
      <alignment vertical="center"/>
    </xf>
    <xf numFmtId="10" fontId="39" fillId="0" borderId="0" xfId="67" applyNumberFormat="1" applyFont="1" applyFill="1" applyBorder="1" applyAlignment="1" applyProtection="1">
      <alignment vertical="center"/>
    </xf>
    <xf numFmtId="10" fontId="39" fillId="0" borderId="24" xfId="67" applyNumberFormat="1" applyFont="1" applyFill="1" applyBorder="1" applyAlignment="1" applyProtection="1">
      <alignment vertical="center"/>
    </xf>
    <xf numFmtId="0" fontId="6" fillId="0" borderId="6" xfId="4" applyFont="1" applyBorder="1" applyAlignment="1">
      <alignment wrapText="1"/>
    </xf>
    <xf numFmtId="10" fontId="39" fillId="0" borderId="24" xfId="67" applyNumberFormat="1" applyFont="1" applyFill="1" applyBorder="1" applyAlignment="1" applyProtection="1">
      <alignment horizontal="right" vertical="center"/>
    </xf>
    <xf numFmtId="0" fontId="6" fillId="0" borderId="23" xfId="4" applyFont="1" applyBorder="1" applyAlignment="1">
      <alignment wrapText="1"/>
    </xf>
    <xf numFmtId="0" fontId="6" fillId="0" borderId="6" xfId="4" applyFont="1" applyBorder="1"/>
    <xf numFmtId="10" fontId="48" fillId="12" borderId="18" xfId="67" applyNumberFormat="1" applyFont="1" applyFill="1" applyBorder="1" applyAlignment="1" applyProtection="1">
      <alignment vertical="center"/>
    </xf>
    <xf numFmtId="10" fontId="48" fillId="12" borderId="19" xfId="67" applyNumberFormat="1" applyFont="1" applyFill="1" applyBorder="1" applyAlignment="1" applyProtection="1">
      <alignment vertical="center"/>
    </xf>
    <xf numFmtId="0" fontId="15" fillId="17" borderId="0" xfId="31" applyFont="1" applyFill="1" applyBorder="1" applyAlignment="1">
      <alignment horizontal="left" vertical="center"/>
    </xf>
    <xf numFmtId="0" fontId="15" fillId="17" borderId="0" xfId="31" applyFont="1" applyFill="1" applyBorder="1" applyAlignment="1">
      <alignment horizontal="center" vertical="center"/>
    </xf>
    <xf numFmtId="178" fontId="15" fillId="17" borderId="0" xfId="31" applyNumberFormat="1" applyFont="1" applyFill="1" applyBorder="1" applyAlignment="1">
      <alignment horizontal="right" vertical="center"/>
    </xf>
    <xf numFmtId="178" fontId="15" fillId="17" borderId="0" xfId="31" applyNumberFormat="1" applyFont="1" applyFill="1" applyBorder="1" applyAlignment="1">
      <alignment vertical="center"/>
    </xf>
    <xf numFmtId="10" fontId="15" fillId="17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Fill="1" applyBorder="1" applyAlignment="1">
      <alignment horizontal="left" vertical="center"/>
    </xf>
    <xf numFmtId="0" fontId="15" fillId="0" borderId="0" xfId="31" applyFont="1" applyFill="1" applyBorder="1" applyAlignment="1">
      <alignment horizontal="center" vertical="center"/>
    </xf>
    <xf numFmtId="178" fontId="15" fillId="0" borderId="0" xfId="31" applyNumberFormat="1" applyFont="1" applyFill="1" applyBorder="1" applyAlignment="1">
      <alignment horizontal="right" vertical="center"/>
    </xf>
    <xf numFmtId="178" fontId="15" fillId="0" borderId="0" xfId="31" applyNumberFormat="1" applyFont="1" applyFill="1" applyBorder="1" applyAlignment="1">
      <alignment vertical="center"/>
    </xf>
    <xf numFmtId="10" fontId="15" fillId="0" borderId="0" xfId="67" applyNumberFormat="1" applyFont="1" applyFill="1" applyBorder="1" applyAlignment="1" applyProtection="1">
      <alignment horizontal="right" vertical="center" indent="2"/>
    </xf>
    <xf numFmtId="0" fontId="17" fillId="0" borderId="0" xfId="31" applyFont="1" applyFill="1" applyBorder="1"/>
    <xf numFmtId="3" fontId="1" fillId="0" borderId="0" xfId="31" applyNumberFormat="1"/>
    <xf numFmtId="0" fontId="39" fillId="0" borderId="0" xfId="33" applyFont="1" applyFill="1" applyBorder="1" applyAlignment="1">
      <alignment vertical="center" wrapText="1"/>
    </xf>
    <xf numFmtId="10" fontId="6" fillId="0" borderId="24" xfId="69" applyNumberFormat="1" applyFont="1" applyBorder="1" applyAlignment="1">
      <alignment vertical="center"/>
    </xf>
    <xf numFmtId="3" fontId="39" fillId="0" borderId="0" xfId="33" applyNumberFormat="1" applyFont="1" applyFill="1" applyBorder="1" applyAlignment="1">
      <alignment horizontal="right" vertical="center" wrapText="1"/>
    </xf>
    <xf numFmtId="0" fontId="6" fillId="20" borderId="0" xfId="4" applyFont="1" applyFill="1" applyBorder="1"/>
    <xf numFmtId="0" fontId="1" fillId="0" borderId="0" xfId="42"/>
    <xf numFmtId="0" fontId="1" fillId="15" borderId="23" xfId="71" applyFill="1" applyBorder="1"/>
    <xf numFmtId="0" fontId="1" fillId="15" borderId="0" xfId="71" applyFill="1" applyBorder="1"/>
    <xf numFmtId="0" fontId="1" fillId="15" borderId="24" xfId="71" applyFill="1" applyBorder="1"/>
    <xf numFmtId="17" fontId="58" fillId="12" borderId="18" xfId="43" applyNumberFormat="1" applyFont="1" applyFill="1" applyBorder="1" applyAlignment="1">
      <alignment horizontal="center" vertical="center"/>
    </xf>
    <xf numFmtId="17" fontId="48" fillId="18" borderId="18" xfId="4" applyNumberFormat="1" applyFont="1" applyFill="1" applyBorder="1" applyAlignment="1">
      <alignment horizontal="center" vertical="center" wrapText="1"/>
    </xf>
    <xf numFmtId="17" fontId="48" fillId="18" borderId="19" xfId="4" applyNumberFormat="1" applyFont="1" applyFill="1" applyBorder="1" applyAlignment="1">
      <alignment horizontal="center" vertical="center" wrapText="1"/>
    </xf>
    <xf numFmtId="0" fontId="63" fillId="21" borderId="23" xfId="42" applyFont="1" applyFill="1" applyBorder="1" applyAlignment="1">
      <alignment horizontal="left"/>
    </xf>
    <xf numFmtId="43" fontId="63" fillId="21" borderId="0" xfId="42" applyNumberFormat="1" applyFont="1" applyFill="1" applyBorder="1"/>
    <xf numFmtId="43" fontId="63" fillId="21" borderId="24" xfId="42" applyNumberFormat="1" applyFont="1" applyFill="1" applyBorder="1"/>
    <xf numFmtId="171" fontId="0" fillId="0" borderId="0" xfId="72" applyNumberFormat="1" applyFont="1"/>
    <xf numFmtId="0" fontId="56" fillId="21" borderId="23" xfId="42" applyFont="1" applyFill="1" applyBorder="1" applyAlignment="1">
      <alignment horizontal="left"/>
    </xf>
    <xf numFmtId="10" fontId="56" fillId="21" borderId="0" xfId="15" applyNumberFormat="1" applyFont="1" applyFill="1" applyBorder="1"/>
    <xf numFmtId="171" fontId="6" fillId="21" borderId="6" xfId="62" applyNumberFormat="1" applyFont="1" applyFill="1" applyBorder="1" applyAlignment="1">
      <alignment horizontal="right" vertical="center"/>
    </xf>
    <xf numFmtId="168" fontId="0" fillId="0" borderId="0" xfId="59" applyFont="1"/>
    <xf numFmtId="0" fontId="63" fillId="21" borderId="23" xfId="42" applyFont="1" applyFill="1" applyBorder="1" applyAlignment="1">
      <alignment horizontal="left" vertical="center" wrapText="1"/>
    </xf>
    <xf numFmtId="168" fontId="6" fillId="21" borderId="23" xfId="55" applyFont="1" applyFill="1" applyBorder="1" applyAlignment="1">
      <alignment horizontal="left"/>
    </xf>
    <xf numFmtId="184" fontId="2" fillId="0" borderId="0" xfId="4" applyNumberFormat="1" applyFont="1"/>
    <xf numFmtId="0" fontId="68" fillId="0" borderId="0" xfId="42" applyFont="1" applyFill="1" applyBorder="1"/>
    <xf numFmtId="43" fontId="1" fillId="0" borderId="0" xfId="42" applyNumberFormat="1"/>
    <xf numFmtId="0" fontId="6" fillId="0" borderId="14" xfId="4" applyFont="1" applyBorder="1"/>
    <xf numFmtId="3" fontId="39" fillId="0" borderId="14" xfId="31" applyNumberFormat="1" applyFont="1" applyFill="1" applyBorder="1" applyAlignment="1">
      <alignment horizontal="right" vertical="center" indent="1"/>
    </xf>
    <xf numFmtId="177" fontId="39" fillId="0" borderId="14" xfId="31" applyNumberFormat="1" applyFont="1" applyFill="1" applyBorder="1" applyAlignment="1">
      <alignment vertical="center"/>
    </xf>
    <xf numFmtId="0" fontId="56" fillId="0" borderId="6" xfId="4" applyFont="1" applyBorder="1" applyAlignment="1">
      <alignment vertical="center" wrapText="1"/>
    </xf>
    <xf numFmtId="0" fontId="6" fillId="0" borderId="14" xfId="4" applyFont="1" applyBorder="1" applyAlignment="1">
      <alignment wrapText="1"/>
    </xf>
    <xf numFmtId="0" fontId="6" fillId="0" borderId="32" xfId="31" applyFont="1" applyFill="1" applyBorder="1" applyAlignment="1">
      <alignment horizontal="left" vertical="center" wrapText="1"/>
    </xf>
    <xf numFmtId="0" fontId="56" fillId="0" borderId="32" xfId="4" applyFont="1" applyBorder="1" applyAlignment="1">
      <alignment vertical="center" wrapText="1"/>
    </xf>
    <xf numFmtId="169" fontId="5" fillId="0" borderId="0" xfId="59" applyNumberFormat="1"/>
    <xf numFmtId="0" fontId="1" fillId="15" borderId="0" xfId="31" applyFill="1"/>
    <xf numFmtId="0" fontId="47" fillId="18" borderId="0" xfId="24" applyFont="1" applyFill="1" applyBorder="1" applyAlignment="1">
      <alignment horizontal="right"/>
    </xf>
    <xf numFmtId="0" fontId="47" fillId="18" borderId="24" xfId="24" applyFont="1" applyFill="1" applyBorder="1" applyAlignment="1">
      <alignment horizontal="right"/>
    </xf>
    <xf numFmtId="0" fontId="56" fillId="0" borderId="26" xfId="4" applyFont="1" applyBorder="1" applyAlignment="1">
      <alignment vertical="center" wrapText="1"/>
    </xf>
    <xf numFmtId="0" fontId="56" fillId="0" borderId="23" xfId="4" applyFont="1" applyBorder="1" applyAlignment="1">
      <alignment vertical="center" wrapText="1"/>
    </xf>
    <xf numFmtId="0" fontId="56" fillId="0" borderId="13" xfId="4" applyFont="1" applyBorder="1" applyAlignment="1">
      <alignment vertical="center" wrapText="1"/>
    </xf>
    <xf numFmtId="0" fontId="56" fillId="0" borderId="25" xfId="4" applyFont="1" applyFill="1" applyBorder="1" applyAlignment="1">
      <alignment vertical="center" wrapText="1"/>
    </xf>
    <xf numFmtId="0" fontId="56" fillId="0" borderId="14" xfId="4" applyFont="1" applyBorder="1" applyAlignment="1">
      <alignment vertical="center" wrapText="1"/>
    </xf>
    <xf numFmtId="0" fontId="6" fillId="0" borderId="14" xfId="31" applyFont="1" applyFill="1" applyBorder="1" applyAlignment="1">
      <alignment horizontal="left" vertical="center" wrapText="1"/>
    </xf>
    <xf numFmtId="49" fontId="56" fillId="0" borderId="25" xfId="4" applyNumberFormat="1" applyFont="1" applyBorder="1" applyAlignment="1">
      <alignment vertical="center" wrapText="1"/>
    </xf>
    <xf numFmtId="3" fontId="60" fillId="12" borderId="23" xfId="4" applyNumberFormat="1" applyFont="1" applyFill="1" applyBorder="1" applyAlignment="1">
      <alignment vertical="center"/>
    </xf>
    <xf numFmtId="10" fontId="69" fillId="12" borderId="0" xfId="67" applyNumberFormat="1" applyFont="1" applyFill="1" applyBorder="1" applyAlignment="1" applyProtection="1">
      <alignment horizontal="right" vertical="center" indent="3"/>
    </xf>
    <xf numFmtId="10" fontId="64" fillId="12" borderId="0" xfId="67" applyNumberFormat="1" applyFont="1" applyFill="1" applyBorder="1" applyAlignment="1" applyProtection="1">
      <alignment horizontal="right" vertical="center" indent="3"/>
    </xf>
    <xf numFmtId="10" fontId="70" fillId="12" borderId="18" xfId="75" applyNumberFormat="1" applyFont="1" applyFill="1" applyBorder="1" applyAlignment="1" applyProtection="1">
      <alignment horizontal="right" vertical="center"/>
    </xf>
    <xf numFmtId="10" fontId="1" fillId="0" borderId="0" xfId="31" applyNumberFormat="1" applyFill="1" applyBorder="1"/>
    <xf numFmtId="0" fontId="71" fillId="0" borderId="0" xfId="4" applyFont="1"/>
    <xf numFmtId="169" fontId="1" fillId="0" borderId="0" xfId="31" applyNumberFormat="1"/>
    <xf numFmtId="0" fontId="1" fillId="0" borderId="0" xfId="31" applyFill="1"/>
    <xf numFmtId="0" fontId="1" fillId="15" borderId="0" xfId="31" applyFont="1" applyFill="1"/>
    <xf numFmtId="0" fontId="48" fillId="18" borderId="31" xfId="31" applyFont="1" applyFill="1" applyBorder="1" applyAlignment="1">
      <alignment horizontal="right"/>
    </xf>
    <xf numFmtId="0" fontId="48" fillId="18" borderId="18" xfId="31" applyFont="1" applyFill="1" applyBorder="1" applyAlignment="1">
      <alignment horizontal="right"/>
    </xf>
    <xf numFmtId="0" fontId="48" fillId="18" borderId="19" xfId="31" applyFont="1" applyFill="1" applyBorder="1" applyAlignment="1">
      <alignment horizontal="right"/>
    </xf>
    <xf numFmtId="0" fontId="6" fillId="0" borderId="31" xfId="31" applyFont="1" applyFill="1" applyBorder="1" applyAlignment="1">
      <alignment horizontal="left" vertical="center" wrapText="1"/>
    </xf>
    <xf numFmtId="0" fontId="39" fillId="0" borderId="32" xfId="31" applyFont="1" applyFill="1" applyBorder="1" applyAlignment="1">
      <alignment horizontal="left" vertical="center" wrapText="1"/>
    </xf>
    <xf numFmtId="3" fontId="48" fillId="12" borderId="26" xfId="4" applyNumberFormat="1" applyFont="1" applyFill="1" applyBorder="1" applyAlignment="1">
      <alignment vertical="center"/>
    </xf>
    <xf numFmtId="10" fontId="64" fillId="12" borderId="18" xfId="67" applyNumberFormat="1" applyFont="1" applyFill="1" applyBorder="1" applyAlignment="1" applyProtection="1">
      <alignment horizontal="right" vertical="center" indent="3"/>
    </xf>
    <xf numFmtId="10" fontId="64" fillId="12" borderId="19" xfId="67" applyNumberFormat="1" applyFont="1" applyFill="1" applyBorder="1" applyAlignment="1" applyProtection="1">
      <alignment horizontal="right" vertical="center" indent="3"/>
    </xf>
    <xf numFmtId="0" fontId="72" fillId="0" borderId="0" xfId="31" applyFont="1" applyFill="1" applyBorder="1"/>
    <xf numFmtId="193" fontId="5" fillId="0" borderId="0" xfId="59" applyNumberFormat="1"/>
    <xf numFmtId="0" fontId="5" fillId="0" borderId="0" xfId="15" applyNumberFormat="1"/>
    <xf numFmtId="0" fontId="17" fillId="15" borderId="11" xfId="31" applyFont="1" applyFill="1" applyBorder="1" applyAlignment="1"/>
    <xf numFmtId="0" fontId="48" fillId="18" borderId="31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25" xfId="26" applyFont="1" applyFill="1" applyBorder="1" applyAlignment="1">
      <alignment horizontal="center" vertical="center" wrapText="1"/>
    </xf>
    <xf numFmtId="0" fontId="48" fillId="18" borderId="5" xfId="26" applyFont="1" applyFill="1" applyBorder="1" applyAlignment="1">
      <alignment horizontal="center" vertical="center" wrapText="1"/>
    </xf>
    <xf numFmtId="0" fontId="17" fillId="0" borderId="0" xfId="76" applyFont="1" applyFill="1" applyBorder="1"/>
    <xf numFmtId="0" fontId="56" fillId="0" borderId="25" xfId="4" applyFont="1" applyBorder="1" applyAlignment="1">
      <alignment vertical="center" wrapText="1"/>
    </xf>
    <xf numFmtId="0" fontId="56" fillId="0" borderId="6" xfId="4" applyFont="1" applyFill="1" applyBorder="1" applyAlignment="1">
      <alignment vertical="center" wrapText="1"/>
    </xf>
    <xf numFmtId="0" fontId="1" fillId="0" borderId="0" xfId="31" applyFont="1"/>
    <xf numFmtId="0" fontId="39" fillId="0" borderId="6" xfId="31" applyFont="1" applyFill="1" applyBorder="1" applyAlignment="1">
      <alignment horizontal="left" vertical="center" wrapText="1"/>
    </xf>
    <xf numFmtId="49" fontId="56" fillId="0" borderId="6" xfId="4" applyNumberFormat="1" applyFont="1" applyBorder="1" applyAlignment="1">
      <alignment vertical="center" wrapText="1"/>
    </xf>
    <xf numFmtId="3" fontId="8" fillId="0" borderId="18" xfId="26" applyNumberFormat="1" applyFont="1" applyFill="1" applyBorder="1" applyAlignment="1">
      <alignment horizontal="right" vertical="center"/>
    </xf>
    <xf numFmtId="0" fontId="15" fillId="17" borderId="0" xfId="31" applyFont="1" applyFill="1" applyBorder="1" applyAlignment="1">
      <alignment vertical="center"/>
    </xf>
    <xf numFmtId="3" fontId="15" fillId="17" borderId="0" xfId="31" applyNumberFormat="1" applyFont="1" applyFill="1" applyBorder="1" applyAlignment="1">
      <alignment horizontal="right" vertical="center"/>
    </xf>
    <xf numFmtId="4" fontId="1" fillId="0" borderId="0" xfId="31" applyNumberFormat="1" applyFill="1" applyBorder="1"/>
    <xf numFmtId="4" fontId="23" fillId="0" borderId="0" xfId="31" applyNumberFormat="1" applyFont="1" applyFill="1" applyAlignment="1">
      <alignment horizontal="right"/>
    </xf>
    <xf numFmtId="178" fontId="17" fillId="0" borderId="0" xfId="31" applyNumberFormat="1" applyFont="1" applyFill="1" applyBorder="1"/>
    <xf numFmtId="189" fontId="5" fillId="0" borderId="0" xfId="59" applyNumberFormat="1"/>
    <xf numFmtId="0" fontId="72" fillId="15" borderId="0" xfId="31" applyFont="1" applyFill="1" applyBorder="1"/>
    <xf numFmtId="0" fontId="17" fillId="15" borderId="0" xfId="31" applyFont="1" applyFill="1" applyBorder="1"/>
    <xf numFmtId="0" fontId="48" fillId="18" borderId="32" xfId="31" applyFont="1" applyFill="1" applyBorder="1" applyAlignment="1">
      <alignment horizontal="left" vertical="center"/>
    </xf>
    <xf numFmtId="0" fontId="48" fillId="18" borderId="19" xfId="31" applyFont="1" applyFill="1" applyBorder="1" applyAlignment="1">
      <alignment horizontal="right" vertical="center" wrapText="1"/>
    </xf>
    <xf numFmtId="3" fontId="39" fillId="0" borderId="0" xfId="78" applyNumberFormat="1" applyFont="1" applyFill="1" applyBorder="1" applyAlignment="1">
      <alignment horizontal="right"/>
    </xf>
    <xf numFmtId="169" fontId="6" fillId="0" borderId="0" xfId="59" applyNumberFormat="1" applyFont="1" applyFill="1" applyBorder="1" applyAlignment="1">
      <alignment horizontal="right"/>
    </xf>
    <xf numFmtId="3" fontId="8" fillId="0" borderId="18" xfId="31" applyNumberFormat="1" applyFont="1" applyFill="1" applyBorder="1" applyAlignment="1">
      <alignment horizontal="right"/>
    </xf>
    <xf numFmtId="0" fontId="17" fillId="17" borderId="0" xfId="31" applyFont="1" applyFill="1" applyBorder="1" applyAlignment="1">
      <alignment horizontal="center" vertical="center" wrapText="1"/>
    </xf>
    <xf numFmtId="0" fontId="17" fillId="17" borderId="0" xfId="31" applyFont="1" applyFill="1" applyBorder="1" applyAlignment="1">
      <alignment vertical="center" wrapText="1"/>
    </xf>
    <xf numFmtId="177" fontId="17" fillId="17" borderId="0" xfId="31" applyNumberFormat="1" applyFont="1" applyFill="1" applyBorder="1" applyAlignment="1">
      <alignment horizontal="right" vertical="center" indent="2"/>
    </xf>
    <xf numFmtId="10" fontId="17" fillId="17" borderId="0" xfId="31" applyNumberFormat="1" applyFont="1" applyFill="1" applyBorder="1" applyAlignment="1">
      <alignment horizontal="right" vertical="center" indent="2"/>
    </xf>
    <xf numFmtId="10" fontId="17" fillId="17" borderId="0" xfId="31" applyNumberFormat="1" applyFont="1" applyFill="1" applyBorder="1" applyAlignment="1">
      <alignment horizontal="right" vertical="center"/>
    </xf>
    <xf numFmtId="10" fontId="1" fillId="0" borderId="0" xfId="67" applyNumberFormat="1"/>
    <xf numFmtId="41" fontId="1" fillId="0" borderId="0" xfId="79" applyNumberFormat="1" applyFont="1" applyFill="1" applyBorder="1" applyAlignment="1" applyProtection="1"/>
    <xf numFmtId="194" fontId="1" fillId="0" borderId="0" xfId="80" applyFont="1" applyFill="1" applyBorder="1" applyAlignment="1" applyProtection="1"/>
    <xf numFmtId="41" fontId="1" fillId="0" borderId="0" xfId="31" applyNumberFormat="1"/>
    <xf numFmtId="0" fontId="1" fillId="0" borderId="0" xfId="81"/>
    <xf numFmtId="170" fontId="46" fillId="18" borderId="31" xfId="37" applyNumberFormat="1" applyFont="1" applyFill="1" applyBorder="1" applyAlignment="1">
      <alignment horizontal="center" vertical="center" wrapText="1"/>
    </xf>
    <xf numFmtId="17" fontId="46" fillId="23" borderId="19" xfId="37" applyNumberFormat="1" applyFont="1" applyFill="1" applyBorder="1" applyAlignment="1">
      <alignment horizontal="right" vertical="center" wrapText="1"/>
    </xf>
    <xf numFmtId="10" fontId="1" fillId="0" borderId="5" xfId="41" applyNumberFormat="1" applyFont="1" applyFill="1" applyBorder="1" applyAlignment="1" applyProtection="1"/>
    <xf numFmtId="168" fontId="5" fillId="0" borderId="0" xfId="59" applyNumberFormat="1"/>
    <xf numFmtId="178" fontId="12" fillId="0" borderId="0" xfId="4" applyNumberFormat="1" applyFont="1" applyFill="1" applyBorder="1" applyAlignment="1">
      <alignment horizontal="right" vertical="center"/>
    </xf>
    <xf numFmtId="10" fontId="1" fillId="0" borderId="24" xfId="84" applyNumberFormat="1" applyFont="1" applyFill="1" applyBorder="1" applyAlignment="1" applyProtection="1">
      <alignment horizontal="right"/>
    </xf>
    <xf numFmtId="0" fontId="5" fillId="0" borderId="0" xfId="4" applyFont="1" applyFill="1" applyBorder="1"/>
    <xf numFmtId="10" fontId="1" fillId="0" borderId="0" xfId="41" applyNumberFormat="1" applyFont="1" applyFill="1" applyBorder="1" applyAlignment="1" applyProtection="1"/>
    <xf numFmtId="0" fontId="1" fillId="0" borderId="0" xfId="85" applyFont="1" applyFill="1" applyBorder="1"/>
    <xf numFmtId="175" fontId="1" fillId="0" borderId="0" xfId="85" applyNumberFormat="1" applyFont="1" applyFill="1" applyBorder="1"/>
    <xf numFmtId="10" fontId="1" fillId="0" borderId="0" xfId="85" applyNumberFormat="1" applyFont="1" applyFill="1" applyBorder="1"/>
    <xf numFmtId="10" fontId="5" fillId="0" borderId="0" xfId="15" applyNumberFormat="1"/>
    <xf numFmtId="168" fontId="5" fillId="0" borderId="0" xfId="59"/>
    <xf numFmtId="0" fontId="17" fillId="0" borderId="0" xfId="37" applyFont="1" applyFill="1" applyBorder="1"/>
    <xf numFmtId="0" fontId="1" fillId="0" borderId="0" xfId="81" applyFill="1" applyBorder="1"/>
    <xf numFmtId="0" fontId="72" fillId="0" borderId="0" xfId="26" applyFont="1" applyFill="1" applyBorder="1"/>
    <xf numFmtId="0" fontId="1" fillId="0" borderId="0" xfId="81" applyFill="1"/>
    <xf numFmtId="17" fontId="48" fillId="18" borderId="31" xfId="4" applyNumberFormat="1" applyFont="1" applyFill="1" applyBorder="1" applyAlignment="1">
      <alignment horizontal="center" vertical="center"/>
    </xf>
    <xf numFmtId="0" fontId="63" fillId="22" borderId="26" xfId="42" applyFont="1" applyFill="1" applyBorder="1" applyAlignment="1">
      <alignment horizontal="left"/>
    </xf>
    <xf numFmtId="0" fontId="1" fillId="0" borderId="0" xfId="92"/>
    <xf numFmtId="0" fontId="12" fillId="15" borderId="0" xfId="92" applyFont="1" applyFill="1" applyBorder="1" applyAlignment="1">
      <alignment horizontal="center"/>
    </xf>
    <xf numFmtId="0" fontId="47" fillId="18" borderId="32" xfId="92" applyFont="1" applyFill="1" applyBorder="1" applyAlignment="1">
      <alignment horizontal="left" vertical="center"/>
    </xf>
    <xf numFmtId="0" fontId="47" fillId="18" borderId="19" xfId="92" applyFont="1" applyFill="1" applyBorder="1" applyAlignment="1">
      <alignment horizontal="center" vertical="center" wrapText="1"/>
    </xf>
    <xf numFmtId="0" fontId="6" fillId="0" borderId="14" xfId="92" applyFont="1" applyFill="1" applyBorder="1" applyAlignment="1">
      <alignment horizontal="left" wrapText="1"/>
    </xf>
    <xf numFmtId="0" fontId="52" fillId="0" borderId="31" xfId="4" applyFont="1" applyBorder="1" applyAlignment="1">
      <alignment wrapText="1"/>
    </xf>
    <xf numFmtId="0" fontId="17" fillId="0" borderId="0" xfId="93" applyFont="1" applyFill="1" applyBorder="1"/>
    <xf numFmtId="10" fontId="17" fillId="0" borderId="0" xfId="94" applyNumberFormat="1" applyFont="1" applyFill="1" applyBorder="1" applyAlignment="1" applyProtection="1">
      <alignment horizontal="right" vertical="center"/>
    </xf>
    <xf numFmtId="0" fontId="15" fillId="0" borderId="0" xfId="93" applyFont="1" applyFill="1" applyBorder="1" applyAlignment="1">
      <alignment horizontal="center" vertical="center"/>
    </xf>
    <xf numFmtId="10" fontId="15" fillId="0" borderId="0" xfId="94" applyNumberFormat="1" applyFont="1" applyFill="1" applyBorder="1" applyAlignment="1" applyProtection="1">
      <alignment horizontal="right" vertical="center"/>
    </xf>
    <xf numFmtId="10" fontId="20" fillId="0" borderId="0" xfId="94" applyNumberFormat="1" applyFont="1" applyFill="1" applyBorder="1" applyAlignment="1" applyProtection="1">
      <alignment horizontal="right" vertical="center"/>
    </xf>
    <xf numFmtId="0" fontId="15" fillId="17" borderId="0" xfId="92" applyFont="1" applyFill="1" applyBorder="1" applyAlignment="1">
      <alignment vertical="center"/>
    </xf>
    <xf numFmtId="0" fontId="15" fillId="17" borderId="0" xfId="92" applyFont="1" applyFill="1" applyBorder="1" applyAlignment="1">
      <alignment horizontal="center" vertical="center"/>
    </xf>
    <xf numFmtId="10" fontId="15" fillId="17" borderId="0" xfId="95" applyNumberFormat="1" applyFont="1" applyFill="1" applyBorder="1" applyAlignment="1" applyProtection="1">
      <alignment horizontal="center" vertical="center"/>
    </xf>
    <xf numFmtId="10" fontId="20" fillId="17" borderId="0" xfId="95" applyNumberFormat="1" applyFont="1" applyFill="1" applyBorder="1" applyAlignment="1" applyProtection="1">
      <alignment horizontal="center" vertical="center"/>
    </xf>
    <xf numFmtId="10" fontId="15" fillId="17" borderId="0" xfId="92" applyNumberFormat="1" applyFont="1" applyFill="1" applyBorder="1" applyAlignment="1">
      <alignment horizontal="right" vertical="center" indent="2"/>
    </xf>
    <xf numFmtId="10" fontId="15" fillId="17" borderId="0" xfId="92" applyNumberFormat="1" applyFont="1" applyFill="1" applyBorder="1" applyAlignment="1">
      <alignment horizontal="right" vertical="center" indent="1"/>
    </xf>
    <xf numFmtId="0" fontId="17" fillId="0" borderId="0" xfId="92" applyFont="1" applyFill="1" applyBorder="1"/>
    <xf numFmtId="0" fontId="1" fillId="0" borderId="0" xfId="92" applyFill="1" applyBorder="1"/>
    <xf numFmtId="10" fontId="15" fillId="0" borderId="0" xfId="96" applyNumberFormat="1" applyFont="1" applyFill="1" applyBorder="1" applyAlignment="1" applyProtection="1">
      <alignment horizontal="right" vertical="center"/>
    </xf>
    <xf numFmtId="10" fontId="20" fillId="0" borderId="0" xfId="96" applyNumberFormat="1" applyFont="1" applyFill="1" applyBorder="1" applyAlignment="1" applyProtection="1">
      <alignment horizontal="right" vertical="center"/>
    </xf>
    <xf numFmtId="2" fontId="5" fillId="0" borderId="0" xfId="59" applyNumberFormat="1" applyFill="1" applyBorder="1" applyAlignment="1" applyProtection="1">
      <alignment horizontal="right" vertical="center"/>
    </xf>
    <xf numFmtId="0" fontId="47" fillId="18" borderId="25" xfId="92" applyFont="1" applyFill="1" applyBorder="1" applyAlignment="1">
      <alignment horizontal="left" vertical="center"/>
    </xf>
    <xf numFmtId="0" fontId="47" fillId="18" borderId="25" xfId="92" applyFont="1" applyFill="1" applyBorder="1" applyAlignment="1">
      <alignment horizontal="center" vertical="center" wrapText="1"/>
    </xf>
    <xf numFmtId="0" fontId="47" fillId="18" borderId="5" xfId="92" applyFont="1" applyFill="1" applyBorder="1" applyAlignment="1">
      <alignment horizontal="center" vertical="center" wrapText="1"/>
    </xf>
    <xf numFmtId="2" fontId="1" fillId="0" borderId="0" xfId="92" applyNumberFormat="1"/>
    <xf numFmtId="0" fontId="6" fillId="0" borderId="13" xfId="92" applyFont="1" applyFill="1" applyBorder="1" applyAlignment="1">
      <alignment horizontal="left" vertical="center" wrapText="1"/>
    </xf>
    <xf numFmtId="0" fontId="6" fillId="0" borderId="31" xfId="92" applyFont="1" applyFill="1" applyBorder="1" applyAlignment="1">
      <alignment horizontal="left" vertical="center" wrapText="1"/>
    </xf>
    <xf numFmtId="10" fontId="6" fillId="0" borderId="19" xfId="15" applyNumberFormat="1" applyFont="1" applyFill="1" applyBorder="1" applyAlignment="1" applyProtection="1">
      <alignment horizontal="right" vertical="center"/>
    </xf>
    <xf numFmtId="10" fontId="8" fillId="11" borderId="31" xfId="15" applyNumberFormat="1" applyFont="1" applyFill="1" applyBorder="1" applyAlignment="1" applyProtection="1">
      <alignment horizontal="right" vertical="center"/>
    </xf>
    <xf numFmtId="10" fontId="8" fillId="11" borderId="18" xfId="15" applyNumberFormat="1" applyFont="1" applyFill="1" applyBorder="1" applyAlignment="1" applyProtection="1">
      <alignment horizontal="right" vertical="center"/>
    </xf>
    <xf numFmtId="171" fontId="15" fillId="17" borderId="0" xfId="95" applyNumberFormat="1" applyFont="1" applyFill="1" applyBorder="1" applyAlignment="1" applyProtection="1">
      <alignment horizontal="center" vertical="center"/>
    </xf>
    <xf numFmtId="0" fontId="5" fillId="0" borderId="0" xfId="15" applyNumberFormat="1" applyFill="1" applyBorder="1"/>
    <xf numFmtId="10" fontId="5" fillId="0" borderId="0" xfId="15" applyNumberFormat="1" applyFill="1" applyBorder="1"/>
    <xf numFmtId="0" fontId="1" fillId="0" borderId="0" xfId="92" applyFill="1"/>
    <xf numFmtId="0" fontId="12" fillId="15" borderId="0" xfId="92" applyFont="1" applyFill="1" applyBorder="1" applyAlignment="1"/>
    <xf numFmtId="0" fontId="1" fillId="15" borderId="0" xfId="92" applyFont="1" applyFill="1" applyBorder="1"/>
    <xf numFmtId="0" fontId="60" fillId="18" borderId="26" xfId="92" applyFont="1" applyFill="1" applyBorder="1" applyAlignment="1">
      <alignment horizontal="center" vertical="center"/>
    </xf>
    <xf numFmtId="0" fontId="60" fillId="18" borderId="35" xfId="92" applyFont="1" applyFill="1" applyBorder="1" applyAlignment="1">
      <alignment horizontal="center" vertical="center"/>
    </xf>
    <xf numFmtId="0" fontId="39" fillId="0" borderId="36" xfId="26" applyFont="1" applyFill="1" applyBorder="1" applyAlignment="1">
      <alignment horizontal="left" vertical="center" wrapText="1"/>
    </xf>
    <xf numFmtId="168" fontId="6" fillId="0" borderId="19" xfId="94" applyNumberFormat="1" applyFont="1" applyFill="1" applyBorder="1" applyAlignment="1" applyProtection="1">
      <alignment horizontal="center" vertical="center"/>
    </xf>
    <xf numFmtId="0" fontId="15" fillId="2" borderId="0" xfId="92" applyFont="1" applyFill="1" applyBorder="1" applyAlignment="1">
      <alignment vertical="center"/>
    </xf>
    <xf numFmtId="10" fontId="5" fillId="0" borderId="0" xfId="15" applyNumberFormat="1" applyFill="1"/>
    <xf numFmtId="10" fontId="1" fillId="0" borderId="0" xfId="92" applyNumberFormat="1"/>
    <xf numFmtId="0" fontId="1" fillId="0" borderId="0" xfId="38"/>
    <xf numFmtId="0" fontId="14" fillId="15" borderId="0" xfId="4" applyFont="1" applyFill="1" applyBorder="1"/>
    <xf numFmtId="0" fontId="16" fillId="15" borderId="0" xfId="4" applyFont="1" applyFill="1" applyBorder="1"/>
    <xf numFmtId="0" fontId="47" fillId="18" borderId="0" xfId="4" applyFont="1" applyFill="1" applyBorder="1" applyAlignment="1">
      <alignment horizontal="left" vertical="center"/>
    </xf>
    <xf numFmtId="17" fontId="47" fillId="18" borderId="0" xfId="4" applyNumberFormat="1" applyFont="1" applyFill="1" applyBorder="1" applyAlignment="1">
      <alignment horizontal="right" vertical="center"/>
    </xf>
    <xf numFmtId="0" fontId="47" fillId="18" borderId="28" xfId="4" applyFont="1" applyFill="1" applyBorder="1" applyAlignment="1">
      <alignment horizontal="center" vertical="center" wrapText="1"/>
    </xf>
    <xf numFmtId="187" fontId="6" fillId="0" borderId="4" xfId="97" applyNumberFormat="1" applyFont="1" applyFill="1" applyBorder="1" applyAlignment="1" applyProtection="1">
      <alignment horizontal="right" vertical="center"/>
    </xf>
    <xf numFmtId="10" fontId="6" fillId="0" borderId="25" xfId="15" applyNumberFormat="1" applyFont="1" applyFill="1" applyBorder="1" applyAlignment="1" applyProtection="1">
      <alignment horizontal="right" vertical="center"/>
    </xf>
    <xf numFmtId="187" fontId="6" fillId="0" borderId="0" xfId="97" applyNumberFormat="1" applyFont="1" applyFill="1" applyBorder="1" applyAlignment="1" applyProtection="1">
      <alignment horizontal="right" vertical="center"/>
    </xf>
    <xf numFmtId="10" fontId="6" fillId="0" borderId="6" xfId="15" applyNumberFormat="1" applyFont="1" applyFill="1" applyBorder="1" applyAlignment="1" applyProtection="1">
      <alignment horizontal="right" vertical="center"/>
    </xf>
    <xf numFmtId="187" fontId="6" fillId="0" borderId="11" xfId="97" applyNumberFormat="1" applyFont="1" applyFill="1" applyBorder="1" applyAlignment="1" applyProtection="1">
      <alignment horizontal="right" vertical="center"/>
    </xf>
    <xf numFmtId="10" fontId="6" fillId="0" borderId="14" xfId="15" applyNumberFormat="1" applyFont="1" applyFill="1" applyBorder="1" applyAlignment="1" applyProtection="1">
      <alignment horizontal="right" vertical="center"/>
    </xf>
    <xf numFmtId="0" fontId="52" fillId="0" borderId="22" xfId="4" applyFont="1" applyBorder="1" applyAlignment="1">
      <alignment wrapText="1"/>
    </xf>
    <xf numFmtId="187" fontId="6" fillId="0" borderId="18" xfId="97" applyNumberFormat="1" applyFont="1" applyFill="1" applyBorder="1" applyAlignment="1" applyProtection="1">
      <alignment horizontal="right" vertical="center"/>
    </xf>
    <xf numFmtId="10" fontId="6" fillId="0" borderId="32" xfId="15" applyNumberFormat="1" applyFont="1" applyFill="1" applyBorder="1" applyAlignment="1" applyProtection="1">
      <alignment horizontal="right" vertical="center"/>
    </xf>
    <xf numFmtId="0" fontId="74" fillId="0" borderId="0" xfId="38" applyFont="1"/>
    <xf numFmtId="0" fontId="16" fillId="15" borderId="0" xfId="38" applyFont="1" applyFill="1"/>
    <xf numFmtId="14" fontId="47" fillId="18" borderId="0" xfId="4" applyNumberFormat="1" applyFont="1" applyFill="1" applyBorder="1" applyAlignment="1">
      <alignment horizontal="right" vertical="center" wrapText="1"/>
    </xf>
    <xf numFmtId="10" fontId="1" fillId="0" borderId="0" xfId="38" applyNumberFormat="1"/>
    <xf numFmtId="181" fontId="6" fillId="0" borderId="0" xfId="98" applyNumberFormat="1" applyFont="1" applyFill="1" applyBorder="1" applyAlignment="1" applyProtection="1">
      <alignment horizontal="right" vertical="center"/>
    </xf>
    <xf numFmtId="0" fontId="6" fillId="0" borderId="13" xfId="4" applyFont="1" applyFill="1" applyBorder="1" applyAlignment="1">
      <alignment vertical="center" wrapText="1"/>
    </xf>
    <xf numFmtId="181" fontId="6" fillId="0" borderId="18" xfId="98" applyNumberFormat="1" applyFont="1" applyFill="1" applyBorder="1" applyAlignment="1" applyProtection="1">
      <alignment horizontal="right" vertical="center"/>
    </xf>
    <xf numFmtId="0" fontId="6" fillId="0" borderId="22" xfId="4" applyFont="1" applyFill="1" applyBorder="1" applyAlignment="1">
      <alignment vertical="center" wrapText="1"/>
    </xf>
    <xf numFmtId="10" fontId="17" fillId="0" borderId="0" xfId="4" applyNumberFormat="1" applyFont="1" applyFill="1" applyBorder="1" applyAlignment="1">
      <alignment horizontal="right" vertical="center"/>
    </xf>
    <xf numFmtId="14" fontId="47" fillId="18" borderId="0" xfId="4" applyNumberFormat="1" applyFont="1" applyFill="1" applyBorder="1" applyAlignment="1">
      <alignment horizontal="right" vertical="center"/>
    </xf>
    <xf numFmtId="0" fontId="6" fillId="0" borderId="32" xfId="4" applyFont="1" applyFill="1" applyBorder="1" applyAlignment="1">
      <alignment horizontal="left" vertical="center" wrapText="1"/>
    </xf>
    <xf numFmtId="0" fontId="39" fillId="0" borderId="32" xfId="39" applyFont="1" applyFill="1" applyBorder="1" applyAlignment="1">
      <alignment horizontal="left" vertical="center" wrapText="1"/>
    </xf>
    <xf numFmtId="187" fontId="6" fillId="0" borderId="18" xfId="99" applyNumberFormat="1" applyFont="1" applyFill="1" applyBorder="1" applyAlignment="1" applyProtection="1">
      <alignment horizontal="right" vertical="center"/>
    </xf>
    <xf numFmtId="0" fontId="17" fillId="2" borderId="0" xfId="4" applyFont="1" applyFill="1" applyBorder="1" applyAlignment="1">
      <alignment horizontal="left" vertical="center"/>
    </xf>
    <xf numFmtId="0" fontId="17" fillId="2" borderId="0" xfId="4" applyFont="1" applyFill="1" applyBorder="1"/>
    <xf numFmtId="195" fontId="17" fillId="2" borderId="0" xfId="12" applyNumberFormat="1" applyFont="1" applyFill="1" applyBorder="1" applyAlignment="1" applyProtection="1"/>
    <xf numFmtId="10" fontId="17" fillId="2" borderId="0" xfId="4" applyNumberFormat="1" applyFont="1" applyFill="1" applyBorder="1" applyAlignment="1">
      <alignment horizontal="right" vertical="center" indent="2"/>
    </xf>
    <xf numFmtId="10" fontId="5" fillId="0" borderId="0" xfId="15" applyNumberFormat="1" applyBorder="1"/>
    <xf numFmtId="0" fontId="72" fillId="0" borderId="0" xfId="39" applyFont="1" applyFill="1" applyBorder="1"/>
    <xf numFmtId="0" fontId="10" fillId="0" borderId="0" xfId="4" applyNumberFormat="1" applyFont="1" applyFill="1" applyBorder="1" applyAlignment="1" applyProtection="1">
      <alignment horizontal="left" indent="2"/>
    </xf>
    <xf numFmtId="192" fontId="10" fillId="0" borderId="0" xfId="4" applyNumberFormat="1" applyFont="1" applyFill="1" applyBorder="1" applyAlignment="1" applyProtection="1"/>
    <xf numFmtId="0" fontId="10" fillId="0" borderId="0" xfId="4" applyNumberFormat="1" applyFont="1" applyFill="1" applyBorder="1" applyAlignment="1" applyProtection="1">
      <alignment horizontal="left"/>
    </xf>
    <xf numFmtId="0" fontId="1" fillId="0" borderId="0" xfId="71"/>
    <xf numFmtId="179" fontId="12" fillId="15" borderId="0" xfId="71" applyNumberFormat="1" applyFont="1" applyFill="1" applyBorder="1" applyAlignment="1">
      <alignment horizontal="left"/>
    </xf>
    <xf numFmtId="0" fontId="3" fillId="0" borderId="0" xfId="71" applyFont="1"/>
    <xf numFmtId="0" fontId="59" fillId="0" borderId="0" xfId="71" applyFont="1"/>
    <xf numFmtId="0" fontId="48" fillId="18" borderId="0" xfId="71" applyFont="1" applyFill="1" applyBorder="1" applyAlignment="1">
      <alignment horizontal="right"/>
    </xf>
    <xf numFmtId="0" fontId="48" fillId="18" borderId="24" xfId="71" applyFont="1" applyFill="1" applyBorder="1" applyAlignment="1">
      <alignment horizontal="right"/>
    </xf>
    <xf numFmtId="0" fontId="1" fillId="0" borderId="0" xfId="71" applyFont="1"/>
    <xf numFmtId="0" fontId="24" fillId="0" borderId="0" xfId="71" applyFont="1"/>
    <xf numFmtId="0" fontId="52" fillId="0" borderId="1" xfId="71" applyFont="1" applyFill="1" applyBorder="1" applyAlignment="1">
      <alignment vertical="center"/>
    </xf>
    <xf numFmtId="0" fontId="5" fillId="0" borderId="0" xfId="4" applyFont="1" applyFill="1" applyBorder="1" applyAlignment="1">
      <alignment vertical="center"/>
    </xf>
    <xf numFmtId="3" fontId="3" fillId="0" borderId="0" xfId="71" applyNumberFormat="1" applyFont="1"/>
    <xf numFmtId="0" fontId="52" fillId="0" borderId="1" xfId="71" applyFont="1" applyFill="1" applyBorder="1" applyAlignment="1">
      <alignment horizontal="left" vertical="center"/>
    </xf>
    <xf numFmtId="0" fontId="52" fillId="0" borderId="28" xfId="71" applyFont="1" applyFill="1" applyBorder="1" applyAlignment="1">
      <alignment vertical="center"/>
    </xf>
    <xf numFmtId="0" fontId="56" fillId="5" borderId="47" xfId="4" applyFont="1" applyFill="1" applyBorder="1"/>
    <xf numFmtId="0" fontId="56" fillId="5" borderId="47" xfId="4" applyFont="1" applyFill="1" applyBorder="1" applyAlignment="1">
      <alignment vertical="center"/>
    </xf>
    <xf numFmtId="0" fontId="52" fillId="0" borderId="49" xfId="71" applyFont="1" applyBorder="1" applyAlignment="1">
      <alignment vertical="center" wrapText="1"/>
    </xf>
    <xf numFmtId="0" fontId="1" fillId="0" borderId="0" xfId="100"/>
    <xf numFmtId="180" fontId="3" fillId="0" borderId="0" xfId="71" applyNumberFormat="1" applyFont="1"/>
    <xf numFmtId="0" fontId="52" fillId="0" borderId="55" xfId="71" applyFont="1" applyFill="1" applyBorder="1" applyAlignment="1">
      <alignment horizontal="left" vertical="center"/>
    </xf>
    <xf numFmtId="0" fontId="52" fillId="5" borderId="1" xfId="71" applyFont="1" applyFill="1" applyBorder="1" applyAlignment="1">
      <alignment horizontal="left" vertical="center"/>
    </xf>
    <xf numFmtId="0" fontId="48" fillId="12" borderId="18" xfId="71" applyFont="1" applyFill="1" applyBorder="1" applyAlignment="1">
      <alignment vertical="center"/>
    </xf>
    <xf numFmtId="3" fontId="48" fillId="12" borderId="18" xfId="71" applyNumberFormat="1" applyFont="1" applyFill="1" applyBorder="1" applyAlignment="1">
      <alignment vertical="center"/>
    </xf>
    <xf numFmtId="0" fontId="15" fillId="17" borderId="0" xfId="71" applyFont="1" applyFill="1" applyBorder="1" applyAlignment="1">
      <alignment horizontal="left" vertical="center"/>
    </xf>
    <xf numFmtId="0" fontId="15" fillId="17" borderId="0" xfId="71" applyFont="1" applyFill="1" applyBorder="1" applyAlignment="1">
      <alignment horizontal="center" vertical="center"/>
    </xf>
    <xf numFmtId="178" fontId="76" fillId="17" borderId="0" xfId="71" applyNumberFormat="1" applyFont="1" applyFill="1" applyBorder="1" applyAlignment="1">
      <alignment horizontal="right" vertical="center"/>
    </xf>
    <xf numFmtId="178" fontId="15" fillId="17" borderId="0" xfId="71" applyNumberFormat="1" applyFont="1" applyFill="1" applyBorder="1" applyAlignment="1">
      <alignment vertical="center"/>
    </xf>
    <xf numFmtId="10" fontId="15" fillId="17" borderId="0" xfId="32" applyNumberFormat="1" applyFont="1" applyFill="1" applyBorder="1" applyAlignment="1" applyProtection="1">
      <alignment horizontal="right" vertical="center" indent="3"/>
    </xf>
    <xf numFmtId="0" fontId="17" fillId="0" borderId="0" xfId="71" applyFont="1" applyFill="1" applyBorder="1"/>
    <xf numFmtId="0" fontId="17" fillId="0" borderId="0" xfId="71" applyFont="1" applyFill="1" applyBorder="1" applyAlignment="1">
      <alignment horizontal="center" vertical="center"/>
    </xf>
    <xf numFmtId="41" fontId="17" fillId="0" borderId="0" xfId="102" applyFont="1" applyFill="1" applyBorder="1" applyAlignment="1" applyProtection="1">
      <alignment vertical="center"/>
    </xf>
    <xf numFmtId="1" fontId="17" fillId="0" borderId="0" xfId="102" applyNumberFormat="1" applyFont="1" applyFill="1" applyBorder="1" applyAlignment="1" applyProtection="1">
      <alignment horizontal="center" vertical="center"/>
    </xf>
    <xf numFmtId="10" fontId="17" fillId="0" borderId="0" xfId="32" applyNumberFormat="1" applyFont="1" applyFill="1" applyBorder="1" applyAlignment="1" applyProtection="1">
      <alignment horizontal="center"/>
    </xf>
    <xf numFmtId="168" fontId="5" fillId="0" borderId="0" xfId="59" applyFill="1" applyBorder="1" applyAlignment="1">
      <alignment horizontal="center" vertical="center"/>
    </xf>
    <xf numFmtId="43" fontId="1" fillId="0" borderId="0" xfId="71" applyNumberFormat="1"/>
    <xf numFmtId="0" fontId="10" fillId="0" borderId="56" xfId="103" applyFont="1" applyFill="1" applyBorder="1" applyAlignment="1">
      <alignment wrapText="1"/>
    </xf>
    <xf numFmtId="15" fontId="10" fillId="0" borderId="56" xfId="103" applyNumberFormat="1" applyFont="1" applyFill="1" applyBorder="1" applyAlignment="1">
      <alignment horizontal="right" wrapText="1"/>
    </xf>
    <xf numFmtId="4" fontId="10" fillId="0" borderId="56" xfId="103" applyNumberFormat="1" applyFont="1" applyFill="1" applyBorder="1" applyAlignment="1">
      <alignment horizontal="right" wrapText="1"/>
    </xf>
    <xf numFmtId="0" fontId="27" fillId="0" borderId="56" xfId="104" applyFont="1" applyFill="1" applyBorder="1" applyAlignment="1">
      <alignment wrapText="1"/>
    </xf>
    <xf numFmtId="15" fontId="27" fillId="0" borderId="56" xfId="104" applyNumberFormat="1" applyFont="1" applyFill="1" applyBorder="1" applyAlignment="1">
      <alignment horizontal="right" wrapText="1"/>
    </xf>
    <xf numFmtId="4" fontId="27" fillId="0" borderId="56" xfId="104" applyNumberFormat="1" applyFont="1" applyFill="1" applyBorder="1" applyAlignment="1">
      <alignment horizontal="right" wrapText="1"/>
    </xf>
    <xf numFmtId="0" fontId="12" fillId="0" borderId="0" xfId="71" applyFont="1" applyFill="1" applyBorder="1" applyAlignment="1">
      <alignment vertical="center"/>
    </xf>
    <xf numFmtId="10" fontId="1" fillId="0" borderId="0" xfId="32" applyNumberFormat="1" applyFont="1" applyFill="1" applyBorder="1" applyAlignment="1" applyProtection="1">
      <alignment horizontal="center"/>
    </xf>
    <xf numFmtId="196" fontId="19" fillId="0" borderId="0" xfId="71" applyNumberFormat="1" applyFont="1" applyFill="1" applyBorder="1" applyAlignment="1">
      <alignment horizontal="center" vertical="center"/>
    </xf>
    <xf numFmtId="196" fontId="60" fillId="0" borderId="0" xfId="71" applyNumberFormat="1" applyFont="1" applyFill="1" applyBorder="1" applyAlignment="1">
      <alignment horizontal="center" vertical="center"/>
    </xf>
    <xf numFmtId="0" fontId="60" fillId="0" borderId="0" xfId="71" applyFont="1" applyFill="1" applyBorder="1" applyAlignment="1">
      <alignment horizontal="center" vertical="center" wrapText="1"/>
    </xf>
    <xf numFmtId="0" fontId="5" fillId="0" borderId="0" xfId="71" applyFont="1" applyFill="1" applyBorder="1" applyAlignment="1">
      <alignment vertical="center"/>
    </xf>
    <xf numFmtId="3" fontId="5" fillId="0" borderId="0" xfId="71" applyNumberFormat="1" applyFont="1" applyFill="1" applyBorder="1" applyAlignment="1">
      <alignment vertical="center"/>
    </xf>
    <xf numFmtId="3" fontId="24" fillId="0" borderId="0" xfId="32" applyNumberFormat="1" applyFont="1" applyFill="1" applyBorder="1" applyAlignment="1" applyProtection="1">
      <alignment horizontal="center"/>
    </xf>
    <xf numFmtId="3" fontId="5" fillId="0" borderId="0" xfId="71" applyNumberFormat="1" applyFont="1" applyFill="1" applyBorder="1" applyAlignment="1">
      <alignment horizontal="center" vertical="center"/>
    </xf>
    <xf numFmtId="10" fontId="62" fillId="0" borderId="0" xfId="71" applyNumberFormat="1" applyFont="1" applyFill="1" applyBorder="1" applyAlignment="1">
      <alignment horizontal="center" vertical="center"/>
    </xf>
    <xf numFmtId="10" fontId="62" fillId="0" borderId="0" xfId="71" applyNumberFormat="1" applyFont="1" applyFill="1" applyAlignment="1">
      <alignment horizontal="right"/>
    </xf>
    <xf numFmtId="0" fontId="1" fillId="0" borderId="0" xfId="71" applyFont="1" applyFill="1" applyBorder="1" applyAlignment="1">
      <alignment horizontal="left" vertical="center"/>
    </xf>
    <xf numFmtId="3" fontId="5" fillId="0" borderId="0" xfId="71" applyNumberFormat="1" applyFont="1" applyFill="1" applyAlignment="1">
      <alignment horizontal="right"/>
    </xf>
    <xf numFmtId="3" fontId="24" fillId="0" borderId="0" xfId="32" applyNumberFormat="1" applyFont="1" applyFill="1" applyBorder="1" applyAlignment="1" applyProtection="1">
      <alignment horizontal="right"/>
    </xf>
    <xf numFmtId="0" fontId="1" fillId="0" borderId="0" xfId="71" applyFont="1" applyFill="1" applyBorder="1" applyAlignment="1">
      <alignment vertical="center"/>
    </xf>
    <xf numFmtId="3" fontId="5" fillId="0" borderId="0" xfId="71" applyNumberFormat="1" applyFont="1" applyFill="1" applyBorder="1" applyAlignment="1">
      <alignment horizontal="right" vertical="center"/>
    </xf>
    <xf numFmtId="10" fontId="5" fillId="0" borderId="0" xfId="71" applyNumberFormat="1" applyFont="1" applyFill="1" applyBorder="1" applyAlignment="1">
      <alignment horizontal="center" vertical="center"/>
    </xf>
    <xf numFmtId="10" fontId="27" fillId="0" borderId="0" xfId="71" applyNumberFormat="1" applyFont="1" applyFill="1" applyAlignment="1">
      <alignment horizontal="right"/>
    </xf>
    <xf numFmtId="0" fontId="12" fillId="0" borderId="0" xfId="71" applyFont="1" applyFill="1" applyBorder="1" applyAlignment="1">
      <alignment horizontal="left" vertical="center"/>
    </xf>
    <xf numFmtId="0" fontId="1" fillId="0" borderId="0" xfId="71" applyFont="1" applyFill="1" applyBorder="1" applyAlignment="1">
      <alignment horizontal="center" vertical="center"/>
    </xf>
    <xf numFmtId="3" fontId="22" fillId="0" borderId="0" xfId="71" applyNumberFormat="1" applyFont="1" applyFill="1" applyAlignment="1">
      <alignment horizontal="right"/>
    </xf>
    <xf numFmtId="10" fontId="12" fillId="0" borderId="0" xfId="71" applyNumberFormat="1" applyFont="1" applyFill="1" applyBorder="1" applyAlignment="1">
      <alignment horizontal="center" vertical="center"/>
    </xf>
    <xf numFmtId="10" fontId="22" fillId="0" borderId="0" xfId="71" applyNumberFormat="1" applyFont="1" applyFill="1" applyAlignment="1">
      <alignment horizontal="right"/>
    </xf>
    <xf numFmtId="3" fontId="24" fillId="0" borderId="0" xfId="71" applyNumberFormat="1" applyFont="1"/>
    <xf numFmtId="0" fontId="17" fillId="0" borderId="0" xfId="71" applyFont="1" applyFill="1" applyBorder="1" applyAlignment="1">
      <alignment vertical="center"/>
    </xf>
    <xf numFmtId="4" fontId="17" fillId="0" borderId="0" xfId="32" applyNumberFormat="1" applyFont="1" applyFill="1" applyBorder="1" applyAlignment="1" applyProtection="1">
      <alignment horizontal="center"/>
    </xf>
    <xf numFmtId="0" fontId="6" fillId="0" borderId="44" xfId="4" applyFont="1" applyBorder="1"/>
    <xf numFmtId="0" fontId="6" fillId="20" borderId="0" xfId="4" applyFont="1" applyFill="1"/>
    <xf numFmtId="0" fontId="54" fillId="20" borderId="44" xfId="4" applyFont="1" applyFill="1" applyBorder="1"/>
    <xf numFmtId="0" fontId="54" fillId="20" borderId="0" xfId="4" applyFont="1" applyFill="1" applyBorder="1"/>
    <xf numFmtId="0" fontId="54" fillId="20" borderId="24" xfId="4" applyFont="1" applyFill="1" applyBorder="1"/>
    <xf numFmtId="0" fontId="11" fillId="0" borderId="0" xfId="4" applyFont="1"/>
    <xf numFmtId="3" fontId="11" fillId="0" borderId="0" xfId="4" applyNumberFormat="1" applyFont="1"/>
    <xf numFmtId="10" fontId="11" fillId="0" borderId="0" xfId="106" applyNumberFormat="1" applyFont="1"/>
    <xf numFmtId="0" fontId="39" fillId="0" borderId="44" xfId="33" applyFont="1" applyFill="1" applyBorder="1" applyAlignment="1">
      <alignment vertical="center" wrapText="1"/>
    </xf>
    <xf numFmtId="0" fontId="1" fillId="0" borderId="0" xfId="30"/>
    <xf numFmtId="0" fontId="1" fillId="15" borderId="0" xfId="30" applyFill="1"/>
    <xf numFmtId="17" fontId="48" fillId="12" borderId="22" xfId="30" applyNumberFormat="1" applyFont="1" applyFill="1" applyBorder="1" applyAlignment="1">
      <alignment horizontal="center" vertical="center"/>
    </xf>
    <xf numFmtId="0" fontId="47" fillId="12" borderId="32" xfId="30" applyFont="1" applyFill="1" applyBorder="1" applyAlignment="1">
      <alignment horizontal="center" vertical="center" wrapText="1"/>
    </xf>
    <xf numFmtId="0" fontId="47" fillId="12" borderId="19" xfId="30" applyFont="1" applyFill="1" applyBorder="1" applyAlignment="1">
      <alignment horizontal="center" vertical="center" wrapText="1"/>
    </xf>
    <xf numFmtId="0" fontId="1" fillId="0" borderId="0" xfId="30" applyBorder="1"/>
    <xf numFmtId="0" fontId="53" fillId="5" borderId="0" xfId="47" applyFont="1" applyFill="1" applyBorder="1" applyAlignment="1">
      <alignment horizontal="left"/>
    </xf>
    <xf numFmtId="17" fontId="2" fillId="0" borderId="0" xfId="4" applyNumberFormat="1" applyFont="1"/>
    <xf numFmtId="168" fontId="2" fillId="0" borderId="0" xfId="59" applyFont="1"/>
    <xf numFmtId="184" fontId="53" fillId="5" borderId="24" xfId="46" applyFont="1" applyFill="1" applyBorder="1"/>
    <xf numFmtId="10" fontId="1" fillId="0" borderId="0" xfId="109" applyNumberFormat="1" applyFont="1"/>
    <xf numFmtId="171" fontId="1" fillId="0" borderId="0" xfId="109" applyNumberFormat="1" applyFont="1"/>
    <xf numFmtId="0" fontId="52" fillId="5" borderId="0" xfId="30" applyFont="1" applyFill="1"/>
    <xf numFmtId="171" fontId="0" fillId="0" borderId="0" xfId="109" applyNumberFormat="1" applyFont="1"/>
    <xf numFmtId="9" fontId="2" fillId="0" borderId="0" xfId="109" applyFont="1"/>
    <xf numFmtId="172" fontId="26" fillId="6" borderId="0" xfId="29" applyNumberFormat="1" applyFont="1" applyFill="1" applyBorder="1" applyAlignment="1" applyProtection="1">
      <alignment horizontal="left" vertical="center" wrapText="1"/>
    </xf>
    <xf numFmtId="172" fontId="47" fillId="18" borderId="0" xfId="29" applyNumberFormat="1" applyFont="1" applyFill="1" applyBorder="1" applyAlignment="1" applyProtection="1">
      <alignment horizontal="left" vertical="center" wrapText="1"/>
    </xf>
    <xf numFmtId="0" fontId="46" fillId="18" borderId="0" xfId="28" applyFont="1" applyFill="1" applyAlignment="1">
      <alignment horizontal="center" vertical="center"/>
    </xf>
    <xf numFmtId="0" fontId="32" fillId="2" borderId="0" xfId="28" applyFont="1" applyFill="1" applyBorder="1" applyAlignment="1">
      <alignment horizontal="left"/>
    </xf>
    <xf numFmtId="172" fontId="6" fillId="17" borderId="0" xfId="29" applyNumberFormat="1" applyFont="1" applyFill="1" applyBorder="1" applyAlignment="1" applyProtection="1">
      <alignment horizontal="center"/>
    </xf>
    <xf numFmtId="172" fontId="78" fillId="17" borderId="0" xfId="29" applyNumberFormat="1" applyFont="1" applyFill="1" applyBorder="1" applyAlignment="1" applyProtection="1">
      <alignment horizontal="center"/>
    </xf>
    <xf numFmtId="0" fontId="52" fillId="17" borderId="0" xfId="28" applyFont="1" applyFill="1"/>
    <xf numFmtId="4" fontId="79" fillId="8" borderId="0" xfId="15" applyNumberFormat="1" applyFont="1" applyFill="1" applyBorder="1" applyAlignment="1" applyProtection="1">
      <alignment horizontal="right" vertical="center"/>
    </xf>
    <xf numFmtId="0" fontId="34" fillId="0" borderId="0" xfId="27" applyFont="1" applyFill="1" applyBorder="1" applyAlignment="1">
      <alignment horizontal="left" vertical="center" wrapText="1"/>
    </xf>
    <xf numFmtId="169" fontId="5" fillId="0" borderId="0" xfId="59" applyNumberFormat="1" applyFill="1" applyAlignment="1">
      <alignment vertical="top"/>
    </xf>
    <xf numFmtId="169" fontId="1" fillId="0" borderId="0" xfId="27" applyNumberFormat="1"/>
    <xf numFmtId="169" fontId="5" fillId="9" borderId="0" xfId="59" applyNumberFormat="1" applyFill="1" applyBorder="1" applyAlignment="1" applyProtection="1">
      <alignment horizontal="right" vertical="top"/>
    </xf>
    <xf numFmtId="169" fontId="5" fillId="8" borderId="0" xfId="59" applyNumberFormat="1" applyFill="1" applyBorder="1" applyAlignment="1" applyProtection="1">
      <alignment horizontal="right" vertical="top"/>
    </xf>
    <xf numFmtId="0" fontId="39" fillId="0" borderId="0" xfId="4" applyFont="1" applyFill="1" applyAlignment="1">
      <alignment horizontal="left" vertical="top" wrapText="1"/>
    </xf>
    <xf numFmtId="169" fontId="5" fillId="0" borderId="0" xfId="59" applyNumberFormat="1" applyFill="1"/>
    <xf numFmtId="0" fontId="1" fillId="0" borderId="0" xfId="27" applyFill="1"/>
    <xf numFmtId="0" fontId="39" fillId="0" borderId="0" xfId="4" applyFont="1" applyFill="1" applyAlignment="1">
      <alignment horizontal="left" vertical="top" wrapText="1" readingOrder="1"/>
    </xf>
    <xf numFmtId="1" fontId="80" fillId="0" borderId="0" xfId="15" applyNumberFormat="1" applyFont="1" applyFill="1" applyBorder="1" applyAlignment="1" applyProtection="1">
      <alignment horizontal="left" vertical="center"/>
    </xf>
    <xf numFmtId="0" fontId="12" fillId="0" borderId="0" xfId="28" applyFont="1" applyFill="1" applyBorder="1" applyAlignment="1"/>
    <xf numFmtId="172" fontId="49" fillId="0" borderId="0" xfId="29" applyNumberFormat="1" applyFont="1" applyFill="1" applyBorder="1" applyAlignment="1" applyProtection="1"/>
    <xf numFmtId="0" fontId="49" fillId="0" borderId="0" xfId="28" applyFont="1" applyFill="1"/>
    <xf numFmtId="172" fontId="26" fillId="6" borderId="0" xfId="29" applyNumberFormat="1" applyFont="1" applyFill="1" applyBorder="1" applyAlignment="1" applyProtection="1">
      <alignment horizontal="left" wrapText="1"/>
    </xf>
    <xf numFmtId="172" fontId="47" fillId="18" borderId="0" xfId="29" applyNumberFormat="1" applyFont="1" applyFill="1" applyBorder="1" applyAlignment="1" applyProtection="1">
      <alignment horizontal="left" wrapText="1"/>
    </xf>
    <xf numFmtId="0" fontId="46" fillId="18" borderId="0" xfId="28" applyFont="1" applyFill="1" applyAlignment="1">
      <alignment horizontal="right"/>
    </xf>
    <xf numFmtId="0" fontId="32" fillId="2" borderId="0" xfId="27" applyFont="1" applyFill="1" applyBorder="1" applyAlignment="1">
      <alignment horizontal="left"/>
    </xf>
    <xf numFmtId="0" fontId="38" fillId="17" borderId="0" xfId="27" applyFont="1" applyFill="1" applyBorder="1" applyAlignment="1">
      <alignment horizontal="left"/>
    </xf>
    <xf numFmtId="172" fontId="6" fillId="17" borderId="0" xfId="111" applyNumberFormat="1" applyFont="1" applyFill="1" applyBorder="1" applyAlignment="1" applyProtection="1">
      <alignment horizontal="center"/>
    </xf>
    <xf numFmtId="0" fontId="52" fillId="17" borderId="0" xfId="27" applyFont="1" applyFill="1"/>
    <xf numFmtId="171" fontId="7" fillId="8" borderId="0" xfId="15" applyNumberFormat="1" applyFont="1" applyFill="1" applyBorder="1" applyAlignment="1" applyProtection="1">
      <alignment horizontal="left" vertical="center"/>
    </xf>
    <xf numFmtId="0" fontId="33" fillId="2" borderId="0" xfId="27" applyFont="1" applyFill="1" applyAlignment="1">
      <alignment horizontal="left" vertical="top" wrapText="1"/>
    </xf>
    <xf numFmtId="0" fontId="1" fillId="0" borderId="0" xfId="25"/>
    <xf numFmtId="0" fontId="1" fillId="15" borderId="0" xfId="25" applyFill="1"/>
    <xf numFmtId="0" fontId="47" fillId="18" borderId="22" xfId="25" applyFont="1" applyFill="1" applyBorder="1" applyAlignment="1">
      <alignment horizontal="left" vertical="center"/>
    </xf>
    <xf numFmtId="0" fontId="47" fillId="18" borderId="19" xfId="25" applyFont="1" applyFill="1" applyBorder="1" applyAlignment="1">
      <alignment horizontal="center" vertical="center" wrapText="1"/>
    </xf>
    <xf numFmtId="0" fontId="6" fillId="0" borderId="44" xfId="112" applyFont="1" applyFill="1" applyBorder="1"/>
    <xf numFmtId="171" fontId="6" fillId="0" borderId="24" xfId="15" applyNumberFormat="1" applyFont="1" applyFill="1" applyBorder="1" applyAlignment="1" applyProtection="1">
      <alignment vertical="center" wrapText="1"/>
    </xf>
    <xf numFmtId="171" fontId="6" fillId="0" borderId="24" xfId="15" applyNumberFormat="1" applyFont="1" applyFill="1" applyBorder="1" applyAlignment="1" applyProtection="1">
      <alignment horizontal="right" vertical="center" wrapText="1"/>
    </xf>
    <xf numFmtId="0" fontId="1" fillId="0" borderId="0" xfId="25" applyFill="1"/>
    <xf numFmtId="0" fontId="65" fillId="15" borderId="0" xfId="25" applyFont="1" applyFill="1" applyAlignment="1">
      <alignment horizontal="center" wrapText="1"/>
    </xf>
    <xf numFmtId="0" fontId="1" fillId="0" borderId="0" xfId="25" applyBorder="1"/>
    <xf numFmtId="0" fontId="17" fillId="0" borderId="0" xfId="25" applyFont="1" applyFill="1" applyBorder="1"/>
    <xf numFmtId="169" fontId="23" fillId="0" borderId="0" xfId="115" applyNumberFormat="1" applyFont="1" applyFill="1" applyBorder="1" applyAlignment="1" applyProtection="1">
      <alignment vertical="center" wrapText="1"/>
    </xf>
    <xf numFmtId="172" fontId="17" fillId="0" borderId="0" xfId="116" applyNumberFormat="1" applyFont="1" applyFill="1" applyBorder="1" applyAlignment="1" applyProtection="1"/>
    <xf numFmtId="171" fontId="1" fillId="0" borderId="0" xfId="117" applyNumberFormat="1" applyFill="1"/>
    <xf numFmtId="0" fontId="17" fillId="15" borderId="0" xfId="25" applyFont="1" applyFill="1" applyBorder="1"/>
    <xf numFmtId="0" fontId="48" fillId="18" borderId="22" xfId="25" applyFont="1" applyFill="1" applyBorder="1" applyAlignment="1">
      <alignment horizontal="left" vertical="center"/>
    </xf>
    <xf numFmtId="0" fontId="48" fillId="18" borderId="19" xfId="25" applyFont="1" applyFill="1" applyBorder="1" applyAlignment="1">
      <alignment horizontal="right" wrapText="1"/>
    </xf>
    <xf numFmtId="0" fontId="6" fillId="0" borderId="44" xfId="119" applyFont="1" applyFill="1" applyBorder="1"/>
    <xf numFmtId="0" fontId="1" fillId="0" borderId="0" xfId="25" applyFont="1"/>
    <xf numFmtId="197" fontId="6" fillId="0" borderId="0" xfId="114" applyNumberFormat="1" applyFont="1" applyFill="1" applyBorder="1" applyAlignment="1"/>
    <xf numFmtId="197" fontId="8" fillId="4" borderId="0" xfId="114" applyNumberFormat="1" applyFont="1" applyFill="1" applyBorder="1" applyAlignment="1">
      <alignment horizontal="center" vertical="center"/>
    </xf>
    <xf numFmtId="197" fontId="8" fillId="24" borderId="0" xfId="114" applyNumberFormat="1" applyFont="1" applyFill="1" applyBorder="1" applyAlignment="1">
      <alignment vertical="center"/>
    </xf>
    <xf numFmtId="0" fontId="15" fillId="19" borderId="0" xfId="4" applyFont="1" applyFill="1" applyBorder="1" applyAlignment="1"/>
    <xf numFmtId="0" fontId="17" fillId="19" borderId="0" xfId="4" applyFont="1" applyFill="1" applyBorder="1"/>
    <xf numFmtId="0" fontId="47" fillId="18" borderId="5" xfId="4" applyFont="1" applyFill="1" applyBorder="1" applyAlignment="1">
      <alignment horizontal="right" wrapText="1"/>
    </xf>
    <xf numFmtId="0" fontId="6" fillId="0" borderId="44" xfId="121" applyFont="1" applyFill="1" applyBorder="1"/>
    <xf numFmtId="0" fontId="73" fillId="0" borderId="22" xfId="4" applyFont="1" applyFill="1" applyBorder="1"/>
    <xf numFmtId="187" fontId="73" fillId="0" borderId="18" xfId="123" applyNumberFormat="1" applyFont="1" applyFill="1" applyBorder="1"/>
    <xf numFmtId="171" fontId="12" fillId="5" borderId="19" xfId="15" applyNumberFormat="1" applyFont="1" applyFill="1" applyBorder="1" applyAlignment="1" applyProtection="1">
      <alignment vertical="center" wrapText="1"/>
    </xf>
    <xf numFmtId="172" fontId="15" fillId="17" borderId="0" xfId="124" applyNumberFormat="1" applyFont="1" applyFill="1" applyBorder="1" applyAlignment="1" applyProtection="1">
      <alignment horizontal="center"/>
    </xf>
    <xf numFmtId="171" fontId="15" fillId="17" borderId="0" xfId="125" applyNumberFormat="1" applyFont="1" applyFill="1" applyBorder="1" applyAlignment="1" applyProtection="1">
      <alignment horizontal="center"/>
    </xf>
    <xf numFmtId="169" fontId="5" fillId="0" borderId="0" xfId="59" applyNumberFormat="1" applyFill="1" applyBorder="1"/>
    <xf numFmtId="43" fontId="17" fillId="0" borderId="0" xfId="4" applyNumberFormat="1" applyFont="1" applyFill="1" applyBorder="1"/>
    <xf numFmtId="0" fontId="5" fillId="3" borderId="0" xfId="4" applyFill="1"/>
    <xf numFmtId="0" fontId="5" fillId="19" borderId="0" xfId="4" applyFont="1" applyFill="1" applyBorder="1"/>
    <xf numFmtId="0" fontId="47" fillId="18" borderId="22" xfId="4" applyFont="1" applyFill="1" applyBorder="1" applyAlignment="1">
      <alignment horizontal="left" vertical="center"/>
    </xf>
    <xf numFmtId="0" fontId="47" fillId="18" borderId="19" xfId="4" applyFont="1" applyFill="1" applyBorder="1" applyAlignment="1">
      <alignment horizontal="right" wrapText="1"/>
    </xf>
    <xf numFmtId="0" fontId="72" fillId="19" borderId="0" xfId="4" applyFont="1" applyFill="1" applyBorder="1" applyAlignment="1"/>
    <xf numFmtId="0" fontId="30" fillId="19" borderId="0" xfId="4" applyFont="1" applyFill="1" applyBorder="1"/>
    <xf numFmtId="172" fontId="30" fillId="19" borderId="0" xfId="124" applyNumberFormat="1" applyFont="1" applyFill="1" applyBorder="1" applyAlignment="1" applyProtection="1"/>
    <xf numFmtId="0" fontId="6" fillId="0" borderId="44" xfId="127" applyFont="1" applyFill="1" applyBorder="1"/>
    <xf numFmtId="0" fontId="6" fillId="0" borderId="21" xfId="127" applyFont="1" applyFill="1" applyBorder="1"/>
    <xf numFmtId="0" fontId="15" fillId="15" borderId="0" xfId="4" applyFont="1" applyFill="1" applyBorder="1" applyAlignment="1">
      <alignment horizontal="center"/>
    </xf>
    <xf numFmtId="172" fontId="15" fillId="15" borderId="0" xfId="111" applyNumberFormat="1" applyFont="1" applyFill="1" applyBorder="1" applyAlignment="1" applyProtection="1">
      <alignment horizontal="right" wrapText="1"/>
    </xf>
    <xf numFmtId="171" fontId="8" fillId="25" borderId="0" xfId="15" applyNumberFormat="1" applyFont="1" applyFill="1" applyBorder="1" applyAlignment="1" applyProtection="1">
      <alignment horizontal="left" vertical="center"/>
    </xf>
    <xf numFmtId="3" fontId="8" fillId="26" borderId="0" xfId="4" applyNumberFormat="1" applyFont="1" applyFill="1" applyBorder="1" applyAlignment="1">
      <alignment horizontal="right" vertical="center" wrapText="1"/>
    </xf>
    <xf numFmtId="4" fontId="5" fillId="0" borderId="0" xfId="4" applyNumberFormat="1"/>
    <xf numFmtId="0" fontId="20" fillId="0" borderId="0" xfId="4" applyFont="1" applyFill="1" applyBorder="1" applyAlignment="1">
      <alignment vertical="top" wrapText="1"/>
    </xf>
    <xf numFmtId="174" fontId="17" fillId="0" borderId="0" xfId="59" applyNumberFormat="1" applyFont="1" applyFill="1" applyBorder="1" applyAlignment="1" applyProtection="1">
      <alignment horizontal="center"/>
    </xf>
    <xf numFmtId="3" fontId="52" fillId="0" borderId="0" xfId="4" applyNumberFormat="1" applyFont="1" applyFill="1" applyAlignment="1">
      <alignment vertical="top"/>
    </xf>
    <xf numFmtId="0" fontId="82" fillId="0" borderId="0" xfId="4" applyFont="1" applyFill="1" applyAlignment="1">
      <alignment horizontal="left" vertical="top" wrapText="1"/>
    </xf>
    <xf numFmtId="3" fontId="53" fillId="0" borderId="0" xfId="4" applyNumberFormat="1" applyFont="1" applyFill="1" applyAlignment="1">
      <alignment vertical="top"/>
    </xf>
    <xf numFmtId="0" fontId="72" fillId="0" borderId="0" xfId="4" applyFont="1" applyFill="1" applyBorder="1" applyAlignment="1">
      <alignment horizontal="left"/>
    </xf>
    <xf numFmtId="174" fontId="15" fillId="0" borderId="0" xfId="59" applyNumberFormat="1" applyFont="1" applyFill="1" applyBorder="1" applyAlignment="1" applyProtection="1">
      <alignment horizontal="center"/>
    </xf>
    <xf numFmtId="0" fontId="7" fillId="0" borderId="0" xfId="4" applyFont="1" applyFill="1" applyAlignment="1">
      <alignment horizontal="left" vertical="top" wrapText="1"/>
    </xf>
    <xf numFmtId="0" fontId="83" fillId="0" borderId="0" xfId="4" applyFont="1" applyFill="1" applyAlignment="1">
      <alignment horizontal="left" vertical="top" wrapText="1"/>
    </xf>
    <xf numFmtId="174" fontId="6" fillId="0" borderId="0" xfId="129" applyNumberFormat="1" applyFont="1" applyFill="1" applyBorder="1" applyAlignment="1" applyProtection="1">
      <alignment horizontal="center"/>
    </xf>
    <xf numFmtId="3" fontId="53" fillId="0" borderId="0" xfId="131" applyNumberFormat="1" applyFont="1" applyFill="1" applyAlignment="1">
      <alignment vertical="top"/>
    </xf>
    <xf numFmtId="43" fontId="5" fillId="0" borderId="0" xfId="4" applyNumberFormat="1"/>
    <xf numFmtId="0" fontId="72" fillId="17" borderId="0" xfId="4" applyFont="1" applyFill="1" applyBorder="1" applyAlignment="1">
      <alignment horizontal="left"/>
    </xf>
    <xf numFmtId="175" fontId="15" fillId="17" borderId="0" xfId="111" applyNumberFormat="1" applyFont="1" applyFill="1" applyBorder="1" applyAlignment="1" applyProtection="1">
      <alignment horizontal="right" wrapText="1"/>
    </xf>
    <xf numFmtId="172" fontId="17" fillId="0" borderId="0" xfId="111" applyNumberFormat="1" applyFont="1" applyFill="1" applyBorder="1" applyAlignment="1" applyProtection="1"/>
    <xf numFmtId="0" fontId="30" fillId="0" borderId="0" xfId="4" applyFont="1" applyFill="1"/>
    <xf numFmtId="0" fontId="56" fillId="0" borderId="0" xfId="27" applyFont="1" applyFill="1" applyBorder="1" applyAlignment="1">
      <alignment vertical="center" wrapText="1"/>
    </xf>
    <xf numFmtId="0" fontId="72" fillId="17" borderId="0" xfId="4" applyFont="1" applyFill="1" applyBorder="1" applyAlignment="1"/>
    <xf numFmtId="0" fontId="72" fillId="27" borderId="0" xfId="4" applyFont="1" applyFill="1" applyBorder="1" applyAlignment="1"/>
    <xf numFmtId="0" fontId="23" fillId="0" borderId="0" xfId="4" applyFont="1" applyFill="1" applyBorder="1" applyAlignment="1">
      <alignment horizontal="left" vertical="top" wrapText="1"/>
    </xf>
    <xf numFmtId="0" fontId="12" fillId="0" borderId="0" xfId="27" applyFont="1" applyFill="1" applyBorder="1" applyAlignment="1">
      <alignment vertical="center"/>
    </xf>
    <xf numFmtId="172" fontId="1" fillId="0" borderId="0" xfId="40" applyNumberFormat="1" applyFont="1" applyFill="1" applyBorder="1" applyAlignment="1" applyProtection="1">
      <alignment vertical="center"/>
    </xf>
    <xf numFmtId="0" fontId="1" fillId="0" borderId="0" xfId="27" applyFill="1" applyAlignment="1">
      <alignment vertical="center"/>
    </xf>
    <xf numFmtId="172" fontId="75" fillId="18" borderId="0" xfId="40" applyNumberFormat="1" applyFont="1" applyFill="1" applyBorder="1" applyAlignment="1" applyProtection="1">
      <alignment horizontal="left" vertical="center" wrapText="1"/>
    </xf>
    <xf numFmtId="172" fontId="47" fillId="18" borderId="0" xfId="132" applyNumberFormat="1" applyFont="1" applyFill="1" applyBorder="1" applyAlignment="1" applyProtection="1">
      <alignment horizontal="center" vertical="center" wrapText="1"/>
    </xf>
    <xf numFmtId="0" fontId="47" fillId="18" borderId="0" xfId="27" applyFont="1" applyFill="1" applyAlignment="1">
      <alignment horizontal="right" vertical="center"/>
    </xf>
    <xf numFmtId="172" fontId="6" fillId="17" borderId="0" xfId="40" applyNumberFormat="1" applyFont="1" applyFill="1" applyBorder="1" applyAlignment="1" applyProtection="1">
      <alignment horizontal="center"/>
    </xf>
    <xf numFmtId="172" fontId="78" fillId="17" borderId="0" xfId="40" applyNumberFormat="1" applyFont="1" applyFill="1" applyBorder="1" applyAlignment="1" applyProtection="1">
      <alignment horizontal="center"/>
    </xf>
    <xf numFmtId="171" fontId="79" fillId="8" borderId="0" xfId="15" applyNumberFormat="1" applyFont="1" applyFill="1" applyBorder="1" applyAlignment="1" applyProtection="1">
      <alignment horizontal="right" vertical="center"/>
    </xf>
    <xf numFmtId="169" fontId="5" fillId="0" borderId="0" xfId="59" applyNumberFormat="1" applyFill="1" applyAlignment="1"/>
    <xf numFmtId="0" fontId="82" fillId="0" borderId="0" xfId="27" applyFont="1" applyFill="1" applyBorder="1" applyAlignment="1">
      <alignment horizontal="left" vertical="center" wrapText="1"/>
    </xf>
    <xf numFmtId="0" fontId="84" fillId="2" borderId="0" xfId="27" applyFont="1" applyFill="1" applyAlignment="1">
      <alignment horizontal="left" vertical="top" wrapText="1"/>
    </xf>
    <xf numFmtId="175" fontId="39" fillId="2" borderId="0" xfId="40" applyNumberFormat="1" applyFont="1" applyFill="1" applyBorder="1" applyAlignment="1" applyProtection="1">
      <alignment horizontal="right" vertical="top" wrapText="1"/>
    </xf>
    <xf numFmtId="175" fontId="78" fillId="2" borderId="0" xfId="40" applyNumberFormat="1" applyFont="1" applyFill="1" applyBorder="1" applyAlignment="1" applyProtection="1">
      <alignment horizontal="right" vertical="top" wrapText="1"/>
    </xf>
    <xf numFmtId="0" fontId="23" fillId="0" borderId="0" xfId="27" applyFont="1" applyFill="1" applyAlignment="1">
      <alignment vertical="top"/>
    </xf>
    <xf numFmtId="168" fontId="85" fillId="0" borderId="0" xfId="27" applyNumberFormat="1" applyFont="1" applyFill="1" applyAlignment="1">
      <alignment vertical="top"/>
    </xf>
    <xf numFmtId="193" fontId="1" fillId="0" borderId="0" xfId="27" applyNumberFormat="1" applyFill="1"/>
    <xf numFmtId="169" fontId="12" fillId="0" borderId="0" xfId="59" applyNumberFormat="1" applyFont="1" applyFill="1" applyBorder="1" applyAlignment="1" applyProtection="1">
      <alignment horizontal="right" vertical="center"/>
    </xf>
    <xf numFmtId="0" fontId="12" fillId="0" borderId="0" xfId="27" applyFont="1" applyFill="1" applyBorder="1" applyAlignment="1"/>
    <xf numFmtId="172" fontId="1" fillId="0" borderId="0" xfId="40" applyNumberFormat="1" applyFont="1" applyFill="1" applyBorder="1" applyAlignment="1" applyProtection="1"/>
    <xf numFmtId="172" fontId="26" fillId="18" borderId="0" xfId="40" applyNumberFormat="1" applyFont="1" applyFill="1" applyBorder="1" applyAlignment="1" applyProtection="1">
      <alignment horizontal="left" wrapText="1"/>
    </xf>
    <xf numFmtId="172" fontId="75" fillId="18" borderId="0" xfId="40" applyNumberFormat="1" applyFont="1" applyFill="1" applyBorder="1" applyAlignment="1" applyProtection="1">
      <alignment horizontal="left" wrapText="1"/>
    </xf>
    <xf numFmtId="0" fontId="48" fillId="18" borderId="0" xfId="27" applyFont="1" applyFill="1" applyAlignment="1">
      <alignment horizontal="right" vertical="center"/>
    </xf>
    <xf numFmtId="172" fontId="51" fillId="17" borderId="0" xfId="40" applyNumberFormat="1" applyFont="1" applyFill="1" applyBorder="1" applyAlignment="1" applyProtection="1">
      <alignment horizontal="center"/>
    </xf>
    <xf numFmtId="0" fontId="50" fillId="17" borderId="0" xfId="27" applyFont="1" applyFill="1"/>
    <xf numFmtId="3" fontId="86" fillId="0" borderId="0" xfId="4" applyNumberFormat="1" applyFont="1" applyFill="1"/>
    <xf numFmtId="3" fontId="16" fillId="10" borderId="0" xfId="59" applyNumberFormat="1" applyFont="1" applyFill="1" applyBorder="1" applyAlignment="1">
      <alignment horizontal="right" vertical="center" wrapText="1"/>
    </xf>
    <xf numFmtId="4" fontId="36" fillId="2" borderId="0" xfId="40" applyNumberFormat="1" applyFont="1" applyFill="1" applyBorder="1" applyAlignment="1" applyProtection="1">
      <alignment horizontal="right" vertical="center" wrapText="1"/>
    </xf>
    <xf numFmtId="0" fontId="69" fillId="0" borderId="0" xfId="27" applyFont="1" applyFill="1" applyAlignment="1">
      <alignment vertical="top"/>
    </xf>
    <xf numFmtId="43" fontId="1" fillId="0" borderId="0" xfId="27" applyNumberFormat="1"/>
    <xf numFmtId="0" fontId="87" fillId="7" borderId="0" xfId="4" applyFont="1" applyFill="1" applyAlignment="1">
      <alignment horizontal="center"/>
    </xf>
    <xf numFmtId="0" fontId="75" fillId="7" borderId="0" xfId="4" applyFont="1" applyFill="1" applyAlignment="1">
      <alignment horizontal="center"/>
    </xf>
    <xf numFmtId="0" fontId="5" fillId="0" borderId="0" xfId="4" applyAlignment="1">
      <alignment horizontal="center"/>
    </xf>
    <xf numFmtId="0" fontId="88" fillId="0" borderId="0" xfId="4" applyFont="1"/>
    <xf numFmtId="0" fontId="5" fillId="0" borderId="0" xfId="4" applyBorder="1" applyAlignment="1">
      <alignment horizontal="center"/>
    </xf>
    <xf numFmtId="0" fontId="5" fillId="0" borderId="0" xfId="4" applyFill="1" applyBorder="1"/>
    <xf numFmtId="0" fontId="88" fillId="0" borderId="0" xfId="4" applyFont="1" applyBorder="1"/>
    <xf numFmtId="4" fontId="6" fillId="5" borderId="0" xfId="133" applyNumberFormat="1" applyFont="1" applyFill="1" applyBorder="1" applyAlignment="1">
      <alignment horizontal="left"/>
    </xf>
    <xf numFmtId="0" fontId="5" fillId="0" borderId="0" xfId="4" applyBorder="1" applyAlignment="1">
      <alignment wrapText="1"/>
    </xf>
    <xf numFmtId="0" fontId="5" fillId="0" borderId="0" xfId="4" applyFill="1" applyBorder="1" applyAlignment="1">
      <alignment horizontal="center"/>
    </xf>
    <xf numFmtId="0" fontId="89" fillId="0" borderId="0" xfId="4" applyFont="1" applyAlignment="1">
      <alignment horizontal="center"/>
    </xf>
    <xf numFmtId="0" fontId="89" fillId="0" borderId="0" xfId="4" applyFont="1"/>
    <xf numFmtId="171" fontId="8" fillId="0" borderId="0" xfId="3" applyNumberFormat="1" applyFont="1" applyFill="1"/>
    <xf numFmtId="171" fontId="39" fillId="0" borderId="0" xfId="3" applyNumberFormat="1" applyFont="1" applyFill="1" applyBorder="1" applyAlignment="1" applyProtection="1">
      <alignment horizontal="right" vertical="center" wrapText="1"/>
    </xf>
    <xf numFmtId="17" fontId="47" fillId="18" borderId="26" xfId="4" applyNumberFormat="1" applyFont="1" applyFill="1" applyBorder="1" applyAlignment="1">
      <alignment horizontal="left" vertical="center"/>
    </xf>
    <xf numFmtId="171" fontId="6" fillId="21" borderId="6" xfId="3" applyNumberFormat="1" applyFont="1" applyFill="1" applyBorder="1" applyAlignment="1">
      <alignment horizontal="right" vertical="center"/>
    </xf>
    <xf numFmtId="0" fontId="1" fillId="15" borderId="44" xfId="20" applyFill="1" applyBorder="1"/>
    <xf numFmtId="0" fontId="1" fillId="15" borderId="24" xfId="20" applyFill="1" applyBorder="1"/>
    <xf numFmtId="0" fontId="47" fillId="12" borderId="59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6" fillId="0" borderId="24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48" fillId="12" borderId="31" xfId="20" applyFont="1" applyFill="1" applyBorder="1"/>
    <xf numFmtId="3" fontId="48" fillId="12" borderId="31" xfId="20" applyNumberFormat="1" applyFont="1" applyFill="1" applyBorder="1" applyAlignment="1">
      <alignment horizontal="right"/>
    </xf>
    <xf numFmtId="173" fontId="6" fillId="0" borderId="48" xfId="2" applyNumberFormat="1" applyFont="1" applyFill="1" applyBorder="1" applyAlignment="1" applyProtection="1">
      <alignment horizontal="center"/>
    </xf>
    <xf numFmtId="173" fontId="6" fillId="0" borderId="50" xfId="2" applyNumberFormat="1" applyFont="1" applyFill="1" applyBorder="1" applyAlignment="1" applyProtection="1">
      <alignment horizontal="center"/>
    </xf>
    <xf numFmtId="172" fontId="6" fillId="0" borderId="48" xfId="2" applyNumberFormat="1" applyFont="1" applyFill="1" applyBorder="1" applyAlignment="1" applyProtection="1">
      <alignment horizontal="right"/>
    </xf>
    <xf numFmtId="0" fontId="55" fillId="18" borderId="25" xfId="26" applyFont="1" applyFill="1" applyBorder="1" applyAlignment="1">
      <alignment horizontal="center" vertical="center"/>
    </xf>
    <xf numFmtId="173" fontId="6" fillId="0" borderId="48" xfId="2" applyNumberFormat="1" applyFont="1" applyFill="1" applyBorder="1" applyAlignment="1" applyProtection="1">
      <alignment horizontal="right"/>
    </xf>
    <xf numFmtId="173" fontId="6" fillId="0" borderId="48" xfId="2" applyNumberFormat="1" applyFont="1" applyFill="1" applyBorder="1" applyAlignment="1" applyProtection="1"/>
    <xf numFmtId="0" fontId="52" fillId="0" borderId="48" xfId="0" applyFont="1" applyBorder="1"/>
    <xf numFmtId="0" fontId="0" fillId="0" borderId="0" xfId="0"/>
    <xf numFmtId="0" fontId="48" fillId="18" borderId="32" xfId="31" applyFont="1" applyFill="1" applyBorder="1" applyAlignment="1">
      <alignment horizontal="right" vertical="center" wrapText="1"/>
    </xf>
    <xf numFmtId="165" fontId="1" fillId="0" borderId="0" xfId="1" applyNumberFormat="1"/>
    <xf numFmtId="182" fontId="59" fillId="0" borderId="0" xfId="1" applyNumberFormat="1" applyFont="1"/>
    <xf numFmtId="10" fontId="48" fillId="12" borderId="18" xfId="32" applyNumberFormat="1" applyFont="1" applyFill="1" applyBorder="1" applyAlignment="1" applyProtection="1">
      <alignment horizontal="right" vertical="center"/>
    </xf>
    <xf numFmtId="10" fontId="48" fillId="12" borderId="19" xfId="32" applyNumberFormat="1" applyFont="1" applyFill="1" applyBorder="1" applyAlignment="1" applyProtection="1">
      <alignment horizontal="right" vertical="center"/>
    </xf>
    <xf numFmtId="0" fontId="47" fillId="12" borderId="44" xfId="0" applyFont="1" applyFill="1" applyBorder="1" applyAlignment="1">
      <alignment horizontal="left"/>
    </xf>
    <xf numFmtId="0" fontId="47" fillId="12" borderId="0" xfId="0" applyFont="1" applyFill="1" applyBorder="1" applyAlignment="1">
      <alignment horizontal="right"/>
    </xf>
    <xf numFmtId="0" fontId="47" fillId="12" borderId="24" xfId="0" applyFont="1" applyFill="1" applyBorder="1" applyAlignment="1">
      <alignment horizontal="right"/>
    </xf>
    <xf numFmtId="0" fontId="47" fillId="12" borderId="69" xfId="0" applyFont="1" applyFill="1" applyBorder="1"/>
    <xf numFmtId="9" fontId="47" fillId="12" borderId="70" xfId="0" applyNumberFormat="1" applyFont="1" applyFill="1" applyBorder="1"/>
    <xf numFmtId="0" fontId="40" fillId="0" borderId="0" xfId="0" applyFont="1"/>
    <xf numFmtId="0" fontId="48" fillId="12" borderId="44" xfId="0" applyFont="1" applyFill="1" applyBorder="1" applyAlignment="1">
      <alignment horizontal="left"/>
    </xf>
    <xf numFmtId="0" fontId="48" fillId="12" borderId="0" xfId="0" applyFont="1" applyFill="1" applyBorder="1" applyAlignment="1">
      <alignment horizontal="right"/>
    </xf>
    <xf numFmtId="0" fontId="48" fillId="12" borderId="24" xfId="0" applyFont="1" applyFill="1" applyBorder="1" applyAlignment="1">
      <alignment horizontal="right"/>
    </xf>
    <xf numFmtId="10" fontId="11" fillId="0" borderId="24" xfId="106" applyNumberFormat="1" applyFont="1" applyBorder="1"/>
    <xf numFmtId="181" fontId="50" fillId="0" borderId="69" xfId="0" applyNumberFormat="1" applyFont="1" applyBorder="1" applyAlignment="1">
      <alignment horizontal="left"/>
    </xf>
    <xf numFmtId="0" fontId="48" fillId="12" borderId="31" xfId="0" applyFont="1" applyFill="1" applyBorder="1"/>
    <xf numFmtId="9" fontId="48" fillId="12" borderId="19" xfId="3" applyNumberFormat="1" applyFont="1" applyFill="1" applyBorder="1"/>
    <xf numFmtId="3" fontId="6" fillId="20" borderId="0" xfId="4" applyNumberFormat="1" applyFont="1" applyFill="1"/>
    <xf numFmtId="0" fontId="59" fillId="0" borderId="0" xfId="0" applyFont="1"/>
    <xf numFmtId="3" fontId="0" fillId="0" borderId="0" xfId="0" applyNumberFormat="1"/>
    <xf numFmtId="0" fontId="8" fillId="0" borderId="31" xfId="25" applyFont="1" applyFill="1" applyBorder="1"/>
    <xf numFmtId="197" fontId="39" fillId="0" borderId="0" xfId="114" applyNumberFormat="1" applyFont="1" applyFill="1" applyBorder="1" applyAlignment="1">
      <alignment horizontal="right"/>
    </xf>
    <xf numFmtId="169" fontId="7" fillId="5" borderId="18" xfId="115" applyNumberFormat="1" applyFont="1" applyFill="1" applyBorder="1" applyAlignment="1" applyProtection="1">
      <alignment vertical="center" wrapText="1"/>
    </xf>
    <xf numFmtId="171" fontId="7" fillId="5" borderId="19" xfId="3" applyNumberFormat="1" applyFont="1" applyFill="1" applyBorder="1" applyAlignment="1" applyProtection="1">
      <alignment vertical="center" wrapText="1"/>
    </xf>
    <xf numFmtId="169" fontId="63" fillId="0" borderId="0" xfId="341" applyNumberFormat="1" applyFont="1" applyFill="1" applyBorder="1"/>
    <xf numFmtId="169" fontId="63" fillId="0" borderId="0" xfId="55" applyNumberFormat="1" applyFont="1" applyFill="1" applyBorder="1" applyAlignment="1" applyProtection="1">
      <alignment vertical="center" wrapText="1"/>
    </xf>
    <xf numFmtId="0" fontId="8" fillId="0" borderId="0" xfId="341" applyFont="1" applyFill="1" applyBorder="1" applyAlignment="1">
      <alignment horizontal="left"/>
    </xf>
    <xf numFmtId="169" fontId="5" fillId="0" borderId="0" xfId="15" applyNumberFormat="1" applyFill="1" applyBorder="1" applyAlignment="1" applyProtection="1">
      <alignment horizontal="center"/>
    </xf>
    <xf numFmtId="169" fontId="15" fillId="0" borderId="0" xfId="4" applyNumberFormat="1" applyFont="1" applyFill="1" applyBorder="1" applyAlignment="1">
      <alignment horizontal="left"/>
    </xf>
    <xf numFmtId="0" fontId="6" fillId="0" borderId="0" xfId="341" applyFont="1" applyFill="1" applyBorder="1" applyAlignment="1">
      <alignment horizontal="left"/>
    </xf>
    <xf numFmtId="0" fontId="6" fillId="0" borderId="0" xfId="341" applyFont="1" applyFill="1" applyBorder="1" applyAlignment="1">
      <alignment horizontal="left" wrapText="1"/>
    </xf>
    <xf numFmtId="9" fontId="12" fillId="0" borderId="0" xfId="62" applyFont="1" applyFill="1" applyBorder="1" applyAlignment="1" applyProtection="1">
      <alignment vertical="center" wrapText="1"/>
    </xf>
    <xf numFmtId="169" fontId="17" fillId="0" borderId="0" xfId="4" applyNumberFormat="1" applyFont="1" applyFill="1" applyBorder="1" applyAlignment="1">
      <alignment horizontal="left"/>
    </xf>
    <xf numFmtId="171" fontId="8" fillId="21" borderId="32" xfId="3" applyNumberFormat="1" applyFont="1" applyFill="1" applyBorder="1" applyAlignment="1">
      <alignment horizontal="right" vertical="center"/>
    </xf>
    <xf numFmtId="181" fontId="6" fillId="0" borderId="59" xfId="98" applyNumberFormat="1" applyFont="1" applyFill="1" applyBorder="1" applyAlignment="1" applyProtection="1">
      <alignment horizontal="right" vertical="center"/>
    </xf>
    <xf numFmtId="181" fontId="6" fillId="0" borderId="57" xfId="98" applyNumberFormat="1" applyFont="1" applyFill="1" applyBorder="1" applyAlignment="1" applyProtection="1">
      <alignment horizontal="right" vertical="center"/>
    </xf>
    <xf numFmtId="181" fontId="6" fillId="0" borderId="57" xfId="98" applyNumberFormat="1" applyFont="1" applyFill="1" applyBorder="1" applyAlignment="1" applyProtection="1">
      <alignment horizontal="right"/>
    </xf>
    <xf numFmtId="10" fontId="6" fillId="0" borderId="58" xfId="15" applyNumberFormat="1" applyFont="1" applyFill="1" applyBorder="1" applyAlignment="1" applyProtection="1">
      <alignment horizontal="right" vertical="center"/>
    </xf>
    <xf numFmtId="0" fontId="47" fillId="12" borderId="59" xfId="20" applyFont="1" applyFill="1" applyBorder="1" applyAlignment="1">
      <alignment horizontal="center" vertical="center"/>
    </xf>
    <xf numFmtId="3" fontId="6" fillId="0" borderId="44" xfId="0" applyNumberFormat="1" applyFont="1" applyFill="1" applyBorder="1" applyAlignment="1">
      <alignment horizontal="right"/>
    </xf>
    <xf numFmtId="3" fontId="6" fillId="0" borderId="59" xfId="0" applyNumberFormat="1" applyFont="1" applyFill="1" applyBorder="1" applyAlignment="1">
      <alignment horizontal="right"/>
    </xf>
    <xf numFmtId="3" fontId="6" fillId="0" borderId="5" xfId="0" applyNumberFormat="1" applyFont="1" applyFill="1" applyBorder="1" applyAlignment="1">
      <alignment horizontal="right"/>
    </xf>
    <xf numFmtId="0" fontId="50" fillId="0" borderId="0" xfId="0" applyFont="1"/>
    <xf numFmtId="0" fontId="1" fillId="0" borderId="0" xfId="22"/>
    <xf numFmtId="0" fontId="48" fillId="16" borderId="59" xfId="21" applyFont="1" applyFill="1" applyBorder="1" applyAlignment="1">
      <alignment horizontal="center"/>
    </xf>
    <xf numFmtId="0" fontId="50" fillId="0" borderId="0" xfId="22" applyFont="1"/>
    <xf numFmtId="0" fontId="48" fillId="16" borderId="57" xfId="21" applyFont="1" applyFill="1" applyBorder="1" applyAlignment="1">
      <alignment horizontal="center"/>
    </xf>
    <xf numFmtId="0" fontId="50" fillId="0" borderId="0" xfId="22" applyFont="1" applyBorder="1"/>
    <xf numFmtId="0" fontId="2" fillId="0" borderId="73" xfId="0" applyFont="1" applyFill="1" applyBorder="1" applyAlignment="1">
      <alignment vertical="center"/>
    </xf>
    <xf numFmtId="0" fontId="0" fillId="0" borderId="73" xfId="0" applyFont="1" applyFill="1" applyBorder="1" applyAlignment="1">
      <alignment vertical="center"/>
    </xf>
    <xf numFmtId="0" fontId="0" fillId="0" borderId="73" xfId="0" applyFont="1" applyFill="1" applyBorder="1" applyAlignment="1">
      <alignment horizontal="center" vertical="center" wrapText="1"/>
    </xf>
    <xf numFmtId="15" fontId="0" fillId="0" borderId="74" xfId="0" applyNumberFormat="1" applyFont="1" applyFill="1" applyBorder="1" applyAlignment="1">
      <alignment horizontal="center" vertical="center"/>
    </xf>
    <xf numFmtId="0" fontId="50" fillId="0" borderId="0" xfId="0" applyFont="1" applyBorder="1"/>
    <xf numFmtId="0" fontId="48" fillId="16" borderId="59" xfId="21" applyFont="1" applyFill="1" applyBorder="1" applyAlignment="1">
      <alignment horizontal="center" vertical="center" wrapText="1"/>
    </xf>
    <xf numFmtId="0" fontId="12" fillId="0" borderId="75" xfId="0" applyFont="1" applyFill="1" applyBorder="1" applyAlignment="1">
      <alignment vertical="center"/>
    </xf>
    <xf numFmtId="0" fontId="12" fillId="0" borderId="76" xfId="0" applyFont="1" applyFill="1" applyBorder="1" applyAlignment="1">
      <alignment vertical="center"/>
    </xf>
    <xf numFmtId="0" fontId="12" fillId="0" borderId="77" xfId="0" applyFont="1" applyFill="1" applyBorder="1" applyAlignment="1">
      <alignment vertical="center"/>
    </xf>
    <xf numFmtId="0" fontId="48" fillId="12" borderId="0" xfId="22" applyFont="1" applyFill="1" applyBorder="1" applyAlignment="1">
      <alignment horizontal="center" vertical="center"/>
    </xf>
    <xf numFmtId="0" fontId="48" fillId="12" borderId="0" xfId="22" applyFont="1" applyFill="1" applyBorder="1" applyAlignment="1">
      <alignment horizontal="center"/>
    </xf>
    <xf numFmtId="0" fontId="48" fillId="12" borderId="57" xfId="22" applyFont="1" applyFill="1" applyBorder="1" applyAlignment="1">
      <alignment horizontal="center" vertical="center" wrapText="1"/>
    </xf>
    <xf numFmtId="0" fontId="48" fillId="12" borderId="57" xfId="22" applyFont="1" applyFill="1" applyBorder="1" applyAlignment="1">
      <alignment horizontal="center" vertical="center"/>
    </xf>
    <xf numFmtId="0" fontId="48" fillId="12" borderId="57" xfId="22" applyFont="1" applyFill="1" applyBorder="1" applyAlignment="1">
      <alignment horizontal="center"/>
    </xf>
    <xf numFmtId="0" fontId="0" fillId="0" borderId="73" xfId="0" applyFont="1" applyFill="1" applyBorder="1" applyAlignment="1">
      <alignment horizontal="left" vertical="center"/>
    </xf>
    <xf numFmtId="0" fontId="75" fillId="12" borderId="0" xfId="22" applyFont="1" applyFill="1" applyBorder="1" applyAlignment="1">
      <alignment horizontal="center" vertical="center" wrapText="1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0" xfId="22" applyFont="1" applyFill="1" applyBorder="1" applyAlignment="1"/>
    <xf numFmtId="0" fontId="75" fillId="12" borderId="88" xfId="22" applyFont="1" applyFill="1" applyBorder="1" applyAlignment="1">
      <alignment horizontal="center"/>
    </xf>
    <xf numFmtId="0" fontId="75" fillId="12" borderId="85" xfId="22" applyFont="1" applyFill="1" applyBorder="1" applyAlignment="1">
      <alignment horizontal="center"/>
    </xf>
    <xf numFmtId="0" fontId="112" fillId="12" borderId="83" xfId="22" applyFont="1" applyFill="1" applyBorder="1" applyAlignment="1"/>
    <xf numFmtId="0" fontId="112" fillId="12" borderId="0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0" xfId="22" applyFont="1" applyFill="1" applyBorder="1" applyAlignment="1"/>
    <xf numFmtId="0" fontId="112" fillId="12" borderId="82" xfId="22" applyFont="1" applyFill="1" applyBorder="1" applyAlignment="1"/>
    <xf numFmtId="0" fontId="112" fillId="12" borderId="0" xfId="22" applyFont="1" applyFill="1" applyBorder="1" applyAlignment="1">
      <alignment horizontal="center"/>
    </xf>
    <xf numFmtId="0" fontId="112" fillId="12" borderId="82" xfId="22" applyFont="1" applyFill="1" applyBorder="1" applyAlignment="1">
      <alignment horizontal="center"/>
    </xf>
    <xf numFmtId="0" fontId="0" fillId="0" borderId="73" xfId="0" applyFont="1" applyFill="1" applyBorder="1" applyAlignment="1">
      <alignment vertical="center" wrapText="1"/>
    </xf>
    <xf numFmtId="0" fontId="0" fillId="0" borderId="73" xfId="0" applyFont="1" applyFill="1" applyBorder="1" applyAlignment="1">
      <alignment horizontal="center" vertical="center"/>
    </xf>
    <xf numFmtId="0" fontId="112" fillId="12" borderId="0" xfId="22" applyFont="1" applyFill="1" applyBorder="1" applyAlignment="1">
      <alignment horizontal="left" vertical="center" wrapText="1"/>
    </xf>
    <xf numFmtId="0" fontId="113" fillId="12" borderId="0" xfId="22" applyFont="1" applyFill="1" applyBorder="1" applyAlignment="1">
      <alignment horizontal="center" vertical="center"/>
    </xf>
    <xf numFmtId="0" fontId="112" fillId="12" borderId="83" xfId="22" applyFont="1" applyFill="1" applyBorder="1" applyAlignment="1">
      <alignment horizontal="center"/>
    </xf>
    <xf numFmtId="0" fontId="16" fillId="0" borderId="73" xfId="0" applyFont="1" applyFill="1" applyBorder="1" applyAlignment="1">
      <alignment horizontal="left" vertical="center" wrapText="1"/>
    </xf>
    <xf numFmtId="0" fontId="114" fillId="0" borderId="73" xfId="0" applyFont="1" applyFill="1" applyBorder="1" applyAlignment="1">
      <alignment horizontal="center" vertical="center"/>
    </xf>
    <xf numFmtId="0" fontId="16" fillId="0" borderId="73" xfId="0" applyFont="1" applyFill="1" applyBorder="1" applyAlignment="1">
      <alignment horizontal="center" vertical="center"/>
    </xf>
    <xf numFmtId="15" fontId="16" fillId="0" borderId="73" xfId="0" applyNumberFormat="1" applyFont="1" applyFill="1" applyBorder="1" applyAlignment="1">
      <alignment horizontal="center" vertical="center"/>
    </xf>
    <xf numFmtId="15" fontId="17" fillId="0" borderId="73" xfId="0" applyNumberFormat="1" applyFont="1" applyFill="1" applyBorder="1" applyAlignment="1">
      <alignment horizontal="center" vertical="center"/>
    </xf>
    <xf numFmtId="0" fontId="48" fillId="12" borderId="59" xfId="22" applyFont="1" applyFill="1" applyBorder="1" applyAlignment="1"/>
    <xf numFmtId="0" fontId="48" fillId="12" borderId="59" xfId="22" applyFont="1" applyFill="1" applyBorder="1" applyAlignment="1">
      <alignment horizontal="center" vertical="center" wrapText="1"/>
    </xf>
    <xf numFmtId="0" fontId="48" fillId="12" borderId="0" xfId="22" applyFont="1" applyFill="1" applyBorder="1" applyAlignment="1"/>
    <xf numFmtId="0" fontId="48" fillId="12" borderId="0" xfId="22" applyFont="1" applyFill="1" applyBorder="1" applyAlignment="1">
      <alignment horizontal="center" vertical="center" wrapText="1"/>
    </xf>
    <xf numFmtId="0" fontId="48" fillId="12" borderId="57" xfId="22" applyFont="1" applyFill="1" applyBorder="1" applyAlignment="1"/>
    <xf numFmtId="0" fontId="12" fillId="0" borderId="73" xfId="0" applyFont="1" applyFill="1" applyBorder="1" applyAlignment="1">
      <alignment vertical="center"/>
    </xf>
    <xf numFmtId="0" fontId="5" fillId="0" borderId="73" xfId="0" applyFont="1" applyFill="1" applyBorder="1" applyAlignment="1">
      <alignment vertical="center"/>
    </xf>
    <xf numFmtId="0" fontId="1" fillId="0" borderId="0" xfId="22" applyBorder="1"/>
    <xf numFmtId="0" fontId="51" fillId="0" borderId="73" xfId="0" applyFont="1" applyFill="1" applyBorder="1" applyAlignment="1">
      <alignment vertical="center"/>
    </xf>
    <xf numFmtId="0" fontId="15" fillId="0" borderId="73" xfId="0" applyFont="1" applyFill="1" applyBorder="1" applyAlignment="1">
      <alignment vertical="center"/>
    </xf>
    <xf numFmtId="0" fontId="17" fillId="0" borderId="73" xfId="0" applyFont="1" applyFill="1" applyBorder="1" applyAlignment="1">
      <alignment horizontal="center" vertical="center"/>
    </xf>
    <xf numFmtId="0" fontId="40" fillId="0" borderId="73" xfId="0" applyFont="1" applyFill="1" applyBorder="1" applyAlignment="1">
      <alignment horizontal="center" vertical="center"/>
    </xf>
    <xf numFmtId="15" fontId="40" fillId="0" borderId="90" xfId="0" applyNumberFormat="1" applyFont="1" applyFill="1" applyBorder="1" applyAlignment="1">
      <alignment horizontal="center" vertical="center"/>
    </xf>
    <xf numFmtId="15" fontId="0" fillId="0" borderId="90" xfId="0" applyNumberFormat="1" applyFont="1" applyFill="1" applyBorder="1" applyAlignment="1">
      <alignment horizontal="center" vertical="center"/>
    </xf>
    <xf numFmtId="0" fontId="0" fillId="0" borderId="0" xfId="0" applyBorder="1"/>
    <xf numFmtId="4" fontId="6" fillId="0" borderId="48" xfId="0" applyNumberFormat="1" applyFont="1" applyBorder="1" applyAlignment="1">
      <alignment vertical="center"/>
    </xf>
    <xf numFmtId="9" fontId="7" fillId="0" borderId="0" xfId="3" applyFont="1" applyFill="1" applyBorder="1" applyAlignment="1" applyProtection="1">
      <alignment horizontal="right" vertical="center" wrapText="1"/>
    </xf>
    <xf numFmtId="171" fontId="7" fillId="0" borderId="0" xfId="3" applyNumberFormat="1" applyFont="1" applyFill="1" applyBorder="1" applyAlignment="1" applyProtection="1">
      <alignment horizontal="right" vertical="center" wrapText="1"/>
    </xf>
    <xf numFmtId="171" fontId="53" fillId="0" borderId="0" xfId="3" applyNumberFormat="1" applyFont="1" applyFill="1" applyBorder="1" applyAlignment="1" applyProtection="1">
      <alignment horizontal="right" vertical="center" wrapText="1"/>
    </xf>
    <xf numFmtId="0" fontId="55" fillId="18" borderId="91" xfId="26" applyFont="1" applyFill="1" applyBorder="1" applyAlignment="1">
      <alignment horizontal="left" vertical="center"/>
    </xf>
    <xf numFmtId="0" fontId="55" fillId="18" borderId="91" xfId="26" applyFont="1" applyFill="1" applyBorder="1" applyAlignment="1">
      <alignment horizontal="center" vertical="center"/>
    </xf>
    <xf numFmtId="0" fontId="48" fillId="18" borderId="91" xfId="26" applyFont="1" applyFill="1" applyBorder="1" applyAlignment="1">
      <alignment horizontal="center" vertical="center"/>
    </xf>
    <xf numFmtId="0" fontId="48" fillId="18" borderId="92" xfId="26" applyFont="1" applyFill="1" applyBorder="1" applyAlignment="1">
      <alignment horizontal="center" vertical="center"/>
    </xf>
    <xf numFmtId="0" fontId="55" fillId="18" borderId="31" xfId="26" applyFont="1" applyFill="1" applyBorder="1"/>
    <xf numFmtId="0" fontId="55" fillId="18" borderId="18" xfId="26" applyFont="1" applyFill="1" applyBorder="1"/>
    <xf numFmtId="0" fontId="55" fillId="18" borderId="19" xfId="26" applyFont="1" applyFill="1" applyBorder="1"/>
    <xf numFmtId="0" fontId="55" fillId="18" borderId="26" xfId="26" applyFont="1" applyFill="1" applyBorder="1" applyAlignment="1">
      <alignment horizontal="left" vertical="center"/>
    </xf>
    <xf numFmtId="0" fontId="55" fillId="18" borderId="26" xfId="26" applyFont="1" applyFill="1" applyBorder="1" applyAlignment="1">
      <alignment horizontal="center" vertical="center"/>
    </xf>
    <xf numFmtId="10" fontId="6" fillId="0" borderId="94" xfId="67" applyNumberFormat="1" applyFont="1" applyFill="1" applyBorder="1" applyAlignment="1">
      <alignment horizontal="right"/>
    </xf>
    <xf numFmtId="10" fontId="6" fillId="0" borderId="6" xfId="67" applyNumberFormat="1" applyFont="1" applyFill="1" applyBorder="1" applyAlignment="1">
      <alignment horizontal="right"/>
    </xf>
    <xf numFmtId="10" fontId="6" fillId="0" borderId="58" xfId="67" applyNumberFormat="1" applyFont="1" applyFill="1" applyBorder="1" applyAlignment="1">
      <alignment horizontal="right"/>
    </xf>
    <xf numFmtId="10" fontId="8" fillId="0" borderId="32" xfId="67" applyNumberFormat="1" applyFont="1" applyFill="1" applyBorder="1" applyAlignment="1">
      <alignment horizontal="right"/>
    </xf>
    <xf numFmtId="0" fontId="38" fillId="20" borderId="44" xfId="0" applyFont="1" applyFill="1" applyBorder="1" applyAlignment="1">
      <alignment horizontal="center"/>
    </xf>
    <xf numFmtId="0" fontId="38" fillId="20" borderId="0" xfId="0" applyFont="1" applyFill="1" applyBorder="1" applyAlignment="1">
      <alignment horizontal="center"/>
    </xf>
    <xf numFmtId="0" fontId="38" fillId="20" borderId="24" xfId="0" applyFont="1" applyFill="1" applyBorder="1" applyAlignment="1">
      <alignment horizontal="center"/>
    </xf>
    <xf numFmtId="0" fontId="48" fillId="12" borderId="59" xfId="0" applyFont="1" applyFill="1" applyBorder="1" applyAlignment="1">
      <alignment horizontal="right"/>
    </xf>
    <xf numFmtId="0" fontId="48" fillId="12" borderId="5" xfId="0" applyFont="1" applyFill="1" applyBorder="1" applyAlignment="1">
      <alignment horizontal="right"/>
    </xf>
    <xf numFmtId="10" fontId="39" fillId="0" borderId="5" xfId="87" applyNumberFormat="1" applyFont="1" applyFill="1" applyBorder="1" applyAlignment="1">
      <alignment horizontal="right" wrapText="1"/>
    </xf>
    <xf numFmtId="10" fontId="39" fillId="0" borderId="24" xfId="87" applyNumberFormat="1" applyFont="1" applyFill="1" applyBorder="1" applyAlignment="1">
      <alignment horizontal="right" wrapText="1"/>
    </xf>
    <xf numFmtId="0" fontId="47" fillId="20" borderId="0" xfId="0" applyFont="1" applyFill="1"/>
    <xf numFmtId="3" fontId="47" fillId="20" borderId="0" xfId="0" applyNumberFormat="1" applyFont="1" applyFill="1"/>
    <xf numFmtId="10" fontId="47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7" fillId="12" borderId="59" xfId="0" applyFont="1" applyFill="1" applyBorder="1" applyAlignment="1">
      <alignment horizontal="right" vertical="center"/>
    </xf>
    <xf numFmtId="0" fontId="47" fillId="12" borderId="5" xfId="0" applyFont="1" applyFill="1" applyBorder="1" applyAlignment="1">
      <alignment horizontal="right" vertical="center"/>
    </xf>
    <xf numFmtId="10" fontId="6" fillId="0" borderId="5" xfId="69" applyNumberFormat="1" applyFont="1" applyBorder="1" applyAlignment="1">
      <alignment vertical="center"/>
    </xf>
    <xf numFmtId="0" fontId="1" fillId="0" borderId="0" xfId="88"/>
    <xf numFmtId="0" fontId="4" fillId="20" borderId="0" xfId="34" applyFont="1" applyFill="1" applyAlignment="1">
      <alignment horizontal="center"/>
    </xf>
    <xf numFmtId="0" fontId="13" fillId="20" borderId="0" xfId="34" applyFont="1" applyFill="1" applyAlignment="1">
      <alignment horizontal="center"/>
    </xf>
    <xf numFmtId="0" fontId="47" fillId="12" borderId="18" xfId="35" applyFont="1" applyFill="1" applyBorder="1" applyAlignment="1">
      <alignment horizontal="center" wrapText="1"/>
    </xf>
    <xf numFmtId="0" fontId="115" fillId="12" borderId="18" xfId="35" applyFont="1" applyFill="1" applyBorder="1" applyAlignment="1">
      <alignment horizontal="center" wrapText="1"/>
    </xf>
    <xf numFmtId="181" fontId="6" fillId="0" borderId="12" xfId="15" applyNumberFormat="1" applyFont="1" applyBorder="1"/>
    <xf numFmtId="39" fontId="6" fillId="0" borderId="24" xfId="1" applyNumberFormat="1" applyFont="1" applyBorder="1"/>
    <xf numFmtId="39" fontId="6" fillId="0" borderId="5" xfId="1" applyNumberFormat="1" applyFont="1" applyBorder="1"/>
    <xf numFmtId="39" fontId="6" fillId="0" borderId="12" xfId="1" applyNumberFormat="1" applyFont="1" applyBorder="1"/>
    <xf numFmtId="39" fontId="6" fillId="0" borderId="19" xfId="1" applyNumberFormat="1" applyFont="1" applyBorder="1"/>
    <xf numFmtId="39" fontId="8" fillId="11" borderId="19" xfId="1" applyNumberFormat="1" applyFont="1" applyFill="1" applyBorder="1" applyAlignment="1" applyProtection="1">
      <alignment horizontal="right" vertical="center"/>
    </xf>
    <xf numFmtId="43" fontId="6" fillId="0" borderId="5" xfId="15" applyNumberFormat="1" applyFont="1" applyFill="1" applyBorder="1" applyAlignment="1" applyProtection="1">
      <alignment horizontal="right"/>
    </xf>
    <xf numFmtId="184" fontId="6" fillId="0" borderId="24" xfId="15" applyNumberFormat="1" applyFont="1" applyFill="1" applyBorder="1" applyAlignment="1" applyProtection="1">
      <alignment horizontal="right"/>
    </xf>
    <xf numFmtId="43" fontId="6" fillId="0" borderId="12" xfId="15" applyNumberFormat="1" applyFont="1" applyFill="1" applyBorder="1" applyAlignment="1" applyProtection="1">
      <alignment horizontal="right"/>
    </xf>
    <xf numFmtId="43" fontId="6" fillId="0" borderId="24" xfId="15" applyNumberFormat="1" applyFont="1" applyFill="1" applyBorder="1" applyAlignment="1" applyProtection="1">
      <alignment horizontal="right"/>
    </xf>
    <xf numFmtId="184" fontId="6" fillId="0" borderId="12" xfId="15" applyNumberFormat="1" applyFont="1" applyFill="1" applyBorder="1" applyAlignment="1" applyProtection="1">
      <alignment horizontal="right"/>
    </xf>
    <xf numFmtId="43" fontId="6" fillId="0" borderId="19" xfId="15" applyNumberFormat="1" applyFont="1" applyFill="1" applyBorder="1" applyAlignment="1" applyProtection="1">
      <alignment horizontal="right" vertical="center"/>
    </xf>
    <xf numFmtId="181" fontId="6" fillId="0" borderId="5" xfId="15" applyNumberFormat="1" applyFont="1" applyFill="1" applyBorder="1" applyAlignment="1" applyProtection="1">
      <alignment horizontal="right"/>
    </xf>
    <xf numFmtId="192" fontId="6" fillId="0" borderId="24" xfId="15" applyNumberFormat="1" applyFont="1" applyFill="1" applyBorder="1" applyAlignment="1" applyProtection="1">
      <alignment horizontal="right"/>
    </xf>
    <xf numFmtId="41" fontId="68" fillId="0" borderId="0" xfId="2" applyNumberFormat="1" applyFont="1" applyFill="1" applyBorder="1" applyAlignment="1">
      <alignment wrapText="1"/>
    </xf>
    <xf numFmtId="165" fontId="111" fillId="73" borderId="69" xfId="1" applyFont="1" applyFill="1" applyBorder="1" applyAlignment="1">
      <alignment wrapText="1"/>
    </xf>
    <xf numFmtId="165" fontId="111" fillId="73" borderId="57" xfId="1" applyFont="1" applyFill="1" applyBorder="1" applyAlignment="1">
      <alignment wrapText="1"/>
    </xf>
    <xf numFmtId="165" fontId="111" fillId="73" borderId="70" xfId="1" applyFont="1" applyFill="1" applyBorder="1" applyAlignment="1">
      <alignment wrapText="1"/>
    </xf>
    <xf numFmtId="0" fontId="47" fillId="12" borderId="44" xfId="4" applyFont="1" applyFill="1" applyBorder="1" applyAlignment="1">
      <alignment horizontal="right" vertical="center"/>
    </xf>
    <xf numFmtId="0" fontId="47" fillId="12" borderId="0" xfId="4" applyFont="1" applyFill="1" applyBorder="1" applyAlignment="1">
      <alignment horizontal="right" vertical="center"/>
    </xf>
    <xf numFmtId="0" fontId="39" fillId="0" borderId="0" xfId="4" applyFont="1" applyBorder="1"/>
    <xf numFmtId="182" fontId="6" fillId="0" borderId="0" xfId="50" applyNumberFormat="1" applyFont="1" applyBorder="1"/>
    <xf numFmtId="10" fontId="6" fillId="0" borderId="0" xfId="51" applyNumberFormat="1" applyFont="1" applyBorder="1"/>
    <xf numFmtId="4" fontId="39" fillId="0" borderId="0" xfId="4" applyNumberFormat="1" applyFont="1" applyBorder="1"/>
    <xf numFmtId="10" fontId="39" fillId="0" borderId="0" xfId="4" applyNumberFormat="1" applyFont="1" applyBorder="1"/>
    <xf numFmtId="0" fontId="8" fillId="74" borderId="0" xfId="4" applyFont="1" applyFill="1" applyBorder="1"/>
    <xf numFmtId="3" fontId="8" fillId="74" borderId="0" xfId="4" applyNumberFormat="1" applyFont="1" applyFill="1" applyBorder="1"/>
    <xf numFmtId="10" fontId="8" fillId="74" borderId="0" xfId="51" applyNumberFormat="1" applyFont="1" applyFill="1" applyBorder="1"/>
    <xf numFmtId="0" fontId="8" fillId="7" borderId="0" xfId="4" applyFont="1" applyFill="1" applyBorder="1"/>
    <xf numFmtId="3" fontId="8" fillId="7" borderId="0" xfId="4" applyNumberFormat="1" applyFont="1" applyFill="1" applyBorder="1"/>
    <xf numFmtId="10" fontId="8" fillId="7" borderId="0" xfId="51" applyNumberFormat="1" applyFont="1" applyFill="1" applyBorder="1"/>
    <xf numFmtId="0" fontId="63" fillId="21" borderId="31" xfId="42" applyFont="1" applyFill="1" applyBorder="1" applyAlignment="1">
      <alignment horizontal="left"/>
    </xf>
    <xf numFmtId="17" fontId="47" fillId="12" borderId="19" xfId="30" applyNumberFormat="1" applyFont="1" applyFill="1" applyBorder="1" applyAlignment="1">
      <alignment horizontal="center" vertical="center" wrapText="1"/>
    </xf>
    <xf numFmtId="184" fontId="53" fillId="5" borderId="24" xfId="46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Border="1" applyAlignment="1">
      <alignment horizontal="left"/>
    </xf>
    <xf numFmtId="0" fontId="8" fillId="4" borderId="0" xfId="0" applyFont="1" applyFill="1" applyBorder="1" applyAlignment="1">
      <alignment horizontal="left" vertical="center"/>
    </xf>
    <xf numFmtId="0" fontId="8" fillId="24" borderId="0" xfId="0" applyFont="1" applyFill="1" applyBorder="1" applyAlignment="1">
      <alignment horizontal="left"/>
    </xf>
    <xf numFmtId="0" fontId="6" fillId="0" borderId="0" xfId="264" applyFont="1"/>
    <xf numFmtId="214" fontId="8" fillId="15" borderId="0" xfId="48727" applyFont="1" applyFill="1" applyBorder="1" applyAlignment="1" applyProtection="1"/>
    <xf numFmtId="214" fontId="9" fillId="15" borderId="0" xfId="48727" applyFont="1" applyFill="1" applyBorder="1" applyAlignment="1" applyProtection="1">
      <alignment horizontal="right"/>
    </xf>
    <xf numFmtId="214" fontId="51" fillId="15" borderId="0" xfId="48727" applyFont="1" applyFill="1" applyBorder="1" applyAlignment="1" applyProtection="1">
      <alignment horizontal="right"/>
    </xf>
    <xf numFmtId="0" fontId="6" fillId="15" borderId="0" xfId="264" applyFont="1" applyFill="1" applyAlignment="1">
      <alignment horizontal="right"/>
    </xf>
    <xf numFmtId="169" fontId="47" fillId="16" borderId="0" xfId="6" applyNumberFormat="1" applyFont="1" applyFill="1" applyBorder="1" applyAlignment="1" applyProtection="1">
      <alignment vertical="center"/>
    </xf>
    <xf numFmtId="169" fontId="47" fillId="16" borderId="59" xfId="6" applyNumberFormat="1" applyFont="1" applyFill="1" applyBorder="1" applyAlignment="1" applyProtection="1">
      <alignment horizontal="center"/>
    </xf>
    <xf numFmtId="169" fontId="47" fillId="16" borderId="5" xfId="6" applyNumberFormat="1" applyFont="1" applyFill="1" applyBorder="1" applyAlignment="1" applyProtection="1">
      <alignment horizontal="center"/>
    </xf>
    <xf numFmtId="169" fontId="47" fillId="16" borderId="0" xfId="6" applyNumberFormat="1" applyFont="1" applyFill="1" applyBorder="1" applyAlignment="1" applyProtection="1">
      <alignment horizontal="right"/>
    </xf>
    <xf numFmtId="169" fontId="47" fillId="16" borderId="24" xfId="6" applyNumberFormat="1" applyFont="1" applyFill="1" applyBorder="1" applyAlignment="1" applyProtection="1">
      <alignment horizontal="right"/>
    </xf>
    <xf numFmtId="169" fontId="47" fillId="12" borderId="95" xfId="6" applyNumberFormat="1" applyFont="1" applyFill="1" applyBorder="1" applyAlignment="1" applyProtection="1">
      <alignment vertical="center" wrapText="1"/>
    </xf>
    <xf numFmtId="169" fontId="70" fillId="12" borderId="59" xfId="6" applyNumberFormat="1" applyFont="1" applyFill="1" applyBorder="1" applyAlignment="1" applyProtection="1">
      <alignment horizontal="right" vertical="center" wrapText="1"/>
    </xf>
    <xf numFmtId="169" fontId="70" fillId="12" borderId="5" xfId="6" applyNumberFormat="1" applyFont="1" applyFill="1" applyBorder="1" applyAlignment="1" applyProtection="1">
      <alignment horizontal="right" vertical="center" wrapText="1"/>
    </xf>
    <xf numFmtId="169" fontId="6" fillId="0" borderId="0" xfId="264" applyNumberFormat="1" applyFont="1"/>
    <xf numFmtId="169" fontId="8" fillId="0" borderId="0" xfId="6" applyNumberFormat="1" applyFont="1" applyFill="1" applyBorder="1" applyAlignment="1" applyProtection="1">
      <alignment horizontal="left" vertical="center" wrapText="1"/>
    </xf>
    <xf numFmtId="169" fontId="72" fillId="0" borderId="59" xfId="6" applyNumberFormat="1" applyFont="1" applyFill="1" applyBorder="1" applyAlignment="1" applyProtection="1">
      <alignment horizontal="right" vertical="center" wrapText="1"/>
    </xf>
    <xf numFmtId="169" fontId="72" fillId="0" borderId="5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horizontal="left" vertical="center" wrapText="1"/>
    </xf>
    <xf numFmtId="169" fontId="30" fillId="0" borderId="0" xfId="6" applyNumberFormat="1" applyFont="1" applyFill="1" applyBorder="1" applyAlignment="1" applyProtection="1">
      <alignment vertical="center" wrapText="1"/>
    </xf>
    <xf numFmtId="169" fontId="30" fillId="0" borderId="24" xfId="6" applyNumberFormat="1" applyFont="1" applyFill="1" applyBorder="1" applyAlignment="1" applyProtection="1">
      <alignment vertical="center" wrapText="1"/>
    </xf>
    <xf numFmtId="169" fontId="72" fillId="0" borderId="0" xfId="6" applyNumberFormat="1" applyFont="1" applyFill="1" applyBorder="1" applyAlignment="1" applyProtection="1">
      <alignment horizontal="right" vertical="center" wrapText="1"/>
    </xf>
    <xf numFmtId="169" fontId="72" fillId="0" borderId="24" xfId="6" applyNumberFormat="1" applyFont="1" applyFill="1" applyBorder="1" applyAlignment="1" applyProtection="1">
      <alignment horizontal="right" vertical="center" wrapText="1"/>
    </xf>
    <xf numFmtId="169" fontId="6" fillId="0" borderId="0" xfId="6" applyNumberFormat="1" applyFont="1" applyFill="1" applyBorder="1" applyAlignment="1" applyProtection="1">
      <alignment vertical="center" wrapText="1"/>
    </xf>
    <xf numFmtId="169" fontId="30" fillId="0" borderId="69" xfId="6" applyNumberFormat="1" applyFont="1" applyFill="1" applyBorder="1" applyAlignment="1" applyProtection="1">
      <alignment vertical="center" wrapText="1"/>
    </xf>
    <xf numFmtId="169" fontId="30" fillId="0" borderId="57" xfId="6" applyNumberFormat="1" applyFont="1" applyFill="1" applyBorder="1" applyAlignment="1" applyProtection="1">
      <alignment vertical="center" wrapText="1"/>
    </xf>
    <xf numFmtId="169" fontId="30" fillId="0" borderId="70" xfId="6" applyNumberFormat="1" applyFont="1" applyFill="1" applyBorder="1" applyAlignment="1" applyProtection="1">
      <alignment vertical="center" wrapText="1"/>
    </xf>
    <xf numFmtId="169" fontId="47" fillId="12" borderId="31" xfId="6" applyNumberFormat="1" applyFont="1" applyFill="1" applyBorder="1" applyAlignment="1" applyProtection="1">
      <alignment vertical="center" wrapText="1"/>
    </xf>
    <xf numFmtId="169" fontId="70" fillId="12" borderId="31" xfId="6" applyNumberFormat="1" applyFont="1" applyFill="1" applyBorder="1" applyAlignment="1" applyProtection="1">
      <alignment horizontal="right" vertical="center" wrapText="1"/>
    </xf>
    <xf numFmtId="169" fontId="70" fillId="12" borderId="18" xfId="6" applyNumberFormat="1" applyFont="1" applyFill="1" applyBorder="1" applyAlignment="1" applyProtection="1">
      <alignment horizontal="right" vertical="center" wrapText="1"/>
    </xf>
    <xf numFmtId="169" fontId="70" fillId="12" borderId="19" xfId="6" applyNumberFormat="1" applyFont="1" applyFill="1" applyBorder="1" applyAlignment="1" applyProtection="1">
      <alignment horizontal="right" vertical="center" wrapText="1"/>
    </xf>
    <xf numFmtId="169" fontId="8" fillId="0" borderId="0" xfId="6" applyNumberFormat="1" applyFont="1" applyFill="1" applyBorder="1" applyAlignment="1" applyProtection="1">
      <alignment vertical="center" wrapText="1"/>
    </xf>
    <xf numFmtId="169" fontId="30" fillId="0" borderId="59" xfId="6" applyNumberFormat="1" applyFont="1" applyFill="1" applyBorder="1" applyAlignment="1" applyProtection="1">
      <alignment vertical="center" wrapText="1"/>
    </xf>
    <xf numFmtId="169" fontId="30" fillId="0" borderId="5" xfId="6" applyNumberFormat="1" applyFont="1" applyFill="1" applyBorder="1" applyAlignment="1" applyProtection="1">
      <alignment vertical="center" wrapText="1"/>
    </xf>
    <xf numFmtId="169" fontId="6" fillId="0" borderId="0" xfId="6" applyNumberFormat="1" applyFont="1" applyFill="1" applyBorder="1" applyAlignment="1" applyProtection="1">
      <alignment horizontal="right" vertical="center" wrapText="1"/>
    </xf>
    <xf numFmtId="169" fontId="51" fillId="0" borderId="0" xfId="6" applyNumberFormat="1" applyFont="1" applyFill="1" applyBorder="1" applyAlignment="1" applyProtection="1">
      <alignment vertical="center" wrapText="1"/>
    </xf>
    <xf numFmtId="169" fontId="51" fillId="0" borderId="0" xfId="6" applyNumberFormat="1" applyFont="1" applyFill="1" applyBorder="1" applyAlignment="1" applyProtection="1">
      <alignment horizontal="right" vertical="center" wrapText="1"/>
    </xf>
    <xf numFmtId="169" fontId="51" fillId="17" borderId="0" xfId="6" applyNumberFormat="1" applyFont="1" applyFill="1" applyBorder="1" applyAlignment="1" applyProtection="1"/>
    <xf numFmtId="169" fontId="51" fillId="17" borderId="0" xfId="6" applyNumberFormat="1" applyFont="1" applyFill="1" applyBorder="1" applyAlignment="1" applyProtection="1">
      <alignment horizontal="right"/>
    </xf>
    <xf numFmtId="169" fontId="51" fillId="0" borderId="0" xfId="6" applyNumberFormat="1" applyFont="1" applyFill="1" applyBorder="1" applyAlignment="1" applyProtection="1"/>
    <xf numFmtId="169" fontId="6" fillId="0" borderId="0" xfId="6" applyNumberFormat="1" applyFont="1" applyFill="1" applyBorder="1" applyAlignment="1" applyProtection="1">
      <alignment horizontal="right"/>
    </xf>
    <xf numFmtId="0" fontId="6" fillId="0" borderId="0" xfId="264" applyFont="1" applyAlignment="1">
      <alignment horizontal="right"/>
    </xf>
    <xf numFmtId="169" fontId="6" fillId="0" borderId="0" xfId="264" applyNumberFormat="1" applyFont="1" applyAlignment="1">
      <alignment horizontal="right"/>
    </xf>
    <xf numFmtId="0" fontId="5" fillId="0" borderId="0" xfId="264"/>
    <xf numFmtId="214" fontId="19" fillId="17" borderId="0" xfId="48727" applyFont="1" applyFill="1" applyBorder="1" applyAlignment="1" applyProtection="1">
      <alignment horizontal="center" vertical="top"/>
    </xf>
    <xf numFmtId="0" fontId="5" fillId="5" borderId="0" xfId="264" applyFill="1"/>
    <xf numFmtId="0" fontId="47" fillId="18" borderId="96" xfId="264" applyFont="1" applyFill="1" applyBorder="1" applyAlignment="1">
      <alignment vertical="center"/>
    </xf>
    <xf numFmtId="0" fontId="24" fillId="0" borderId="0" xfId="264" applyFont="1"/>
    <xf numFmtId="0" fontId="47" fillId="18" borderId="5" xfId="264" applyFont="1" applyFill="1" applyBorder="1" applyAlignment="1">
      <alignment horizontal="center" vertical="center"/>
    </xf>
    <xf numFmtId="169" fontId="70" fillId="12" borderId="31" xfId="48728" applyNumberFormat="1" applyFont="1" applyFill="1" applyBorder="1" applyAlignment="1" applyProtection="1">
      <alignment vertical="center" wrapText="1"/>
    </xf>
    <xf numFmtId="169" fontId="70" fillId="12" borderId="18" xfId="48728" applyNumberFormat="1" applyFont="1" applyFill="1" applyBorder="1" applyAlignment="1" applyProtection="1">
      <alignment vertical="center" wrapText="1"/>
    </xf>
    <xf numFmtId="169" fontId="70" fillId="12" borderId="19" xfId="48728" applyNumberFormat="1" applyFont="1" applyFill="1" applyBorder="1" applyAlignment="1" applyProtection="1">
      <alignment vertical="center" wrapText="1"/>
    </xf>
    <xf numFmtId="169" fontId="8" fillId="0" borderId="97" xfId="6" applyNumberFormat="1" applyFont="1" applyFill="1" applyBorder="1" applyAlignment="1" applyProtection="1">
      <alignment horizontal="left" vertical="center" wrapText="1"/>
    </xf>
    <xf numFmtId="169" fontId="83" fillId="0" borderId="59" xfId="48728" applyNumberFormat="1" applyFont="1" applyFill="1" applyBorder="1" applyAlignment="1" applyProtection="1">
      <alignment vertical="center" wrapText="1"/>
    </xf>
    <xf numFmtId="169" fontId="83" fillId="0" borderId="24" xfId="48728" applyNumberFormat="1" applyFont="1" applyFill="1" applyBorder="1" applyAlignment="1" applyProtection="1">
      <alignment vertical="center" wrapText="1"/>
    </xf>
    <xf numFmtId="169" fontId="83" fillId="0" borderId="5" xfId="48728" applyNumberFormat="1" applyFont="1" applyFill="1" applyBorder="1" applyAlignment="1" applyProtection="1">
      <alignment vertical="center" wrapText="1"/>
    </xf>
    <xf numFmtId="169" fontId="82" fillId="0" borderId="0" xfId="6" applyNumberFormat="1" applyFont="1" applyFill="1" applyBorder="1" applyAlignment="1" applyProtection="1">
      <alignment vertical="center" wrapText="1"/>
    </xf>
    <xf numFmtId="169" fontId="23" fillId="0" borderId="0" xfId="48729" applyNumberFormat="1" applyFont="1" applyFill="1" applyBorder="1" applyAlignment="1" applyProtection="1">
      <alignment vertical="center" wrapText="1"/>
    </xf>
    <xf numFmtId="169" fontId="82" fillId="0" borderId="24" xfId="6" applyNumberFormat="1" applyFont="1" applyFill="1" applyBorder="1" applyAlignment="1" applyProtection="1">
      <alignment vertical="center" wrapText="1"/>
    </xf>
    <xf numFmtId="0" fontId="5" fillId="0" borderId="0" xfId="264" applyNumberFormat="1"/>
    <xf numFmtId="169" fontId="83" fillId="0" borderId="0" xfId="48728" applyNumberFormat="1" applyFont="1" applyFill="1" applyBorder="1" applyAlignment="1" applyProtection="1">
      <alignment vertical="center" wrapText="1"/>
    </xf>
    <xf numFmtId="169" fontId="23" fillId="0" borderId="0" xfId="48730" applyNumberFormat="1" applyFont="1" applyFill="1" applyBorder="1" applyAlignment="1" applyProtection="1">
      <alignment vertical="center" wrapText="1"/>
    </xf>
    <xf numFmtId="169" fontId="23" fillId="0" borderId="0" xfId="6" applyNumberFormat="1" applyFont="1" applyFill="1" applyBorder="1" applyAlignment="1" applyProtection="1">
      <alignment vertical="center" wrapText="1"/>
    </xf>
    <xf numFmtId="169" fontId="47" fillId="12" borderId="32" xfId="6" applyNumberFormat="1" applyFont="1" applyFill="1" applyBorder="1" applyAlignment="1" applyProtection="1">
      <alignment vertical="center" wrapText="1"/>
    </xf>
    <xf numFmtId="181" fontId="30" fillId="0" borderId="0" xfId="6" applyNumberFormat="1" applyFont="1" applyBorder="1"/>
    <xf numFmtId="169" fontId="6" fillId="0" borderId="58" xfId="6" applyNumberFormat="1" applyFont="1" applyFill="1" applyBorder="1" applyAlignment="1" applyProtection="1">
      <alignment vertical="center" wrapText="1"/>
    </xf>
    <xf numFmtId="169" fontId="82" fillId="0" borderId="57" xfId="6" applyNumberFormat="1" applyFont="1" applyFill="1" applyBorder="1" applyAlignment="1" applyProtection="1">
      <alignment vertical="center" wrapText="1"/>
    </xf>
    <xf numFmtId="181" fontId="30" fillId="0" borderId="57" xfId="6" applyNumberFormat="1" applyFont="1" applyBorder="1"/>
    <xf numFmtId="169" fontId="82" fillId="0" borderId="69" xfId="6" applyNumberFormat="1" applyFont="1" applyFill="1" applyBorder="1" applyAlignment="1" applyProtection="1">
      <alignment vertical="center" wrapText="1"/>
    </xf>
    <xf numFmtId="169" fontId="82" fillId="0" borderId="70" xfId="6" applyNumberFormat="1" applyFont="1" applyFill="1" applyBorder="1" applyAlignment="1" applyProtection="1">
      <alignment vertical="center" wrapText="1"/>
    </xf>
    <xf numFmtId="169" fontId="23" fillId="0" borderId="0" xfId="48728" applyNumberFormat="1" applyFont="1" applyFill="1" applyBorder="1" applyAlignment="1" applyProtection="1">
      <alignment vertical="center" wrapText="1"/>
    </xf>
    <xf numFmtId="3" fontId="17" fillId="0" borderId="58" xfId="48727" applyNumberFormat="1" applyFont="1" applyFill="1" applyBorder="1" applyAlignment="1" applyProtection="1">
      <alignment horizontal="left" vertical="center" wrapText="1"/>
    </xf>
    <xf numFmtId="3" fontId="17" fillId="0" borderId="0" xfId="48727" applyNumberFormat="1" applyFont="1" applyFill="1" applyBorder="1" applyAlignment="1" applyProtection="1">
      <alignment horizontal="left" vertical="center" wrapText="1"/>
    </xf>
    <xf numFmtId="3" fontId="23" fillId="17" borderId="0" xfId="48727" applyNumberFormat="1" applyFont="1" applyFill="1" applyBorder="1" applyAlignment="1" applyProtection="1">
      <alignment horizontal="left" wrapText="1"/>
    </xf>
    <xf numFmtId="3" fontId="23" fillId="17" borderId="0" xfId="48727" applyNumberFormat="1" applyFont="1" applyFill="1" applyBorder="1" applyAlignment="1" applyProtection="1">
      <alignment wrapText="1"/>
    </xf>
    <xf numFmtId="0" fontId="17" fillId="0" borderId="0" xfId="264" applyFont="1" applyFill="1"/>
    <xf numFmtId="214" fontId="17" fillId="0" borderId="0" xfId="48727" applyFont="1" applyFill="1" applyBorder="1" applyAlignment="1" applyProtection="1"/>
    <xf numFmtId="214" fontId="17" fillId="0" borderId="0" xfId="48727" applyFont="1" applyFill="1" applyBorder="1" applyAlignment="1" applyProtection="1">
      <alignment horizontal="left"/>
    </xf>
    <xf numFmtId="0" fontId="5" fillId="0" borderId="0" xfId="264" applyFill="1"/>
    <xf numFmtId="169" fontId="5" fillId="0" borderId="0" xfId="264" applyNumberFormat="1" applyFill="1"/>
    <xf numFmtId="181" fontId="24" fillId="0" borderId="0" xfId="6" applyNumberFormat="1" applyFont="1"/>
    <xf numFmtId="214" fontId="12" fillId="15" borderId="0" xfId="48727" applyFont="1" applyFill="1" applyBorder="1" applyAlignment="1" applyProtection="1"/>
    <xf numFmtId="0" fontId="64" fillId="18" borderId="0" xfId="264" applyFont="1" applyFill="1" applyBorder="1" applyAlignment="1">
      <alignment horizontal="center" vertical="center"/>
    </xf>
    <xf numFmtId="0" fontId="47" fillId="18" borderId="0" xfId="264" applyFont="1" applyFill="1" applyBorder="1" applyAlignment="1">
      <alignment horizontal="center" vertical="center"/>
    </xf>
    <xf numFmtId="169" fontId="47" fillId="12" borderId="31" xfId="48732" applyNumberFormat="1" applyFont="1" applyFill="1" applyBorder="1" applyAlignment="1" applyProtection="1">
      <alignment vertical="center" wrapText="1"/>
    </xf>
    <xf numFmtId="169" fontId="70" fillId="12" borderId="0" xfId="48732" applyNumberFormat="1" applyFont="1" applyFill="1" applyBorder="1" applyAlignment="1" applyProtection="1">
      <alignment vertical="center" wrapText="1"/>
    </xf>
    <xf numFmtId="169" fontId="70" fillId="12" borderId="24" xfId="48732" applyNumberFormat="1" applyFont="1" applyFill="1" applyBorder="1" applyAlignment="1" applyProtection="1">
      <alignment vertical="center" wrapText="1"/>
    </xf>
    <xf numFmtId="169" fontId="70" fillId="12" borderId="59" xfId="48732" applyNumberFormat="1" applyFont="1" applyFill="1" applyBorder="1" applyAlignment="1" applyProtection="1">
      <alignment vertical="center" wrapText="1"/>
    </xf>
    <xf numFmtId="3" fontId="8" fillId="5" borderId="0" xfId="48727" applyNumberFormat="1" applyFont="1" applyFill="1" applyBorder="1" applyAlignment="1" applyProtection="1">
      <alignment horizontal="left" wrapText="1"/>
    </xf>
    <xf numFmtId="169" fontId="83" fillId="5" borderId="59" xfId="48732" applyNumberFormat="1" applyFont="1" applyFill="1" applyBorder="1" applyAlignment="1" applyProtection="1">
      <alignment vertical="center" wrapText="1"/>
    </xf>
    <xf numFmtId="169" fontId="83" fillId="5" borderId="0" xfId="48732" applyNumberFormat="1" applyFont="1" applyFill="1" applyBorder="1" applyAlignment="1" applyProtection="1">
      <alignment vertical="center" wrapText="1"/>
    </xf>
    <xf numFmtId="169" fontId="83" fillId="5" borderId="24" xfId="48732" applyNumberFormat="1" applyFont="1" applyFill="1" applyBorder="1" applyAlignment="1" applyProtection="1">
      <alignment vertical="center" wrapText="1"/>
    </xf>
    <xf numFmtId="3" fontId="6" fillId="5" borderId="0" xfId="48727" applyNumberFormat="1" applyFont="1" applyFill="1" applyBorder="1" applyAlignment="1" applyProtection="1">
      <alignment horizontal="left" wrapText="1"/>
    </xf>
    <xf numFmtId="169" fontId="82" fillId="5" borderId="0" xfId="6" applyNumberFormat="1" applyFont="1" applyFill="1" applyBorder="1" applyAlignment="1" applyProtection="1">
      <alignment vertical="center" wrapText="1"/>
    </xf>
    <xf numFmtId="169" fontId="82" fillId="5" borderId="24" xfId="6" applyNumberFormat="1" applyFont="1" applyFill="1" applyBorder="1" applyAlignment="1" applyProtection="1">
      <alignment vertical="center" wrapText="1"/>
    </xf>
    <xf numFmtId="169" fontId="82" fillId="5" borderId="59" xfId="6" applyNumberFormat="1" applyFont="1" applyFill="1" applyBorder="1" applyAlignment="1" applyProtection="1">
      <alignment vertical="center" wrapText="1"/>
    </xf>
    <xf numFmtId="169" fontId="82" fillId="5" borderId="5" xfId="6" applyNumberFormat="1" applyFont="1" applyFill="1" applyBorder="1" applyAlignment="1" applyProtection="1">
      <alignment vertical="center" wrapText="1"/>
    </xf>
    <xf numFmtId="3" fontId="6" fillId="5" borderId="69" xfId="48727" applyNumberFormat="1" applyFont="1" applyFill="1" applyBorder="1" applyAlignment="1" applyProtection="1">
      <alignment horizontal="left" wrapText="1"/>
    </xf>
    <xf numFmtId="169" fontId="82" fillId="5" borderId="69" xfId="6" applyNumberFormat="1" applyFont="1" applyFill="1" applyBorder="1" applyAlignment="1" applyProtection="1">
      <alignment vertical="center" wrapText="1"/>
    </xf>
    <xf numFmtId="169" fontId="82" fillId="5" borderId="57" xfId="6" applyNumberFormat="1" applyFont="1" applyFill="1" applyBorder="1" applyAlignment="1" applyProtection="1">
      <alignment vertical="center" wrapText="1"/>
    </xf>
    <xf numFmtId="169" fontId="82" fillId="5" borderId="70" xfId="6" applyNumberFormat="1" applyFont="1" applyFill="1" applyBorder="1" applyAlignment="1" applyProtection="1">
      <alignment vertical="center" wrapText="1"/>
    </xf>
    <xf numFmtId="214" fontId="23" fillId="0" borderId="0" xfId="48727" applyFont="1" applyFill="1" applyBorder="1" applyAlignment="1" applyProtection="1">
      <alignment horizontal="left" wrapText="1"/>
    </xf>
    <xf numFmtId="169" fontId="5" fillId="0" borderId="0" xfId="264" applyNumberFormat="1"/>
    <xf numFmtId="0" fontId="48" fillId="18" borderId="97" xfId="264" applyFont="1" applyFill="1" applyBorder="1" applyAlignment="1">
      <alignment horizontal="center" wrapText="1"/>
    </xf>
    <xf numFmtId="0" fontId="47" fillId="18" borderId="32" xfId="264" applyFont="1" applyFill="1" applyBorder="1" applyAlignment="1">
      <alignment horizontal="center" vertical="center"/>
    </xf>
    <xf numFmtId="169" fontId="116" fillId="12" borderId="31" xfId="48732" applyNumberFormat="1" applyFont="1" applyFill="1" applyBorder="1" applyAlignment="1" applyProtection="1">
      <alignment vertical="center" wrapText="1"/>
    </xf>
    <xf numFmtId="169" fontId="47" fillId="12" borderId="32" xfId="48732" applyNumberFormat="1" applyFont="1" applyFill="1" applyBorder="1" applyAlignment="1" applyProtection="1">
      <alignment vertical="center" wrapText="1"/>
    </xf>
    <xf numFmtId="169" fontId="7" fillId="0" borderId="59" xfId="48732" applyNumberFormat="1" applyFont="1" applyFill="1" applyBorder="1" applyAlignment="1" applyProtection="1">
      <alignment vertical="center" wrapText="1"/>
    </xf>
    <xf numFmtId="169" fontId="7" fillId="0" borderId="5" xfId="48732" applyNumberFormat="1" applyFont="1" applyFill="1" applyBorder="1" applyAlignment="1" applyProtection="1">
      <alignment vertical="center" wrapText="1"/>
    </xf>
    <xf numFmtId="169" fontId="7" fillId="0" borderId="97" xfId="48732" applyNumberFormat="1" applyFont="1" applyFill="1" applyBorder="1" applyAlignment="1" applyProtection="1">
      <alignment vertical="center" wrapText="1"/>
    </xf>
    <xf numFmtId="169" fontId="7" fillId="0" borderId="0" xfId="48732" applyNumberFormat="1" applyFont="1" applyFill="1" applyBorder="1" applyAlignment="1" applyProtection="1">
      <alignment vertical="center" wrapText="1"/>
    </xf>
    <xf numFmtId="169" fontId="7" fillId="0" borderId="24" xfId="48732" applyNumberFormat="1" applyFont="1" applyFill="1" applyBorder="1" applyAlignment="1" applyProtection="1">
      <alignment vertical="center" wrapText="1"/>
    </xf>
    <xf numFmtId="3" fontId="6" fillId="0" borderId="69" xfId="48727" applyNumberFormat="1" applyFont="1" applyFill="1" applyBorder="1" applyAlignment="1" applyProtection="1">
      <alignment horizontal="left" wrapText="1"/>
    </xf>
    <xf numFmtId="169" fontId="82" fillId="0" borderId="58" xfId="6" applyNumberFormat="1" applyFont="1" applyFill="1" applyBorder="1" applyAlignment="1" applyProtection="1">
      <alignment vertical="center" wrapText="1"/>
    </xf>
    <xf numFmtId="169" fontId="47" fillId="12" borderId="18" xfId="48732" applyNumberFormat="1" applyFont="1" applyFill="1" applyBorder="1" applyAlignment="1" applyProtection="1">
      <alignment vertical="center" wrapText="1"/>
    </xf>
    <xf numFmtId="169" fontId="47" fillId="12" borderId="19" xfId="48732" applyNumberFormat="1" applyFont="1" applyFill="1" applyBorder="1" applyAlignment="1" applyProtection="1">
      <alignment vertical="center" wrapText="1"/>
    </xf>
    <xf numFmtId="3" fontId="8" fillId="0" borderId="0" xfId="48727" applyNumberFormat="1" applyFont="1" applyFill="1" applyBorder="1" applyAlignment="1" applyProtection="1">
      <alignment horizontal="left" wrapText="1"/>
    </xf>
    <xf numFmtId="3" fontId="6" fillId="0" borderId="0" xfId="48727" applyNumberFormat="1" applyFont="1" applyFill="1" applyBorder="1" applyAlignment="1" applyProtection="1">
      <alignment horizontal="left" wrapText="1"/>
    </xf>
    <xf numFmtId="169" fontId="23" fillId="0" borderId="59" xfId="6" applyNumberFormat="1" applyFont="1" applyFill="1" applyBorder="1" applyAlignment="1" applyProtection="1">
      <alignment vertical="center" wrapText="1"/>
    </xf>
    <xf numFmtId="169" fontId="23" fillId="0" borderId="5" xfId="6" applyNumberFormat="1" applyFont="1" applyFill="1" applyBorder="1" applyAlignment="1" applyProtection="1">
      <alignment vertical="center" wrapText="1"/>
    </xf>
    <xf numFmtId="169" fontId="23" fillId="0" borderId="97" xfId="6" applyNumberFormat="1" applyFont="1" applyFill="1" applyBorder="1" applyAlignment="1" applyProtection="1">
      <alignment vertical="center" wrapText="1"/>
    </xf>
    <xf numFmtId="169" fontId="23" fillId="0" borderId="69" xfId="6" applyNumberFormat="1" applyFont="1" applyFill="1" applyBorder="1" applyAlignment="1" applyProtection="1">
      <alignment vertical="center" wrapText="1"/>
    </xf>
    <xf numFmtId="169" fontId="23" fillId="0" borderId="57" xfId="6" applyNumberFormat="1" applyFont="1" applyFill="1" applyBorder="1" applyAlignment="1" applyProtection="1">
      <alignment vertical="center" wrapText="1"/>
    </xf>
    <xf numFmtId="169" fontId="23" fillId="0" borderId="70" xfId="6" applyNumberFormat="1" applyFont="1" applyFill="1" applyBorder="1" applyAlignment="1" applyProtection="1">
      <alignment vertical="center" wrapText="1"/>
    </xf>
    <xf numFmtId="169" fontId="23" fillId="0" borderId="58" xfId="6" applyNumberFormat="1" applyFont="1" applyFill="1" applyBorder="1" applyAlignment="1" applyProtection="1">
      <alignment vertical="center" wrapText="1"/>
    </xf>
    <xf numFmtId="3" fontId="117" fillId="2" borderId="0" xfId="48727" applyNumberFormat="1" applyFont="1" applyFill="1" applyBorder="1" applyAlignment="1" applyProtection="1">
      <alignment horizontal="left" wrapText="1"/>
    </xf>
    <xf numFmtId="3" fontId="117" fillId="2" borderId="0" xfId="48727" applyNumberFormat="1" applyFont="1" applyFill="1" applyBorder="1" applyAlignment="1" applyProtection="1">
      <alignment wrapText="1"/>
    </xf>
    <xf numFmtId="0" fontId="18" fillId="0" borderId="0" xfId="48727" applyNumberFormat="1" applyFont="1" applyFill="1" applyBorder="1" applyAlignment="1" applyProtection="1">
      <alignment horizontal="center"/>
    </xf>
    <xf numFmtId="0" fontId="19" fillId="0" borderId="0" xfId="48727" applyNumberFormat="1" applyFont="1" applyFill="1" applyBorder="1" applyAlignment="1" applyProtection="1">
      <alignment horizontal="center"/>
    </xf>
    <xf numFmtId="167" fontId="19" fillId="0" borderId="0" xfId="7" applyNumberFormat="1" applyFont="1" applyFill="1" applyBorder="1" applyAlignment="1">
      <alignment horizontal="center"/>
    </xf>
    <xf numFmtId="167" fontId="19" fillId="17" borderId="0" xfId="7" applyNumberFormat="1" applyFont="1" applyFill="1" applyBorder="1" applyAlignment="1">
      <alignment horizontal="center"/>
    </xf>
    <xf numFmtId="0" fontId="47" fillId="18" borderId="97" xfId="7" applyFont="1" applyFill="1" applyBorder="1" applyAlignment="1">
      <alignment horizontal="center" vertical="center"/>
    </xf>
    <xf numFmtId="169" fontId="47" fillId="12" borderId="31" xfId="6" applyNumberFormat="1" applyFont="1" applyFill="1" applyBorder="1" applyAlignment="1">
      <alignment horizontal="right" wrapText="1"/>
    </xf>
    <xf numFmtId="169" fontId="47" fillId="12" borderId="18" xfId="6" applyNumberFormat="1" applyFont="1" applyFill="1" applyBorder="1" applyAlignment="1">
      <alignment horizontal="right" wrapText="1"/>
    </xf>
    <xf numFmtId="169" fontId="47" fillId="12" borderId="19" xfId="6" applyNumberFormat="1" applyFont="1" applyFill="1" applyBorder="1" applyAlignment="1">
      <alignment horizontal="right" wrapText="1"/>
    </xf>
    <xf numFmtId="0" fontId="28" fillId="0" borderId="0" xfId="7" applyFont="1" applyFill="1" applyBorder="1" applyAlignment="1">
      <alignment horizontal="center"/>
    </xf>
    <xf numFmtId="0" fontId="5" fillId="0" borderId="0" xfId="264" applyFont="1"/>
    <xf numFmtId="3" fontId="82" fillId="0" borderId="0" xfId="48736" applyNumberFormat="1" applyFont="1" applyFill="1" applyBorder="1" applyAlignment="1" applyProtection="1">
      <alignment horizontal="right" wrapText="1"/>
    </xf>
    <xf numFmtId="3" fontId="82" fillId="0" borderId="24" xfId="48736" applyNumberFormat="1" applyFont="1" applyFill="1" applyBorder="1" applyAlignment="1" applyProtection="1">
      <alignment horizontal="right" wrapText="1"/>
    </xf>
    <xf numFmtId="3" fontId="23" fillId="0" borderId="0" xfId="48736" applyNumberFormat="1" applyFont="1" applyFill="1" applyBorder="1" applyAlignment="1" applyProtection="1">
      <alignment horizontal="right" wrapText="1"/>
    </xf>
    <xf numFmtId="3" fontId="28" fillId="0" borderId="0" xfId="264" applyNumberFormat="1" applyFont="1"/>
    <xf numFmtId="3" fontId="5" fillId="0" borderId="0" xfId="264" applyNumberFormat="1"/>
    <xf numFmtId="3" fontId="30" fillId="0" borderId="0" xfId="7" applyNumberFormat="1" applyFont="1" applyFill="1" applyBorder="1"/>
    <xf numFmtId="3" fontId="30" fillId="0" borderId="24" xfId="7" applyNumberFormat="1" applyFont="1" applyFill="1" applyBorder="1"/>
    <xf numFmtId="3" fontId="17" fillId="0" borderId="0" xfId="7" applyNumberFormat="1" applyFont="1" applyFill="1" applyBorder="1"/>
    <xf numFmtId="3" fontId="7" fillId="75" borderId="32" xfId="48735" applyNumberFormat="1" applyFont="1" applyFill="1" applyBorder="1" applyAlignment="1">
      <alignment horizontal="left" wrapText="1"/>
    </xf>
    <xf numFmtId="169" fontId="72" fillId="75" borderId="31" xfId="6" applyNumberFormat="1" applyFont="1" applyFill="1" applyBorder="1" applyAlignment="1" applyProtection="1">
      <alignment horizontal="right" wrapText="1"/>
    </xf>
    <xf numFmtId="169" fontId="72" fillId="75" borderId="18" xfId="6" applyNumberFormat="1" applyFont="1" applyFill="1" applyBorder="1" applyAlignment="1" applyProtection="1">
      <alignment horizontal="right" wrapText="1"/>
    </xf>
    <xf numFmtId="169" fontId="72" fillId="75" borderId="19" xfId="6" applyNumberFormat="1" applyFont="1" applyFill="1" applyBorder="1" applyAlignment="1" applyProtection="1">
      <alignment horizontal="right" wrapText="1"/>
    </xf>
    <xf numFmtId="169" fontId="30" fillId="0" borderId="0" xfId="6" applyNumberFormat="1" applyFont="1" applyFill="1" applyBorder="1" applyAlignment="1" applyProtection="1">
      <alignment horizontal="right" wrapText="1"/>
    </xf>
    <xf numFmtId="169" fontId="30" fillId="0" borderId="24" xfId="6" applyNumberFormat="1" applyFont="1" applyFill="1" applyBorder="1" applyAlignment="1" applyProtection="1">
      <alignment horizontal="right" wrapText="1"/>
    </xf>
    <xf numFmtId="3" fontId="7" fillId="17" borderId="0" xfId="48735" applyNumberFormat="1" applyFont="1" applyFill="1" applyBorder="1" applyAlignment="1">
      <alignment wrapText="1"/>
    </xf>
    <xf numFmtId="0" fontId="17" fillId="0" borderId="0" xfId="7" applyFont="1" applyFill="1"/>
    <xf numFmtId="0" fontId="12" fillId="0" borderId="0" xfId="48736" applyNumberFormat="1" applyFont="1" applyFill="1" applyBorder="1" applyAlignment="1" applyProtection="1">
      <alignment horizontal="left"/>
    </xf>
    <xf numFmtId="186" fontId="5" fillId="0" borderId="0" xfId="6" applyNumberFormat="1"/>
    <xf numFmtId="168" fontId="5" fillId="0" borderId="0" xfId="6" applyNumberFormat="1"/>
    <xf numFmtId="0" fontId="5" fillId="0" borderId="0" xfId="7"/>
    <xf numFmtId="167" fontId="60" fillId="17" borderId="0" xfId="7" applyNumberFormat="1" applyFont="1" applyFill="1" applyBorder="1" applyAlignment="1"/>
    <xf numFmtId="0" fontId="118" fillId="18" borderId="97" xfId="264" applyFont="1" applyFill="1" applyBorder="1" applyAlignment="1">
      <alignment horizontal="center" vertical="center"/>
    </xf>
    <xf numFmtId="0" fontId="118" fillId="18" borderId="5" xfId="264" applyFont="1" applyFill="1" applyBorder="1" applyAlignment="1">
      <alignment horizontal="center" vertical="center"/>
    </xf>
    <xf numFmtId="0" fontId="5" fillId="0" borderId="0" xfId="264" applyAlignment="1">
      <alignment horizontal="right"/>
    </xf>
    <xf numFmtId="3" fontId="39" fillId="0" borderId="0" xfId="48735" applyNumberFormat="1" applyFont="1" applyFill="1" applyBorder="1" applyAlignment="1">
      <alignment wrapText="1"/>
    </xf>
    <xf numFmtId="3" fontId="119" fillId="0" borderId="24" xfId="264" applyNumberFormat="1" applyFont="1" applyBorder="1"/>
    <xf numFmtId="3" fontId="39" fillId="0" borderId="0" xfId="48735" applyNumberFormat="1" applyFont="1" applyFill="1" applyBorder="1" applyAlignment="1">
      <alignment horizontal="left" wrapText="1"/>
    </xf>
    <xf numFmtId="3" fontId="119" fillId="0" borderId="0" xfId="264" applyNumberFormat="1" applyFont="1" applyBorder="1"/>
    <xf numFmtId="3" fontId="7" fillId="75" borderId="31" xfId="48735" applyNumberFormat="1" applyFont="1" applyFill="1" applyBorder="1" applyAlignment="1">
      <alignment horizontal="left" wrapText="1"/>
    </xf>
    <xf numFmtId="169" fontId="8" fillId="75" borderId="31" xfId="6" applyNumberFormat="1" applyFont="1" applyFill="1" applyBorder="1" applyAlignment="1" applyProtection="1">
      <alignment horizontal="right" wrapText="1"/>
    </xf>
    <xf numFmtId="169" fontId="8" fillId="75" borderId="18" xfId="6" applyNumberFormat="1" applyFont="1" applyFill="1" applyBorder="1" applyAlignment="1" applyProtection="1">
      <alignment horizontal="right" wrapText="1"/>
    </xf>
    <xf numFmtId="169" fontId="8" fillId="75" borderId="19" xfId="6" applyNumberFormat="1" applyFont="1" applyFill="1" applyBorder="1" applyAlignment="1" applyProtection="1">
      <alignment horizontal="right" wrapText="1"/>
    </xf>
    <xf numFmtId="0" fontId="12" fillId="0" borderId="0" xfId="264" applyFont="1"/>
    <xf numFmtId="3" fontId="21" fillId="0" borderId="0" xfId="264" applyNumberFormat="1" applyFont="1"/>
    <xf numFmtId="3" fontId="12" fillId="0" borderId="0" xfId="264" applyNumberFormat="1" applyFont="1"/>
    <xf numFmtId="169" fontId="8" fillId="0" borderId="0" xfId="6" applyNumberFormat="1" applyFont="1" applyFill="1" applyBorder="1" applyAlignment="1" applyProtection="1">
      <alignment horizontal="right" wrapText="1"/>
    </xf>
    <xf numFmtId="169" fontId="8" fillId="0" borderId="24" xfId="6" applyNumberFormat="1" applyFont="1" applyFill="1" applyBorder="1" applyAlignment="1" applyProtection="1">
      <alignment horizontal="right" wrapText="1"/>
    </xf>
    <xf numFmtId="169" fontId="82" fillId="0" borderId="0" xfId="48737" applyNumberFormat="1" applyFont="1" applyFill="1" applyBorder="1" applyAlignment="1" applyProtection="1">
      <alignment vertical="center" wrapText="1"/>
    </xf>
    <xf numFmtId="169" fontId="82" fillId="0" borderId="24" xfId="48737" applyNumberFormat="1" applyFont="1" applyFill="1" applyBorder="1" applyAlignment="1" applyProtection="1">
      <alignment vertical="center" wrapText="1"/>
    </xf>
    <xf numFmtId="168" fontId="30" fillId="0" borderId="0" xfId="6" applyFont="1" applyFill="1" applyBorder="1"/>
    <xf numFmtId="169" fontId="27" fillId="0" borderId="0" xfId="48737" applyNumberFormat="1" applyFont="1" applyFill="1" applyBorder="1" applyAlignment="1" applyProtection="1">
      <alignment vertical="center" wrapText="1"/>
    </xf>
    <xf numFmtId="169" fontId="27" fillId="0" borderId="24" xfId="48737" applyNumberFormat="1" applyFont="1" applyFill="1" applyBorder="1" applyAlignment="1" applyProtection="1">
      <alignment vertical="center" wrapText="1"/>
    </xf>
    <xf numFmtId="3" fontId="8" fillId="75" borderId="31" xfId="48735" applyNumberFormat="1" applyFont="1" applyFill="1" applyBorder="1" applyAlignment="1">
      <alignment horizontal="left" wrapText="1"/>
    </xf>
    <xf numFmtId="3" fontId="39" fillId="17" borderId="0" xfId="48736" applyNumberFormat="1" applyFont="1" applyFill="1" applyBorder="1" applyAlignment="1" applyProtection="1">
      <alignment wrapText="1"/>
    </xf>
    <xf numFmtId="169" fontId="5" fillId="0" borderId="0" xfId="6" applyNumberFormat="1" applyFill="1" applyBorder="1" applyAlignment="1" applyProtection="1">
      <alignment horizontal="right" wrapText="1"/>
    </xf>
    <xf numFmtId="43" fontId="0" fillId="0" borderId="0" xfId="48738" applyFont="1"/>
    <xf numFmtId="43" fontId="5" fillId="0" borderId="0" xfId="264" applyNumberFormat="1"/>
    <xf numFmtId="181" fontId="5" fillId="0" borderId="0" xfId="264" applyNumberFormat="1"/>
    <xf numFmtId="0" fontId="26" fillId="0" borderId="0" xfId="264" applyFont="1" applyFill="1" applyBorder="1" applyAlignment="1">
      <alignment horizontal="center" vertical="center"/>
    </xf>
    <xf numFmtId="214" fontId="12" fillId="15" borderId="31" xfId="48736" applyFont="1" applyFill="1" applyBorder="1" applyAlignment="1" applyProtection="1"/>
    <xf numFmtId="214" fontId="12" fillId="15" borderId="18" xfId="48736" applyFont="1" applyFill="1" applyBorder="1" applyAlignment="1" applyProtection="1"/>
    <xf numFmtId="169" fontId="5" fillId="0" borderId="59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 applyAlignment="1" applyProtection="1">
      <alignment vertical="center" wrapText="1"/>
    </xf>
    <xf numFmtId="169" fontId="5" fillId="0" borderId="24" xfId="6" applyNumberFormat="1" applyFill="1" applyBorder="1" applyAlignment="1" applyProtection="1">
      <alignment vertical="center" wrapText="1"/>
    </xf>
    <xf numFmtId="169" fontId="5" fillId="0" borderId="5" xfId="6" applyNumberFormat="1" applyFill="1" applyBorder="1" applyAlignment="1" applyProtection="1">
      <alignment vertical="center" wrapText="1"/>
    </xf>
    <xf numFmtId="169" fontId="5" fillId="0" borderId="0" xfId="6" applyNumberFormat="1" applyFill="1" applyBorder="1"/>
    <xf numFmtId="169" fontId="5" fillId="75" borderId="31" xfId="6" applyNumberFormat="1" applyFill="1" applyBorder="1" applyAlignment="1" applyProtection="1">
      <alignment horizontal="right" wrapText="1"/>
    </xf>
    <xf numFmtId="169" fontId="5" fillId="75" borderId="18" xfId="6" applyNumberFormat="1" applyFill="1" applyBorder="1" applyAlignment="1" applyProtection="1">
      <alignment horizontal="right" wrapText="1"/>
    </xf>
    <xf numFmtId="169" fontId="5" fillId="75" borderId="19" xfId="6" applyNumberFormat="1" applyFill="1" applyBorder="1" applyAlignment="1" applyProtection="1">
      <alignment horizontal="right" wrapText="1"/>
    </xf>
    <xf numFmtId="169" fontId="5" fillId="0" borderId="24" xfId="6" applyNumberFormat="1" applyFill="1" applyBorder="1" applyAlignment="1" applyProtection="1">
      <alignment horizontal="right" wrapText="1"/>
    </xf>
    <xf numFmtId="169" fontId="5" fillId="0" borderId="0" xfId="6" applyNumberFormat="1" applyBorder="1"/>
    <xf numFmtId="214" fontId="23" fillId="0" borderId="0" xfId="48736" applyFont="1" applyFill="1" applyBorder="1" applyAlignment="1" applyProtection="1">
      <alignment horizontal="right" wrapText="1"/>
    </xf>
    <xf numFmtId="0" fontId="17" fillId="0" borderId="0" xfId="264" applyFont="1" applyFill="1" applyBorder="1"/>
    <xf numFmtId="0" fontId="120" fillId="0" borderId="0" xfId="264" applyFont="1" applyFill="1" applyBorder="1"/>
    <xf numFmtId="3" fontId="23" fillId="0" borderId="0" xfId="6" applyNumberFormat="1" applyFont="1" applyFill="1" applyBorder="1" applyAlignment="1" applyProtection="1">
      <alignment vertical="center" wrapText="1"/>
    </xf>
    <xf numFmtId="3" fontId="23" fillId="0" borderId="0" xfId="48739" applyNumberFormat="1" applyFont="1" applyFill="1" applyBorder="1" applyAlignment="1" applyProtection="1">
      <alignment vertical="center" wrapText="1"/>
    </xf>
    <xf numFmtId="167" fontId="18" fillId="0" borderId="0" xfId="264" applyNumberFormat="1" applyFont="1" applyFill="1" applyBorder="1" applyAlignment="1">
      <alignment vertical="center" wrapText="1"/>
    </xf>
    <xf numFmtId="167" fontId="18" fillId="0" borderId="0" xfId="264" applyNumberFormat="1" applyFont="1" applyFill="1" applyBorder="1" applyAlignment="1">
      <alignment wrapText="1"/>
    </xf>
    <xf numFmtId="214" fontId="18" fillId="0" borderId="0" xfId="48727" applyFont="1" applyFill="1" applyBorder="1" applyAlignment="1" applyProtection="1"/>
    <xf numFmtId="214" fontId="12" fillId="15" borderId="0" xfId="48736" applyFont="1" applyFill="1" applyBorder="1" applyAlignment="1" applyProtection="1"/>
    <xf numFmtId="0" fontId="17" fillId="15" borderId="0" xfId="264" applyFont="1" applyFill="1" applyBorder="1"/>
    <xf numFmtId="0" fontId="17" fillId="0" borderId="0" xfId="264" applyFont="1" applyBorder="1"/>
    <xf numFmtId="0" fontId="47" fillId="12" borderId="32" xfId="264" applyFont="1" applyFill="1" applyBorder="1" applyAlignment="1">
      <alignment horizontal="center" wrapText="1"/>
    </xf>
    <xf numFmtId="169" fontId="47" fillId="12" borderId="59" xfId="6" applyNumberFormat="1" applyFont="1" applyFill="1" applyBorder="1" applyAlignment="1">
      <alignment horizontal="center" vertical="center" wrapText="1"/>
    </xf>
    <xf numFmtId="0" fontId="47" fillId="12" borderId="5" xfId="264" applyFont="1" applyFill="1" applyBorder="1" applyAlignment="1">
      <alignment horizontal="center" vertical="center" wrapText="1"/>
    </xf>
    <xf numFmtId="0" fontId="47" fillId="12" borderId="97" xfId="264" applyFont="1" applyFill="1" applyBorder="1" applyAlignment="1">
      <alignment horizontal="center" vertical="center" wrapText="1"/>
    </xf>
    <xf numFmtId="0" fontId="47" fillId="12" borderId="59" xfId="264" applyFont="1" applyFill="1" applyBorder="1" applyAlignment="1">
      <alignment horizontal="center" vertical="center" wrapText="1"/>
    </xf>
    <xf numFmtId="3" fontId="82" fillId="0" borderId="59" xfId="6" applyNumberFormat="1" applyFont="1" applyFill="1" applyBorder="1" applyAlignment="1" applyProtection="1">
      <alignment vertical="center" wrapText="1"/>
    </xf>
    <xf numFmtId="3" fontId="82" fillId="0" borderId="5" xfId="6" applyNumberFormat="1" applyFont="1" applyFill="1" applyBorder="1" applyAlignment="1" applyProtection="1">
      <alignment vertical="center" wrapText="1"/>
    </xf>
    <xf numFmtId="3" fontId="82" fillId="0" borderId="97" xfId="6" applyNumberFormat="1" applyFont="1" applyFill="1" applyBorder="1" applyAlignment="1" applyProtection="1">
      <alignment vertical="center" wrapText="1"/>
    </xf>
    <xf numFmtId="3" fontId="82" fillId="0" borderId="0" xfId="6" applyNumberFormat="1" applyFont="1" applyFill="1" applyBorder="1" applyAlignment="1" applyProtection="1">
      <alignment vertical="center" wrapText="1"/>
    </xf>
    <xf numFmtId="3" fontId="82" fillId="0" borderId="24" xfId="6" applyNumberFormat="1" applyFont="1" applyFill="1" applyBorder="1" applyAlignment="1" applyProtection="1">
      <alignment vertical="center" wrapText="1"/>
    </xf>
    <xf numFmtId="169" fontId="72" fillId="75" borderId="32" xfId="6" applyNumberFormat="1" applyFont="1" applyFill="1" applyBorder="1" applyAlignment="1" applyProtection="1">
      <alignment horizontal="right" wrapText="1"/>
    </xf>
    <xf numFmtId="3" fontId="20" fillId="0" borderId="0" xfId="48739" applyNumberFormat="1" applyFont="1" applyFill="1" applyBorder="1" applyAlignment="1" applyProtection="1">
      <alignment vertical="center" wrapText="1"/>
    </xf>
    <xf numFmtId="0" fontId="20" fillId="2" borderId="0" xfId="48735" applyFont="1" applyFill="1" applyBorder="1" applyAlignment="1">
      <alignment wrapText="1"/>
    </xf>
    <xf numFmtId="3" fontId="23" fillId="2" borderId="0" xfId="48736" applyNumberFormat="1" applyFont="1" applyFill="1" applyBorder="1" applyAlignment="1" applyProtection="1">
      <alignment wrapText="1"/>
    </xf>
    <xf numFmtId="3" fontId="23" fillId="2" borderId="69" xfId="48736" applyNumberFormat="1" applyFont="1" applyFill="1" applyBorder="1" applyAlignment="1" applyProtection="1">
      <alignment wrapText="1"/>
    </xf>
    <xf numFmtId="3" fontId="23" fillId="2" borderId="57" xfId="48736" applyNumberFormat="1" applyFont="1" applyFill="1" applyBorder="1" applyAlignment="1" applyProtection="1">
      <alignment wrapText="1"/>
    </xf>
    <xf numFmtId="3" fontId="23" fillId="2" borderId="70" xfId="48736" applyNumberFormat="1" applyFont="1" applyFill="1" applyBorder="1" applyAlignment="1" applyProtection="1">
      <alignment wrapText="1"/>
    </xf>
    <xf numFmtId="0" fontId="23" fillId="0" borderId="0" xfId="8" applyFont="1" applyFill="1" applyBorder="1" applyAlignment="1">
      <alignment horizontal="left" wrapText="1"/>
    </xf>
    <xf numFmtId="0" fontId="23" fillId="0" borderId="0" xfId="8" applyFont="1" applyFill="1" applyBorder="1" applyAlignment="1">
      <alignment horizontal="right" wrapText="1"/>
    </xf>
    <xf numFmtId="168" fontId="5" fillId="0" borderId="0" xfId="6" applyFill="1" applyBorder="1" applyAlignment="1" applyProtection="1">
      <alignment vertical="center" wrapText="1"/>
    </xf>
    <xf numFmtId="168" fontId="5" fillId="0" borderId="0" xfId="264" applyNumberFormat="1"/>
    <xf numFmtId="2" fontId="17" fillId="0" borderId="0" xfId="264" applyNumberFormat="1" applyFont="1" applyBorder="1" applyAlignment="1"/>
    <xf numFmtId="2" fontId="17" fillId="0" borderId="0" xfId="264" applyNumberFormat="1" applyFont="1" applyBorder="1"/>
    <xf numFmtId="2" fontId="17" fillId="0" borderId="0" xfId="264" applyNumberFormat="1" applyFont="1" applyFill="1" applyBorder="1" applyAlignment="1"/>
    <xf numFmtId="0" fontId="6" fillId="0" borderId="69" xfId="264" applyFont="1" applyBorder="1"/>
    <xf numFmtId="168" fontId="6" fillId="0" borderId="57" xfId="6" applyNumberFormat="1" applyFont="1" applyFill="1" applyBorder="1"/>
    <xf numFmtId="168" fontId="6" fillId="0" borderId="70" xfId="6" applyNumberFormat="1" applyFont="1" applyFill="1" applyBorder="1"/>
    <xf numFmtId="0" fontId="6" fillId="0" borderId="31" xfId="264" applyFont="1" applyBorder="1"/>
    <xf numFmtId="168" fontId="6" fillId="0" borderId="0" xfId="6" applyFont="1" applyFill="1" applyBorder="1"/>
    <xf numFmtId="168" fontId="6" fillId="0" borderId="0" xfId="6" applyNumberFormat="1" applyFont="1" applyFill="1" applyBorder="1"/>
    <xf numFmtId="2" fontId="17" fillId="0" borderId="0" xfId="48740" applyNumberFormat="1" applyFont="1" applyBorder="1" applyAlignment="1"/>
    <xf numFmtId="0" fontId="5" fillId="0" borderId="0" xfId="264" applyFont="1" applyBorder="1"/>
    <xf numFmtId="43" fontId="1" fillId="0" borderId="0" xfId="48739" applyFont="1" applyBorder="1"/>
    <xf numFmtId="43" fontId="17" fillId="0" borderId="0" xfId="48739" applyFont="1" applyBorder="1" applyAlignment="1"/>
    <xf numFmtId="43" fontId="17" fillId="0" borderId="0" xfId="48739" applyFont="1" applyFill="1" applyBorder="1" applyAlignment="1"/>
    <xf numFmtId="43" fontId="1" fillId="0" borderId="0" xfId="48739" applyFont="1"/>
    <xf numFmtId="0" fontId="121" fillId="17" borderId="0" xfId="264" applyFont="1" applyFill="1" applyBorder="1" applyAlignment="1"/>
    <xf numFmtId="0" fontId="122" fillId="17" borderId="0" xfId="264" applyFont="1" applyFill="1" applyBorder="1" applyAlignment="1"/>
    <xf numFmtId="0" fontId="47" fillId="16" borderId="0" xfId="264" applyFont="1" applyFill="1" applyBorder="1" applyAlignment="1">
      <alignment horizontal="left" vertical="center"/>
    </xf>
    <xf numFmtId="0" fontId="47" fillId="16" borderId="31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 vertical="center"/>
    </xf>
    <xf numFmtId="0" fontId="47" fillId="16" borderId="18" xfId="264" applyFont="1" applyFill="1" applyBorder="1" applyAlignment="1">
      <alignment horizontal="right"/>
    </xf>
    <xf numFmtId="0" fontId="47" fillId="18" borderId="18" xfId="264" applyFont="1" applyFill="1" applyBorder="1" applyAlignment="1">
      <alignment horizontal="right" vertical="center"/>
    </xf>
    <xf numFmtId="0" fontId="47" fillId="16" borderId="19" xfId="264" applyFont="1" applyFill="1" applyBorder="1" applyAlignment="1">
      <alignment horizontal="center"/>
    </xf>
    <xf numFmtId="0" fontId="47" fillId="12" borderId="31" xfId="264" applyFont="1" applyFill="1" applyBorder="1" applyAlignment="1"/>
    <xf numFmtId="0" fontId="47" fillId="12" borderId="18" xfId="264" applyFont="1" applyFill="1" applyBorder="1" applyAlignment="1"/>
    <xf numFmtId="0" fontId="47" fillId="12" borderId="19" xfId="264" applyFont="1" applyFill="1" applyBorder="1" applyAlignment="1"/>
    <xf numFmtId="0" fontId="47" fillId="12" borderId="31" xfId="264" applyFont="1" applyFill="1" applyBorder="1" applyAlignment="1">
      <alignment vertical="center"/>
    </xf>
    <xf numFmtId="0" fontId="47" fillId="12" borderId="18" xfId="264" applyFont="1" applyFill="1" applyBorder="1" applyAlignment="1">
      <alignment vertical="center"/>
    </xf>
    <xf numFmtId="0" fontId="47" fillId="12" borderId="19" xfId="264" applyFont="1" applyFill="1" applyBorder="1" applyAlignment="1">
      <alignment vertical="center"/>
    </xf>
    <xf numFmtId="2" fontId="6" fillId="0" borderId="0" xfId="1537" applyNumberFormat="1" applyFont="1" applyFill="1" applyBorder="1" applyAlignment="1">
      <alignment horizontal="right"/>
    </xf>
    <xf numFmtId="2" fontId="5" fillId="0" borderId="0" xfId="264" applyNumberFormat="1"/>
    <xf numFmtId="2" fontId="17" fillId="0" borderId="0" xfId="264" applyNumberFormat="1" applyFont="1" applyBorder="1" applyAlignment="1">
      <alignment horizontal="right"/>
    </xf>
    <xf numFmtId="4" fontId="5" fillId="0" borderId="0" xfId="264" applyNumberFormat="1" applyFont="1" applyBorder="1"/>
    <xf numFmtId="4" fontId="5" fillId="0" borderId="0" xfId="264" applyNumberFormat="1"/>
    <xf numFmtId="0" fontId="5" fillId="15" borderId="69" xfId="264" applyFont="1" applyFill="1" applyBorder="1" applyAlignment="1"/>
    <xf numFmtId="0" fontId="5" fillId="15" borderId="57" xfId="264" applyFont="1" applyFill="1" applyBorder="1" applyAlignment="1"/>
    <xf numFmtId="4" fontId="5" fillId="0" borderId="0" xfId="264" applyNumberFormat="1" applyFont="1" applyFill="1" applyBorder="1"/>
    <xf numFmtId="0" fontId="5" fillId="17" borderId="0" xfId="264" applyFont="1" applyFill="1" applyBorder="1" applyAlignment="1"/>
    <xf numFmtId="4" fontId="17" fillId="17" borderId="0" xfId="264" applyNumberFormat="1" applyFont="1" applyFill="1" applyBorder="1" applyAlignment="1"/>
    <xf numFmtId="0" fontId="5" fillId="0" borderId="0" xfId="264" applyAlignment="1"/>
    <xf numFmtId="0" fontId="5" fillId="15" borderId="0" xfId="264" applyFont="1" applyFill="1" applyBorder="1"/>
    <xf numFmtId="0" fontId="47" fillId="12" borderId="32" xfId="264" applyFont="1" applyFill="1" applyBorder="1" applyAlignment="1">
      <alignment horizontal="center" vertical="center" wrapText="1"/>
    </xf>
    <xf numFmtId="169" fontId="47" fillId="12" borderId="31" xfId="6" applyNumberFormat="1" applyFont="1" applyFill="1" applyBorder="1" applyAlignment="1">
      <alignment horizontal="center" wrapText="1"/>
    </xf>
    <xf numFmtId="169" fontId="47" fillId="12" borderId="18" xfId="6" applyNumberFormat="1" applyFont="1" applyFill="1" applyBorder="1" applyAlignment="1">
      <alignment horizontal="center" wrapText="1"/>
    </xf>
    <xf numFmtId="0" fontId="47" fillId="12" borderId="18" xfId="264" applyFont="1" applyFill="1" applyBorder="1" applyAlignment="1">
      <alignment horizontal="center" wrapText="1"/>
    </xf>
    <xf numFmtId="0" fontId="47" fillId="12" borderId="19" xfId="264" applyFont="1" applyFill="1" applyBorder="1" applyAlignment="1">
      <alignment horizontal="center" wrapText="1"/>
    </xf>
    <xf numFmtId="4" fontId="5" fillId="0" borderId="0" xfId="264" applyNumberFormat="1" applyFont="1" applyBorder="1" applyAlignment="1">
      <alignment horizontal="right"/>
    </xf>
    <xf numFmtId="4" fontId="5" fillId="0" borderId="0" xfId="264" applyNumberFormat="1" applyFont="1" applyBorder="1" applyAlignment="1"/>
    <xf numFmtId="4" fontId="6" fillId="0" borderId="69" xfId="264" applyNumberFormat="1" applyFont="1" applyBorder="1" applyAlignment="1">
      <alignment horizontal="center"/>
    </xf>
    <xf numFmtId="4" fontId="6" fillId="0" borderId="31" xfId="264" applyNumberFormat="1" applyFont="1" applyBorder="1" applyAlignment="1">
      <alignment horizontal="center"/>
    </xf>
    <xf numFmtId="0" fontId="6" fillId="17" borderId="0" xfId="264" applyFont="1" applyFill="1" applyAlignment="1"/>
    <xf numFmtId="4" fontId="1" fillId="0" borderId="0" xfId="48743" applyNumberFormat="1" applyFont="1" applyBorder="1" applyAlignment="1"/>
    <xf numFmtId="4" fontId="1" fillId="0" borderId="0" xfId="48743" applyNumberFormat="1" applyFont="1" applyBorder="1" applyAlignment="1">
      <alignment horizontal="right"/>
    </xf>
    <xf numFmtId="4" fontId="1" fillId="0" borderId="0" xfId="48743" applyNumberFormat="1"/>
    <xf numFmtId="10" fontId="39" fillId="0" borderId="0" xfId="54" applyNumberFormat="1" applyFont="1" applyFill="1" applyBorder="1" applyAlignment="1" applyProtection="1">
      <alignment horizontal="right" vertical="center" wrapText="1"/>
    </xf>
    <xf numFmtId="185" fontId="39" fillId="0" borderId="0" xfId="54" applyNumberFormat="1" applyFont="1" applyFill="1" applyBorder="1" applyAlignment="1" applyProtection="1">
      <alignment horizontal="right" vertical="center" wrapText="1"/>
    </xf>
    <xf numFmtId="43" fontId="0" fillId="0" borderId="0" xfId="0" applyNumberFormat="1"/>
    <xf numFmtId="0" fontId="1" fillId="5" borderId="0" xfId="48" applyFill="1"/>
    <xf numFmtId="0" fontId="54" fillId="20" borderId="44" xfId="48" applyFont="1" applyFill="1" applyBorder="1" applyAlignment="1">
      <alignment horizontal="center"/>
    </xf>
    <xf numFmtId="0" fontId="54" fillId="20" borderId="0" xfId="48" applyFont="1" applyFill="1" applyBorder="1" applyAlignment="1">
      <alignment horizontal="center"/>
    </xf>
    <xf numFmtId="0" fontId="54" fillId="20" borderId="0" xfId="48" applyFont="1" applyFill="1" applyBorder="1" applyAlignment="1">
      <alignment horizontal="right"/>
    </xf>
    <xf numFmtId="0" fontId="54" fillId="20" borderId="24" xfId="48" applyFont="1" applyFill="1" applyBorder="1" applyAlignment="1">
      <alignment horizontal="right"/>
    </xf>
    <xf numFmtId="0" fontId="48" fillId="12" borderId="44" xfId="48" applyFont="1" applyFill="1" applyBorder="1"/>
    <xf numFmtId="3" fontId="48" fillId="12" borderId="0" xfId="48" applyNumberFormat="1" applyFont="1" applyFill="1" applyBorder="1" applyAlignment="1">
      <alignment horizontal="right"/>
    </xf>
    <xf numFmtId="3" fontId="47" fillId="12" borderId="0" xfId="48" applyNumberFormat="1" applyFont="1" applyFill="1" applyBorder="1" applyAlignment="1">
      <alignment horizontal="right"/>
    </xf>
    <xf numFmtId="3" fontId="48" fillId="12" borderId="0" xfId="48" applyNumberFormat="1" applyFont="1" applyFill="1" applyBorder="1" applyAlignment="1">
      <alignment horizontal="center"/>
    </xf>
    <xf numFmtId="3" fontId="48" fillId="12" borderId="24" xfId="48" applyNumberFormat="1" applyFont="1" applyFill="1" applyBorder="1" applyAlignment="1">
      <alignment horizontal="right"/>
    </xf>
    <xf numFmtId="3" fontId="6" fillId="5" borderId="44" xfId="48" applyNumberFormat="1" applyFont="1" applyFill="1" applyBorder="1" applyAlignment="1">
      <alignment horizontal="left"/>
    </xf>
    <xf numFmtId="181" fontId="52" fillId="5" borderId="0" xfId="49" applyNumberFormat="1" applyFont="1" applyFill="1" applyBorder="1"/>
    <xf numFmtId="181" fontId="39" fillId="5" borderId="0" xfId="49" applyNumberFormat="1" applyFont="1" applyFill="1" applyBorder="1"/>
    <xf numFmtId="181" fontId="52" fillId="5" borderId="24" xfId="49" applyNumberFormat="1" applyFont="1" applyFill="1" applyBorder="1"/>
    <xf numFmtId="181" fontId="124" fillId="5" borderId="0" xfId="49" applyNumberFormat="1" applyFont="1" applyFill="1" applyBorder="1"/>
    <xf numFmtId="0" fontId="48" fillId="12" borderId="31" xfId="48" applyFont="1" applyFill="1" applyBorder="1"/>
    <xf numFmtId="3" fontId="47" fillId="12" borderId="19" xfId="48" applyNumberFormat="1" applyFont="1" applyFill="1" applyBorder="1"/>
    <xf numFmtId="0" fontId="50" fillId="20" borderId="0" xfId="48" applyFont="1" applyFill="1"/>
    <xf numFmtId="0" fontId="50" fillId="20" borderId="0" xfId="48" applyFont="1" applyFill="1" applyAlignment="1">
      <alignment horizontal="right"/>
    </xf>
    <xf numFmtId="0" fontId="40" fillId="5" borderId="0" xfId="48" applyFont="1" applyFill="1"/>
    <xf numFmtId="0" fontId="40" fillId="5" borderId="99" xfId="48" applyFont="1" applyFill="1" applyBorder="1"/>
    <xf numFmtId="0" fontId="40" fillId="5" borderId="0" xfId="48" applyFont="1" applyFill="1" applyBorder="1"/>
    <xf numFmtId="0" fontId="1" fillId="5" borderId="0" xfId="48" applyFill="1" applyBorder="1"/>
    <xf numFmtId="0" fontId="1" fillId="0" borderId="0" xfId="48" applyFill="1"/>
    <xf numFmtId="0" fontId="1" fillId="20" borderId="44" xfId="48" applyFill="1" applyBorder="1"/>
    <xf numFmtId="0" fontId="1" fillId="20" borderId="0" xfId="48" applyFill="1" applyBorder="1"/>
    <xf numFmtId="0" fontId="1" fillId="20" borderId="24" xfId="48" applyFill="1" applyBorder="1"/>
    <xf numFmtId="0" fontId="39" fillId="0" borderId="0" xfId="48" applyFont="1" applyBorder="1"/>
    <xf numFmtId="10" fontId="39" fillId="0" borderId="24" xfId="130" applyNumberFormat="1" applyFont="1" applyBorder="1"/>
    <xf numFmtId="3" fontId="39" fillId="0" borderId="0" xfId="48" applyNumberFormat="1" applyFont="1" applyBorder="1" applyAlignment="1">
      <alignment horizontal="right"/>
    </xf>
    <xf numFmtId="0" fontId="39" fillId="0" borderId="0" xfId="48" applyFont="1" applyBorder="1" applyAlignment="1">
      <alignment vertical="top"/>
    </xf>
    <xf numFmtId="0" fontId="50" fillId="20" borderId="69" xfId="48" applyFont="1" applyFill="1" applyBorder="1"/>
    <xf numFmtId="0" fontId="50" fillId="20" borderId="57" xfId="48" applyFont="1" applyFill="1" applyBorder="1"/>
    <xf numFmtId="0" fontId="50" fillId="20" borderId="70" xfId="48" applyFont="1" applyFill="1" applyBorder="1"/>
    <xf numFmtId="0" fontId="40" fillId="0" borderId="0" xfId="48" applyFont="1"/>
    <xf numFmtId="3" fontId="39" fillId="0" borderId="0" xfId="48" applyNumberFormat="1" applyFont="1" applyBorder="1"/>
    <xf numFmtId="4" fontId="1" fillId="0" borderId="0" xfId="48" applyNumberFormat="1"/>
    <xf numFmtId="0" fontId="1" fillId="0" borderId="0" xfId="48"/>
    <xf numFmtId="3" fontId="39" fillId="0" borderId="0" xfId="48" applyNumberFormat="1" applyFont="1" applyBorder="1" applyAlignment="1">
      <alignment horizontal="right" vertical="center"/>
    </xf>
    <xf numFmtId="10" fontId="39" fillId="0" borderId="24" xfId="130" applyNumberFormat="1" applyFont="1" applyBorder="1" applyAlignment="1">
      <alignment horizontal="right" vertical="center"/>
    </xf>
    <xf numFmtId="0" fontId="39" fillId="0" borderId="0" xfId="48" applyFont="1" applyBorder="1" applyAlignment="1">
      <alignment vertical="top" wrapText="1"/>
    </xf>
    <xf numFmtId="3" fontId="48" fillId="12" borderId="18" xfId="48" applyNumberFormat="1" applyFont="1" applyFill="1" applyBorder="1"/>
    <xf numFmtId="9" fontId="48" fillId="12" borderId="18" xfId="3" applyFont="1" applyFill="1" applyBorder="1"/>
    <xf numFmtId="0" fontId="56" fillId="0" borderId="0" xfId="48" applyFont="1" applyFill="1" applyBorder="1"/>
    <xf numFmtId="0" fontId="56" fillId="0" borderId="0" xfId="48" applyFont="1" applyFill="1" applyBorder="1" applyAlignment="1">
      <alignment wrapText="1"/>
    </xf>
    <xf numFmtId="0" fontId="56" fillId="0" borderId="0" xfId="48" applyFont="1" applyFill="1" applyBorder="1" applyAlignment="1">
      <alignment vertical="top"/>
    </xf>
    <xf numFmtId="0" fontId="125" fillId="76" borderId="31" xfId="48" applyFont="1" applyFill="1" applyBorder="1"/>
    <xf numFmtId="9" fontId="48" fillId="12" borderId="19" xfId="3" applyFont="1" applyFill="1" applyBorder="1"/>
    <xf numFmtId="216" fontId="5" fillId="0" borderId="0" xfId="4" applyNumberFormat="1"/>
    <xf numFmtId="171" fontId="5" fillId="0" borderId="0" xfId="3" applyNumberFormat="1" applyFont="1"/>
    <xf numFmtId="9" fontId="5" fillId="0" borderId="0" xfId="55" applyNumberFormat="1" applyFill="1" applyBorder="1" applyAlignment="1" applyProtection="1">
      <alignment vertical="center" wrapText="1"/>
    </xf>
    <xf numFmtId="10" fontId="39" fillId="0" borderId="57" xfId="67" applyNumberFormat="1" applyFont="1" applyFill="1" applyBorder="1" applyAlignment="1" applyProtection="1">
      <alignment vertical="center"/>
    </xf>
    <xf numFmtId="10" fontId="39" fillId="0" borderId="70" xfId="67" applyNumberFormat="1" applyFont="1" applyFill="1" applyBorder="1" applyAlignment="1" applyProtection="1">
      <alignment vertical="center"/>
    </xf>
    <xf numFmtId="10" fontId="126" fillId="0" borderId="0" xfId="3" applyNumberFormat="1" applyFont="1" applyFill="1" applyBorder="1"/>
    <xf numFmtId="0" fontId="126" fillId="0" borderId="0" xfId="76" applyFont="1" applyFill="1" applyBorder="1"/>
    <xf numFmtId="171" fontId="1" fillId="0" borderId="0" xfId="3" applyNumberFormat="1"/>
    <xf numFmtId="10" fontId="1" fillId="0" borderId="0" xfId="3" applyNumberFormat="1"/>
    <xf numFmtId="171" fontId="0" fillId="0" borderId="0" xfId="3" applyNumberFormat="1" applyFont="1"/>
    <xf numFmtId="168" fontId="6" fillId="0" borderId="32" xfId="94" applyNumberFormat="1" applyFont="1" applyFill="1" applyBorder="1" applyAlignment="1" applyProtection="1">
      <alignment horizontal="center" vertical="center"/>
    </xf>
    <xf numFmtId="0" fontId="47" fillId="18" borderId="70" xfId="4" applyFont="1" applyFill="1" applyBorder="1" applyAlignment="1">
      <alignment horizontal="left" vertical="center"/>
    </xf>
    <xf numFmtId="0" fontId="47" fillId="18" borderId="58" xfId="4" applyFont="1" applyFill="1" applyBorder="1" applyAlignment="1">
      <alignment horizontal="left" vertical="center"/>
    </xf>
    <xf numFmtId="14" fontId="47" fillId="18" borderId="58" xfId="4" applyNumberFormat="1" applyFont="1" applyFill="1" applyBorder="1" applyAlignment="1">
      <alignment horizontal="right" vertical="center" wrapText="1"/>
    </xf>
    <xf numFmtId="215" fontId="17" fillId="0" borderId="0" xfId="71" applyNumberFormat="1" applyFont="1" applyFill="1" applyBorder="1" applyAlignment="1">
      <alignment horizontal="center" vertical="center"/>
    </xf>
    <xf numFmtId="171" fontId="53" fillId="5" borderId="0" xfId="3" applyNumberFormat="1" applyFont="1" applyFill="1" applyBorder="1" applyAlignment="1">
      <alignment horizontal="left"/>
    </xf>
    <xf numFmtId="171" fontId="1" fillId="0" borderId="0" xfId="3" applyNumberFormat="1" applyBorder="1"/>
    <xf numFmtId="217" fontId="66" fillId="0" borderId="0" xfId="59" applyNumberFormat="1" applyFont="1" applyFill="1" applyBorder="1" applyAlignment="1" applyProtection="1">
      <alignment horizontal="right" vertical="center"/>
    </xf>
    <xf numFmtId="197" fontId="1" fillId="0" borderId="0" xfId="25" applyNumberFormat="1"/>
    <xf numFmtId="182" fontId="5" fillId="0" borderId="0" xfId="1" applyNumberFormat="1" applyFont="1"/>
    <xf numFmtId="182" fontId="5" fillId="0" borderId="0" xfId="4" applyNumberFormat="1"/>
    <xf numFmtId="4" fontId="48" fillId="12" borderId="18" xfId="71" applyNumberFormat="1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0" fontId="66" fillId="0" borderId="0" xfId="4" applyFont="1" applyAlignment="1">
      <alignment horizontal="left"/>
    </xf>
    <xf numFmtId="177" fontId="35" fillId="0" borderId="0" xfId="31" applyNumberFormat="1" applyFont="1" applyFill="1" applyBorder="1" applyAlignment="1">
      <alignment horizontal="right" vertical="center"/>
    </xf>
    <xf numFmtId="4" fontId="1" fillId="0" borderId="59" xfId="81" applyNumberFormat="1" applyBorder="1"/>
    <xf numFmtId="165" fontId="5" fillId="0" borderId="0" xfId="1" applyFont="1" applyFill="1" applyBorder="1"/>
    <xf numFmtId="165" fontId="1" fillId="0" borderId="0" xfId="1"/>
    <xf numFmtId="0" fontId="39" fillId="0" borderId="98" xfId="33" applyFont="1" applyFill="1" applyBorder="1" applyAlignment="1">
      <alignment vertical="center" wrapText="1"/>
    </xf>
    <xf numFmtId="0" fontId="56" fillId="21" borderId="44" xfId="42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right"/>
    </xf>
    <xf numFmtId="0" fontId="10" fillId="0" borderId="0" xfId="48745"/>
    <xf numFmtId="3" fontId="48" fillId="12" borderId="18" xfId="20" applyNumberFormat="1" applyFont="1" applyFill="1" applyBorder="1" applyAlignment="1">
      <alignment horizontal="right"/>
    </xf>
    <xf numFmtId="3" fontId="6" fillId="0" borderId="97" xfId="0" applyNumberFormat="1" applyFont="1" applyFill="1" applyBorder="1" applyAlignment="1">
      <alignment horizontal="right"/>
    </xf>
    <xf numFmtId="3" fontId="48" fillId="12" borderId="19" xfId="20" applyNumberFormat="1" applyFont="1" applyFill="1" applyBorder="1" applyAlignment="1">
      <alignment horizontal="right"/>
    </xf>
    <xf numFmtId="0" fontId="77" fillId="5" borderId="1" xfId="48745" applyFont="1" applyFill="1" applyBorder="1"/>
    <xf numFmtId="0" fontId="77" fillId="77" borderId="0" xfId="48745" applyFont="1" applyFill="1"/>
    <xf numFmtId="10" fontId="6" fillId="0" borderId="70" xfId="3" applyNumberFormat="1" applyFont="1" applyBorder="1"/>
    <xf numFmtId="0" fontId="6" fillId="0" borderId="31" xfId="4" applyFont="1" applyBorder="1"/>
    <xf numFmtId="0" fontId="6" fillId="0" borderId="44" xfId="4" applyFont="1" applyBorder="1" applyAlignment="1">
      <alignment wrapText="1"/>
    </xf>
    <xf numFmtId="0" fontId="56" fillId="0" borderId="44" xfId="4" applyFont="1" applyBorder="1" applyAlignment="1">
      <alignment vertical="center" wrapText="1"/>
    </xf>
    <xf numFmtId="0" fontId="6" fillId="0" borderId="69" xfId="4" applyFont="1" applyBorder="1"/>
    <xf numFmtId="0" fontId="6" fillId="0" borderId="98" xfId="4" applyFont="1" applyBorder="1"/>
    <xf numFmtId="10" fontId="6" fillId="0" borderId="5" xfId="3" applyNumberFormat="1" applyFont="1" applyBorder="1"/>
    <xf numFmtId="3" fontId="6" fillId="0" borderId="98" xfId="0" applyNumberFormat="1" applyFont="1" applyFill="1" applyBorder="1" applyAlignment="1">
      <alignment horizontal="right"/>
    </xf>
    <xf numFmtId="0" fontId="6" fillId="0" borderId="69" xfId="4" applyFont="1" applyBorder="1" applyAlignment="1">
      <alignment wrapText="1"/>
    </xf>
    <xf numFmtId="0" fontId="6" fillId="0" borderId="98" xfId="4" applyFont="1" applyBorder="1" applyAlignment="1">
      <alignment wrapText="1"/>
    </xf>
    <xf numFmtId="10" fontId="6" fillId="0" borderId="19" xfId="3" applyNumberFormat="1" applyFont="1" applyBorder="1"/>
    <xf numFmtId="10" fontId="6" fillId="0" borderId="24" xfId="3" applyNumberFormat="1" applyFont="1" applyBorder="1"/>
    <xf numFmtId="0" fontId="46" fillId="16" borderId="57" xfId="48744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horizontal="left" vertical="center" wrapText="1"/>
    </xf>
    <xf numFmtId="0" fontId="46" fillId="16" borderId="57" xfId="48744" applyFont="1" applyFill="1" applyBorder="1" applyAlignment="1">
      <alignment horizontal="center" vertical="center"/>
    </xf>
    <xf numFmtId="166" fontId="11" fillId="5" borderId="1" xfId="48745" applyNumberFormat="1" applyFont="1" applyFill="1" applyBorder="1" applyAlignment="1">
      <alignment horizontal="left" vertical="center" wrapText="1"/>
    </xf>
    <xf numFmtId="0" fontId="11" fillId="0" borderId="0" xfId="48745" applyFont="1" applyFill="1" applyBorder="1" applyAlignment="1">
      <alignment horizontal="left" vertical="top" wrapText="1"/>
    </xf>
    <xf numFmtId="165" fontId="5" fillId="0" borderId="0" xfId="1" applyFont="1"/>
    <xf numFmtId="0" fontId="77" fillId="5" borderId="1" xfId="48745" applyFont="1" applyFill="1" applyBorder="1" applyAlignment="1">
      <alignment vertical="center"/>
    </xf>
    <xf numFmtId="0" fontId="46" fillId="16" borderId="69" xfId="48744" applyFont="1" applyFill="1" applyBorder="1" applyAlignment="1">
      <alignment horizontal="center" vertical="center"/>
    </xf>
    <xf numFmtId="0" fontId="77" fillId="0" borderId="0" xfId="48745" applyFont="1"/>
    <xf numFmtId="0" fontId="100" fillId="0" borderId="0" xfId="48745" applyFont="1" applyFill="1" applyBorder="1" applyAlignment="1">
      <alignment horizontal="left" vertical="top" wrapText="1"/>
    </xf>
    <xf numFmtId="182" fontId="15" fillId="0" borderId="0" xfId="1" applyNumberFormat="1" applyFont="1" applyFill="1" applyBorder="1" applyAlignment="1" applyProtection="1"/>
    <xf numFmtId="219" fontId="39" fillId="0" borderId="0" xfId="3" applyNumberFormat="1" applyFont="1" applyFill="1" applyBorder="1" applyAlignment="1" applyProtection="1">
      <alignment horizontal="right" vertical="center" wrapText="1"/>
    </xf>
    <xf numFmtId="0" fontId="10" fillId="0" borderId="0" xfId="48745" applyAlignment="1">
      <alignment vertical="center"/>
    </xf>
    <xf numFmtId="0" fontId="46" fillId="16" borderId="70" xfId="48744" applyFont="1" applyFill="1" applyBorder="1" applyAlignment="1">
      <alignment horizontal="center" vertical="center"/>
    </xf>
    <xf numFmtId="0" fontId="11" fillId="0" borderId="3" xfId="48745" applyFont="1" applyFill="1" applyBorder="1" applyAlignment="1">
      <alignment horizontal="left" vertical="top" wrapText="1"/>
    </xf>
    <xf numFmtId="165" fontId="39" fillId="0" borderId="0" xfId="1" applyFont="1" applyFill="1" applyBorder="1" applyAlignment="1" applyProtection="1">
      <alignment horizontal="right" vertical="center" wrapText="1"/>
    </xf>
    <xf numFmtId="171" fontId="56" fillId="0" borderId="0" xfId="3" applyNumberFormat="1" applyFont="1" applyFill="1" applyBorder="1" applyAlignment="1">
      <alignment horizontal="right" wrapText="1"/>
    </xf>
    <xf numFmtId="0" fontId="0" fillId="0" borderId="0" xfId="0"/>
    <xf numFmtId="0" fontId="0" fillId="0" borderId="0" xfId="0"/>
    <xf numFmtId="0" fontId="0" fillId="0" borderId="0" xfId="0"/>
    <xf numFmtId="0" fontId="56" fillId="0" borderId="98" xfId="4" applyFont="1" applyBorder="1" applyAlignment="1">
      <alignment vertical="center" wrapText="1"/>
    </xf>
    <xf numFmtId="0" fontId="56" fillId="0" borderId="69" xfId="4" applyFont="1" applyBorder="1" applyAlignment="1">
      <alignment vertical="center" wrapText="1"/>
    </xf>
    <xf numFmtId="0" fontId="56" fillId="0" borderId="44" xfId="4" applyFont="1" applyFill="1" applyBorder="1" applyAlignment="1">
      <alignment vertical="center" wrapText="1"/>
    </xf>
    <xf numFmtId="0" fontId="6" fillId="0" borderId="44" xfId="31" applyFont="1" applyFill="1" applyBorder="1" applyAlignment="1">
      <alignment vertical="center"/>
    </xf>
    <xf numFmtId="0" fontId="39" fillId="0" borderId="44" xfId="31" applyFont="1" applyFill="1" applyBorder="1" applyAlignment="1">
      <alignment horizontal="left" vertical="center" wrapText="1"/>
    </xf>
    <xf numFmtId="49" fontId="56" fillId="0" borderId="44" xfId="4" applyNumberFormat="1" applyFont="1" applyBorder="1" applyAlignment="1">
      <alignment vertical="center" wrapText="1"/>
    </xf>
    <xf numFmtId="3" fontId="39" fillId="0" borderId="59" xfId="78" applyNumberFormat="1" applyFont="1" applyFill="1" applyBorder="1" applyAlignment="1">
      <alignment horizontal="right"/>
    </xf>
    <xf numFmtId="3" fontId="39" fillId="0" borderId="57" xfId="78" applyNumberFormat="1" applyFont="1" applyFill="1" applyBorder="1" applyAlignment="1">
      <alignment horizontal="right"/>
    </xf>
    <xf numFmtId="169" fontId="6" fillId="0" borderId="59" xfId="59" applyNumberFormat="1" applyFont="1" applyFill="1" applyBorder="1" applyAlignment="1">
      <alignment horizontal="right"/>
    </xf>
    <xf numFmtId="10" fontId="6" fillId="0" borderId="0" xfId="69" applyNumberFormat="1" applyFont="1" applyBorder="1" applyAlignment="1">
      <alignment vertical="center"/>
    </xf>
    <xf numFmtId="171" fontId="6" fillId="21" borderId="24" xfId="3" applyNumberFormat="1" applyFont="1" applyFill="1" applyBorder="1" applyAlignment="1">
      <alignment horizontal="right" vertical="center"/>
    </xf>
    <xf numFmtId="171" fontId="6" fillId="21" borderId="24" xfId="62" applyNumberFormat="1" applyFont="1" applyFill="1" applyBorder="1" applyAlignment="1">
      <alignment horizontal="right" vertical="center"/>
    </xf>
    <xf numFmtId="171" fontId="8" fillId="21" borderId="19" xfId="3" applyNumberFormat="1" applyFont="1" applyFill="1" applyBorder="1" applyAlignment="1">
      <alignment horizontal="right" vertical="center"/>
    </xf>
    <xf numFmtId="10" fontId="56" fillId="21" borderId="44" xfId="15" applyNumberFormat="1" applyFont="1" applyFill="1" applyBorder="1"/>
    <xf numFmtId="10" fontId="56" fillId="21" borderId="24" xfId="15" applyNumberFormat="1" applyFont="1" applyFill="1" applyBorder="1"/>
    <xf numFmtId="43" fontId="63" fillId="21" borderId="44" xfId="42" applyNumberFormat="1" applyFont="1" applyFill="1" applyBorder="1"/>
    <xf numFmtId="10" fontId="6" fillId="0" borderId="26" xfId="15" applyNumberFormat="1" applyFont="1" applyFill="1" applyBorder="1" applyAlignment="1" applyProtection="1">
      <alignment horizontal="right"/>
    </xf>
    <xf numFmtId="10" fontId="6" fillId="0" borderId="4" xfId="15" applyNumberFormat="1" applyFont="1" applyFill="1" applyBorder="1" applyAlignment="1" applyProtection="1">
      <alignment horizontal="right"/>
    </xf>
    <xf numFmtId="10" fontId="6" fillId="0" borderId="5" xfId="15" applyNumberFormat="1" applyFont="1" applyFill="1" applyBorder="1" applyAlignment="1" applyProtection="1">
      <alignment horizontal="right"/>
    </xf>
    <xf numFmtId="10" fontId="6" fillId="0" borderId="23" xfId="15" applyNumberFormat="1" applyFont="1" applyFill="1" applyBorder="1" applyAlignment="1" applyProtection="1">
      <alignment horizontal="right"/>
    </xf>
    <xf numFmtId="10" fontId="6" fillId="0" borderId="0" xfId="15" applyNumberFormat="1" applyFont="1" applyFill="1" applyBorder="1" applyAlignment="1" applyProtection="1">
      <alignment horizontal="right"/>
    </xf>
    <xf numFmtId="10" fontId="6" fillId="0" borderId="24" xfId="15" applyNumberFormat="1" applyFont="1" applyFill="1" applyBorder="1" applyAlignment="1" applyProtection="1">
      <alignment horizontal="right"/>
    </xf>
    <xf numFmtId="10" fontId="6" fillId="0" borderId="13" xfId="15" applyNumberFormat="1" applyFont="1" applyFill="1" applyBorder="1" applyAlignment="1" applyProtection="1">
      <alignment horizontal="right"/>
    </xf>
    <xf numFmtId="10" fontId="6" fillId="0" borderId="11" xfId="15" applyNumberFormat="1" applyFont="1" applyFill="1" applyBorder="1" applyAlignment="1" applyProtection="1">
      <alignment horizontal="right"/>
    </xf>
    <xf numFmtId="10" fontId="6" fillId="0" borderId="12" xfId="15" applyNumberFormat="1" applyFont="1" applyFill="1" applyBorder="1" applyAlignment="1" applyProtection="1">
      <alignment horizontal="right"/>
    </xf>
    <xf numFmtId="10" fontId="6" fillId="0" borderId="13" xfId="15" applyNumberFormat="1" applyFont="1" applyBorder="1"/>
    <xf numFmtId="10" fontId="6" fillId="0" borderId="11" xfId="15" applyNumberFormat="1" applyFont="1" applyBorder="1"/>
    <xf numFmtId="10" fontId="6" fillId="0" borderId="12" xfId="15" applyNumberFormat="1" applyFont="1" applyBorder="1"/>
    <xf numFmtId="10" fontId="6" fillId="0" borderId="31" xfId="15" applyNumberFormat="1" applyFont="1" applyFill="1" applyBorder="1" applyAlignment="1" applyProtection="1">
      <alignment horizontal="right" vertical="center"/>
    </xf>
    <xf numFmtId="10" fontId="6" fillId="0" borderId="18" xfId="15" applyNumberFormat="1" applyFont="1" applyFill="1" applyBorder="1" applyAlignment="1" applyProtection="1">
      <alignment horizontal="right" vertical="center"/>
    </xf>
    <xf numFmtId="179" fontId="12" fillId="15" borderId="44" xfId="71" applyNumberFormat="1" applyFont="1" applyFill="1" applyBorder="1" applyAlignment="1">
      <alignment horizontal="left"/>
    </xf>
    <xf numFmtId="183" fontId="48" fillId="12" borderId="57" xfId="38" applyNumberFormat="1" applyFont="1" applyFill="1" applyBorder="1" applyAlignment="1">
      <alignment vertical="center"/>
    </xf>
    <xf numFmtId="218" fontId="48" fillId="12" borderId="57" xfId="38" applyNumberFormat="1" applyFont="1" applyFill="1" applyBorder="1" applyAlignment="1">
      <alignment vertical="center"/>
    </xf>
    <xf numFmtId="10" fontId="55" fillId="12" borderId="57" xfId="32" applyNumberFormat="1" applyFont="1" applyFill="1" applyBorder="1" applyAlignment="1" applyProtection="1">
      <alignment horizontal="right" vertical="center"/>
    </xf>
    <xf numFmtId="10" fontId="55" fillId="12" borderId="70" xfId="32" applyNumberFormat="1" applyFont="1" applyFill="1" applyBorder="1" applyAlignment="1" applyProtection="1">
      <alignment horizontal="right" vertical="center"/>
    </xf>
    <xf numFmtId="4" fontId="48" fillId="12" borderId="57" xfId="71" applyNumberFormat="1" applyFont="1" applyFill="1" applyBorder="1" applyAlignment="1">
      <alignment vertical="center"/>
    </xf>
    <xf numFmtId="3" fontId="48" fillId="12" borderId="57" xfId="71" applyNumberFormat="1" applyFont="1" applyFill="1" applyBorder="1" applyAlignment="1">
      <alignment vertical="center"/>
    </xf>
    <xf numFmtId="188" fontId="47" fillId="12" borderId="57" xfId="32" applyNumberFormat="1" applyFont="1" applyFill="1" applyBorder="1" applyAlignment="1" applyProtection="1">
      <alignment horizontal="right" vertical="center" indent="3"/>
    </xf>
    <xf numFmtId="188" fontId="47" fillId="12" borderId="70" xfId="32" applyNumberFormat="1" applyFont="1" applyFill="1" applyBorder="1" applyAlignment="1" applyProtection="1">
      <alignment horizontal="right" vertical="center" indent="3"/>
    </xf>
    <xf numFmtId="0" fontId="48" fillId="12" borderId="31" xfId="71" applyFont="1" applyFill="1" applyBorder="1" applyAlignment="1">
      <alignment vertical="center"/>
    </xf>
    <xf numFmtId="182" fontId="16" fillId="0" borderId="0" xfId="1" applyNumberFormat="1" applyFont="1" applyFill="1" applyAlignment="1">
      <alignment vertical="top"/>
    </xf>
    <xf numFmtId="182" fontId="16" fillId="26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>
      <alignment horizontal="right" vertical="center" wrapText="1"/>
    </xf>
    <xf numFmtId="182" fontId="16" fillId="10" borderId="0" xfId="1" applyNumberFormat="1" applyFont="1" applyFill="1" applyBorder="1" applyAlignment="1" applyProtection="1">
      <alignment horizontal="right" vertical="center"/>
    </xf>
    <xf numFmtId="182" fontId="16" fillId="0" borderId="0" xfId="1" applyNumberFormat="1" applyFont="1" applyFill="1" applyBorder="1" applyAlignment="1">
      <alignment horizontal="right" vertical="center" wrapText="1"/>
    </xf>
    <xf numFmtId="182" fontId="16" fillId="0" borderId="0" xfId="1" applyNumberFormat="1" applyFont="1" applyFill="1" applyBorder="1" applyAlignment="1" applyProtection="1">
      <alignment horizontal="right" vertical="center"/>
    </xf>
    <xf numFmtId="181" fontId="47" fillId="12" borderId="18" xfId="48" applyNumberFormat="1" applyFont="1" applyFill="1" applyBorder="1"/>
    <xf numFmtId="0" fontId="39" fillId="0" borderId="0" xfId="0" applyFont="1" applyBorder="1"/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59" xfId="35" applyFont="1" applyFill="1" applyBorder="1" applyAlignment="1">
      <alignment horizontal="center" wrapText="1"/>
    </xf>
    <xf numFmtId="0" fontId="115" fillId="12" borderId="59" xfId="35" applyFont="1" applyFill="1" applyBorder="1" applyAlignment="1">
      <alignment horizontal="center" wrapText="1"/>
    </xf>
    <xf numFmtId="0" fontId="47" fillId="12" borderId="98" xfId="35" applyFont="1" applyFill="1" applyBorder="1" applyAlignment="1">
      <alignment horizontal="center" wrapText="1"/>
    </xf>
    <xf numFmtId="0" fontId="47" fillId="12" borderId="5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wrapText="1"/>
    </xf>
    <xf numFmtId="204" fontId="111" fillId="73" borderId="31" xfId="0" applyNumberFormat="1" applyFont="1" applyFill="1" applyBorder="1" applyAlignment="1">
      <alignment wrapText="1"/>
    </xf>
    <xf numFmtId="1" fontId="111" fillId="73" borderId="18" xfId="0" applyNumberFormat="1" applyFont="1" applyFill="1" applyBorder="1" applyAlignment="1">
      <alignment wrapText="1"/>
    </xf>
    <xf numFmtId="165" fontId="111" fillId="73" borderId="31" xfId="1" applyFont="1" applyFill="1" applyBorder="1" applyAlignment="1">
      <alignment wrapText="1"/>
    </xf>
    <xf numFmtId="165" fontId="111" fillId="73" borderId="18" xfId="1" applyFont="1" applyFill="1" applyBorder="1" applyAlignment="1">
      <alignment wrapText="1"/>
    </xf>
    <xf numFmtId="165" fontId="111" fillId="73" borderId="19" xfId="1" applyFont="1" applyFill="1" applyBorder="1" applyAlignment="1">
      <alignment wrapText="1"/>
    </xf>
    <xf numFmtId="202" fontId="111" fillId="73" borderId="31" xfId="0" applyNumberFormat="1" applyFont="1" applyFill="1" applyBorder="1" applyAlignment="1">
      <alignment wrapText="1"/>
    </xf>
    <xf numFmtId="205" fontId="111" fillId="73" borderId="31" xfId="0" applyNumberFormat="1" applyFont="1" applyFill="1" applyBorder="1" applyAlignment="1">
      <alignment wrapText="1"/>
    </xf>
    <xf numFmtId="206" fontId="111" fillId="73" borderId="31" xfId="0" applyNumberFormat="1" applyFont="1" applyFill="1" applyBorder="1" applyAlignment="1">
      <alignment wrapText="1"/>
    </xf>
    <xf numFmtId="207" fontId="111" fillId="73" borderId="31" xfId="0" applyNumberFormat="1" applyFont="1" applyFill="1" applyBorder="1" applyAlignment="1">
      <alignment wrapText="1"/>
    </xf>
    <xf numFmtId="208" fontId="111" fillId="73" borderId="31" xfId="0" applyNumberFormat="1" applyFont="1" applyFill="1" applyBorder="1" applyAlignment="1">
      <alignment wrapText="1"/>
    </xf>
    <xf numFmtId="209" fontId="111" fillId="73" borderId="31" xfId="0" applyNumberFormat="1" applyFont="1" applyFill="1" applyBorder="1" applyAlignment="1">
      <alignment wrapText="1"/>
    </xf>
    <xf numFmtId="210" fontId="111" fillId="73" borderId="31" xfId="0" applyNumberFormat="1" applyFont="1" applyFill="1" applyBorder="1" applyAlignment="1">
      <alignment wrapText="1"/>
    </xf>
    <xf numFmtId="211" fontId="111" fillId="73" borderId="31" xfId="0" applyNumberFormat="1" applyFont="1" applyFill="1" applyBorder="1" applyAlignment="1">
      <alignment wrapText="1"/>
    </xf>
    <xf numFmtId="213" fontId="111" fillId="73" borderId="31" xfId="0" applyNumberFormat="1" applyFont="1" applyFill="1" applyBorder="1" applyAlignment="1">
      <alignment wrapText="1"/>
    </xf>
    <xf numFmtId="181" fontId="0" fillId="0" borderId="0" xfId="0" applyNumberFormat="1" applyBorder="1"/>
    <xf numFmtId="181" fontId="0" fillId="0" borderId="24" xfId="0" applyNumberFormat="1" applyBorder="1"/>
    <xf numFmtId="0" fontId="56" fillId="0" borderId="31" xfId="4" applyFont="1" applyBorder="1" applyAlignment="1">
      <alignment vertical="center" wrapText="1"/>
    </xf>
    <xf numFmtId="10" fontId="1" fillId="0" borderId="70" xfId="84" applyNumberFormat="1" applyFont="1" applyFill="1" applyBorder="1" applyAlignment="1" applyProtection="1">
      <alignment horizontal="right"/>
    </xf>
    <xf numFmtId="0" fontId="73" fillId="0" borderId="69" xfId="81" applyFont="1" applyFill="1" applyBorder="1" applyAlignment="1">
      <alignment horizontal="left"/>
    </xf>
    <xf numFmtId="0" fontId="73" fillId="0" borderId="44" xfId="81" applyFont="1" applyFill="1" applyBorder="1" applyAlignment="1">
      <alignment horizontal="left"/>
    </xf>
    <xf numFmtId="0" fontId="73" fillId="0" borderId="44" xfId="83" applyFont="1" applyFill="1" applyBorder="1" applyAlignment="1">
      <alignment horizontal="left"/>
    </xf>
    <xf numFmtId="0" fontId="73" fillId="0" borderId="98" xfId="81" applyFont="1" applyFill="1" applyBorder="1" applyAlignment="1">
      <alignment horizontal="left"/>
    </xf>
    <xf numFmtId="0" fontId="0" fillId="0" borderId="0" xfId="0" applyFont="1" applyFill="1" applyBorder="1"/>
    <xf numFmtId="2" fontId="1" fillId="0" borderId="0" xfId="3" applyNumberFormat="1" applyFont="1" applyFill="1" applyBorder="1" applyAlignment="1" applyProtection="1"/>
    <xf numFmtId="2" fontId="0" fillId="0" borderId="0" xfId="0" applyNumberFormat="1" applyFont="1" applyFill="1" applyBorder="1"/>
    <xf numFmtId="10" fontId="8" fillId="11" borderId="69" xfId="15" applyNumberFormat="1" applyFont="1" applyFill="1" applyBorder="1" applyAlignment="1" applyProtection="1">
      <alignment horizontal="right" vertical="center"/>
    </xf>
    <xf numFmtId="10" fontId="8" fillId="11" borderId="57" xfId="15" applyNumberFormat="1" applyFont="1" applyFill="1" applyBorder="1" applyAlignment="1" applyProtection="1">
      <alignment horizontal="right" vertical="center"/>
    </xf>
    <xf numFmtId="10" fontId="6" fillId="0" borderId="0" xfId="3" applyNumberFormat="1" applyFont="1" applyBorder="1"/>
    <xf numFmtId="10" fontId="6" fillId="0" borderId="98" xfId="3" applyNumberFormat="1" applyFont="1" applyBorder="1"/>
    <xf numFmtId="10" fontId="6" fillId="0" borderId="59" xfId="3" applyNumberFormat="1" applyFont="1" applyBorder="1"/>
    <xf numFmtId="10" fontId="6" fillId="0" borderId="44" xfId="3" applyNumberFormat="1" applyFont="1" applyBorder="1"/>
    <xf numFmtId="10" fontId="6" fillId="0" borderId="69" xfId="3" applyNumberFormat="1" applyFont="1" applyBorder="1"/>
    <xf numFmtId="10" fontId="6" fillId="0" borderId="57" xfId="3" applyNumberFormat="1" applyFont="1" applyBorder="1"/>
    <xf numFmtId="10" fontId="6" fillId="0" borderId="31" xfId="3" applyNumberFormat="1" applyFont="1" applyBorder="1"/>
    <xf numFmtId="10" fontId="6" fillId="0" borderId="18" xfId="3" applyNumberFormat="1" applyFont="1" applyBorder="1"/>
    <xf numFmtId="169" fontId="6" fillId="0" borderId="100" xfId="6" applyNumberFormat="1" applyFont="1" applyFill="1" applyBorder="1" applyAlignment="1" applyProtection="1">
      <alignment horizontal="left" vertical="center" wrapText="1"/>
    </xf>
    <xf numFmtId="169" fontId="8" fillId="0" borderId="100" xfId="6" applyNumberFormat="1" applyFont="1" applyFill="1" applyBorder="1" applyAlignment="1" applyProtection="1">
      <alignment horizontal="left" vertical="center" wrapText="1"/>
    </xf>
    <xf numFmtId="169" fontId="6" fillId="0" borderId="100" xfId="6" applyNumberFormat="1" applyFont="1" applyFill="1" applyBorder="1" applyAlignment="1" applyProtection="1">
      <alignment vertical="center" wrapText="1"/>
    </xf>
    <xf numFmtId="169" fontId="6" fillId="0" borderId="100" xfId="6" applyNumberFormat="1" applyFont="1" applyFill="1" applyBorder="1" applyAlignment="1" applyProtection="1">
      <alignment horizontal="left" vertical="center"/>
    </xf>
    <xf numFmtId="169" fontId="8" fillId="0" borderId="100" xfId="6" applyNumberFormat="1" applyFont="1" applyFill="1" applyBorder="1" applyAlignment="1" applyProtection="1">
      <alignment vertical="center" wrapText="1"/>
    </xf>
    <xf numFmtId="169" fontId="6" fillId="0" borderId="100" xfId="6" applyNumberFormat="1" applyFont="1" applyFill="1" applyBorder="1" applyAlignment="1" applyProtection="1">
      <alignment vertical="center"/>
    </xf>
    <xf numFmtId="3" fontId="17" fillId="0" borderId="100" xfId="48727" applyNumberFormat="1" applyFont="1" applyFill="1" applyBorder="1" applyAlignment="1" applyProtection="1">
      <alignment horizontal="left" vertical="center" wrapText="1"/>
    </xf>
    <xf numFmtId="169" fontId="83" fillId="5" borderId="5" xfId="48732" applyNumberFormat="1" applyFont="1" applyFill="1" applyBorder="1" applyAlignment="1" applyProtection="1">
      <alignment vertical="center" wrapText="1"/>
    </xf>
    <xf numFmtId="169" fontId="82" fillId="0" borderId="100" xfId="6" applyNumberFormat="1" applyFont="1" applyFill="1" applyBorder="1" applyAlignment="1" applyProtection="1">
      <alignment vertical="center" wrapText="1"/>
    </xf>
    <xf numFmtId="169" fontId="7" fillId="0" borderId="100" xfId="48732" applyNumberFormat="1" applyFont="1" applyFill="1" applyBorder="1" applyAlignment="1" applyProtection="1">
      <alignment vertical="center" wrapText="1"/>
    </xf>
    <xf numFmtId="0" fontId="18" fillId="0" borderId="0" xfId="48727" applyNumberFormat="1" applyFont="1" applyFill="1" applyBorder="1" applyAlignment="1" applyProtection="1"/>
    <xf numFmtId="0" fontId="19" fillId="0" borderId="0" xfId="48727" applyNumberFormat="1" applyFont="1" applyFill="1" applyBorder="1" applyAlignment="1" applyProtection="1"/>
    <xf numFmtId="167" fontId="19" fillId="0" borderId="0" xfId="7" applyNumberFormat="1" applyFont="1" applyFill="1" applyBorder="1" applyAlignment="1"/>
    <xf numFmtId="0" fontId="28" fillId="0" borderId="0" xfId="7" applyFont="1" applyFill="1" applyBorder="1" applyAlignment="1">
      <alignment horizontal="right"/>
    </xf>
    <xf numFmtId="3" fontId="39" fillId="0" borderId="100" xfId="48735" applyNumberFormat="1" applyFont="1" applyFill="1" applyBorder="1" applyAlignment="1">
      <alignment wrapText="1"/>
    </xf>
    <xf numFmtId="3" fontId="39" fillId="0" borderId="100" xfId="48735" applyNumberFormat="1" applyFont="1" applyFill="1" applyBorder="1" applyAlignment="1">
      <alignment horizontal="left" wrapText="1"/>
    </xf>
    <xf numFmtId="3" fontId="7" fillId="0" borderId="100" xfId="48735" applyNumberFormat="1" applyFont="1" applyFill="1" applyBorder="1" applyAlignment="1">
      <alignment horizontal="left" wrapText="1"/>
    </xf>
    <xf numFmtId="0" fontId="47" fillId="18" borderId="31" xfId="264" applyFont="1" applyFill="1" applyBorder="1" applyAlignment="1">
      <alignment horizontal="center" vertical="center" wrapText="1"/>
    </xf>
    <xf numFmtId="169" fontId="5" fillId="0" borderId="0" xfId="6" applyNumberFormat="1"/>
    <xf numFmtId="168" fontId="5" fillId="0" borderId="0" xfId="6" applyFill="1" applyBorder="1" applyAlignment="1" applyProtection="1">
      <alignment horizontal="right" wrapText="1"/>
    </xf>
    <xf numFmtId="43" fontId="127" fillId="0" borderId="0" xfId="48738" applyFont="1"/>
    <xf numFmtId="191" fontId="5" fillId="0" borderId="0" xfId="264" applyNumberFormat="1"/>
    <xf numFmtId="3" fontId="82" fillId="0" borderId="100" xfId="6" applyNumberFormat="1" applyFont="1" applyFill="1" applyBorder="1" applyAlignment="1" applyProtection="1">
      <alignment vertical="center" wrapText="1"/>
    </xf>
    <xf numFmtId="169" fontId="30" fillId="0" borderId="100" xfId="6" applyNumberFormat="1" applyFont="1" applyFill="1" applyBorder="1" applyAlignment="1" applyProtection="1">
      <alignment horizontal="right" wrapText="1"/>
    </xf>
    <xf numFmtId="169" fontId="30" fillId="0" borderId="100" xfId="6" applyNumberFormat="1" applyFont="1" applyFill="1" applyBorder="1" applyAlignment="1" applyProtection="1">
      <alignment vertical="center" wrapText="1"/>
    </xf>
    <xf numFmtId="191" fontId="5" fillId="0" borderId="0" xfId="6" applyNumberFormat="1"/>
    <xf numFmtId="2" fontId="17" fillId="0" borderId="0" xfId="48741" applyNumberFormat="1" applyFont="1" applyBorder="1" applyAlignment="1"/>
    <xf numFmtId="2" fontId="17" fillId="0" borderId="0" xfId="48741" applyNumberFormat="1" applyFont="1" applyFill="1" applyBorder="1" applyAlignment="1"/>
    <xf numFmtId="0" fontId="47" fillId="18" borderId="19" xfId="264" applyFont="1" applyFill="1" applyBorder="1" applyAlignment="1">
      <alignment horizontal="center" vertical="center"/>
    </xf>
    <xf numFmtId="168" fontId="6" fillId="0" borderId="24" xfId="6" applyNumberFormat="1" applyFont="1" applyFill="1" applyBorder="1"/>
    <xf numFmtId="0" fontId="47" fillId="12" borderId="0" xfId="264" applyFont="1" applyFill="1" applyBorder="1" applyAlignment="1"/>
    <xf numFmtId="4" fontId="6" fillId="0" borderId="0" xfId="264" applyNumberFormat="1" applyFont="1" applyBorder="1"/>
    <xf numFmtId="2" fontId="6" fillId="0" borderId="0" xfId="264" applyNumberFormat="1" applyFont="1" applyFill="1" applyBorder="1" applyAlignment="1">
      <alignment horizontal="right"/>
    </xf>
    <xf numFmtId="168" fontId="6" fillId="0" borderId="24" xfId="6" applyFont="1" applyFill="1" applyBorder="1"/>
    <xf numFmtId="169" fontId="128" fillId="0" borderId="0" xfId="60" applyNumberFormat="1" applyFont="1" applyFill="1" applyBorder="1" applyAlignment="1" applyProtection="1"/>
    <xf numFmtId="165" fontId="23" fillId="0" borderId="0" xfId="1" applyFont="1" applyFill="1" applyBorder="1" applyAlignment="1" applyProtection="1">
      <alignment vertical="center" wrapText="1"/>
    </xf>
    <xf numFmtId="0" fontId="6" fillId="0" borderId="44" xfId="264" applyFont="1" applyBorder="1"/>
    <xf numFmtId="0" fontId="53" fillId="5" borderId="98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/>
    </xf>
    <xf numFmtId="0" fontId="53" fillId="5" borderId="44" xfId="47" applyFont="1" applyFill="1" applyBorder="1" applyAlignment="1">
      <alignment horizontal="left" wrapText="1"/>
    </xf>
    <xf numFmtId="171" fontId="52" fillId="5" borderId="24" xfId="108" applyNumberFormat="1" applyFont="1" applyFill="1" applyBorder="1"/>
    <xf numFmtId="171" fontId="52" fillId="5" borderId="70" xfId="108" applyNumberFormat="1" applyFont="1" applyFill="1" applyBorder="1"/>
    <xf numFmtId="3" fontId="39" fillId="0" borderId="100" xfId="31" applyNumberFormat="1" applyFont="1" applyFill="1" applyBorder="1" applyAlignment="1">
      <alignment horizontal="right" vertical="center" indent="1"/>
    </xf>
    <xf numFmtId="177" fontId="39" fillId="0" borderId="100" xfId="31" applyNumberFormat="1" applyFont="1" applyFill="1" applyBorder="1" applyAlignment="1">
      <alignment vertical="center"/>
    </xf>
    <xf numFmtId="10" fontId="39" fillId="0" borderId="44" xfId="67" applyNumberFormat="1" applyFont="1" applyFill="1" applyBorder="1" applyAlignment="1" applyProtection="1">
      <alignment vertical="center"/>
    </xf>
    <xf numFmtId="10" fontId="48" fillId="12" borderId="57" xfId="67" applyNumberFormat="1" applyFont="1" applyFill="1" applyBorder="1" applyAlignment="1" applyProtection="1">
      <alignment vertical="center"/>
    </xf>
    <xf numFmtId="10" fontId="48" fillId="12" borderId="70" xfId="67" applyNumberFormat="1" applyFont="1" applyFill="1" applyBorder="1" applyAlignment="1" applyProtection="1">
      <alignment vertical="center"/>
    </xf>
    <xf numFmtId="10" fontId="6" fillId="0" borderId="0" xfId="67" applyNumberFormat="1" applyFont="1" applyFill="1" applyBorder="1" applyAlignment="1" applyProtection="1">
      <alignment vertical="center"/>
    </xf>
    <xf numFmtId="3" fontId="39" fillId="0" borderId="98" xfId="31" applyNumberFormat="1" applyFont="1" applyFill="1" applyBorder="1" applyAlignment="1">
      <alignment horizontal="right" vertical="center" indent="1"/>
    </xf>
    <xf numFmtId="10" fontId="39" fillId="0" borderId="59" xfId="67" applyNumberFormat="1" applyFont="1" applyFill="1" applyBorder="1" applyAlignment="1" applyProtection="1">
      <alignment vertical="center"/>
    </xf>
    <xf numFmtId="3" fontId="6" fillId="0" borderId="44" xfId="31" applyNumberFormat="1" applyFont="1" applyFill="1" applyBorder="1" applyAlignment="1">
      <alignment horizontal="right" vertical="center" indent="1"/>
    </xf>
    <xf numFmtId="10" fontId="6" fillId="0" borderId="24" xfId="67" applyNumberFormat="1" applyFont="1" applyFill="1" applyBorder="1" applyAlignment="1" applyProtection="1">
      <alignment vertical="center"/>
    </xf>
    <xf numFmtId="3" fontId="39" fillId="0" borderId="69" xfId="31" applyNumberFormat="1" applyFont="1" applyFill="1" applyBorder="1" applyAlignment="1">
      <alignment horizontal="right" vertical="center" indent="1"/>
    </xf>
    <xf numFmtId="177" fontId="39" fillId="0" borderId="97" xfId="31" applyNumberFormat="1" applyFont="1" applyFill="1" applyBorder="1" applyAlignment="1">
      <alignment vertical="center"/>
    </xf>
    <xf numFmtId="3" fontId="6" fillId="0" borderId="100" xfId="31" applyNumberFormat="1" applyFont="1" applyFill="1" applyBorder="1" applyAlignment="1">
      <alignment horizontal="right" vertical="center" indent="1"/>
    </xf>
    <xf numFmtId="177" fontId="39" fillId="0" borderId="58" xfId="31" applyNumberFormat="1" applyFont="1" applyFill="1" applyBorder="1" applyAlignment="1">
      <alignment vertical="center"/>
    </xf>
    <xf numFmtId="0" fontId="47" fillId="12" borderId="98" xfId="20" applyFont="1" applyFill="1" applyBorder="1" applyAlignment="1">
      <alignment horizontal="center" vertical="center"/>
    </xf>
    <xf numFmtId="3" fontId="6" fillId="0" borderId="100" xfId="0" applyNumberFormat="1" applyFont="1" applyFill="1" applyBorder="1" applyAlignment="1">
      <alignment horizontal="right"/>
    </xf>
    <xf numFmtId="3" fontId="48" fillId="12" borderId="32" xfId="20" applyNumberFormat="1" applyFont="1" applyFill="1" applyBorder="1" applyAlignment="1">
      <alignment horizontal="right"/>
    </xf>
    <xf numFmtId="0" fontId="48" fillId="12" borderId="98" xfId="0" applyFont="1" applyFill="1" applyBorder="1" applyAlignment="1">
      <alignment horizontal="left"/>
    </xf>
    <xf numFmtId="0" fontId="39" fillId="0" borderId="44" xfId="16" applyFont="1" applyFill="1" applyBorder="1" applyAlignment="1">
      <alignment wrapText="1"/>
    </xf>
    <xf numFmtId="0" fontId="47" fillId="12" borderId="98" xfId="0" applyFont="1" applyFill="1" applyBorder="1" applyAlignment="1">
      <alignment vertical="center"/>
    </xf>
    <xf numFmtId="0" fontId="38" fillId="20" borderId="44" xfId="52" applyFont="1" applyFill="1" applyBorder="1" applyAlignment="1">
      <alignment horizontal="center"/>
    </xf>
    <xf numFmtId="0" fontId="47" fillId="12" borderId="98" xfId="52" applyFont="1" applyFill="1" applyBorder="1" applyAlignment="1">
      <alignment horizontal="left"/>
    </xf>
    <xf numFmtId="0" fontId="47" fillId="12" borderId="59" xfId="52" applyFont="1" applyFill="1" applyBorder="1" applyAlignment="1">
      <alignment horizontal="right"/>
    </xf>
    <xf numFmtId="0" fontId="47" fillId="12" borderId="5" xfId="52" applyFont="1" applyFill="1" applyBorder="1" applyAlignment="1">
      <alignment horizontal="right"/>
    </xf>
    <xf numFmtId="16" fontId="6" fillId="0" borderId="0" xfId="0" applyNumberFormat="1" applyFont="1" applyFill="1" applyBorder="1" applyAlignment="1">
      <alignment horizontal="left"/>
    </xf>
    <xf numFmtId="181" fontId="0" fillId="0" borderId="0" xfId="0" applyNumberFormat="1"/>
    <xf numFmtId="0" fontId="48" fillId="12" borderId="31" xfId="52" applyFont="1" applyFill="1" applyBorder="1" applyAlignment="1">
      <alignment horizontal="left"/>
    </xf>
    <xf numFmtId="169" fontId="48" fillId="12" borderId="19" xfId="55" applyNumberFormat="1" applyFont="1" applyFill="1" applyBorder="1" applyAlignment="1">
      <alignment horizontal="right"/>
    </xf>
    <xf numFmtId="181" fontId="50" fillId="0" borderId="44" xfId="0" applyNumberFormat="1" applyFont="1" applyBorder="1" applyAlignment="1">
      <alignment horizontal="left"/>
    </xf>
    <xf numFmtId="181" fontId="50" fillId="0" borderId="44" xfId="0" applyNumberFormat="1" applyFont="1" applyBorder="1" applyAlignment="1">
      <alignment horizontal="left" wrapText="1"/>
    </xf>
    <xf numFmtId="0" fontId="4" fillId="20" borderId="44" xfId="4" applyFont="1" applyFill="1" applyBorder="1" applyAlignment="1">
      <alignment horizontal="center"/>
    </xf>
    <xf numFmtId="0" fontId="4" fillId="20" borderId="0" xfId="4" applyFont="1" applyFill="1" applyBorder="1" applyAlignment="1">
      <alignment horizontal="center"/>
    </xf>
    <xf numFmtId="0" fontId="4" fillId="20" borderId="24" xfId="4" applyFont="1" applyFill="1" applyBorder="1" applyAlignment="1">
      <alignment horizontal="center"/>
    </xf>
    <xf numFmtId="0" fontId="27" fillId="0" borderId="0" xfId="48726" applyFont="1" applyFill="1" applyBorder="1" applyAlignment="1">
      <alignment horizontal="right" wrapText="1"/>
    </xf>
    <xf numFmtId="4" fontId="27" fillId="0" borderId="0" xfId="48726" applyNumberFormat="1" applyFont="1" applyFill="1" applyBorder="1" applyAlignment="1">
      <alignment horizontal="center" wrapText="1"/>
    </xf>
    <xf numFmtId="181" fontId="0" fillId="0" borderId="0" xfId="934" applyNumberFormat="1" applyFont="1"/>
    <xf numFmtId="169" fontId="6" fillId="0" borderId="0" xfId="196" applyNumberFormat="1" applyFont="1" applyFill="1" applyBorder="1" applyAlignment="1">
      <alignment horizontal="right"/>
    </xf>
    <xf numFmtId="169" fontId="125" fillId="76" borderId="18" xfId="196" applyNumberFormat="1" applyFont="1" applyFill="1" applyBorder="1"/>
    <xf numFmtId="182" fontId="39" fillId="0" borderId="0" xfId="48746" applyNumberFormat="1" applyFont="1" applyBorder="1"/>
    <xf numFmtId="182" fontId="1" fillId="0" borderId="0" xfId="48746" applyNumberFormat="1" applyFill="1"/>
    <xf numFmtId="182" fontId="1" fillId="0" borderId="0" xfId="48746" applyNumberFormat="1"/>
    <xf numFmtId="170" fontId="60" fillId="18" borderId="0" xfId="4" applyNumberFormat="1" applyFont="1" applyFill="1" applyBorder="1" applyAlignment="1">
      <alignment vertical="center"/>
    </xf>
    <xf numFmtId="170" fontId="60" fillId="18" borderId="0" xfId="4" applyNumberFormat="1" applyFont="1" applyFill="1" applyBorder="1" applyAlignment="1">
      <alignment horizontal="center" wrapText="1"/>
    </xf>
    <xf numFmtId="169" fontId="5" fillId="0" borderId="0" xfId="15" applyNumberFormat="1"/>
    <xf numFmtId="0" fontId="0" fillId="0" borderId="0" xfId="0" applyAlignment="1">
      <alignment horizontal="left"/>
    </xf>
    <xf numFmtId="173" fontId="6" fillId="0" borderId="101" xfId="2" applyNumberFormat="1" applyFont="1" applyFill="1" applyBorder="1" applyAlignment="1" applyProtection="1">
      <alignment horizontal="center"/>
    </xf>
    <xf numFmtId="173" fontId="6" fillId="0" borderId="102" xfId="2" applyNumberFormat="1" applyFont="1" applyFill="1" applyBorder="1" applyAlignment="1" applyProtection="1">
      <alignment horizontal="center"/>
    </xf>
    <xf numFmtId="172" fontId="6" fillId="0" borderId="101" xfId="2" applyNumberFormat="1" applyFont="1" applyFill="1" applyBorder="1" applyAlignment="1" applyProtection="1">
      <alignment horizontal="right"/>
    </xf>
    <xf numFmtId="0" fontId="55" fillId="18" borderId="5" xfId="26" applyFont="1" applyFill="1" applyBorder="1" applyAlignment="1">
      <alignment horizontal="center" vertical="center"/>
    </xf>
    <xf numFmtId="49" fontId="47" fillId="18" borderId="97" xfId="26" applyNumberFormat="1" applyFont="1" applyFill="1" applyBorder="1" applyAlignment="1">
      <alignment horizontal="center" vertical="center"/>
    </xf>
    <xf numFmtId="49" fontId="47" fillId="18" borderId="5" xfId="26" applyNumberFormat="1" applyFont="1" applyFill="1" applyBorder="1" applyAlignment="1">
      <alignment horizontal="center" vertical="center"/>
    </xf>
    <xf numFmtId="10" fontId="1" fillId="0" borderId="0" xfId="1" applyNumberFormat="1"/>
    <xf numFmtId="17" fontId="58" fillId="12" borderId="59" xfId="43" applyNumberFormat="1" applyFont="1" applyFill="1" applyBorder="1" applyAlignment="1">
      <alignment horizontal="center" vertical="center"/>
    </xf>
    <xf numFmtId="184" fontId="53" fillId="5" borderId="5" xfId="46" applyFont="1" applyFill="1" applyBorder="1"/>
    <xf numFmtId="220" fontId="0" fillId="0" borderId="0" xfId="0" applyNumberFormat="1"/>
    <xf numFmtId="187" fontId="0" fillId="0" borderId="0" xfId="20256" applyNumberFormat="1" applyFont="1"/>
    <xf numFmtId="0" fontId="74" fillId="0" borderId="0" xfId="71" applyFont="1"/>
    <xf numFmtId="171" fontId="8" fillId="0" borderId="19" xfId="15" applyNumberFormat="1" applyFont="1" applyFill="1" applyBorder="1" applyAlignment="1" applyProtection="1">
      <alignment vertical="center" wrapText="1"/>
    </xf>
    <xf numFmtId="165" fontId="52" fillId="0" borderId="0" xfId="1" applyFont="1" applyFill="1" applyAlignment="1">
      <alignment vertical="top"/>
    </xf>
    <xf numFmtId="169" fontId="16" fillId="0" borderId="0" xfId="59" applyNumberFormat="1" applyFont="1" applyFill="1"/>
    <xf numFmtId="169" fontId="16" fillId="8" borderId="0" xfId="59" applyNumberFormat="1" applyFont="1" applyFill="1" applyBorder="1" applyAlignment="1" applyProtection="1">
      <alignment horizontal="right" vertical="top"/>
    </xf>
    <xf numFmtId="169" fontId="16" fillId="10" borderId="0" xfId="59" applyNumberFormat="1" applyFont="1" applyFill="1" applyAlignment="1">
      <alignment horizontal="right" vertical="center"/>
    </xf>
    <xf numFmtId="191" fontId="16" fillId="0" borderId="0" xfId="59" applyNumberFormat="1" applyFont="1" applyFill="1"/>
    <xf numFmtId="186" fontId="16" fillId="0" borderId="0" xfId="59" applyNumberFormat="1" applyFont="1" applyFill="1"/>
    <xf numFmtId="168" fontId="16" fillId="0" borderId="0" xfId="59" applyNumberFormat="1" applyFont="1" applyFill="1"/>
    <xf numFmtId="43" fontId="68" fillId="0" borderId="44" xfId="1" applyNumberFormat="1" applyFont="1" applyFill="1" applyBorder="1" applyAlignment="1">
      <alignment wrapText="1"/>
    </xf>
    <xf numFmtId="43" fontId="68" fillId="0" borderId="0" xfId="1" applyNumberFormat="1" applyFont="1" applyFill="1" applyBorder="1" applyAlignment="1">
      <alignment wrapText="1"/>
    </xf>
    <xf numFmtId="43" fontId="68" fillId="0" borderId="24" xfId="1" applyNumberFormat="1" applyFont="1" applyFill="1" applyBorder="1" applyAlignment="1">
      <alignment wrapText="1"/>
    </xf>
    <xf numFmtId="0" fontId="68" fillId="0" borderId="0" xfId="0" applyFont="1" applyFill="1" applyBorder="1" applyAlignment="1">
      <alignment horizontal="left" indent="1"/>
    </xf>
    <xf numFmtId="43" fontId="68" fillId="0" borderId="44" xfId="1" applyNumberFormat="1" applyFont="1" applyFill="1" applyBorder="1" applyAlignment="1">
      <alignment horizontal="left" wrapText="1"/>
    </xf>
    <xf numFmtId="43" fontId="68" fillId="0" borderId="0" xfId="1" applyNumberFormat="1" applyFont="1" applyFill="1" applyBorder="1" applyAlignment="1">
      <alignment horizontal="left" wrapText="1"/>
    </xf>
    <xf numFmtId="43" fontId="68" fillId="0" borderId="24" xfId="1" applyNumberFormat="1" applyFont="1" applyFill="1" applyBorder="1" applyAlignment="1">
      <alignment horizontal="left" wrapText="1"/>
    </xf>
    <xf numFmtId="10" fontId="68" fillId="0" borderId="0" xfId="3" applyNumberFormat="1" applyFont="1" applyFill="1" applyBorder="1"/>
    <xf numFmtId="0" fontId="37" fillId="0" borderId="0" xfId="48" applyFont="1" applyFill="1" applyBorder="1" applyAlignment="1">
      <alignment horizontal="center"/>
    </xf>
    <xf numFmtId="0" fontId="40" fillId="5" borderId="0" xfId="48" applyFont="1" applyFill="1" applyAlignment="1">
      <alignment horizontal="left"/>
    </xf>
    <xf numFmtId="0" fontId="40" fillId="0" borderId="0" xfId="52" applyFont="1" applyAlignment="1">
      <alignment horizontal="left"/>
    </xf>
    <xf numFmtId="0" fontId="60" fillId="18" borderId="0" xfId="4" applyFont="1" applyFill="1" applyBorder="1" applyAlignment="1">
      <alignment vertical="center"/>
    </xf>
    <xf numFmtId="170" fontId="60" fillId="18" borderId="0" xfId="4" applyNumberFormat="1" applyFont="1" applyFill="1" applyBorder="1" applyAlignment="1">
      <alignment horizontal="center" vertical="center" wrapText="1"/>
    </xf>
    <xf numFmtId="49" fontId="60" fillId="18" borderId="0" xfId="23" applyNumberFormat="1" applyFont="1" applyFill="1" applyBorder="1" applyAlignment="1">
      <alignment horizontal="center"/>
    </xf>
    <xf numFmtId="170" fontId="60" fillId="18" borderId="0" xfId="23" applyNumberFormat="1" applyFont="1" applyFill="1" applyBorder="1" applyAlignment="1">
      <alignment horizontal="center"/>
    </xf>
    <xf numFmtId="185" fontId="39" fillId="0" borderId="0" xfId="3" applyNumberFormat="1" applyFont="1" applyFill="1" applyBorder="1" applyAlignment="1" applyProtection="1">
      <alignment horizontal="right" vertical="center" wrapText="1"/>
    </xf>
    <xf numFmtId="10" fontId="39" fillId="0" borderId="0" xfId="3" applyNumberFormat="1" applyFont="1" applyFill="1" applyBorder="1" applyAlignment="1" applyProtection="1">
      <alignment horizontal="right" vertical="center" wrapText="1"/>
    </xf>
    <xf numFmtId="182" fontId="7" fillId="0" borderId="0" xfId="934" applyNumberFormat="1" applyFont="1" applyFill="1" applyBorder="1" applyAlignment="1" applyProtection="1">
      <alignment horizontal="right" vertical="center" wrapText="1"/>
    </xf>
    <xf numFmtId="181" fontId="0" fillId="0" borderId="0" xfId="0" applyNumberFormat="1" applyAlignment="1">
      <alignment horizontal="right"/>
    </xf>
    <xf numFmtId="182" fontId="7" fillId="0" borderId="0" xfId="1" applyNumberFormat="1" applyFont="1" applyFill="1" applyBorder="1" applyAlignment="1" applyProtection="1">
      <alignment horizontal="right" vertical="center" wrapText="1"/>
    </xf>
    <xf numFmtId="165" fontId="5" fillId="0" borderId="0" xfId="1" applyFont="1" applyFill="1" applyBorder="1" applyAlignment="1" applyProtection="1">
      <alignment vertical="center" wrapText="1"/>
    </xf>
    <xf numFmtId="169" fontId="63" fillId="0" borderId="0" xfId="341" applyNumberFormat="1" applyFont="1" applyFill="1" applyBorder="1" applyAlignment="1">
      <alignment vertical="center"/>
    </xf>
    <xf numFmtId="182" fontId="63" fillId="0" borderId="0" xfId="1" applyNumberFormat="1" applyFont="1" applyFill="1" applyBorder="1" applyAlignment="1" applyProtection="1">
      <alignment vertical="center" wrapText="1"/>
    </xf>
    <xf numFmtId="219" fontId="56" fillId="0" borderId="0" xfId="3" applyNumberFormat="1" applyFont="1" applyFill="1" applyBorder="1" applyAlignment="1">
      <alignment vertical="center"/>
    </xf>
    <xf numFmtId="165" fontId="56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 wrapText="1"/>
    </xf>
    <xf numFmtId="165" fontId="56" fillId="0" borderId="0" xfId="1" applyFont="1" applyFill="1" applyBorder="1" applyAlignment="1">
      <alignment vertical="center" wrapText="1"/>
    </xf>
    <xf numFmtId="165" fontId="63" fillId="0" borderId="0" xfId="1" applyFont="1" applyFill="1" applyBorder="1" applyAlignment="1">
      <alignment vertical="center"/>
    </xf>
    <xf numFmtId="171" fontId="56" fillId="0" borderId="0" xfId="3" applyNumberFormat="1" applyFont="1" applyFill="1" applyBorder="1" applyAlignment="1">
      <alignment vertical="center"/>
    </xf>
    <xf numFmtId="185" fontId="56" fillId="0" borderId="0" xfId="3" applyNumberFormat="1" applyFont="1" applyFill="1" applyBorder="1" applyAlignment="1">
      <alignment vertical="center" wrapText="1"/>
    </xf>
    <xf numFmtId="10" fontId="56" fillId="0" borderId="0" xfId="3" applyNumberFormat="1" applyFont="1" applyFill="1" applyBorder="1" applyAlignment="1">
      <alignment vertical="center"/>
    </xf>
    <xf numFmtId="9" fontId="111" fillId="0" borderId="0" xfId="3" applyFont="1" applyFill="1" applyBorder="1" applyAlignment="1">
      <alignment vertical="center"/>
    </xf>
    <xf numFmtId="171" fontId="63" fillId="0" borderId="0" xfId="3" applyNumberFormat="1" applyFont="1" applyFill="1" applyBorder="1" applyAlignment="1">
      <alignment horizontal="right" vertical="center"/>
    </xf>
    <xf numFmtId="171" fontId="6" fillId="0" borderId="0" xfId="3" applyNumberFormat="1" applyFont="1" applyFill="1" applyBorder="1" applyAlignment="1">
      <alignment horizontal="right" vertical="center"/>
    </xf>
    <xf numFmtId="10" fontId="56" fillId="0" borderId="0" xfId="3" applyNumberFormat="1" applyFont="1" applyFill="1" applyBorder="1" applyAlignment="1">
      <alignment horizontal="right" wrapText="1"/>
    </xf>
    <xf numFmtId="173" fontId="6" fillId="0" borderId="1" xfId="2" applyNumberFormat="1" applyFont="1" applyFill="1" applyBorder="1" applyAlignment="1" applyProtection="1">
      <alignment horizontal="center"/>
    </xf>
    <xf numFmtId="173" fontId="6" fillId="0" borderId="53" xfId="2" applyNumberFormat="1" applyFont="1" applyFill="1" applyBorder="1" applyAlignment="1" applyProtection="1">
      <alignment horizontal="center"/>
    </xf>
    <xf numFmtId="172" fontId="6" fillId="0" borderId="1" xfId="2" applyNumberFormat="1" applyFont="1" applyFill="1" applyBorder="1" applyAlignment="1" applyProtection="1">
      <alignment horizontal="right"/>
    </xf>
    <xf numFmtId="187" fontId="6" fillId="0" borderId="0" xfId="1" applyNumberFormat="1" applyFont="1" applyFill="1" applyBorder="1"/>
    <xf numFmtId="17" fontId="130" fillId="78" borderId="18" xfId="4" applyNumberFormat="1" applyFont="1" applyFill="1" applyBorder="1" applyAlignment="1">
      <alignment horizontal="center" vertical="center"/>
    </xf>
    <xf numFmtId="0" fontId="1" fillId="0" borderId="0" xfId="88"/>
    <xf numFmtId="187" fontId="129" fillId="0" borderId="98" xfId="0" applyNumberFormat="1" applyFont="1" applyFill="1" applyBorder="1"/>
    <xf numFmtId="181" fontId="129" fillId="0" borderId="59" xfId="0" applyNumberFormat="1" applyFont="1" applyFill="1" applyBorder="1"/>
    <xf numFmtId="10" fontId="129" fillId="0" borderId="59" xfId="3" applyNumberFormat="1" applyFont="1" applyFill="1" applyBorder="1"/>
    <xf numFmtId="10" fontId="129" fillId="0" borderId="5" xfId="3" applyNumberFormat="1" applyFont="1" applyFill="1" applyBorder="1"/>
    <xf numFmtId="187" fontId="129" fillId="0" borderId="44" xfId="0" applyNumberFormat="1" applyFont="1" applyFill="1" applyBorder="1"/>
    <xf numFmtId="181" fontId="129" fillId="0" borderId="0" xfId="0" applyNumberFormat="1" applyFont="1" applyFill="1" applyBorder="1"/>
    <xf numFmtId="10" fontId="129" fillId="0" borderId="0" xfId="3" applyNumberFormat="1" applyFont="1" applyFill="1" applyBorder="1"/>
    <xf numFmtId="10" fontId="129" fillId="0" borderId="24" xfId="3" applyNumberFormat="1" applyFont="1" applyFill="1" applyBorder="1"/>
    <xf numFmtId="187" fontId="129" fillId="0" borderId="69" xfId="0" applyNumberFormat="1" applyFont="1" applyFill="1" applyBorder="1"/>
    <xf numFmtId="181" fontId="129" fillId="0" borderId="57" xfId="0" applyNumberFormat="1" applyFont="1" applyFill="1" applyBorder="1"/>
    <xf numFmtId="10" fontId="129" fillId="0" borderId="57" xfId="3" applyNumberFormat="1" applyFont="1" applyFill="1" applyBorder="1"/>
    <xf numFmtId="10" fontId="129" fillId="0" borderId="70" xfId="3" applyNumberFormat="1" applyFont="1" applyFill="1" applyBorder="1"/>
    <xf numFmtId="187" fontId="129" fillId="0" borderId="31" xfId="0" applyNumberFormat="1" applyFont="1" applyFill="1" applyBorder="1"/>
    <xf numFmtId="181" fontId="129" fillId="0" borderId="18" xfId="0" applyNumberFormat="1" applyFont="1" applyFill="1" applyBorder="1"/>
    <xf numFmtId="10" fontId="129" fillId="0" borderId="18" xfId="3" applyNumberFormat="1" applyFont="1" applyFill="1" applyBorder="1"/>
    <xf numFmtId="10" fontId="129" fillId="0" borderId="19" xfId="3" applyNumberFormat="1" applyFont="1" applyFill="1" applyBorder="1"/>
    <xf numFmtId="0" fontId="56" fillId="0" borderId="98" xfId="4" applyFont="1" applyFill="1" applyBorder="1" applyAlignment="1">
      <alignment vertical="center" wrapText="1"/>
    </xf>
    <xf numFmtId="49" fontId="56" fillId="0" borderId="98" xfId="4" applyNumberFormat="1" applyFont="1" applyBorder="1" applyAlignment="1">
      <alignment vertical="center" wrapText="1"/>
    </xf>
    <xf numFmtId="187" fontId="129" fillId="0" borderId="0" xfId="0" applyNumberFormat="1" applyFont="1" applyFill="1" applyBorder="1" applyAlignment="1">
      <alignment vertical="center"/>
    </xf>
    <xf numFmtId="171" fontId="68" fillId="0" borderId="0" xfId="3" applyNumberFormat="1" applyFont="1" applyFill="1" applyBorder="1" applyAlignment="1">
      <alignment vertical="center"/>
    </xf>
    <xf numFmtId="171" fontId="70" fillId="12" borderId="18" xfId="75" applyNumberFormat="1" applyFont="1" applyFill="1" applyBorder="1" applyAlignment="1" applyProtection="1">
      <alignment horizontal="right" vertical="center"/>
    </xf>
    <xf numFmtId="17" fontId="125" fillId="78" borderId="59" xfId="4" applyNumberFormat="1" applyFont="1" applyFill="1" applyBorder="1" applyAlignment="1">
      <alignment horizontal="center" vertical="center"/>
    </xf>
    <xf numFmtId="187" fontId="56" fillId="0" borderId="59" xfId="61" applyNumberFormat="1" applyFont="1" applyFill="1" applyBorder="1" applyAlignment="1">
      <alignment horizontal="right"/>
    </xf>
    <xf numFmtId="187" fontId="56" fillId="0" borderId="0" xfId="61" applyNumberFormat="1" applyFont="1" applyFill="1" applyBorder="1" applyAlignment="1">
      <alignment horizontal="right"/>
    </xf>
    <xf numFmtId="187" fontId="56" fillId="0" borderId="57" xfId="61" applyNumberFormat="1" applyFont="1" applyFill="1" applyBorder="1" applyAlignment="1">
      <alignment horizontal="right"/>
    </xf>
    <xf numFmtId="3" fontId="56" fillId="0" borderId="59" xfId="78" applyNumberFormat="1" applyFont="1" applyFill="1" applyBorder="1" applyAlignment="1">
      <alignment horizontal="right"/>
    </xf>
    <xf numFmtId="3" fontId="56" fillId="0" borderId="0" xfId="78" applyNumberFormat="1" applyFont="1" applyFill="1" applyBorder="1" applyAlignment="1">
      <alignment horizontal="right"/>
    </xf>
    <xf numFmtId="3" fontId="56" fillId="0" borderId="57" xfId="78" applyNumberFormat="1" applyFont="1" applyFill="1" applyBorder="1" applyAlignment="1">
      <alignment horizontal="right"/>
    </xf>
    <xf numFmtId="17" fontId="125" fillId="78" borderId="18" xfId="4" applyNumberFormat="1" applyFont="1" applyFill="1" applyBorder="1" applyAlignment="1">
      <alignment horizontal="right" vertical="center"/>
    </xf>
    <xf numFmtId="4" fontId="68" fillId="0" borderId="59" xfId="82" applyNumberFormat="1" applyFont="1" applyFill="1" applyBorder="1"/>
    <xf numFmtId="4" fontId="68" fillId="0" borderId="59" xfId="81" applyNumberFormat="1" applyFont="1" applyFill="1" applyBorder="1"/>
    <xf numFmtId="0" fontId="68" fillId="0" borderId="0" xfId="81" applyFont="1" applyFill="1" applyBorder="1"/>
    <xf numFmtId="10" fontId="68" fillId="0" borderId="0" xfId="41" applyNumberFormat="1" applyFont="1" applyFill="1" applyBorder="1" applyAlignment="1" applyProtection="1"/>
    <xf numFmtId="194" fontId="68" fillId="0" borderId="0" xfId="80" applyFont="1" applyFill="1" applyBorder="1" applyAlignment="1" applyProtection="1"/>
    <xf numFmtId="3" fontId="68" fillId="0" borderId="0" xfId="81" applyNumberFormat="1" applyFont="1" applyFill="1" applyBorder="1"/>
    <xf numFmtId="41" fontId="68" fillId="0" borderId="0" xfId="946" applyFont="1" applyFill="1" applyBorder="1" applyAlignment="1" applyProtection="1"/>
    <xf numFmtId="0" fontId="68" fillId="0" borderId="0" xfId="85" applyFont="1" applyFill="1" applyBorder="1"/>
    <xf numFmtId="0" fontId="68" fillId="0" borderId="0" xfId="0" applyFont="1" applyFill="1" applyBorder="1"/>
    <xf numFmtId="175" fontId="68" fillId="0" borderId="0" xfId="85" applyNumberFormat="1" applyFont="1" applyFill="1" applyBorder="1"/>
    <xf numFmtId="175" fontId="68" fillId="0" borderId="0" xfId="0" applyNumberFormat="1" applyFont="1" applyFill="1" applyBorder="1"/>
    <xf numFmtId="10" fontId="68" fillId="0" borderId="0" xfId="85" applyNumberFormat="1" applyFont="1" applyFill="1" applyBorder="1"/>
    <xf numFmtId="10" fontId="68" fillId="0" borderId="0" xfId="0" applyNumberFormat="1" applyFont="1" applyFill="1" applyBorder="1"/>
    <xf numFmtId="2" fontId="68" fillId="0" borderId="0" xfId="86" applyNumberFormat="1" applyFont="1" applyFill="1" applyBorder="1" applyAlignment="1" applyProtection="1"/>
    <xf numFmtId="2" fontId="68" fillId="0" borderId="0" xfId="3" applyNumberFormat="1" applyFont="1" applyFill="1" applyBorder="1" applyAlignment="1" applyProtection="1"/>
    <xf numFmtId="0" fontId="129" fillId="0" borderId="0" xfId="0" applyFont="1" applyFill="1" applyBorder="1"/>
    <xf numFmtId="2" fontId="68" fillId="0" borderId="0" xfId="85" applyNumberFormat="1" applyFont="1" applyFill="1" applyBorder="1"/>
    <xf numFmtId="2" fontId="68" fillId="0" borderId="0" xfId="0" applyNumberFormat="1" applyFont="1" applyFill="1" applyBorder="1"/>
    <xf numFmtId="2" fontId="129" fillId="0" borderId="0" xfId="0" applyNumberFormat="1" applyFont="1" applyFill="1" applyBorder="1"/>
    <xf numFmtId="2" fontId="68" fillId="0" borderId="57" xfId="86" applyNumberFormat="1" applyFont="1" applyFill="1" applyBorder="1" applyAlignment="1" applyProtection="1"/>
    <xf numFmtId="2" fontId="68" fillId="0" borderId="57" xfId="0" applyNumberFormat="1" applyFont="1" applyFill="1" applyBorder="1"/>
    <xf numFmtId="165" fontId="52" fillId="0" borderId="0" xfId="1" applyFont="1"/>
    <xf numFmtId="4" fontId="47" fillId="12" borderId="57" xfId="0" applyNumberFormat="1" applyFont="1" applyFill="1" applyBorder="1"/>
    <xf numFmtId="165" fontId="52" fillId="0" borderId="0" xfId="1" applyNumberFormat="1" applyFont="1"/>
    <xf numFmtId="0" fontId="47" fillId="12" borderId="31" xfId="0" applyFont="1" applyFill="1" applyBorder="1" applyAlignment="1">
      <alignment vertical="center"/>
    </xf>
    <xf numFmtId="4" fontId="47" fillId="12" borderId="18" xfId="0" applyNumberFormat="1" applyFont="1" applyFill="1" applyBorder="1"/>
    <xf numFmtId="9" fontId="47" fillId="12" borderId="19" xfId="3" applyFont="1" applyFill="1" applyBorder="1" applyAlignment="1">
      <alignment vertical="center"/>
    </xf>
    <xf numFmtId="43" fontId="63" fillId="21" borderId="59" xfId="42" applyNumberFormat="1" applyFont="1" applyFill="1" applyBorder="1"/>
    <xf numFmtId="17" fontId="131" fillId="76" borderId="18" xfId="43" applyNumberFormat="1" applyFont="1" applyFill="1" applyBorder="1" applyAlignment="1">
      <alignment horizontal="center" vertical="center"/>
    </xf>
    <xf numFmtId="43" fontId="63" fillId="21" borderId="5" xfId="42" applyNumberFormat="1" applyFont="1" applyFill="1" applyBorder="1"/>
    <xf numFmtId="9" fontId="63" fillId="21" borderId="19" xfId="3" applyFont="1" applyFill="1" applyBorder="1"/>
    <xf numFmtId="220" fontId="129" fillId="0" borderId="1" xfId="0" applyNumberFormat="1" applyFont="1" applyFill="1" applyBorder="1"/>
    <xf numFmtId="187" fontId="129" fillId="0" borderId="1" xfId="1" applyNumberFormat="1" applyFont="1" applyFill="1" applyBorder="1"/>
    <xf numFmtId="10" fontId="129" fillId="0" borderId="1" xfId="3" applyNumberFormat="1" applyFont="1" applyFill="1" applyBorder="1"/>
    <xf numFmtId="0" fontId="56" fillId="5" borderId="104" xfId="4" applyFont="1" applyFill="1" applyBorder="1" applyAlignment="1">
      <alignment vertical="center"/>
    </xf>
    <xf numFmtId="0" fontId="56" fillId="5" borderId="49" xfId="4" applyFont="1" applyFill="1" applyBorder="1"/>
    <xf numFmtId="165" fontId="52" fillId="0" borderId="59" xfId="1" applyNumberFormat="1" applyFont="1" applyBorder="1"/>
    <xf numFmtId="10" fontId="6" fillId="0" borderId="5" xfId="105" applyNumberFormat="1" applyFont="1" applyBorder="1"/>
    <xf numFmtId="165" fontId="52" fillId="0" borderId="0" xfId="1" applyNumberFormat="1" applyFont="1" applyBorder="1"/>
    <xf numFmtId="10" fontId="6" fillId="0" borderId="24" xfId="105" applyNumberFormat="1" applyFont="1" applyBorder="1"/>
    <xf numFmtId="4" fontId="48" fillId="12" borderId="18" xfId="0" applyNumberFormat="1" applyFont="1" applyFill="1" applyBorder="1"/>
    <xf numFmtId="2" fontId="50" fillId="0" borderId="0" xfId="0" applyNumberFormat="1" applyFont="1"/>
    <xf numFmtId="165" fontId="48" fillId="12" borderId="57" xfId="0" applyNumberFormat="1" applyFont="1" applyFill="1" applyBorder="1"/>
    <xf numFmtId="184" fontId="63" fillId="21" borderId="0" xfId="46" applyFont="1" applyFill="1" applyBorder="1"/>
    <xf numFmtId="171" fontId="56" fillId="21" borderId="0" xfId="108" applyNumberFormat="1" applyFont="1" applyFill="1" applyBorder="1"/>
    <xf numFmtId="184" fontId="63" fillId="21" borderId="0" xfId="46" applyFont="1" applyFill="1" applyBorder="1" applyAlignment="1">
      <alignment vertical="center"/>
    </xf>
    <xf numFmtId="171" fontId="56" fillId="21" borderId="57" xfId="108" applyNumberFormat="1" applyFont="1" applyFill="1" applyBorder="1"/>
    <xf numFmtId="9" fontId="63" fillId="21" borderId="18" xfId="3" applyFont="1" applyFill="1" applyBorder="1"/>
    <xf numFmtId="43" fontId="48" fillId="12" borderId="18" xfId="934" applyNumberFormat="1" applyFont="1" applyFill="1" applyBorder="1" applyAlignment="1">
      <alignment horizontal="right"/>
    </xf>
    <xf numFmtId="43" fontId="48" fillId="12" borderId="19" xfId="934" applyNumberFormat="1" applyFont="1" applyFill="1" applyBorder="1" applyAlignment="1">
      <alignment horizontal="right"/>
    </xf>
    <xf numFmtId="9" fontId="63" fillId="21" borderId="31" xfId="3" applyFont="1" applyFill="1" applyBorder="1"/>
    <xf numFmtId="184" fontId="63" fillId="21" borderId="98" xfId="46" applyFont="1" applyFill="1" applyBorder="1"/>
    <xf numFmtId="184" fontId="63" fillId="21" borderId="59" xfId="46" applyFont="1" applyFill="1" applyBorder="1"/>
    <xf numFmtId="171" fontId="56" fillId="21" borderId="44" xfId="108" applyNumberFormat="1" applyFont="1" applyFill="1" applyBorder="1"/>
    <xf numFmtId="184" fontId="63" fillId="21" borderId="44" xfId="46" applyFont="1" applyFill="1" applyBorder="1"/>
    <xf numFmtId="184" fontId="63" fillId="21" borderId="44" xfId="46" applyFont="1" applyFill="1" applyBorder="1" applyAlignment="1">
      <alignment vertical="center"/>
    </xf>
    <xf numFmtId="171" fontId="56" fillId="21" borderId="69" xfId="108" applyNumberFormat="1" applyFont="1" applyFill="1" applyBorder="1"/>
    <xf numFmtId="4" fontId="0" fillId="0" borderId="0" xfId="0" applyNumberFormat="1"/>
    <xf numFmtId="0" fontId="47" fillId="18" borderId="59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20" fillId="17" borderId="0" xfId="48735" applyFont="1" applyFill="1" applyBorder="1" applyAlignment="1">
      <alignment horizontal="left" wrapText="1"/>
    </xf>
    <xf numFmtId="0" fontId="5" fillId="15" borderId="0" xfId="264" applyFill="1"/>
    <xf numFmtId="0" fontId="47" fillId="16" borderId="31" xfId="264" applyFont="1" applyFill="1" applyBorder="1" applyAlignment="1">
      <alignment horizontal="center" vertical="center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77" fillId="5" borderId="1" xfId="48745" applyFont="1" applyFill="1" applyBorder="1" applyAlignment="1">
      <alignment vertical="center" wrapText="1"/>
    </xf>
    <xf numFmtId="0" fontId="6" fillId="21" borderId="24" xfId="3" applyNumberFormat="1" applyFont="1" applyFill="1" applyBorder="1" applyAlignment="1">
      <alignment horizontal="right" vertical="center"/>
    </xf>
    <xf numFmtId="0" fontId="0" fillId="0" borderId="0" xfId="0" applyAlignment="1">
      <alignment horizontal="left" indent="1"/>
    </xf>
    <xf numFmtId="43" fontId="0" fillId="0" borderId="0" xfId="934" applyNumberFormat="1" applyFont="1"/>
    <xf numFmtId="0" fontId="129" fillId="0" borderId="0" xfId="0" applyFont="1" applyFill="1" applyBorder="1" applyAlignment="1">
      <alignment horizontal="left" indent="1"/>
    </xf>
    <xf numFmtId="43" fontId="129" fillId="0" borderId="0" xfId="1" applyNumberFormat="1" applyFont="1" applyFill="1" applyBorder="1"/>
    <xf numFmtId="10" fontId="8" fillId="11" borderId="19" xfId="15" applyNumberFormat="1" applyFont="1" applyFill="1" applyBorder="1" applyAlignment="1" applyProtection="1">
      <alignment horizontal="right" vertical="center"/>
    </xf>
    <xf numFmtId="10" fontId="52" fillId="0" borderId="0" xfId="3" applyNumberFormat="1" applyFont="1"/>
    <xf numFmtId="0" fontId="56" fillId="0" borderId="91" xfId="4" applyFont="1" applyBorder="1" applyAlignment="1">
      <alignment vertical="center" wrapText="1"/>
    </xf>
    <xf numFmtId="0" fontId="56" fillId="0" borderId="91" xfId="4" applyFont="1" applyFill="1" applyBorder="1" applyAlignment="1">
      <alignment vertical="center" wrapText="1"/>
    </xf>
    <xf numFmtId="49" fontId="56" fillId="0" borderId="91" xfId="4" applyNumberFormat="1" applyFont="1" applyBorder="1" applyAlignment="1">
      <alignment vertical="center" wrapText="1"/>
    </xf>
    <xf numFmtId="168" fontId="62" fillId="16" borderId="91" xfId="6" applyFont="1" applyFill="1" applyBorder="1" applyAlignment="1" applyProtection="1">
      <alignment horizontal="center"/>
    </xf>
    <xf numFmtId="169" fontId="47" fillId="16" borderId="44" xfId="6" applyNumberFormat="1" applyFont="1" applyFill="1" applyBorder="1" applyAlignment="1" applyProtection="1">
      <alignment horizontal="right"/>
    </xf>
    <xf numFmtId="169" fontId="70" fillId="12" borderId="91" xfId="6" applyNumberFormat="1" applyFont="1" applyFill="1" applyBorder="1" applyAlignment="1" applyProtection="1">
      <alignment horizontal="right" vertical="center" wrapText="1"/>
    </xf>
    <xf numFmtId="169" fontId="72" fillId="0" borderId="91" xfId="6" applyNumberFormat="1" applyFont="1" applyFill="1" applyBorder="1" applyAlignment="1" applyProtection="1">
      <alignment horizontal="right" vertical="center" wrapText="1"/>
    </xf>
    <xf numFmtId="169" fontId="30" fillId="0" borderId="44" xfId="6" applyNumberFormat="1" applyFont="1" applyFill="1" applyBorder="1" applyAlignment="1" applyProtection="1">
      <alignment vertical="center" wrapText="1"/>
    </xf>
    <xf numFmtId="169" fontId="72" fillId="0" borderId="44" xfId="6" applyNumberFormat="1" applyFont="1" applyFill="1" applyBorder="1" applyAlignment="1" applyProtection="1">
      <alignment horizontal="right" vertical="center" wrapText="1"/>
    </xf>
    <xf numFmtId="169" fontId="30" fillId="0" borderId="91" xfId="6" applyNumberFormat="1" applyFont="1" applyFill="1" applyBorder="1" applyAlignment="1" applyProtection="1">
      <alignment vertical="center" wrapText="1"/>
    </xf>
    <xf numFmtId="169" fontId="78" fillId="0" borderId="0" xfId="6" applyNumberFormat="1" applyFont="1" applyFill="1" applyBorder="1" applyAlignment="1" applyProtection="1">
      <alignment horizontal="right" vertical="center" wrapText="1"/>
    </xf>
    <xf numFmtId="169" fontId="132" fillId="0" borderId="0" xfId="6" applyNumberFormat="1" applyFont="1" applyFill="1" applyBorder="1" applyAlignment="1" applyProtection="1">
      <alignment horizontal="right" vertical="center" wrapText="1"/>
    </xf>
    <xf numFmtId="169" fontId="132" fillId="17" borderId="0" xfId="6" applyNumberFormat="1" applyFont="1" applyFill="1" applyBorder="1" applyAlignment="1" applyProtection="1">
      <alignment horizontal="right"/>
    </xf>
    <xf numFmtId="169" fontId="78" fillId="0" borderId="0" xfId="6" applyNumberFormat="1" applyFont="1" applyFill="1" applyBorder="1" applyAlignment="1" applyProtection="1">
      <alignment horizontal="right"/>
    </xf>
    <xf numFmtId="0" fontId="78" fillId="0" borderId="0" xfId="264" applyFont="1" applyAlignment="1">
      <alignment horizontal="right"/>
    </xf>
    <xf numFmtId="169" fontId="78" fillId="0" borderId="0" xfId="264" applyNumberFormat="1" applyFont="1" applyAlignment="1">
      <alignment horizontal="right"/>
    </xf>
    <xf numFmtId="0" fontId="47" fillId="18" borderId="31" xfId="264" applyFont="1" applyFill="1" applyBorder="1" applyAlignment="1">
      <alignment vertical="center" wrapText="1"/>
    </xf>
    <xf numFmtId="0" fontId="47" fillId="18" borderId="91" xfId="264" applyFont="1" applyFill="1" applyBorder="1" applyAlignment="1">
      <alignment horizontal="center" vertical="center"/>
    </xf>
    <xf numFmtId="169" fontId="83" fillId="0" borderId="91" xfId="48728" applyNumberFormat="1" applyFont="1" applyFill="1" applyBorder="1" applyAlignment="1" applyProtection="1">
      <alignment vertical="center" wrapText="1"/>
    </xf>
    <xf numFmtId="169" fontId="83" fillId="0" borderId="44" xfId="48728" applyNumberFormat="1" applyFont="1" applyFill="1" applyBorder="1" applyAlignment="1" applyProtection="1">
      <alignment vertical="center" wrapText="1"/>
    </xf>
    <xf numFmtId="169" fontId="82" fillId="0" borderId="44" xfId="6" applyNumberFormat="1" applyFont="1" applyFill="1" applyBorder="1" applyAlignment="1" applyProtection="1">
      <alignment vertical="center" wrapText="1"/>
    </xf>
    <xf numFmtId="169" fontId="70" fillId="12" borderId="91" xfId="48732" applyNumberFormat="1" applyFont="1" applyFill="1" applyBorder="1" applyAlignment="1" applyProtection="1">
      <alignment vertical="center" wrapText="1"/>
    </xf>
    <xf numFmtId="169" fontId="83" fillId="5" borderId="91" xfId="48732" applyNumberFormat="1" applyFont="1" applyFill="1" applyBorder="1" applyAlignment="1" applyProtection="1">
      <alignment vertical="center" wrapText="1"/>
    </xf>
    <xf numFmtId="169" fontId="83" fillId="5" borderId="44" xfId="48732" applyNumberFormat="1" applyFont="1" applyFill="1" applyBorder="1" applyAlignment="1" applyProtection="1">
      <alignment vertical="center" wrapText="1"/>
    </xf>
    <xf numFmtId="169" fontId="82" fillId="5" borderId="44" xfId="6" applyNumberFormat="1" applyFont="1" applyFill="1" applyBorder="1" applyAlignment="1" applyProtection="1">
      <alignment vertical="center" wrapText="1"/>
    </xf>
    <xf numFmtId="169" fontId="70" fillId="12" borderId="44" xfId="48732" applyNumberFormat="1" applyFont="1" applyFill="1" applyBorder="1" applyAlignment="1" applyProtection="1">
      <alignment vertical="center" wrapText="1"/>
    </xf>
    <xf numFmtId="169" fontId="47" fillId="12" borderId="91" xfId="48732" applyNumberFormat="1" applyFont="1" applyFill="1" applyBorder="1" applyAlignment="1" applyProtection="1">
      <alignment vertical="center" wrapText="1"/>
    </xf>
    <xf numFmtId="3" fontId="6" fillId="5" borderId="91" xfId="48727" applyNumberFormat="1" applyFont="1" applyFill="1" applyBorder="1" applyAlignment="1" applyProtection="1">
      <alignment horizontal="left" wrapText="1"/>
    </xf>
    <xf numFmtId="169" fontId="82" fillId="5" borderId="91" xfId="6" applyNumberFormat="1" applyFont="1" applyFill="1" applyBorder="1" applyAlignment="1" applyProtection="1">
      <alignment vertical="center" wrapText="1"/>
    </xf>
    <xf numFmtId="0" fontId="25" fillId="6" borderId="106" xfId="264" applyFont="1" applyFill="1" applyBorder="1" applyAlignment="1">
      <alignment horizontal="center" vertical="center"/>
    </xf>
    <xf numFmtId="167" fontId="18" fillId="27" borderId="0" xfId="264" applyNumberFormat="1" applyFont="1" applyFill="1" applyBorder="1" applyAlignment="1">
      <alignment horizontal="center"/>
    </xf>
    <xf numFmtId="0" fontId="47" fillId="18" borderId="107" xfId="264" applyFont="1" applyFill="1" applyBorder="1" applyAlignment="1">
      <alignment horizontal="center" vertical="center"/>
    </xf>
    <xf numFmtId="0" fontId="47" fillId="18" borderId="106" xfId="264" applyFont="1" applyFill="1" applyBorder="1" applyAlignment="1">
      <alignment horizontal="center" vertical="center"/>
    </xf>
    <xf numFmtId="0" fontId="47" fillId="18" borderId="108" xfId="264" applyFont="1" applyFill="1" applyBorder="1" applyAlignment="1">
      <alignment horizontal="center" vertical="center"/>
    </xf>
    <xf numFmtId="169" fontId="117" fillId="0" borderId="0" xfId="48732" applyNumberFormat="1" applyFont="1" applyFill="1" applyBorder="1" applyAlignment="1" applyProtection="1">
      <alignment vertical="center" wrapText="1"/>
    </xf>
    <xf numFmtId="169" fontId="117" fillId="0" borderId="24" xfId="48732" applyNumberFormat="1" applyFont="1" applyFill="1" applyBorder="1" applyAlignment="1" applyProtection="1">
      <alignment vertical="center" wrapText="1"/>
    </xf>
    <xf numFmtId="3" fontId="8" fillId="0" borderId="91" xfId="48727" applyNumberFormat="1" applyFont="1" applyFill="1" applyBorder="1" applyAlignment="1" applyProtection="1">
      <alignment horizontal="left" wrapText="1"/>
    </xf>
    <xf numFmtId="169" fontId="7" fillId="0" borderId="91" xfId="48732" applyNumberFormat="1" applyFont="1" applyFill="1" applyBorder="1" applyAlignment="1" applyProtection="1">
      <alignment vertical="center" wrapText="1"/>
    </xf>
    <xf numFmtId="3" fontId="6" fillId="0" borderId="44" xfId="48727" applyNumberFormat="1" applyFont="1" applyFill="1" applyBorder="1" applyAlignment="1" applyProtection="1">
      <alignment horizontal="left" wrapText="1"/>
    </xf>
    <xf numFmtId="3" fontId="8" fillId="0" borderId="44" xfId="48727" applyNumberFormat="1" applyFont="1" applyFill="1" applyBorder="1" applyAlignment="1" applyProtection="1">
      <alignment horizontal="left" wrapText="1"/>
    </xf>
    <xf numFmtId="169" fontId="7" fillId="0" borderId="44" xfId="48732" applyNumberFormat="1" applyFont="1" applyFill="1" applyBorder="1" applyAlignment="1" applyProtection="1">
      <alignment vertical="center" wrapText="1"/>
    </xf>
    <xf numFmtId="169" fontId="84" fillId="0" borderId="0" xfId="48732" applyNumberFormat="1" applyFont="1" applyFill="1" applyBorder="1" applyAlignment="1" applyProtection="1">
      <alignment vertical="center" wrapText="1"/>
    </xf>
    <xf numFmtId="169" fontId="84" fillId="0" borderId="24" xfId="48732" applyNumberFormat="1" applyFont="1" applyFill="1" applyBorder="1" applyAlignment="1" applyProtection="1">
      <alignment vertical="center" wrapText="1"/>
    </xf>
    <xf numFmtId="169" fontId="117" fillId="0" borderId="0" xfId="48733" applyNumberFormat="1" applyFont="1" applyFill="1" applyBorder="1" applyAlignment="1" applyProtection="1">
      <alignment vertical="center" wrapText="1"/>
    </xf>
    <xf numFmtId="169" fontId="117" fillId="0" borderId="0" xfId="48734" applyNumberFormat="1" applyFont="1" applyFill="1" applyBorder="1" applyAlignment="1" applyProtection="1">
      <alignment vertical="center" wrapText="1"/>
    </xf>
    <xf numFmtId="169" fontId="84" fillId="11" borderId="0" xfId="48732" applyNumberFormat="1" applyFont="1" applyFill="1" applyBorder="1" applyAlignment="1" applyProtection="1">
      <alignment vertical="center" wrapText="1"/>
    </xf>
    <xf numFmtId="169" fontId="84" fillId="11" borderId="24" xfId="48732" applyNumberFormat="1" applyFont="1" applyFill="1" applyBorder="1" applyAlignment="1" applyProtection="1">
      <alignment vertical="center" wrapText="1"/>
    </xf>
    <xf numFmtId="3" fontId="6" fillId="0" borderId="91" xfId="48727" applyNumberFormat="1" applyFont="1" applyFill="1" applyBorder="1" applyAlignment="1" applyProtection="1">
      <alignment horizontal="left" wrapText="1"/>
    </xf>
    <xf numFmtId="169" fontId="23" fillId="0" borderId="91" xfId="6" applyNumberFormat="1" applyFont="1" applyFill="1" applyBorder="1" applyAlignment="1" applyProtection="1">
      <alignment vertical="center" wrapText="1"/>
    </xf>
    <xf numFmtId="169" fontId="117" fillId="0" borderId="57" xfId="48732" applyNumberFormat="1" applyFont="1" applyFill="1" applyBorder="1" applyAlignment="1" applyProtection="1">
      <alignment vertical="center" wrapText="1"/>
    </xf>
    <xf numFmtId="169" fontId="117" fillId="0" borderId="70" xfId="48732" applyNumberFormat="1" applyFont="1" applyFill="1" applyBorder="1" applyAlignment="1" applyProtection="1">
      <alignment vertical="center" wrapText="1"/>
    </xf>
    <xf numFmtId="3" fontId="82" fillId="0" borderId="44" xfId="48736" applyNumberFormat="1" applyFont="1" applyFill="1" applyBorder="1" applyAlignment="1" applyProtection="1">
      <alignment horizontal="right" wrapText="1"/>
    </xf>
    <xf numFmtId="169" fontId="30" fillId="0" borderId="44" xfId="6" applyNumberFormat="1" applyFont="1" applyFill="1" applyBorder="1" applyAlignment="1" applyProtection="1">
      <alignment horizontal="right" wrapText="1"/>
    </xf>
    <xf numFmtId="3" fontId="30" fillId="0" borderId="44" xfId="7" applyNumberFormat="1" applyFont="1" applyFill="1" applyBorder="1"/>
    <xf numFmtId="3" fontId="39" fillId="0" borderId="44" xfId="48735" applyNumberFormat="1" applyFont="1" applyFill="1" applyBorder="1" applyAlignment="1">
      <alignment horizontal="left" wrapText="1"/>
    </xf>
    <xf numFmtId="169" fontId="8" fillId="0" borderId="44" xfId="6" applyNumberFormat="1" applyFont="1" applyFill="1" applyBorder="1" applyAlignment="1" applyProtection="1">
      <alignment horizontal="right" wrapText="1"/>
    </xf>
    <xf numFmtId="169" fontId="82" fillId="0" borderId="44" xfId="48737" applyNumberFormat="1" applyFont="1" applyFill="1" applyBorder="1" applyAlignment="1" applyProtection="1">
      <alignment vertical="center" wrapText="1"/>
    </xf>
    <xf numFmtId="169" fontId="27" fillId="0" borderId="44" xfId="48737" applyNumberFormat="1" applyFont="1" applyFill="1" applyBorder="1" applyAlignment="1" applyProtection="1">
      <alignment vertical="center" wrapText="1"/>
    </xf>
    <xf numFmtId="3" fontId="7" fillId="0" borderId="44" xfId="48735" applyNumberFormat="1" applyFont="1" applyFill="1" applyBorder="1" applyAlignment="1">
      <alignment horizontal="left" wrapText="1"/>
    </xf>
    <xf numFmtId="169" fontId="5" fillId="0" borderId="44" xfId="6" applyNumberFormat="1" applyFill="1" applyBorder="1" applyAlignment="1" applyProtection="1">
      <alignment vertical="center" wrapText="1"/>
    </xf>
    <xf numFmtId="169" fontId="5" fillId="0" borderId="91" xfId="6" applyNumberFormat="1" applyFill="1" applyBorder="1" applyAlignment="1" applyProtection="1">
      <alignment vertical="center" wrapText="1"/>
    </xf>
    <xf numFmtId="169" fontId="5" fillId="0" borderId="44" xfId="6" applyNumberFormat="1" applyFill="1" applyBorder="1" applyAlignment="1" applyProtection="1">
      <alignment horizontal="right" wrapText="1"/>
    </xf>
    <xf numFmtId="169" fontId="47" fillId="12" borderId="91" xfId="6" applyNumberFormat="1" applyFont="1" applyFill="1" applyBorder="1" applyAlignment="1">
      <alignment horizontal="center" vertical="center" wrapText="1"/>
    </xf>
    <xf numFmtId="3" fontId="39" fillId="0" borderId="91" xfId="48735" applyNumberFormat="1" applyFont="1" applyFill="1" applyBorder="1" applyAlignment="1">
      <alignment wrapText="1"/>
    </xf>
    <xf numFmtId="3" fontId="82" fillId="0" borderId="91" xfId="6" applyNumberFormat="1" applyFont="1" applyFill="1" applyBorder="1" applyAlignment="1" applyProtection="1">
      <alignment vertical="center" wrapText="1"/>
    </xf>
    <xf numFmtId="3" fontId="82" fillId="0" borderId="44" xfId="6" applyNumberFormat="1" applyFont="1" applyFill="1" applyBorder="1" applyAlignment="1" applyProtection="1">
      <alignment vertical="center" wrapText="1"/>
    </xf>
    <xf numFmtId="0" fontId="6" fillId="0" borderId="91" xfId="264" applyFont="1" applyBorder="1"/>
    <xf numFmtId="0" fontId="47" fillId="12" borderId="91" xfId="264" applyFont="1" applyFill="1" applyBorder="1" applyAlignment="1"/>
    <xf numFmtId="0" fontId="5" fillId="15" borderId="44" xfId="264" applyFont="1" applyFill="1" applyBorder="1"/>
    <xf numFmtId="4" fontId="6" fillId="0" borderId="91" xfId="264" applyNumberFormat="1" applyFont="1" applyBorder="1" applyAlignment="1">
      <alignment horizontal="center"/>
    </xf>
    <xf numFmtId="4" fontId="6" fillId="0" borderId="44" xfId="264" applyNumberFormat="1" applyFont="1" applyBorder="1" applyAlignment="1">
      <alignment horizontal="center"/>
    </xf>
    <xf numFmtId="182" fontId="0" fillId="0" borderId="0" xfId="1" applyNumberFormat="1" applyFont="1"/>
    <xf numFmtId="221" fontId="0" fillId="0" borderId="0" xfId="1" applyNumberFormat="1" applyFont="1" applyAlignment="1">
      <alignment horizontal="right"/>
    </xf>
    <xf numFmtId="170" fontId="60" fillId="18" borderId="0" xfId="4" applyNumberFormat="1" applyFont="1" applyFill="1" applyBorder="1" applyAlignment="1">
      <alignment horizontal="center" vertic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8" borderId="91" xfId="264" applyFont="1" applyFill="1" applyBorder="1" applyAlignment="1">
      <alignment horizontal="center" vertical="center" wrapText="1"/>
    </xf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8" borderId="19" xfId="264" applyFont="1" applyFill="1" applyBorder="1" applyAlignment="1">
      <alignment horizontal="center" vertical="center"/>
    </xf>
    <xf numFmtId="0" fontId="47" fillId="18" borderId="31" xfId="264" applyFont="1" applyFill="1" applyBorder="1" applyAlignment="1">
      <alignment horizontal="center" vertical="center" wrapText="1"/>
    </xf>
    <xf numFmtId="0" fontId="6" fillId="0" borderId="0" xfId="264" applyFont="1" applyFill="1"/>
    <xf numFmtId="169" fontId="63" fillId="0" borderId="0" xfId="53" applyNumberFormat="1" applyFont="1" applyFill="1" applyBorder="1" applyAlignment="1" applyProtection="1">
      <alignment horizontal="right" vertical="center" wrapText="1"/>
    </xf>
    <xf numFmtId="9" fontId="111" fillId="0" borderId="0" xfId="3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 wrapText="1"/>
    </xf>
    <xf numFmtId="0" fontId="6" fillId="0" borderId="97" xfId="4" applyFont="1" applyBorder="1"/>
    <xf numFmtId="0" fontId="6" fillId="0" borderId="58" xfId="4" applyFont="1" applyBorder="1"/>
    <xf numFmtId="0" fontId="6" fillId="0" borderId="91" xfId="4" applyFont="1" applyBorder="1" applyAlignment="1">
      <alignment wrapText="1"/>
    </xf>
    <xf numFmtId="0" fontId="6" fillId="0" borderId="97" xfId="4" applyFont="1" applyBorder="1" applyAlignment="1">
      <alignment wrapText="1"/>
    </xf>
    <xf numFmtId="0" fontId="6" fillId="0" borderId="100" xfId="4" applyFont="1" applyBorder="1" applyAlignment="1">
      <alignment wrapText="1"/>
    </xf>
    <xf numFmtId="0" fontId="6" fillId="0" borderId="58" xfId="4" applyFont="1" applyBorder="1" applyAlignment="1">
      <alignment wrapText="1"/>
    </xf>
    <xf numFmtId="0" fontId="6" fillId="0" borderId="32" xfId="31" applyFont="1" applyFill="1" applyBorder="1" applyAlignment="1">
      <alignment vertical="center"/>
    </xf>
    <xf numFmtId="0" fontId="6" fillId="0" borderId="32" xfId="4" applyFont="1" applyBorder="1"/>
    <xf numFmtId="0" fontId="6" fillId="0" borderId="100" xfId="4" applyFont="1" applyBorder="1"/>
    <xf numFmtId="3" fontId="48" fillId="12" borderId="31" xfId="68" applyNumberFormat="1" applyFont="1" applyFill="1" applyBorder="1" applyAlignment="1">
      <alignment horizontal="right" vertical="center"/>
    </xf>
    <xf numFmtId="3" fontId="48" fillId="12" borderId="32" xfId="68" applyNumberFormat="1" applyFont="1" applyFill="1" applyBorder="1" applyAlignment="1">
      <alignment horizontal="right" vertical="center"/>
    </xf>
    <xf numFmtId="4" fontId="8" fillId="0" borderId="18" xfId="26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horizontal="right"/>
    </xf>
    <xf numFmtId="222" fontId="1" fillId="0" borderId="0" xfId="1" applyNumberFormat="1"/>
    <xf numFmtId="10" fontId="17" fillId="0" borderId="0" xfId="3" applyNumberFormat="1" applyFont="1" applyFill="1" applyBorder="1" applyAlignment="1" applyProtection="1">
      <alignment horizontal="right" vertical="center"/>
    </xf>
    <xf numFmtId="10" fontId="17" fillId="0" borderId="0" xfId="3" applyNumberFormat="1" applyFont="1" applyFill="1" applyBorder="1" applyAlignment="1" applyProtection="1">
      <alignment horizontal="right"/>
    </xf>
    <xf numFmtId="10" fontId="17" fillId="0" borderId="0" xfId="3" applyNumberFormat="1" applyFont="1" applyAlignment="1">
      <alignment horizontal="right"/>
    </xf>
    <xf numFmtId="10" fontId="15" fillId="0" borderId="0" xfId="3" applyNumberFormat="1" applyFont="1" applyFill="1" applyBorder="1" applyAlignment="1" applyProtection="1">
      <alignment horizontal="right"/>
    </xf>
    <xf numFmtId="4" fontId="17" fillId="0" borderId="0" xfId="12" applyNumberFormat="1" applyFont="1" applyFill="1" applyBorder="1" applyAlignment="1" applyProtection="1"/>
    <xf numFmtId="165" fontId="1" fillId="0" borderId="0" xfId="38" applyNumberFormat="1"/>
    <xf numFmtId="4" fontId="17" fillId="0" borderId="0" xfId="12" applyNumberFormat="1" applyFont="1" applyFill="1" applyBorder="1" applyAlignment="1" applyProtection="1">
      <alignment horizontal="center"/>
    </xf>
    <xf numFmtId="0" fontId="52" fillId="5" borderId="52" xfId="71" applyFont="1" applyFill="1" applyBorder="1" applyAlignment="1">
      <alignment vertical="center"/>
    </xf>
    <xf numFmtId="0" fontId="56" fillId="5" borderId="49" xfId="4" applyFont="1" applyFill="1" applyBorder="1" applyAlignment="1">
      <alignment vertical="center"/>
    </xf>
    <xf numFmtId="0" fontId="56" fillId="5" borderId="52" xfId="4" applyFont="1" applyFill="1" applyBorder="1" applyAlignment="1">
      <alignment vertical="center"/>
    </xf>
    <xf numFmtId="0" fontId="52" fillId="5" borderId="49" xfId="71" applyFont="1" applyFill="1" applyBorder="1" applyAlignment="1">
      <alignment vertical="center"/>
    </xf>
    <xf numFmtId="0" fontId="56" fillId="5" borderId="52" xfId="4" applyFont="1" applyFill="1" applyBorder="1"/>
    <xf numFmtId="0" fontId="52" fillId="5" borderId="47" xfId="71" applyFont="1" applyFill="1" applyBorder="1" applyAlignment="1">
      <alignment vertical="center"/>
    </xf>
    <xf numFmtId="0" fontId="6" fillId="0" borderId="104" xfId="0" applyFont="1" applyBorder="1" applyAlignment="1">
      <alignment vertical="center"/>
    </xf>
    <xf numFmtId="0" fontId="6" fillId="0" borderId="49" xfId="0" applyFont="1" applyBorder="1" applyAlignment="1">
      <alignment vertical="center"/>
    </xf>
    <xf numFmtId="220" fontId="0" fillId="0" borderId="104" xfId="0" applyNumberFormat="1" applyBorder="1"/>
    <xf numFmtId="187" fontId="0" fillId="0" borderId="102" xfId="20256" applyNumberFormat="1" applyFont="1" applyBorder="1"/>
    <xf numFmtId="171" fontId="0" fillId="0" borderId="102" xfId="3" applyNumberFormat="1" applyFont="1" applyBorder="1"/>
    <xf numFmtId="171" fontId="0" fillId="0" borderId="105" xfId="3" applyNumberFormat="1" applyFont="1" applyBorder="1"/>
    <xf numFmtId="220" fontId="0" fillId="0" borderId="47" xfId="0" applyNumberFormat="1" applyBorder="1"/>
    <xf numFmtId="187" fontId="0" fillId="0" borderId="0" xfId="20256" applyNumberFormat="1" applyFont="1" applyBorder="1"/>
    <xf numFmtId="171" fontId="0" fillId="0" borderId="0" xfId="3" applyNumberFormat="1" applyFont="1" applyBorder="1"/>
    <xf numFmtId="171" fontId="0" fillId="0" borderId="3" xfId="3" applyNumberFormat="1" applyFont="1" applyBorder="1"/>
    <xf numFmtId="220" fontId="0" fillId="0" borderId="49" xfId="0" applyNumberFormat="1" applyBorder="1"/>
    <xf numFmtId="187" fontId="0" fillId="0" borderId="50" xfId="20256" applyNumberFormat="1" applyFont="1" applyBorder="1"/>
    <xf numFmtId="171" fontId="0" fillId="0" borderId="50" xfId="3" applyNumberFormat="1" applyFont="1" applyBorder="1"/>
    <xf numFmtId="171" fontId="0" fillId="0" borderId="51" xfId="3" applyNumberFormat="1" applyFont="1" applyBorder="1"/>
    <xf numFmtId="220" fontId="0" fillId="0" borderId="52" xfId="0" applyNumberFormat="1" applyBorder="1"/>
    <xf numFmtId="187" fontId="0" fillId="0" borderId="53" xfId="20256" applyNumberFormat="1" applyFont="1" applyBorder="1"/>
    <xf numFmtId="171" fontId="0" fillId="0" borderId="53" xfId="3" applyNumberFormat="1" applyFont="1" applyBorder="1"/>
    <xf numFmtId="171" fontId="0" fillId="0" borderId="54" xfId="3" applyNumberFormat="1" applyFont="1" applyBorder="1"/>
    <xf numFmtId="0" fontId="39" fillId="0" borderId="23" xfId="33" applyFont="1" applyFill="1" applyBorder="1" applyAlignment="1">
      <alignment vertical="center" wrapText="1"/>
    </xf>
    <xf numFmtId="10" fontId="56" fillId="21" borderId="23" xfId="15" applyNumberFormat="1" applyFont="1" applyFill="1" applyBorder="1"/>
    <xf numFmtId="43" fontId="63" fillId="21" borderId="91" xfId="42" applyNumberFormat="1" applyFont="1" applyFill="1" applyBorder="1"/>
    <xf numFmtId="184" fontId="68" fillId="0" borderId="44" xfId="1" applyNumberFormat="1" applyFont="1" applyFill="1" applyBorder="1"/>
    <xf numFmtId="184" fontId="68" fillId="0" borderId="0" xfId="1" applyNumberFormat="1" applyFont="1" applyFill="1" applyBorder="1"/>
    <xf numFmtId="184" fontId="68" fillId="0" borderId="24" xfId="1" applyNumberFormat="1" applyFont="1" applyFill="1" applyBorder="1"/>
    <xf numFmtId="171" fontId="111" fillId="73" borderId="31" xfId="1" applyNumberFormat="1" applyFont="1" applyFill="1" applyBorder="1" applyAlignment="1">
      <alignment horizontal="right" wrapText="1"/>
    </xf>
    <xf numFmtId="171" fontId="111" fillId="73" borderId="18" xfId="1" applyNumberFormat="1" applyFont="1" applyFill="1" applyBorder="1" applyAlignment="1">
      <alignment horizontal="right" wrapText="1"/>
    </xf>
    <xf numFmtId="171" fontId="111" fillId="73" borderId="19" xfId="1" applyNumberFormat="1" applyFont="1" applyFill="1" applyBorder="1" applyAlignment="1">
      <alignment horizontal="right" wrapText="1"/>
    </xf>
    <xf numFmtId="171" fontId="111" fillId="73" borderId="69" xfId="1" applyNumberFormat="1" applyFont="1" applyFill="1" applyBorder="1" applyAlignment="1">
      <alignment horizontal="right" wrapText="1"/>
    </xf>
    <xf numFmtId="171" fontId="111" fillId="73" borderId="57" xfId="1" applyNumberFormat="1" applyFont="1" applyFill="1" applyBorder="1" applyAlignment="1">
      <alignment horizontal="right" wrapText="1"/>
    </xf>
    <xf numFmtId="171" fontId="111" fillId="73" borderId="70" xfId="1" applyNumberFormat="1" applyFont="1" applyFill="1" applyBorder="1" applyAlignment="1">
      <alignment horizontal="right" wrapText="1"/>
    </xf>
    <xf numFmtId="171" fontId="68" fillId="0" borderId="44" xfId="1" applyNumberFormat="1" applyFont="1" applyFill="1" applyBorder="1" applyAlignment="1">
      <alignment horizontal="right" wrapText="1"/>
    </xf>
    <xf numFmtId="171" fontId="68" fillId="0" borderId="0" xfId="1" applyNumberFormat="1" applyFont="1" applyFill="1" applyBorder="1" applyAlignment="1">
      <alignment horizontal="right" wrapText="1"/>
    </xf>
    <xf numFmtId="171" fontId="68" fillId="0" borderId="24" xfId="1" applyNumberFormat="1" applyFont="1" applyFill="1" applyBorder="1" applyAlignment="1">
      <alignment horizontal="right" wrapText="1"/>
    </xf>
    <xf numFmtId="171" fontId="129" fillId="0" borderId="0" xfId="1" applyNumberFormat="1" applyFont="1" applyFill="1" applyBorder="1" applyAlignment="1">
      <alignment horizontal="right"/>
    </xf>
    <xf numFmtId="171" fontId="68" fillId="0" borderId="44" xfId="1" applyNumberFormat="1" applyFont="1" applyFill="1" applyBorder="1" applyAlignment="1">
      <alignment horizontal="right"/>
    </xf>
    <xf numFmtId="171" fontId="68" fillId="0" borderId="0" xfId="1" applyNumberFormat="1" applyFont="1" applyFill="1" applyBorder="1" applyAlignment="1">
      <alignment horizontal="right"/>
    </xf>
    <xf numFmtId="171" fontId="68" fillId="0" borderId="24" xfId="1" applyNumberFormat="1" applyFont="1" applyFill="1" applyBorder="1" applyAlignment="1">
      <alignment horizontal="right"/>
    </xf>
    <xf numFmtId="10" fontId="68" fillId="0" borderId="24" xfId="1" applyNumberFormat="1" applyFont="1" applyFill="1" applyBorder="1" applyAlignment="1">
      <alignment horizontal="right" wrapText="1"/>
    </xf>
    <xf numFmtId="171" fontId="0" fillId="0" borderId="31" xfId="934" applyNumberFormat="1" applyFont="1" applyBorder="1" applyAlignment="1">
      <alignment horizontal="right"/>
    </xf>
    <xf numFmtId="171" fontId="0" fillId="0" borderId="18" xfId="934" applyNumberFormat="1" applyFont="1" applyBorder="1" applyAlignment="1">
      <alignment horizontal="right"/>
    </xf>
    <xf numFmtId="171" fontId="68" fillId="0" borderId="19" xfId="1" applyNumberFormat="1" applyFont="1" applyFill="1" applyBorder="1" applyAlignment="1">
      <alignment horizontal="right" wrapText="1"/>
    </xf>
    <xf numFmtId="171" fontId="0" fillId="0" borderId="19" xfId="934" applyNumberFormat="1" applyFont="1" applyBorder="1" applyAlignment="1">
      <alignment horizontal="right"/>
    </xf>
    <xf numFmtId="184" fontId="63" fillId="21" borderId="91" xfId="110" applyNumberFormat="1" applyFont="1" applyFill="1" applyBorder="1"/>
    <xf numFmtId="184" fontId="63" fillId="21" borderId="59" xfId="110" applyNumberFormat="1" applyFont="1" applyFill="1" applyBorder="1"/>
    <xf numFmtId="184" fontId="53" fillId="5" borderId="5" xfId="110" applyNumberFormat="1" applyFont="1" applyFill="1" applyBorder="1"/>
    <xf numFmtId="0" fontId="39" fillId="5" borderId="98" xfId="8" applyFont="1" applyFill="1" applyBorder="1" applyAlignment="1">
      <alignment horizontal="right" wrapText="1"/>
    </xf>
    <xf numFmtId="0" fontId="39" fillId="5" borderId="59" xfId="8" applyFont="1" applyFill="1" applyBorder="1" applyAlignment="1">
      <alignment horizontal="right" wrapText="1"/>
    </xf>
    <xf numFmtId="43" fontId="39" fillId="5" borderId="5" xfId="934" applyNumberFormat="1" applyFont="1" applyFill="1" applyBorder="1" applyAlignment="1">
      <alignment horizontal="center" wrapText="1"/>
    </xf>
    <xf numFmtId="0" fontId="39" fillId="5" borderId="44" xfId="8" applyFont="1" applyFill="1" applyBorder="1" applyAlignment="1">
      <alignment horizontal="right" wrapText="1"/>
    </xf>
    <xf numFmtId="0" fontId="39" fillId="5" borderId="0" xfId="8" applyFont="1" applyFill="1" applyBorder="1" applyAlignment="1">
      <alignment horizontal="right" wrapText="1"/>
    </xf>
    <xf numFmtId="43" fontId="39" fillId="5" borderId="24" xfId="934" applyNumberFormat="1" applyFont="1" applyFill="1" applyBorder="1" applyAlignment="1">
      <alignment horizontal="center" wrapText="1"/>
    </xf>
    <xf numFmtId="165" fontId="0" fillId="0" borderId="0" xfId="0" applyNumberFormat="1"/>
    <xf numFmtId="0" fontId="47" fillId="18" borderId="31" xfId="264" applyFont="1" applyFill="1" applyBorder="1" applyAlignment="1">
      <alignment horizontal="center" vertical="center"/>
    </xf>
    <xf numFmtId="0" fontId="47" fillId="18" borderId="18" xfId="264" applyFont="1" applyFill="1" applyBorder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187" fontId="6" fillId="0" borderId="0" xfId="20256" applyNumberFormat="1" applyFont="1" applyFill="1" applyBorder="1"/>
    <xf numFmtId="187" fontId="52" fillId="0" borderId="0" xfId="0" applyNumberFormat="1" applyFont="1" applyFill="1" applyBorder="1"/>
    <xf numFmtId="0" fontId="47" fillId="18" borderId="97" xfId="264" applyFont="1" applyFill="1" applyBorder="1" applyAlignment="1">
      <alignment horizontal="center" vertical="center"/>
    </xf>
    <xf numFmtId="169" fontId="70" fillId="12" borderId="32" xfId="48728" applyNumberFormat="1" applyFont="1" applyFill="1" applyBorder="1" applyAlignment="1" applyProtection="1">
      <alignment vertical="center" wrapText="1"/>
    </xf>
    <xf numFmtId="169" fontId="83" fillId="0" borderId="100" xfId="48728" applyNumberFormat="1" applyFont="1" applyFill="1" applyBorder="1" applyAlignment="1" applyProtection="1">
      <alignment vertical="center" wrapText="1"/>
    </xf>
    <xf numFmtId="169" fontId="23" fillId="0" borderId="100" xfId="48731" applyNumberFormat="1" applyFont="1" applyFill="1" applyBorder="1" applyAlignment="1" applyProtection="1">
      <alignment vertical="center" wrapText="1"/>
    </xf>
    <xf numFmtId="0" fontId="47" fillId="16" borderId="18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 vertical="center" wrapText="1"/>
    </xf>
    <xf numFmtId="0" fontId="47" fillId="16" borderId="32" xfId="264" applyFont="1" applyFill="1" applyBorder="1" applyAlignment="1">
      <alignment horizontal="center"/>
    </xf>
    <xf numFmtId="0" fontId="5" fillId="0" borderId="18" xfId="264" applyBorder="1"/>
    <xf numFmtId="4" fontId="6" fillId="0" borderId="97" xfId="264" applyNumberFormat="1" applyFont="1" applyBorder="1" applyAlignment="1">
      <alignment horizontal="center"/>
    </xf>
    <xf numFmtId="4" fontId="6" fillId="0" borderId="58" xfId="264" applyNumberFormat="1" applyFont="1" applyBorder="1" applyAlignment="1">
      <alignment horizontal="center"/>
    </xf>
    <xf numFmtId="4" fontId="6" fillId="0" borderId="32" xfId="264" applyNumberFormat="1" applyFont="1" applyBorder="1" applyAlignment="1">
      <alignment horizontal="center"/>
    </xf>
    <xf numFmtId="4" fontId="6" fillId="0" borderId="100" xfId="264" applyNumberFormat="1" applyFont="1" applyBorder="1" applyAlignment="1">
      <alignment horizontal="center"/>
    </xf>
    <xf numFmtId="0" fontId="47" fillId="12" borderId="59" xfId="264" applyFont="1" applyFill="1" applyBorder="1" applyAlignment="1"/>
    <xf numFmtId="0" fontId="47" fillId="12" borderId="5" xfId="264" applyFont="1" applyFill="1" applyBorder="1" applyAlignment="1"/>
    <xf numFmtId="4" fontId="6" fillId="0" borderId="24" xfId="264" applyNumberFormat="1" applyFont="1" applyBorder="1"/>
    <xf numFmtId="2" fontId="6" fillId="0" borderId="24" xfId="1537" applyNumberFormat="1" applyFont="1" applyFill="1" applyBorder="1" applyAlignment="1">
      <alignment horizontal="right"/>
    </xf>
    <xf numFmtId="2" fontId="6" fillId="0" borderId="57" xfId="1537" applyNumberFormat="1" applyFont="1" applyFill="1" applyBorder="1" applyAlignment="1">
      <alignment horizontal="right"/>
    </xf>
    <xf numFmtId="2" fontId="6" fillId="0" borderId="70" xfId="1537" applyNumberFormat="1" applyFont="1" applyFill="1" applyBorder="1" applyAlignment="1">
      <alignment horizontal="right"/>
    </xf>
    <xf numFmtId="0" fontId="41" fillId="14" borderId="0" xfId="17" applyFont="1" applyFill="1" applyAlignment="1">
      <alignment horizontal="center" vertical="center"/>
    </xf>
    <xf numFmtId="0" fontId="40" fillId="0" borderId="0" xfId="0" applyFont="1" applyAlignment="1">
      <alignment horizontal="left" vertical="center" wrapText="1"/>
    </xf>
    <xf numFmtId="43" fontId="46" fillId="12" borderId="98" xfId="19" applyFont="1" applyFill="1" applyBorder="1" applyAlignment="1">
      <alignment horizontal="center"/>
    </xf>
    <xf numFmtId="43" fontId="46" fillId="12" borderId="59" xfId="19" applyFont="1" applyFill="1" applyBorder="1" applyAlignment="1">
      <alignment horizontal="center"/>
    </xf>
    <xf numFmtId="43" fontId="46" fillId="12" borderId="5" xfId="19" applyFont="1" applyFill="1" applyBorder="1" applyAlignment="1">
      <alignment horizontal="center"/>
    </xf>
    <xf numFmtId="43" fontId="46" fillId="12" borderId="44" xfId="19" applyFont="1" applyFill="1" applyBorder="1" applyAlignment="1">
      <alignment horizontal="center"/>
    </xf>
    <xf numFmtId="43" fontId="46" fillId="12" borderId="0" xfId="19" applyFont="1" applyFill="1" applyBorder="1" applyAlignment="1">
      <alignment horizontal="center"/>
    </xf>
    <xf numFmtId="43" fontId="46" fillId="12" borderId="24" xfId="19" applyFont="1" applyFill="1" applyBorder="1" applyAlignment="1">
      <alignment horizontal="center"/>
    </xf>
    <xf numFmtId="0" fontId="46" fillId="12" borderId="44" xfId="20" applyFont="1" applyFill="1" applyBorder="1" applyAlignment="1">
      <alignment horizontal="center"/>
    </xf>
    <xf numFmtId="0" fontId="46" fillId="12" borderId="0" xfId="20" applyFont="1" applyFill="1" applyBorder="1" applyAlignment="1">
      <alignment horizontal="center"/>
    </xf>
    <xf numFmtId="0" fontId="46" fillId="12" borderId="24" xfId="20" applyFont="1" applyFill="1" applyBorder="1" applyAlignment="1">
      <alignment horizontal="center"/>
    </xf>
    <xf numFmtId="0" fontId="47" fillId="12" borderId="97" xfId="20" applyFont="1" applyFill="1" applyBorder="1" applyAlignment="1">
      <alignment horizontal="left" vertical="center"/>
    </xf>
    <xf numFmtId="0" fontId="47" fillId="12" borderId="69" xfId="20" applyFont="1" applyFill="1" applyBorder="1" applyAlignment="1">
      <alignment horizontal="left" vertical="center"/>
    </xf>
    <xf numFmtId="0" fontId="47" fillId="12" borderId="18" xfId="20" applyFont="1" applyFill="1" applyBorder="1" applyAlignment="1">
      <alignment horizontal="center" vertical="center"/>
    </xf>
    <xf numFmtId="0" fontId="47" fillId="12" borderId="19" xfId="20" applyFont="1" applyFill="1" applyBorder="1" applyAlignment="1">
      <alignment horizontal="center" vertical="center"/>
    </xf>
    <xf numFmtId="0" fontId="47" fillId="12" borderId="31" xfId="20" applyFont="1" applyFill="1" applyBorder="1" applyAlignment="1">
      <alignment horizontal="center" vertical="center"/>
    </xf>
    <xf numFmtId="0" fontId="47" fillId="12" borderId="97" xfId="20" applyFont="1" applyFill="1" applyBorder="1" applyAlignment="1">
      <alignment horizontal="center" vertical="center" wrapText="1"/>
    </xf>
    <xf numFmtId="0" fontId="47" fillId="12" borderId="100" xfId="20" applyFont="1" applyFill="1" applyBorder="1" applyAlignment="1">
      <alignment horizontal="center" vertical="center" wrapText="1"/>
    </xf>
    <xf numFmtId="0" fontId="47" fillId="12" borderId="5" xfId="20" applyFont="1" applyFill="1" applyBorder="1" applyAlignment="1">
      <alignment horizontal="center" vertical="center" wrapText="1"/>
    </xf>
    <xf numFmtId="0" fontId="47" fillId="12" borderId="24" xfId="20" applyFont="1" applyFill="1" applyBorder="1" applyAlignment="1">
      <alignment horizontal="center" vertical="center" wrapText="1"/>
    </xf>
    <xf numFmtId="0" fontId="11" fillId="5" borderId="1" xfId="48745" applyFont="1" applyFill="1" applyBorder="1" applyAlignment="1">
      <alignment vertical="center" wrapText="1"/>
    </xf>
    <xf numFmtId="0" fontId="11" fillId="5" borderId="1" xfId="48745" applyFont="1" applyFill="1" applyBorder="1" applyAlignment="1">
      <alignment vertical="center"/>
    </xf>
    <xf numFmtId="0" fontId="4" fillId="16" borderId="91" xfId="48744" applyFont="1" applyFill="1" applyBorder="1" applyAlignment="1">
      <alignment horizontal="center" vertical="center"/>
    </xf>
    <xf numFmtId="0" fontId="4" fillId="16" borderId="59" xfId="48744" applyFont="1" applyFill="1" applyBorder="1" applyAlignment="1">
      <alignment horizontal="center" vertical="center"/>
    </xf>
    <xf numFmtId="0" fontId="4" fillId="16" borderId="5" xfId="48744" applyFont="1" applyFill="1" applyBorder="1" applyAlignment="1">
      <alignment horizontal="center" vertical="center"/>
    </xf>
    <xf numFmtId="0" fontId="4" fillId="16" borderId="44" xfId="48744" applyFont="1" applyFill="1" applyBorder="1" applyAlignment="1">
      <alignment horizontal="center" vertical="center"/>
    </xf>
    <xf numFmtId="0" fontId="4" fillId="16" borderId="0" xfId="48744" applyFont="1" applyFill="1" applyBorder="1" applyAlignment="1">
      <alignment horizontal="center" vertical="center"/>
    </xf>
    <xf numFmtId="0" fontId="4" fillId="16" borderId="24" xfId="48744" applyFont="1" applyFill="1" applyBorder="1" applyAlignment="1">
      <alignment horizontal="center" vertical="center"/>
    </xf>
    <xf numFmtId="0" fontId="4" fillId="17" borderId="44" xfId="48744" applyFont="1" applyFill="1" applyBorder="1" applyAlignment="1">
      <alignment horizontal="center" vertical="center"/>
    </xf>
    <xf numFmtId="0" fontId="4" fillId="17" borderId="0" xfId="48744" applyFont="1" applyFill="1" applyBorder="1" applyAlignment="1">
      <alignment horizontal="center" vertical="center"/>
    </xf>
    <xf numFmtId="0" fontId="4" fillId="17" borderId="24" xfId="48744" applyFont="1" applyFill="1" applyBorder="1" applyAlignment="1">
      <alignment horizontal="center" vertical="center"/>
    </xf>
    <xf numFmtId="0" fontId="77" fillId="5" borderId="1" xfId="48745" applyFont="1" applyFill="1" applyBorder="1" applyAlignment="1">
      <alignment vertical="center" wrapText="1"/>
    </xf>
    <xf numFmtId="0" fontId="77" fillId="5" borderId="1" xfId="48745" applyFont="1" applyFill="1" applyBorder="1" applyAlignment="1">
      <alignment vertical="center"/>
    </xf>
    <xf numFmtId="0" fontId="50" fillId="5" borderId="1" xfId="0" applyFont="1" applyFill="1" applyBorder="1" applyAlignment="1">
      <alignment vertical="center" wrapText="1"/>
    </xf>
    <xf numFmtId="0" fontId="112" fillId="12" borderId="78" xfId="22" applyFont="1" applyFill="1" applyBorder="1" applyAlignment="1">
      <alignment horizontal="center" vertical="center"/>
    </xf>
    <xf numFmtId="0" fontId="112" fillId="12" borderId="82" xfId="22" applyFont="1" applyFill="1" applyBorder="1" applyAlignment="1">
      <alignment horizontal="center" vertical="center"/>
    </xf>
    <xf numFmtId="0" fontId="112" fillId="12" borderId="85" xfId="22" applyFont="1" applyFill="1" applyBorder="1" applyAlignment="1">
      <alignment horizontal="center" vertical="center"/>
    </xf>
    <xf numFmtId="0" fontId="112" fillId="12" borderId="78" xfId="22" applyFont="1" applyFill="1" applyBorder="1" applyAlignment="1">
      <alignment horizontal="center" vertical="center" wrapText="1"/>
    </xf>
    <xf numFmtId="0" fontId="112" fillId="12" borderId="82" xfId="22" applyFont="1" applyFill="1" applyBorder="1" applyAlignment="1">
      <alignment horizontal="center" vertical="center" wrapText="1"/>
    </xf>
    <xf numFmtId="0" fontId="112" fillId="12" borderId="85" xfId="22" applyFont="1" applyFill="1" applyBorder="1" applyAlignment="1">
      <alignment horizontal="center" vertical="center" wrapText="1"/>
    </xf>
    <xf numFmtId="0" fontId="112" fillId="12" borderId="80" xfId="22" applyFont="1" applyFill="1" applyBorder="1" applyAlignment="1">
      <alignment horizontal="center" vertical="center" wrapText="1"/>
    </xf>
    <xf numFmtId="0" fontId="112" fillId="12" borderId="84" xfId="22" applyFont="1" applyFill="1" applyBorder="1" applyAlignment="1">
      <alignment horizontal="center" vertical="center" wrapText="1"/>
    </xf>
    <xf numFmtId="0" fontId="112" fillId="12" borderId="87" xfId="22" applyFont="1" applyFill="1" applyBorder="1" applyAlignment="1">
      <alignment horizontal="center" vertical="center" wrapText="1"/>
    </xf>
    <xf numFmtId="0" fontId="112" fillId="12" borderId="79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 vertical="center" wrapText="1"/>
    </xf>
    <xf numFmtId="0" fontId="112" fillId="12" borderId="83" xfId="22" applyFont="1" applyFill="1" applyBorder="1" applyAlignment="1">
      <alignment horizontal="center" vertical="center" wrapText="1"/>
    </xf>
    <xf numFmtId="0" fontId="112" fillId="12" borderId="0" xfId="22" applyFont="1" applyFill="1" applyBorder="1" applyAlignment="1">
      <alignment horizontal="center" vertical="center" wrapText="1"/>
    </xf>
    <xf numFmtId="0" fontId="112" fillId="12" borderId="86" xfId="22" applyFont="1" applyFill="1" applyBorder="1" applyAlignment="1">
      <alignment horizontal="center" vertical="center" wrapText="1"/>
    </xf>
    <xf numFmtId="0" fontId="112" fillId="12" borderId="88" xfId="22" applyFont="1" applyFill="1" applyBorder="1" applyAlignment="1">
      <alignment horizontal="center" vertical="center" wrapText="1"/>
    </xf>
    <xf numFmtId="0" fontId="112" fillId="12" borderId="81" xfId="22" applyFont="1" applyFill="1" applyBorder="1" applyAlignment="1">
      <alignment horizontal="center"/>
    </xf>
    <xf numFmtId="0" fontId="112" fillId="12" borderId="78" xfId="22" applyFont="1" applyFill="1" applyBorder="1" applyAlignment="1">
      <alignment horizontal="center"/>
    </xf>
    <xf numFmtId="0" fontId="112" fillId="12" borderId="81" xfId="22" applyFont="1" applyFill="1" applyBorder="1" applyAlignment="1">
      <alignment horizontal="center" vertical="center"/>
    </xf>
    <xf numFmtId="0" fontId="112" fillId="12" borderId="0" xfId="22" applyFont="1" applyFill="1" applyBorder="1" applyAlignment="1">
      <alignment horizontal="center" vertical="center"/>
    </xf>
    <xf numFmtId="0" fontId="112" fillId="12" borderId="88" xfId="22" applyFont="1" applyFill="1" applyBorder="1" applyAlignment="1">
      <alignment horizontal="center" vertical="center"/>
    </xf>
    <xf numFmtId="0" fontId="4" fillId="17" borderId="89" xfId="5" applyFont="1" applyFill="1" applyBorder="1" applyAlignment="1">
      <alignment horizontal="center" vertical="center"/>
    </xf>
    <xf numFmtId="0" fontId="48" fillId="12" borderId="26" xfId="22" applyFont="1" applyFill="1" applyBorder="1" applyAlignment="1">
      <alignment horizontal="center" vertical="center"/>
    </xf>
    <xf numFmtId="0" fontId="48" fillId="12" borderId="44" xfId="22" applyFont="1" applyFill="1" applyBorder="1" applyAlignment="1">
      <alignment horizontal="center" vertical="center"/>
    </xf>
    <xf numFmtId="0" fontId="48" fillId="12" borderId="69" xfId="22" applyFont="1" applyFill="1" applyBorder="1" applyAlignment="1">
      <alignment horizontal="center" vertical="center"/>
    </xf>
    <xf numFmtId="0" fontId="48" fillId="12" borderId="59" xfId="22" applyFont="1" applyFill="1" applyBorder="1" applyAlignment="1">
      <alignment horizontal="center" vertical="center"/>
    </xf>
    <xf numFmtId="0" fontId="48" fillId="12" borderId="0" xfId="22" applyFont="1" applyFill="1" applyBorder="1" applyAlignment="1">
      <alignment horizontal="center" vertical="center"/>
    </xf>
    <xf numFmtId="0" fontId="48" fillId="12" borderId="57" xfId="22" applyFont="1" applyFill="1" applyBorder="1" applyAlignment="1">
      <alignment horizontal="center" vertical="center"/>
    </xf>
    <xf numFmtId="0" fontId="48" fillId="12" borderId="59" xfId="22" applyFont="1" applyFill="1" applyBorder="1" applyAlignment="1">
      <alignment horizontal="center"/>
    </xf>
    <xf numFmtId="0" fontId="48" fillId="12" borderId="59" xfId="22" applyFont="1" applyFill="1" applyBorder="1" applyAlignment="1">
      <alignment horizontal="center" vertical="center" wrapText="1"/>
    </xf>
    <xf numFmtId="0" fontId="48" fillId="12" borderId="0" xfId="22" applyFont="1" applyFill="1" applyBorder="1" applyAlignment="1">
      <alignment horizontal="center" vertical="center" wrapText="1"/>
    </xf>
    <xf numFmtId="0" fontId="48" fillId="12" borderId="57" xfId="22" applyFont="1" applyFill="1" applyBorder="1" applyAlignment="1">
      <alignment horizontal="center" vertical="center" wrapText="1"/>
    </xf>
    <xf numFmtId="0" fontId="48" fillId="12" borderId="5" xfId="22" applyFont="1" applyFill="1" applyBorder="1" applyAlignment="1">
      <alignment horizontal="center" vertical="center" wrapText="1"/>
    </xf>
    <xf numFmtId="0" fontId="48" fillId="12" borderId="24" xfId="22" applyFont="1" applyFill="1" applyBorder="1" applyAlignment="1">
      <alignment horizontal="center" vertical="center" wrapText="1"/>
    </xf>
    <xf numFmtId="0" fontId="48" fillId="12" borderId="70" xfId="22" applyFont="1" applyFill="1" applyBorder="1" applyAlignment="1">
      <alignment horizontal="center" vertical="center" wrapText="1"/>
    </xf>
    <xf numFmtId="0" fontId="48" fillId="12" borderId="0" xfId="22" applyFont="1" applyFill="1" applyBorder="1" applyAlignment="1">
      <alignment horizontal="center"/>
    </xf>
    <xf numFmtId="0" fontId="75" fillId="12" borderId="79" xfId="22" applyFont="1" applyFill="1" applyBorder="1" applyAlignment="1">
      <alignment horizontal="center" vertical="center" wrapText="1"/>
    </xf>
    <xf numFmtId="0" fontId="75" fillId="12" borderId="83" xfId="22" applyFont="1" applyFill="1" applyBorder="1" applyAlignment="1">
      <alignment horizontal="center" vertical="center" wrapText="1"/>
    </xf>
    <xf numFmtId="0" fontId="75" fillId="12" borderId="86" xfId="22" applyFont="1" applyFill="1" applyBorder="1" applyAlignment="1">
      <alignment horizontal="center" vertical="center" wrapText="1"/>
    </xf>
    <xf numFmtId="0" fontId="75" fillId="12" borderId="0" xfId="22" applyFont="1" applyFill="1" applyBorder="1" applyAlignment="1">
      <alignment horizontal="center"/>
    </xf>
    <xf numFmtId="0" fontId="75" fillId="12" borderId="82" xfId="22" applyFont="1" applyFill="1" applyBorder="1" applyAlignment="1">
      <alignment horizontal="center"/>
    </xf>
    <xf numFmtId="0" fontId="112" fillId="12" borderId="80" xfId="22" applyFont="1" applyFill="1" applyBorder="1" applyAlignment="1">
      <alignment horizontal="center" vertical="center"/>
    </xf>
    <xf numFmtId="0" fontId="112" fillId="12" borderId="84" xfId="22" applyFont="1" applyFill="1" applyBorder="1" applyAlignment="1">
      <alignment horizontal="center" vertical="center"/>
    </xf>
    <xf numFmtId="0" fontId="112" fillId="12" borderId="87" xfId="22" applyFont="1" applyFill="1" applyBorder="1" applyAlignment="1">
      <alignment horizontal="center" vertical="center"/>
    </xf>
    <xf numFmtId="0" fontId="112" fillId="12" borderId="0" xfId="22" applyFont="1" applyFill="1" applyBorder="1" applyAlignment="1">
      <alignment horizontal="center"/>
    </xf>
    <xf numFmtId="0" fontId="75" fillId="12" borderId="80" xfId="22" applyFont="1" applyFill="1" applyBorder="1" applyAlignment="1">
      <alignment horizontal="center" vertical="center" wrapText="1"/>
    </xf>
    <xf numFmtId="0" fontId="75" fillId="12" borderId="84" xfId="22" applyFont="1" applyFill="1" applyBorder="1" applyAlignment="1">
      <alignment horizontal="center" vertical="center" wrapText="1"/>
    </xf>
    <xf numFmtId="0" fontId="75" fillId="12" borderId="87" xfId="22" applyFont="1" applyFill="1" applyBorder="1" applyAlignment="1">
      <alignment horizontal="center" vertical="center" wrapText="1"/>
    </xf>
    <xf numFmtId="0" fontId="75" fillId="12" borderId="81" xfId="22" applyFont="1" applyFill="1" applyBorder="1" applyAlignment="1">
      <alignment horizontal="center" vertical="center" wrapText="1"/>
    </xf>
    <xf numFmtId="0" fontId="75" fillId="12" borderId="0" xfId="22" applyFont="1" applyFill="1" applyBorder="1" applyAlignment="1">
      <alignment horizontal="center" vertical="center" wrapText="1"/>
    </xf>
    <xf numFmtId="0" fontId="75" fillId="12" borderId="88" xfId="22" applyFont="1" applyFill="1" applyBorder="1" applyAlignment="1">
      <alignment horizontal="center" vertical="center" wrapText="1"/>
    </xf>
    <xf numFmtId="0" fontId="75" fillId="12" borderId="81" xfId="22" applyFont="1" applyFill="1" applyBorder="1" applyAlignment="1">
      <alignment horizontal="center"/>
    </xf>
    <xf numFmtId="0" fontId="75" fillId="12" borderId="78" xfId="22" applyFont="1" applyFill="1" applyBorder="1" applyAlignment="1">
      <alignment horizontal="center"/>
    </xf>
    <xf numFmtId="0" fontId="75" fillId="16" borderId="80" xfId="22" applyFont="1" applyFill="1" applyBorder="1" applyAlignment="1">
      <alignment horizontal="center" vertical="center"/>
    </xf>
    <xf numFmtId="0" fontId="75" fillId="16" borderId="84" xfId="22" applyFont="1" applyFill="1" applyBorder="1" applyAlignment="1">
      <alignment horizontal="center" vertical="center"/>
    </xf>
    <xf numFmtId="0" fontId="75" fillId="16" borderId="87" xfId="22" applyFont="1" applyFill="1" applyBorder="1" applyAlignment="1">
      <alignment horizontal="center" vertical="center"/>
    </xf>
    <xf numFmtId="0" fontId="48" fillId="12" borderId="26" xfId="21" applyFont="1" applyFill="1" applyBorder="1" applyAlignment="1">
      <alignment horizontal="left" vertical="center"/>
    </xf>
    <xf numFmtId="0" fontId="48" fillId="12" borderId="44" xfId="21" applyFont="1" applyFill="1" applyBorder="1" applyAlignment="1">
      <alignment horizontal="left" vertical="center"/>
    </xf>
    <xf numFmtId="0" fontId="48" fillId="12" borderId="69" xfId="21" applyFont="1" applyFill="1" applyBorder="1" applyAlignment="1">
      <alignment horizontal="left" vertical="center"/>
    </xf>
    <xf numFmtId="0" fontId="48" fillId="16" borderId="59" xfId="22" applyFont="1" applyFill="1" applyBorder="1" applyAlignment="1">
      <alignment horizontal="center" vertical="center"/>
    </xf>
    <xf numFmtId="0" fontId="48" fillId="16" borderId="0" xfId="22" applyFont="1" applyFill="1" applyBorder="1" applyAlignment="1">
      <alignment horizontal="center" vertical="center"/>
    </xf>
    <xf numFmtId="0" fontId="48" fillId="16" borderId="57" xfId="22" applyFont="1" applyFill="1" applyBorder="1" applyAlignment="1">
      <alignment horizontal="center" vertical="center"/>
    </xf>
    <xf numFmtId="0" fontId="48" fillId="16" borderId="59" xfId="22" applyFont="1" applyFill="1" applyBorder="1" applyAlignment="1">
      <alignment horizontal="center"/>
    </xf>
    <xf numFmtId="0" fontId="48" fillId="16" borderId="59" xfId="21" applyFont="1" applyFill="1" applyBorder="1" applyAlignment="1">
      <alignment horizontal="center" vertical="center"/>
    </xf>
    <xf numFmtId="0" fontId="48" fillId="16" borderId="0" xfId="21" applyFont="1" applyFill="1" applyBorder="1" applyAlignment="1">
      <alignment horizontal="center" vertical="center"/>
    </xf>
    <xf numFmtId="0" fontId="48" fillId="16" borderId="57" xfId="21" applyFont="1" applyFill="1" applyBorder="1" applyAlignment="1">
      <alignment horizontal="center" vertical="center"/>
    </xf>
    <xf numFmtId="0" fontId="48" fillId="16" borderId="59" xfId="21" applyFont="1" applyFill="1" applyBorder="1" applyAlignment="1">
      <alignment horizontal="center"/>
    </xf>
    <xf numFmtId="0" fontId="48" fillId="16" borderId="5" xfId="21" applyFont="1" applyFill="1" applyBorder="1" applyAlignment="1">
      <alignment horizontal="center" vertical="center" wrapText="1"/>
    </xf>
    <xf numFmtId="0" fontId="48" fillId="16" borderId="24" xfId="21" applyFont="1" applyFill="1" applyBorder="1" applyAlignment="1">
      <alignment horizontal="center" vertical="center" wrapText="1"/>
    </xf>
    <xf numFmtId="0" fontId="48" fillId="16" borderId="70" xfId="21" applyFont="1" applyFill="1" applyBorder="1" applyAlignment="1">
      <alignment horizontal="center" vertical="center" wrapText="1"/>
    </xf>
    <xf numFmtId="0" fontId="48" fillId="16" borderId="0" xfId="21" applyFont="1" applyFill="1" applyBorder="1" applyAlignment="1">
      <alignment horizontal="center"/>
    </xf>
    <xf numFmtId="0" fontId="48" fillId="16" borderId="57" xfId="21" applyFont="1" applyFill="1" applyBorder="1" applyAlignment="1">
      <alignment horizontal="center"/>
    </xf>
    <xf numFmtId="0" fontId="48" fillId="16" borderId="5" xfId="22" applyFont="1" applyFill="1" applyBorder="1" applyAlignment="1">
      <alignment horizontal="center" vertical="center" wrapText="1"/>
    </xf>
    <xf numFmtId="0" fontId="48" fillId="16" borderId="24" xfId="22" applyFont="1" applyFill="1" applyBorder="1" applyAlignment="1">
      <alignment horizontal="center" vertical="center" wrapText="1"/>
    </xf>
    <xf numFmtId="0" fontId="48" fillId="16" borderId="70" xfId="22" applyFont="1" applyFill="1" applyBorder="1" applyAlignment="1">
      <alignment horizontal="center" vertical="center" wrapText="1"/>
    </xf>
    <xf numFmtId="0" fontId="48" fillId="16" borderId="0" xfId="22" applyFont="1" applyFill="1" applyBorder="1" applyAlignment="1">
      <alignment horizontal="center"/>
    </xf>
    <xf numFmtId="0" fontId="75" fillId="16" borderId="79" xfId="22" applyFont="1" applyFill="1" applyBorder="1" applyAlignment="1">
      <alignment horizontal="center" vertical="center"/>
    </xf>
    <xf numFmtId="0" fontId="75" fillId="16" borderId="78" xfId="22" applyFont="1" applyFill="1" applyBorder="1" applyAlignment="1">
      <alignment horizontal="center" vertical="center"/>
    </xf>
    <xf numFmtId="0" fontId="75" fillId="16" borderId="83" xfId="22" applyFont="1" applyFill="1" applyBorder="1" applyAlignment="1">
      <alignment horizontal="center" vertical="center"/>
    </xf>
    <xf numFmtId="0" fontId="75" fillId="16" borderId="82" xfId="22" applyFont="1" applyFill="1" applyBorder="1" applyAlignment="1">
      <alignment horizontal="center" vertical="center"/>
    </xf>
    <xf numFmtId="0" fontId="75" fillId="16" borderId="86" xfId="22" applyFont="1" applyFill="1" applyBorder="1" applyAlignment="1">
      <alignment horizontal="center" vertical="center"/>
    </xf>
    <xf numFmtId="0" fontId="75" fillId="16" borderId="85" xfId="22" applyFont="1" applyFill="1" applyBorder="1" applyAlignment="1">
      <alignment horizontal="center" vertical="center"/>
    </xf>
    <xf numFmtId="0" fontId="13" fillId="16" borderId="0" xfId="21" applyFont="1" applyFill="1" applyBorder="1" applyAlignment="1">
      <alignment horizontal="center"/>
    </xf>
    <xf numFmtId="0" fontId="4" fillId="16" borderId="26" xfId="21" applyFont="1" applyFill="1" applyBorder="1" applyAlignment="1">
      <alignment horizontal="center"/>
    </xf>
    <xf numFmtId="0" fontId="4" fillId="16" borderId="59" xfId="21" applyFont="1" applyFill="1" applyBorder="1" applyAlignment="1">
      <alignment horizontal="center"/>
    </xf>
    <xf numFmtId="0" fontId="4" fillId="16" borderId="5" xfId="21" applyFont="1" applyFill="1" applyBorder="1" applyAlignment="1">
      <alignment horizontal="center"/>
    </xf>
    <xf numFmtId="0" fontId="4" fillId="16" borderId="44" xfId="21" applyFont="1" applyFill="1" applyBorder="1" applyAlignment="1">
      <alignment horizontal="center"/>
    </xf>
    <xf numFmtId="0" fontId="4" fillId="16" borderId="0" xfId="21" applyFont="1" applyFill="1" applyBorder="1" applyAlignment="1">
      <alignment horizontal="center"/>
    </xf>
    <xf numFmtId="0" fontId="4" fillId="16" borderId="24" xfId="21" applyFont="1" applyFill="1" applyBorder="1" applyAlignment="1">
      <alignment horizontal="center"/>
    </xf>
    <xf numFmtId="0" fontId="4" fillId="17" borderId="44" xfId="5" applyFont="1" applyFill="1" applyBorder="1" applyAlignment="1">
      <alignment horizontal="center" vertical="center"/>
    </xf>
    <xf numFmtId="0" fontId="4" fillId="17" borderId="0" xfId="5" applyFont="1" applyFill="1" applyBorder="1" applyAlignment="1">
      <alignment horizontal="center" vertical="center"/>
    </xf>
    <xf numFmtId="0" fontId="4" fillId="17" borderId="24" xfId="5" applyFont="1" applyFill="1" applyBorder="1" applyAlignment="1">
      <alignment horizontal="center" vertical="center"/>
    </xf>
    <xf numFmtId="0" fontId="48" fillId="16" borderId="26" xfId="21" applyFont="1" applyFill="1" applyBorder="1" applyAlignment="1">
      <alignment horizontal="left" vertical="center"/>
    </xf>
    <xf numFmtId="0" fontId="48" fillId="16" borderId="44" xfId="21" applyFont="1" applyFill="1" applyBorder="1" applyAlignment="1">
      <alignment horizontal="left" vertical="center"/>
    </xf>
    <xf numFmtId="0" fontId="48" fillId="16" borderId="69" xfId="21" applyFont="1" applyFill="1" applyBorder="1" applyAlignment="1">
      <alignment horizontal="left" vertical="center"/>
    </xf>
    <xf numFmtId="0" fontId="48" fillId="16" borderId="59" xfId="21" applyFont="1" applyFill="1" applyBorder="1" applyAlignment="1">
      <alignment horizontal="center" vertical="center" wrapText="1"/>
    </xf>
    <xf numFmtId="0" fontId="48" fillId="16" borderId="0" xfId="21" applyFont="1" applyFill="1" applyBorder="1" applyAlignment="1">
      <alignment horizontal="center" vertical="center" wrapText="1"/>
    </xf>
    <xf numFmtId="0" fontId="48" fillId="16" borderId="57" xfId="21" applyFont="1" applyFill="1" applyBorder="1" applyAlignment="1">
      <alignment horizontal="center" vertical="center" wrapText="1"/>
    </xf>
    <xf numFmtId="0" fontId="37" fillId="16" borderId="0" xfId="48727" applyNumberFormat="1" applyFont="1" applyFill="1" applyBorder="1" applyAlignment="1" applyProtection="1">
      <alignment horizontal="center"/>
    </xf>
    <xf numFmtId="167" fontId="37" fillId="16" borderId="0" xfId="341" applyNumberFormat="1" applyFont="1" applyFill="1" applyBorder="1" applyAlignment="1">
      <alignment horizontal="center" vertical="top"/>
    </xf>
    <xf numFmtId="167" fontId="37" fillId="16" borderId="0" xfId="264" applyNumberFormat="1" applyFont="1" applyFill="1" applyBorder="1" applyAlignment="1">
      <alignment horizontal="center"/>
    </xf>
    <xf numFmtId="214" fontId="37" fillId="16" borderId="0" xfId="48727" applyFont="1" applyFill="1" applyBorder="1" applyAlignment="1" applyProtection="1">
      <alignment horizontal="center" vertical="top"/>
    </xf>
    <xf numFmtId="0" fontId="47" fillId="18" borderId="91" xfId="264" applyFont="1" applyFill="1" applyBorder="1" applyAlignment="1">
      <alignment horizontal="center" vertical="center"/>
    </xf>
    <xf numFmtId="0" fontId="47" fillId="18" borderId="59" xfId="264" applyFont="1" applyFill="1" applyBorder="1" applyAlignment="1">
      <alignment horizontal="center" vertical="center"/>
    </xf>
    <xf numFmtId="0" fontId="57" fillId="16" borderId="0" xfId="48727" applyNumberFormat="1" applyFont="1" applyFill="1" applyBorder="1" applyAlignment="1" applyProtection="1">
      <alignment horizontal="center" wrapText="1"/>
    </xf>
    <xf numFmtId="167" fontId="57" fillId="16" borderId="0" xfId="264" applyNumberFormat="1" applyFont="1" applyFill="1" applyBorder="1" applyAlignment="1">
      <alignment horizontal="center"/>
    </xf>
    <xf numFmtId="214" fontId="57" fillId="16" borderId="0" xfId="48727" applyFont="1" applyFill="1" applyBorder="1" applyAlignment="1" applyProtection="1">
      <alignment horizontal="center"/>
    </xf>
    <xf numFmtId="0" fontId="48" fillId="18" borderId="31" xfId="264" applyFont="1" applyFill="1" applyBorder="1" applyAlignment="1">
      <alignment horizontal="center" vertical="center" wrapText="1"/>
    </xf>
    <xf numFmtId="0" fontId="48" fillId="18" borderId="18" xfId="264" applyFont="1" applyFill="1" applyBorder="1" applyAlignment="1">
      <alignment horizontal="center" vertical="center" wrapText="1"/>
    </xf>
    <xf numFmtId="0" fontId="48" fillId="18" borderId="19" xfId="264" applyFont="1" applyFill="1" applyBorder="1" applyAlignment="1">
      <alignment horizontal="center" vertical="center" wrapText="1"/>
    </xf>
    <xf numFmtId="0" fontId="48" fillId="18" borderId="31" xfId="264" applyFont="1" applyFill="1" applyBorder="1" applyAlignment="1">
      <alignment horizontal="center" vertical="center"/>
    </xf>
    <xf numFmtId="0" fontId="48" fillId="18" borderId="18" xfId="264" applyFont="1" applyFill="1" applyBorder="1" applyAlignment="1">
      <alignment horizontal="center" vertical="center"/>
    </xf>
    <xf numFmtId="0" fontId="48" fillId="18" borderId="19" xfId="264" applyFont="1" applyFill="1" applyBorder="1" applyAlignment="1">
      <alignment horizontal="center" vertical="center"/>
    </xf>
    <xf numFmtId="0" fontId="48" fillId="18" borderId="91" xfId="264" applyFont="1" applyFill="1" applyBorder="1" applyAlignment="1">
      <alignment horizontal="center" vertical="center" wrapText="1"/>
    </xf>
    <xf numFmtId="0" fontId="48" fillId="18" borderId="59" xfId="264" applyFont="1" applyFill="1" applyBorder="1" applyAlignment="1">
      <alignment horizontal="center" vertical="center" wrapText="1"/>
    </xf>
    <xf numFmtId="0" fontId="48" fillId="18" borderId="5" xfId="264" applyFont="1" applyFill="1" applyBorder="1" applyAlignment="1">
      <alignment horizontal="center" vertical="center" wrapText="1"/>
    </xf>
    <xf numFmtId="0" fontId="47" fillId="18" borderId="96" xfId="264" applyFont="1" applyFill="1" applyBorder="1" applyAlignment="1">
      <alignment horizontal="center" vertical="center"/>
    </xf>
    <xf numFmtId="0" fontId="48" fillId="18" borderId="91" xfId="264" applyFont="1" applyFill="1" applyBorder="1" applyAlignment="1">
      <alignment horizontal="center" vertical="center"/>
    </xf>
    <xf numFmtId="0" fontId="48" fillId="18" borderId="59" xfId="264" applyFont="1" applyFill="1" applyBorder="1" applyAlignment="1">
      <alignment horizontal="center" vertical="center"/>
    </xf>
    <xf numFmtId="0" fontId="70" fillId="18" borderId="24" xfId="264" applyFont="1" applyFill="1" applyBorder="1" applyAlignment="1">
      <alignment horizontal="center" vertical="center"/>
    </xf>
    <xf numFmtId="0" fontId="46" fillId="16" borderId="0" xfId="48727" applyNumberFormat="1" applyFont="1" applyFill="1" applyBorder="1" applyAlignment="1" applyProtection="1">
      <alignment horizontal="center"/>
    </xf>
    <xf numFmtId="167" fontId="46" fillId="16" borderId="0" xfId="7" applyNumberFormat="1" applyFont="1" applyFill="1" applyBorder="1" applyAlignment="1">
      <alignment horizontal="center"/>
    </xf>
    <xf numFmtId="0" fontId="46" fillId="16" borderId="0" xfId="48736" applyNumberFormat="1" applyFont="1" applyFill="1" applyBorder="1" applyAlignment="1" applyProtection="1">
      <alignment horizontal="center"/>
    </xf>
    <xf numFmtId="167" fontId="48" fillId="16" borderId="0" xfId="7" applyNumberFormat="1" applyFont="1" applyFill="1" applyBorder="1" applyAlignment="1">
      <alignment horizontal="center"/>
    </xf>
    <xf numFmtId="0" fontId="37" fillId="16" borderId="0" xfId="48727" applyNumberFormat="1" applyFont="1" applyFill="1" applyBorder="1" applyAlignment="1" applyProtection="1">
      <alignment horizontal="center" vertical="center" wrapText="1"/>
    </xf>
    <xf numFmtId="167" fontId="37" fillId="16" borderId="57" xfId="264" applyNumberFormat="1" applyFont="1" applyFill="1" applyBorder="1" applyAlignment="1">
      <alignment horizontal="center"/>
    </xf>
    <xf numFmtId="0" fontId="48" fillId="18" borderId="100" xfId="264" applyFont="1" applyFill="1" applyBorder="1" applyAlignment="1">
      <alignment horizontal="left" vertical="center"/>
    </xf>
    <xf numFmtId="0" fontId="48" fillId="18" borderId="69" xfId="264" applyFont="1" applyFill="1" applyBorder="1" applyAlignment="1">
      <alignment horizontal="left" vertical="center"/>
    </xf>
    <xf numFmtId="0" fontId="20" fillId="17" borderId="0" xfId="48735" applyFont="1" applyFill="1" applyBorder="1" applyAlignment="1">
      <alignment horizontal="left" wrapText="1"/>
    </xf>
    <xf numFmtId="3" fontId="23" fillId="17" borderId="0" xfId="48736" applyNumberFormat="1" applyFont="1" applyFill="1" applyBorder="1" applyAlignment="1" applyProtection="1">
      <alignment horizontal="right" wrapText="1"/>
    </xf>
    <xf numFmtId="3" fontId="23" fillId="15" borderId="0" xfId="48736" applyNumberFormat="1" applyFont="1" applyFill="1" applyBorder="1" applyAlignment="1" applyProtection="1">
      <alignment horizontal="right" wrapText="1"/>
    </xf>
    <xf numFmtId="0" fontId="5" fillId="15" borderId="0" xfId="264" applyFill="1"/>
    <xf numFmtId="167" fontId="46" fillId="16" borderId="44" xfId="264" applyNumberFormat="1" applyFont="1" applyFill="1" applyBorder="1" applyAlignment="1">
      <alignment horizontal="center" vertical="center" wrapText="1"/>
    </xf>
    <xf numFmtId="167" fontId="46" fillId="16" borderId="0" xfId="264" applyNumberFormat="1" applyFont="1" applyFill="1" applyBorder="1" applyAlignment="1">
      <alignment horizontal="center" vertical="center" wrapText="1"/>
    </xf>
    <xf numFmtId="167" fontId="46" fillId="16" borderId="44" xfId="264" applyNumberFormat="1" applyFont="1" applyFill="1" applyBorder="1" applyAlignment="1">
      <alignment horizontal="center" wrapText="1"/>
    </xf>
    <xf numFmtId="167" fontId="46" fillId="16" borderId="0" xfId="264" applyNumberFormat="1" applyFont="1" applyFill="1" applyBorder="1" applyAlignment="1">
      <alignment horizontal="center" wrapText="1"/>
    </xf>
    <xf numFmtId="214" fontId="46" fillId="16" borderId="44" xfId="48727" applyFont="1" applyFill="1" applyBorder="1" applyAlignment="1" applyProtection="1">
      <alignment horizontal="center"/>
    </xf>
    <xf numFmtId="214" fontId="46" fillId="16" borderId="0" xfId="48727" applyFont="1" applyFill="1" applyBorder="1" applyAlignment="1" applyProtection="1">
      <alignment horizontal="center"/>
    </xf>
    <xf numFmtId="0" fontId="47" fillId="18" borderId="97" xfId="264" applyFont="1" applyFill="1" applyBorder="1" applyAlignment="1">
      <alignment horizontal="left" vertical="center"/>
    </xf>
    <xf numFmtId="0" fontId="47" fillId="18" borderId="69" xfId="264" applyFont="1" applyFill="1" applyBorder="1" applyAlignment="1">
      <alignment horizontal="left" vertical="center"/>
    </xf>
    <xf numFmtId="0" fontId="47" fillId="12" borderId="31" xfId="264" applyFont="1" applyFill="1" applyBorder="1" applyAlignment="1">
      <alignment horizontal="center" vertical="center" wrapText="1"/>
    </xf>
    <xf numFmtId="0" fontId="47" fillId="12" borderId="18" xfId="264" applyFont="1" applyFill="1" applyBorder="1" applyAlignment="1">
      <alignment horizontal="center" vertical="center" wrapText="1"/>
    </xf>
    <xf numFmtId="0" fontId="47" fillId="12" borderId="19" xfId="264" applyFont="1" applyFill="1" applyBorder="1" applyAlignment="1">
      <alignment horizontal="center" vertical="center" wrapText="1"/>
    </xf>
    <xf numFmtId="167" fontId="37" fillId="16" borderId="0" xfId="264" applyNumberFormat="1" applyFont="1" applyFill="1" applyBorder="1" applyAlignment="1">
      <alignment horizontal="center" vertical="center"/>
    </xf>
    <xf numFmtId="0" fontId="47" fillId="16" borderId="31" xfId="264" applyFont="1" applyFill="1" applyBorder="1" applyAlignment="1">
      <alignment horizontal="center" vertical="center"/>
    </xf>
    <xf numFmtId="0" fontId="47" fillId="16" borderId="18" xfId="264" applyFont="1" applyFill="1" applyBorder="1" applyAlignment="1">
      <alignment horizontal="center" vertical="center"/>
    </xf>
    <xf numFmtId="0" fontId="47" fillId="16" borderId="19" xfId="264" applyFont="1" applyFill="1" applyBorder="1" applyAlignment="1">
      <alignment horizontal="center" vertical="center"/>
    </xf>
    <xf numFmtId="0" fontId="37" fillId="16" borderId="0" xfId="264" applyFont="1" applyFill="1" applyBorder="1" applyAlignment="1">
      <alignment horizontal="center"/>
    </xf>
    <xf numFmtId="0" fontId="37" fillId="16" borderId="0" xfId="264" applyFont="1" applyFill="1" applyBorder="1" applyAlignment="1">
      <alignment horizontal="center" vertical="center"/>
    </xf>
    <xf numFmtId="0" fontId="47" fillId="12" borderId="31" xfId="264" applyFont="1" applyFill="1" applyBorder="1" applyAlignment="1">
      <alignment horizontal="left"/>
    </xf>
    <xf numFmtId="0" fontId="37" fillId="16" borderId="44" xfId="264" applyFont="1" applyFill="1" applyBorder="1" applyAlignment="1">
      <alignment horizontal="center" wrapText="1"/>
    </xf>
    <xf numFmtId="0" fontId="37" fillId="16" borderId="0" xfId="264" applyFont="1" applyFill="1" applyBorder="1" applyAlignment="1">
      <alignment horizontal="center" wrapText="1"/>
    </xf>
    <xf numFmtId="167" fontId="37" fillId="16" borderId="44" xfId="264" applyNumberFormat="1" applyFont="1" applyFill="1" applyBorder="1" applyAlignment="1">
      <alignment horizontal="center"/>
    </xf>
    <xf numFmtId="0" fontId="47" fillId="16" borderId="97" xfId="264" applyFont="1" applyFill="1" applyBorder="1" applyAlignment="1">
      <alignment horizontal="left" vertical="center"/>
    </xf>
    <xf numFmtId="0" fontId="46" fillId="16" borderId="44" xfId="264" applyFont="1" applyFill="1" applyBorder="1" applyAlignment="1">
      <alignment horizontal="center" vertical="center"/>
    </xf>
    <xf numFmtId="0" fontId="46" fillId="16" borderId="0" xfId="264" applyFont="1" applyFill="1" applyBorder="1" applyAlignment="1">
      <alignment horizontal="center" vertical="center"/>
    </xf>
    <xf numFmtId="0" fontId="47" fillId="16" borderId="44" xfId="264" applyFont="1" applyFill="1" applyBorder="1" applyAlignment="1">
      <alignment horizontal="left" vertical="center"/>
    </xf>
    <xf numFmtId="0" fontId="60" fillId="18" borderId="0" xfId="341" applyFont="1" applyFill="1" applyBorder="1" applyAlignment="1">
      <alignment horizontal="center" vertical="center" wrapText="1"/>
    </xf>
    <xf numFmtId="167" fontId="37" fillId="16" borderId="0" xfId="4" applyNumberFormat="1" applyFont="1" applyFill="1" applyBorder="1" applyAlignment="1">
      <alignment horizontal="center"/>
    </xf>
    <xf numFmtId="0" fontId="61" fillId="16" borderId="0" xfId="4" applyFont="1" applyFill="1" applyBorder="1" applyAlignment="1">
      <alignment horizontal="center"/>
    </xf>
    <xf numFmtId="0" fontId="60" fillId="18" borderId="0" xfId="4" applyFont="1" applyFill="1" applyBorder="1" applyAlignment="1">
      <alignment horizontal="center" vertical="center"/>
    </xf>
    <xf numFmtId="0" fontId="60" fillId="18" borderId="0" xfId="4" applyFont="1" applyFill="1" applyBorder="1" applyAlignment="1">
      <alignment horizontal="center" vertical="center" wrapText="1"/>
    </xf>
    <xf numFmtId="170" fontId="60" fillId="18" borderId="0" xfId="4" applyNumberFormat="1" applyFont="1" applyFill="1" applyBorder="1" applyAlignment="1">
      <alignment horizontal="center" vertical="center" wrapText="1"/>
    </xf>
    <xf numFmtId="0" fontId="37" fillId="16" borderId="0" xfId="4" applyFont="1" applyFill="1" applyBorder="1" applyAlignment="1">
      <alignment horizontal="center"/>
    </xf>
    <xf numFmtId="0" fontId="46" fillId="12" borderId="98" xfId="52" applyFont="1" applyFill="1" applyBorder="1" applyAlignment="1">
      <alignment horizontal="center"/>
    </xf>
    <xf numFmtId="0" fontId="46" fillId="12" borderId="59" xfId="52" applyFont="1" applyFill="1" applyBorder="1" applyAlignment="1">
      <alignment horizontal="center"/>
    </xf>
    <xf numFmtId="0" fontId="46" fillId="12" borderId="5" xfId="52" applyFont="1" applyFill="1" applyBorder="1" applyAlignment="1">
      <alignment horizontal="center"/>
    </xf>
    <xf numFmtId="0" fontId="48" fillId="12" borderId="44" xfId="52" applyFont="1" applyFill="1" applyBorder="1" applyAlignment="1">
      <alignment horizontal="center"/>
    </xf>
    <xf numFmtId="0" fontId="48" fillId="12" borderId="0" xfId="52" applyFont="1" applyFill="1" applyBorder="1" applyAlignment="1">
      <alignment horizontal="center"/>
    </xf>
    <xf numFmtId="0" fontId="48" fillId="12" borderId="24" xfId="52" applyFont="1" applyFill="1" applyBorder="1" applyAlignment="1">
      <alignment horizontal="center"/>
    </xf>
    <xf numFmtId="0" fontId="38" fillId="20" borderId="68" xfId="52" applyFont="1" applyFill="1" applyBorder="1" applyAlignment="1">
      <alignment horizontal="center"/>
    </xf>
    <xf numFmtId="0" fontId="37" fillId="16" borderId="0" xfId="26" applyFont="1" applyFill="1" applyAlignment="1">
      <alignment horizontal="center"/>
    </xf>
    <xf numFmtId="0" fontId="55" fillId="18" borderId="15" xfId="26" applyFont="1" applyFill="1" applyBorder="1" applyAlignment="1">
      <alignment horizontal="center"/>
    </xf>
    <xf numFmtId="0" fontId="55" fillId="18" borderId="16" xfId="26" applyFont="1" applyFill="1" applyBorder="1" applyAlignment="1">
      <alignment horizontal="center"/>
    </xf>
    <xf numFmtId="0" fontId="55" fillId="18" borderId="93" xfId="26" applyFont="1" applyFill="1" applyBorder="1" applyAlignment="1">
      <alignment horizontal="center"/>
    </xf>
    <xf numFmtId="0" fontId="6" fillId="0" borderId="45" xfId="0" applyFont="1" applyFill="1" applyBorder="1" applyAlignment="1">
      <alignment horizontal="left" vertical="center"/>
    </xf>
    <xf numFmtId="0" fontId="6" fillId="0" borderId="47" xfId="0" applyFont="1" applyFill="1" applyBorder="1" applyAlignment="1">
      <alignment horizontal="left" vertical="center"/>
    </xf>
    <xf numFmtId="0" fontId="6" fillId="0" borderId="101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48" xfId="0" applyFont="1" applyFill="1" applyBorder="1" applyAlignment="1">
      <alignment horizontal="left" vertical="center"/>
    </xf>
    <xf numFmtId="0" fontId="48" fillId="18" borderId="15" xfId="26" applyFont="1" applyFill="1" applyBorder="1" applyAlignment="1">
      <alignment horizontal="center"/>
    </xf>
    <xf numFmtId="0" fontId="48" fillId="18" borderId="16" xfId="26" applyFont="1" applyFill="1" applyBorder="1" applyAlignment="1">
      <alignment horizontal="center"/>
    </xf>
    <xf numFmtId="0" fontId="48" fillId="18" borderId="17" xfId="26" applyFont="1" applyFill="1" applyBorder="1" applyAlignment="1">
      <alignment horizontal="center"/>
    </xf>
    <xf numFmtId="0" fontId="6" fillId="0" borderId="28" xfId="0" applyFont="1" applyFill="1" applyBorder="1" applyAlignment="1">
      <alignment horizontal="left" vertical="center"/>
    </xf>
    <xf numFmtId="4" fontId="6" fillId="0" borderId="101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4" fontId="6" fillId="0" borderId="48" xfId="0" applyNumberFormat="1" applyFont="1" applyBorder="1" applyAlignment="1">
      <alignment horizontal="center" vertical="center"/>
    </xf>
    <xf numFmtId="0" fontId="47" fillId="18" borderId="8" xfId="26" applyFont="1" applyFill="1" applyBorder="1" applyAlignment="1">
      <alignment horizontal="center"/>
    </xf>
    <xf numFmtId="0" fontId="47" fillId="18" borderId="9" xfId="26" applyFont="1" applyFill="1" applyBorder="1" applyAlignment="1">
      <alignment horizontal="center"/>
    </xf>
    <xf numFmtId="0" fontId="47" fillId="18" borderId="10" xfId="26" applyFont="1" applyFill="1" applyBorder="1" applyAlignment="1">
      <alignment horizontal="center"/>
    </xf>
    <xf numFmtId="4" fontId="6" fillId="0" borderId="103" xfId="0" applyNumberFormat="1" applyFont="1" applyBorder="1" applyAlignment="1">
      <alignment horizontal="center" vertical="center"/>
    </xf>
    <xf numFmtId="4" fontId="6" fillId="0" borderId="3" xfId="0" applyNumberFormat="1" applyFont="1" applyBorder="1" applyAlignment="1">
      <alignment horizontal="center" vertical="center"/>
    </xf>
    <xf numFmtId="0" fontId="6" fillId="0" borderId="97" xfId="31" applyFont="1" applyFill="1" applyBorder="1" applyAlignment="1">
      <alignment vertical="center"/>
    </xf>
    <xf numFmtId="0" fontId="6" fillId="0" borderId="100" xfId="31" applyFont="1" applyFill="1" applyBorder="1" applyAlignment="1">
      <alignment vertical="center"/>
    </xf>
    <xf numFmtId="0" fontId="6" fillId="0" borderId="58" xfId="31" applyFont="1" applyFill="1" applyBorder="1" applyAlignment="1">
      <alignment vertical="center"/>
    </xf>
    <xf numFmtId="0" fontId="6" fillId="0" borderId="97" xfId="31" applyFont="1" applyFill="1" applyBorder="1" applyAlignment="1">
      <alignment horizontal="left" vertical="center"/>
    </xf>
    <xf numFmtId="0" fontId="6" fillId="0" borderId="100" xfId="31" applyFont="1" applyFill="1" applyBorder="1" applyAlignment="1">
      <alignment horizontal="left" vertical="center"/>
    </xf>
    <xf numFmtId="0" fontId="6" fillId="0" borderId="58" xfId="31" applyFont="1" applyFill="1" applyBorder="1" applyAlignment="1">
      <alignment horizontal="left" vertical="center"/>
    </xf>
    <xf numFmtId="0" fontId="6" fillId="0" borderId="100" xfId="31" applyFont="1" applyFill="1" applyBorder="1" applyAlignment="1">
      <alignment horizontal="left" vertical="center" wrapText="1"/>
    </xf>
    <xf numFmtId="0" fontId="6" fillId="0" borderId="58" xfId="31" applyFont="1" applyFill="1" applyBorder="1" applyAlignment="1">
      <alignment horizontal="left" vertical="center" wrapText="1"/>
    </xf>
    <xf numFmtId="0" fontId="0" fillId="0" borderId="0" xfId="31" applyFont="1" applyAlignment="1">
      <alignment horizontal="left" wrapText="1"/>
    </xf>
    <xf numFmtId="0" fontId="48" fillId="12" borderId="31" xfId="24" applyFont="1" applyFill="1" applyBorder="1" applyAlignment="1">
      <alignment horizontal="center" vertical="center"/>
    </xf>
    <xf numFmtId="0" fontId="48" fillId="12" borderId="70" xfId="24" applyFont="1" applyFill="1" applyBorder="1" applyAlignment="1">
      <alignment horizontal="center" vertical="center"/>
    </xf>
    <xf numFmtId="0" fontId="48" fillId="12" borderId="18" xfId="24" applyFont="1" applyFill="1" applyBorder="1" applyAlignment="1">
      <alignment horizontal="center" vertical="center"/>
    </xf>
    <xf numFmtId="0" fontId="37" fillId="16" borderId="0" xfId="31" applyFont="1" applyFill="1" applyBorder="1" applyAlignment="1">
      <alignment horizontal="center"/>
    </xf>
    <xf numFmtId="0" fontId="47" fillId="18" borderId="26" xfId="24" applyFont="1" applyFill="1" applyBorder="1" applyAlignment="1">
      <alignment horizontal="center" vertical="center"/>
    </xf>
    <xf numFmtId="0" fontId="47" fillId="18" borderId="13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/>
    </xf>
    <xf numFmtId="0" fontId="47" fillId="18" borderId="14" xfId="24" applyFont="1" applyFill="1" applyBorder="1" applyAlignment="1">
      <alignment horizontal="center" vertical="center"/>
    </xf>
    <xf numFmtId="0" fontId="47" fillId="18" borderId="25" xfId="24" applyFont="1" applyFill="1" applyBorder="1" applyAlignment="1">
      <alignment horizontal="center" vertical="center" wrapText="1"/>
    </xf>
    <xf numFmtId="0" fontId="47" fillId="18" borderId="14" xfId="24" applyFont="1" applyFill="1" applyBorder="1" applyAlignment="1">
      <alignment horizontal="center" vertical="center" wrapText="1"/>
    </xf>
    <xf numFmtId="0" fontId="47" fillId="18" borderId="31" xfId="24" applyFont="1" applyFill="1" applyBorder="1" applyAlignment="1">
      <alignment horizontal="center"/>
    </xf>
    <xf numFmtId="0" fontId="47" fillId="18" borderId="29" xfId="24" applyFont="1" applyFill="1" applyBorder="1" applyAlignment="1">
      <alignment horizontal="center"/>
    </xf>
    <xf numFmtId="0" fontId="47" fillId="18" borderId="30" xfId="24" applyFont="1" applyFill="1" applyBorder="1" applyAlignment="1">
      <alignment horizontal="center"/>
    </xf>
    <xf numFmtId="0" fontId="6" fillId="0" borderId="25" xfId="31" applyFont="1" applyFill="1" applyBorder="1" applyAlignment="1">
      <alignment horizontal="left" vertical="center" wrapText="1"/>
    </xf>
    <xf numFmtId="0" fontId="6" fillId="0" borderId="6" xfId="31" applyFont="1" applyFill="1" applyBorder="1" applyAlignment="1">
      <alignment horizontal="left" vertical="center" wrapText="1"/>
    </xf>
    <xf numFmtId="0" fontId="6" fillId="0" borderId="14" xfId="31" applyFont="1" applyFill="1" applyBorder="1" applyAlignment="1">
      <alignment horizontal="left" vertical="center" wrapText="1"/>
    </xf>
    <xf numFmtId="0" fontId="46" fillId="16" borderId="0" xfId="31" applyFont="1" applyFill="1" applyBorder="1" applyAlignment="1">
      <alignment horizontal="center"/>
    </xf>
    <xf numFmtId="179" fontId="46" fillId="16" borderId="0" xfId="31" applyNumberFormat="1" applyFont="1" applyFill="1" applyBorder="1" applyAlignment="1">
      <alignment horizontal="center"/>
    </xf>
    <xf numFmtId="0" fontId="47" fillId="18" borderId="26" xfId="24" applyFont="1" applyFill="1" applyBorder="1" applyAlignment="1">
      <alignment horizontal="left" vertical="center"/>
    </xf>
    <xf numFmtId="0" fontId="47" fillId="18" borderId="13" xfId="24" applyFont="1" applyFill="1" applyBorder="1" applyAlignment="1">
      <alignment horizontal="left" vertical="center"/>
    </xf>
    <xf numFmtId="0" fontId="47" fillId="18" borderId="100" xfId="24" applyFont="1" applyFill="1" applyBorder="1" applyAlignment="1">
      <alignment horizontal="center" vertical="center" wrapText="1"/>
    </xf>
    <xf numFmtId="0" fontId="47" fillId="18" borderId="18" xfId="24" applyFont="1" applyFill="1" applyBorder="1" applyAlignment="1">
      <alignment horizontal="center"/>
    </xf>
    <xf numFmtId="0" fontId="6" fillId="0" borderId="25" xfId="31" applyFont="1" applyFill="1" applyBorder="1" applyAlignment="1">
      <alignment vertical="center" wrapText="1"/>
    </xf>
    <xf numFmtId="0" fontId="6" fillId="0" borderId="6" xfId="31" applyFont="1" applyFill="1" applyBorder="1" applyAlignment="1">
      <alignment vertical="center" wrapText="1"/>
    </xf>
    <xf numFmtId="0" fontId="6" fillId="0" borderId="14" xfId="31" applyFont="1" applyFill="1" applyBorder="1" applyAlignment="1">
      <alignment vertical="center" wrapText="1"/>
    </xf>
    <xf numFmtId="0" fontId="6" fillId="0" borderId="26" xfId="31" applyFont="1" applyFill="1" applyBorder="1" applyAlignment="1">
      <alignment horizontal="left" vertical="center" wrapText="1"/>
    </xf>
    <xf numFmtId="0" fontId="6" fillId="0" borderId="23" xfId="31" applyFont="1" applyFill="1" applyBorder="1" applyAlignment="1">
      <alignment horizontal="left" vertical="center" wrapText="1"/>
    </xf>
    <xf numFmtId="0" fontId="6" fillId="0" borderId="13" xfId="31" applyFont="1" applyFill="1" applyBorder="1" applyAlignment="1">
      <alignment horizontal="left" vertical="center" wrapText="1"/>
    </xf>
    <xf numFmtId="0" fontId="60" fillId="12" borderId="31" xfId="24" applyFont="1" applyFill="1" applyBorder="1" applyAlignment="1">
      <alignment horizontal="center" vertical="center"/>
    </xf>
    <xf numFmtId="0" fontId="60" fillId="12" borderId="19" xfId="24" applyFont="1" applyFill="1" applyBorder="1" applyAlignment="1">
      <alignment horizontal="center" vertical="center"/>
    </xf>
    <xf numFmtId="0" fontId="60" fillId="12" borderId="18" xfId="24" applyFont="1" applyFill="1" applyBorder="1" applyAlignment="1">
      <alignment horizontal="center" vertical="center"/>
    </xf>
    <xf numFmtId="0" fontId="60" fillId="12" borderId="26" xfId="24" applyFont="1" applyFill="1" applyBorder="1" applyAlignment="1">
      <alignment horizontal="center" vertical="center"/>
    </xf>
    <xf numFmtId="0" fontId="60" fillId="12" borderId="5" xfId="24" applyFont="1" applyFill="1" applyBorder="1" applyAlignment="1">
      <alignment horizontal="center" vertical="center"/>
    </xf>
    <xf numFmtId="179" fontId="37" fillId="16" borderId="0" xfId="31" applyNumberFormat="1" applyFont="1" applyFill="1" applyBorder="1" applyAlignment="1">
      <alignment horizontal="center"/>
    </xf>
    <xf numFmtId="0" fontId="48" fillId="18" borderId="26" xfId="31" applyFont="1" applyFill="1" applyBorder="1" applyAlignment="1">
      <alignment horizontal="left" vertical="center"/>
    </xf>
    <xf numFmtId="0" fontId="48" fillId="18" borderId="13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left" vertical="center"/>
    </xf>
    <xf numFmtId="0" fontId="48" fillId="18" borderId="14" xfId="31" applyFont="1" applyFill="1" applyBorder="1" applyAlignment="1">
      <alignment horizontal="left" vertical="center"/>
    </xf>
    <xf numFmtId="0" fontId="48" fillId="18" borderId="25" xfId="31" applyFont="1" applyFill="1" applyBorder="1" applyAlignment="1">
      <alignment horizontal="center" vertical="center" wrapText="1"/>
    </xf>
    <xf numFmtId="0" fontId="48" fillId="18" borderId="14" xfId="31" applyFont="1" applyFill="1" applyBorder="1" applyAlignment="1">
      <alignment horizontal="center" vertical="center" wrapText="1"/>
    </xf>
    <xf numFmtId="0" fontId="48" fillId="18" borderId="4" xfId="31" applyFont="1" applyFill="1" applyBorder="1" applyAlignment="1">
      <alignment horizontal="center" vertical="center" wrapText="1"/>
    </xf>
    <xf numFmtId="0" fontId="48" fillId="18" borderId="11" xfId="31" applyFont="1" applyFill="1" applyBorder="1" applyAlignment="1">
      <alignment horizontal="center" vertical="center" wrapText="1"/>
    </xf>
    <xf numFmtId="0" fontId="48" fillId="18" borderId="31" xfId="31" applyFont="1" applyFill="1" applyBorder="1" applyAlignment="1">
      <alignment horizontal="center"/>
    </xf>
    <xf numFmtId="0" fontId="48" fillId="18" borderId="29" xfId="31" applyFont="1" applyFill="1" applyBorder="1" applyAlignment="1">
      <alignment horizontal="center"/>
    </xf>
    <xf numFmtId="0" fontId="48" fillId="18" borderId="30" xfId="31" applyFont="1" applyFill="1" applyBorder="1" applyAlignment="1">
      <alignment horizontal="center"/>
    </xf>
    <xf numFmtId="0" fontId="12" fillId="0" borderId="31" xfId="31" applyFont="1" applyFill="1" applyBorder="1" applyAlignment="1">
      <alignment horizontal="center" vertical="center"/>
    </xf>
    <xf numFmtId="0" fontId="12" fillId="0" borderId="18" xfId="31" applyFont="1" applyFill="1" applyBorder="1" applyAlignment="1">
      <alignment horizontal="center" vertical="center"/>
    </xf>
    <xf numFmtId="0" fontId="6" fillId="0" borderId="26" xfId="31" applyFont="1" applyFill="1" applyBorder="1" applyAlignment="1">
      <alignment vertical="center" wrapText="1"/>
    </xf>
    <xf numFmtId="0" fontId="6" fillId="0" borderId="23" xfId="31" applyFont="1" applyFill="1" applyBorder="1" applyAlignment="1">
      <alignment vertical="center" wrapText="1"/>
    </xf>
    <xf numFmtId="0" fontId="6" fillId="0" borderId="13" xfId="31" applyFont="1" applyFill="1" applyBorder="1" applyAlignment="1">
      <alignment vertical="center" wrapText="1"/>
    </xf>
    <xf numFmtId="0" fontId="6" fillId="0" borderId="25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179" fontId="12" fillId="15" borderId="0" xfId="31" applyNumberFormat="1" applyFont="1" applyFill="1" applyBorder="1" applyAlignment="1">
      <alignment horizontal="left"/>
    </xf>
    <xf numFmtId="0" fontId="8" fillId="0" borderId="31" xfId="31" applyFont="1" applyFill="1" applyBorder="1" applyAlignment="1">
      <alignment horizontal="center" vertical="center"/>
    </xf>
    <xf numFmtId="0" fontId="8" fillId="0" borderId="57" xfId="31" applyFont="1" applyFill="1" applyBorder="1" applyAlignment="1">
      <alignment horizontal="center" vertical="center"/>
    </xf>
    <xf numFmtId="0" fontId="17" fillId="0" borderId="0" xfId="31" applyFont="1" applyFill="1" applyBorder="1" applyAlignment="1">
      <alignment horizontal="left"/>
    </xf>
    <xf numFmtId="0" fontId="37" fillId="16" borderId="0" xfId="37" applyFont="1" applyFill="1" applyBorder="1" applyAlignment="1">
      <alignment horizontal="center"/>
    </xf>
    <xf numFmtId="179" fontId="37" fillId="16" borderId="0" xfId="4" applyNumberFormat="1" applyFont="1" applyFill="1" applyBorder="1" applyAlignment="1">
      <alignment horizontal="center"/>
    </xf>
    <xf numFmtId="0" fontId="37" fillId="12" borderId="0" xfId="0" applyFont="1" applyFill="1" applyBorder="1" applyAlignment="1">
      <alignment horizontal="center"/>
    </xf>
    <xf numFmtId="0" fontId="37" fillId="12" borderId="44" xfId="0" applyFont="1" applyFill="1" applyBorder="1" applyAlignment="1">
      <alignment horizontal="center"/>
    </xf>
    <xf numFmtId="0" fontId="37" fillId="12" borderId="24" xfId="0" applyFont="1" applyFill="1" applyBorder="1" applyAlignment="1">
      <alignment horizontal="center"/>
    </xf>
    <xf numFmtId="0" fontId="57" fillId="12" borderId="44" xfId="0" applyFont="1" applyFill="1" applyBorder="1" applyAlignment="1">
      <alignment horizontal="center"/>
    </xf>
    <xf numFmtId="0" fontId="57" fillId="12" borderId="0" xfId="0" applyFont="1" applyFill="1" applyBorder="1" applyAlignment="1">
      <alignment horizontal="center"/>
    </xf>
    <xf numFmtId="0" fontId="57" fillId="12" borderId="24" xfId="0" applyFont="1" applyFill="1" applyBorder="1" applyAlignment="1">
      <alignment horizontal="center"/>
    </xf>
    <xf numFmtId="0" fontId="40" fillId="0" borderId="0" xfId="0" applyFont="1" applyAlignment="1">
      <alignment horizontal="left" wrapText="1"/>
    </xf>
    <xf numFmtId="0" fontId="46" fillId="12" borderId="0" xfId="0" applyFont="1" applyFill="1" applyAlignment="1">
      <alignment horizontal="center"/>
    </xf>
    <xf numFmtId="0" fontId="39" fillId="5" borderId="0" xfId="33" applyFont="1" applyFill="1" applyBorder="1" applyAlignment="1">
      <alignment horizontal="left" vertical="center" wrapText="1"/>
    </xf>
    <xf numFmtId="0" fontId="37" fillId="12" borderId="26" xfId="4" applyFont="1" applyFill="1" applyBorder="1" applyAlignment="1">
      <alignment horizontal="center" vertical="center" wrapText="1"/>
    </xf>
    <xf numFmtId="0" fontId="37" fillId="12" borderId="4" xfId="4" applyFont="1" applyFill="1" applyBorder="1" applyAlignment="1">
      <alignment horizontal="center" vertical="center" wrapText="1"/>
    </xf>
    <xf numFmtId="0" fontId="37" fillId="12" borderId="5" xfId="4" applyFont="1" applyFill="1" applyBorder="1" applyAlignment="1">
      <alignment horizontal="center" vertical="center" wrapText="1"/>
    </xf>
    <xf numFmtId="0" fontId="37" fillId="12" borderId="23" xfId="4" applyFont="1" applyFill="1" applyBorder="1" applyAlignment="1">
      <alignment horizontal="center"/>
    </xf>
    <xf numFmtId="0" fontId="37" fillId="12" borderId="0" xfId="4" applyFont="1" applyFill="1" applyBorder="1" applyAlignment="1">
      <alignment horizontal="center"/>
    </xf>
    <xf numFmtId="0" fontId="37" fillId="12" borderId="24" xfId="4" applyFont="1" applyFill="1" applyBorder="1" applyAlignment="1">
      <alignment horizontal="center"/>
    </xf>
    <xf numFmtId="0" fontId="37" fillId="12" borderId="13" xfId="4" applyFont="1" applyFill="1" applyBorder="1" applyAlignment="1">
      <alignment horizontal="center"/>
    </xf>
    <xf numFmtId="0" fontId="37" fillId="12" borderId="11" xfId="4" applyFont="1" applyFill="1" applyBorder="1" applyAlignment="1">
      <alignment horizontal="center"/>
    </xf>
    <xf numFmtId="0" fontId="37" fillId="12" borderId="20" xfId="4" applyFont="1" applyFill="1" applyBorder="1" applyAlignment="1">
      <alignment horizontal="center"/>
    </xf>
    <xf numFmtId="0" fontId="37" fillId="12" borderId="12" xfId="4" applyFont="1" applyFill="1" applyBorder="1" applyAlignment="1">
      <alignment horizontal="center"/>
    </xf>
    <xf numFmtId="0" fontId="68" fillId="0" borderId="0" xfId="0" applyNumberFormat="1" applyFont="1" applyFill="1" applyBorder="1" applyAlignment="1">
      <alignment horizontal="left" wrapText="1"/>
    </xf>
    <xf numFmtId="203" fontId="68" fillId="0" borderId="0" xfId="0" applyNumberFormat="1" applyFont="1" applyFill="1" applyBorder="1" applyAlignment="1">
      <alignment horizontal="left" wrapText="1"/>
    </xf>
    <xf numFmtId="0" fontId="47" fillId="12" borderId="44" xfId="33" applyFont="1" applyFill="1" applyBorder="1" applyAlignment="1">
      <alignment horizontal="center" vertical="center" wrapText="1"/>
    </xf>
    <xf numFmtId="0" fontId="47" fillId="12" borderId="0" xfId="33" applyFont="1" applyFill="1" applyBorder="1" applyAlignment="1">
      <alignment horizontal="center" vertical="center" wrapText="1"/>
    </xf>
    <xf numFmtId="0" fontId="47" fillId="12" borderId="31" xfId="36" applyFont="1" applyFill="1" applyBorder="1" applyAlignment="1">
      <alignment horizontal="center" wrapText="1"/>
    </xf>
    <xf numFmtId="0" fontId="47" fillId="12" borderId="18" xfId="36" applyFont="1" applyFill="1" applyBorder="1" applyAlignment="1">
      <alignment horizontal="center" wrapText="1"/>
    </xf>
    <xf numFmtId="0" fontId="47" fillId="12" borderId="19" xfId="36" applyFont="1" applyFill="1" applyBorder="1" applyAlignment="1">
      <alignment horizontal="center" wrapText="1"/>
    </xf>
    <xf numFmtId="0" fontId="47" fillId="12" borderId="98" xfId="36" applyFont="1" applyFill="1" applyBorder="1" applyAlignment="1">
      <alignment horizontal="center" wrapText="1"/>
    </xf>
    <xf numFmtId="0" fontId="47" fillId="12" borderId="59" xfId="36" applyFont="1" applyFill="1" applyBorder="1" applyAlignment="1">
      <alignment horizontal="center" wrapText="1"/>
    </xf>
    <xf numFmtId="0" fontId="47" fillId="12" borderId="5" xfId="36" applyFont="1" applyFill="1" applyBorder="1" applyAlignment="1">
      <alignment horizontal="center" wrapText="1"/>
    </xf>
    <xf numFmtId="0" fontId="47" fillId="12" borderId="31" xfId="35" applyFont="1" applyFill="1" applyBorder="1" applyAlignment="1">
      <alignment horizontal="center" wrapText="1"/>
    </xf>
    <xf numFmtId="0" fontId="47" fillId="12" borderId="19" xfId="35" applyFont="1" applyFill="1" applyBorder="1" applyAlignment="1">
      <alignment horizontal="center" wrapText="1"/>
    </xf>
    <xf numFmtId="0" fontId="47" fillId="12" borderId="97" xfId="35" applyFont="1" applyFill="1" applyBorder="1" applyAlignment="1">
      <alignment horizontal="center" vertical="center"/>
    </xf>
    <xf numFmtId="0" fontId="47" fillId="12" borderId="24" xfId="35" applyFont="1" applyFill="1" applyBorder="1" applyAlignment="1">
      <alignment horizontal="center" vertical="center"/>
    </xf>
    <xf numFmtId="212" fontId="111" fillId="73" borderId="31" xfId="0" applyNumberFormat="1" applyFont="1" applyFill="1" applyBorder="1" applyAlignment="1">
      <alignment horizontal="left" vertical="center" wrapText="1"/>
    </xf>
    <xf numFmtId="212" fontId="111" fillId="73" borderId="18" xfId="0" applyNumberFormat="1" applyFont="1" applyFill="1" applyBorder="1" applyAlignment="1">
      <alignment horizontal="left" vertical="center" wrapText="1"/>
    </xf>
    <xf numFmtId="179" fontId="60" fillId="16" borderId="0" xfId="92" applyNumberFormat="1" applyFont="1" applyFill="1" applyBorder="1" applyAlignment="1">
      <alignment horizontal="center"/>
    </xf>
    <xf numFmtId="0" fontId="60" fillId="16" borderId="0" xfId="92" applyFont="1" applyFill="1" applyBorder="1" applyAlignment="1">
      <alignment horizontal="center"/>
    </xf>
    <xf numFmtId="0" fontId="6" fillId="0" borderId="25" xfId="92" applyFont="1" applyFill="1" applyBorder="1" applyAlignment="1">
      <alignment vertical="center" wrapText="1"/>
    </xf>
    <xf numFmtId="0" fontId="6" fillId="0" borderId="14" xfId="92" applyFont="1" applyFill="1" applyBorder="1" applyAlignment="1">
      <alignment vertical="center" wrapText="1"/>
    </xf>
    <xf numFmtId="0" fontId="6" fillId="0" borderId="6" xfId="92" applyFont="1" applyFill="1" applyBorder="1" applyAlignment="1">
      <alignment vertical="center" wrapText="1"/>
    </xf>
    <xf numFmtId="0" fontId="6" fillId="0" borderId="33" xfId="92" applyFont="1" applyFill="1" applyBorder="1" applyAlignment="1">
      <alignment vertical="center" wrapText="1"/>
    </xf>
    <xf numFmtId="0" fontId="6" fillId="0" borderId="34" xfId="92" applyFont="1" applyFill="1" applyBorder="1" applyAlignment="1">
      <alignment vertical="center" wrapText="1"/>
    </xf>
    <xf numFmtId="0" fontId="6" fillId="0" borderId="4" xfId="92" applyFont="1" applyFill="1" applyBorder="1" applyAlignment="1">
      <alignment horizontal="left" vertical="center" wrapText="1"/>
    </xf>
    <xf numFmtId="0" fontId="6" fillId="0" borderId="0" xfId="92" applyFont="1" applyFill="1" applyBorder="1" applyAlignment="1">
      <alignment horizontal="left" vertical="center" wrapText="1"/>
    </xf>
    <xf numFmtId="0" fontId="6" fillId="0" borderId="11" xfId="92" applyFont="1" applyFill="1" applyBorder="1" applyAlignment="1">
      <alignment horizontal="left" vertical="center" wrapText="1"/>
    </xf>
    <xf numFmtId="0" fontId="6" fillId="0" borderId="25" xfId="92" applyFont="1" applyFill="1" applyBorder="1" applyAlignment="1">
      <alignment horizontal="left" vertical="center" wrapText="1"/>
    </xf>
    <xf numFmtId="0" fontId="6" fillId="0" borderId="14" xfId="92" applyFont="1" applyFill="1" applyBorder="1" applyAlignment="1">
      <alignment horizontal="left" vertical="center" wrapText="1"/>
    </xf>
    <xf numFmtId="0" fontId="8" fillId="11" borderId="31" xfId="92" applyFont="1" applyFill="1" applyBorder="1" applyAlignment="1">
      <alignment horizontal="center" vertical="center"/>
    </xf>
    <xf numFmtId="0" fontId="8" fillId="11" borderId="18" xfId="92" applyFont="1" applyFill="1" applyBorder="1" applyAlignment="1">
      <alignment horizontal="center" vertical="center"/>
    </xf>
    <xf numFmtId="0" fontId="8" fillId="11" borderId="22" xfId="92" applyFont="1" applyFill="1" applyBorder="1" applyAlignment="1">
      <alignment horizontal="center" vertical="center"/>
    </xf>
    <xf numFmtId="0" fontId="6" fillId="0" borderId="26" xfId="92" applyFont="1" applyFill="1" applyBorder="1" applyAlignment="1">
      <alignment horizontal="left" vertical="center" wrapText="1"/>
    </xf>
    <xf numFmtId="0" fontId="6" fillId="0" borderId="23" xfId="92" applyFont="1" applyFill="1" applyBorder="1" applyAlignment="1">
      <alignment horizontal="left" vertical="center" wrapText="1"/>
    </xf>
    <xf numFmtId="0" fontId="6" fillId="0" borderId="13" xfId="92" applyFont="1" applyFill="1" applyBorder="1" applyAlignment="1">
      <alignment horizontal="left" vertical="center" wrapText="1"/>
    </xf>
    <xf numFmtId="0" fontId="32" fillId="16" borderId="0" xfId="4" applyFont="1" applyFill="1" applyBorder="1" applyAlignment="1">
      <alignment horizontal="center"/>
    </xf>
    <xf numFmtId="0" fontId="32" fillId="16" borderId="0" xfId="38" applyFont="1" applyFill="1" applyBorder="1" applyAlignment="1">
      <alignment horizontal="center"/>
    </xf>
    <xf numFmtId="179" fontId="32" fillId="16" borderId="0" xfId="4" applyNumberFormat="1" applyFont="1" applyFill="1" applyBorder="1" applyAlignment="1">
      <alignment horizontal="center"/>
    </xf>
    <xf numFmtId="0" fontId="6" fillId="0" borderId="26" xfId="4" applyFont="1" applyFill="1" applyBorder="1" applyAlignment="1">
      <alignment vertical="center" wrapText="1"/>
    </xf>
    <xf numFmtId="0" fontId="6" fillId="0" borderId="13" xfId="4" applyFont="1" applyFill="1" applyBorder="1" applyAlignment="1">
      <alignment vertical="center" wrapText="1"/>
    </xf>
    <xf numFmtId="0" fontId="6" fillId="0" borderId="26" xfId="4" applyFont="1" applyFill="1" applyBorder="1" applyAlignment="1">
      <alignment horizontal="left" vertical="center" wrapText="1"/>
    </xf>
    <xf numFmtId="0" fontId="6" fillId="0" borderId="23" xfId="4" applyFont="1" applyFill="1" applyBorder="1" applyAlignment="1">
      <alignment horizontal="left" vertical="center" wrapText="1"/>
    </xf>
    <xf numFmtId="0" fontId="6" fillId="0" borderId="13" xfId="4" applyFont="1" applyFill="1" applyBorder="1" applyAlignment="1">
      <alignment horizontal="left" vertical="center" wrapText="1"/>
    </xf>
    <xf numFmtId="0" fontId="6" fillId="0" borderId="37" xfId="4" applyFont="1" applyFill="1" applyBorder="1" applyAlignment="1">
      <alignment horizontal="left" vertical="center" wrapText="1"/>
    </xf>
    <xf numFmtId="0" fontId="6" fillId="0" borderId="38" xfId="4" applyFont="1" applyFill="1" applyBorder="1" applyAlignment="1">
      <alignment horizontal="left" vertical="center" wrapText="1"/>
    </xf>
    <xf numFmtId="0" fontId="6" fillId="2" borderId="13" xfId="4" applyFont="1" applyFill="1" applyBorder="1" applyAlignment="1">
      <alignment horizontal="left" vertical="center" wrapText="1"/>
    </xf>
    <xf numFmtId="0" fontId="75" fillId="16" borderId="0" xfId="38" applyFont="1" applyFill="1" applyBorder="1" applyAlignment="1">
      <alignment horizontal="center"/>
    </xf>
    <xf numFmtId="0" fontId="75" fillId="16" borderId="0" xfId="4" applyFont="1" applyFill="1" applyBorder="1" applyAlignment="1">
      <alignment horizontal="center"/>
    </xf>
    <xf numFmtId="0" fontId="6" fillId="0" borderId="23" xfId="4" applyFont="1" applyFill="1" applyBorder="1" applyAlignment="1">
      <alignment vertical="center" wrapText="1"/>
    </xf>
    <xf numFmtId="0" fontId="6" fillId="0" borderId="38" xfId="4" applyFont="1" applyFill="1" applyBorder="1" applyAlignment="1">
      <alignment vertical="center" wrapText="1"/>
    </xf>
    <xf numFmtId="0" fontId="6" fillId="0" borderId="39" xfId="4" applyFont="1" applyFill="1" applyBorder="1" applyAlignment="1">
      <alignment vertical="center" wrapText="1"/>
    </xf>
    <xf numFmtId="0" fontId="6" fillId="0" borderId="26" xfId="4" applyFont="1" applyFill="1" applyBorder="1" applyAlignment="1">
      <alignment horizontal="center" vertical="center" wrapText="1"/>
    </xf>
    <xf numFmtId="0" fontId="6" fillId="0" borderId="23" xfId="4" applyFont="1" applyFill="1" applyBorder="1" applyAlignment="1">
      <alignment horizontal="center" vertical="center" wrapText="1"/>
    </xf>
    <xf numFmtId="0" fontId="6" fillId="0" borderId="13" xfId="4" applyFont="1" applyFill="1" applyBorder="1" applyAlignment="1">
      <alignment horizontal="center" vertical="center" wrapText="1"/>
    </xf>
    <xf numFmtId="0" fontId="6" fillId="0" borderId="37" xfId="4" applyFont="1" applyFill="1" applyBorder="1" applyAlignment="1">
      <alignment vertical="center" wrapText="1"/>
    </xf>
    <xf numFmtId="0" fontId="6" fillId="0" borderId="25" xfId="38" applyFont="1" applyFill="1" applyBorder="1" applyAlignment="1">
      <alignment horizontal="center" vertical="center" wrapText="1"/>
    </xf>
    <xf numFmtId="0" fontId="6" fillId="0" borderId="6" xfId="38" applyFont="1" applyFill="1" applyBorder="1" applyAlignment="1">
      <alignment horizontal="center" vertical="center" wrapText="1"/>
    </xf>
    <xf numFmtId="0" fontId="6" fillId="0" borderId="14" xfId="38" applyFont="1" applyFill="1" applyBorder="1" applyAlignment="1">
      <alignment horizontal="center" vertical="center" wrapText="1"/>
    </xf>
    <xf numFmtId="0" fontId="48" fillId="12" borderId="31" xfId="71" applyFont="1" applyFill="1" applyBorder="1" applyAlignment="1">
      <alignment horizontal="center" vertical="center"/>
    </xf>
    <xf numFmtId="0" fontId="48" fillId="12" borderId="18" xfId="71" applyFont="1" applyFill="1" applyBorder="1" applyAlignment="1">
      <alignment horizontal="center" vertical="center"/>
    </xf>
    <xf numFmtId="0" fontId="12" fillId="15" borderId="98" xfId="71" applyFont="1" applyFill="1" applyBorder="1" applyAlignment="1">
      <alignment horizontal="center" vertical="center"/>
    </xf>
    <xf numFmtId="0" fontId="12" fillId="15" borderId="59" xfId="71" applyFont="1" applyFill="1" applyBorder="1" applyAlignment="1">
      <alignment horizontal="center" vertical="center"/>
    </xf>
    <xf numFmtId="0" fontId="12" fillId="15" borderId="5" xfId="71" applyFont="1" applyFill="1" applyBorder="1" applyAlignment="1">
      <alignment horizontal="center" vertical="center"/>
    </xf>
    <xf numFmtId="0" fontId="73" fillId="15" borderId="44" xfId="71" applyFont="1" applyFill="1" applyBorder="1" applyAlignment="1">
      <alignment horizontal="center" vertical="center"/>
    </xf>
    <xf numFmtId="0" fontId="73" fillId="15" borderId="0" xfId="71" applyFont="1" applyFill="1" applyBorder="1" applyAlignment="1">
      <alignment horizontal="center" vertical="center"/>
    </xf>
    <xf numFmtId="0" fontId="73" fillId="15" borderId="24" xfId="71" applyFont="1" applyFill="1" applyBorder="1" applyAlignment="1">
      <alignment horizontal="center" vertical="center"/>
    </xf>
    <xf numFmtId="0" fontId="48" fillId="12" borderId="69" xfId="71" applyFont="1" applyFill="1" applyBorder="1" applyAlignment="1">
      <alignment horizontal="center" vertical="center"/>
    </xf>
    <xf numFmtId="0" fontId="48" fillId="12" borderId="57" xfId="71" applyFont="1" applyFill="1" applyBorder="1" applyAlignment="1">
      <alignment horizontal="center" vertical="center"/>
    </xf>
    <xf numFmtId="0" fontId="52" fillId="0" borderId="101" xfId="71" applyFont="1" applyFill="1" applyBorder="1" applyAlignment="1">
      <alignment horizontal="left" vertical="center"/>
    </xf>
    <xf numFmtId="0" fontId="52" fillId="0" borderId="2" xfId="71" applyFont="1" applyFill="1" applyBorder="1" applyAlignment="1">
      <alignment horizontal="left" vertical="center"/>
    </xf>
    <xf numFmtId="0" fontId="52" fillId="0" borderId="48" xfId="71" applyFont="1" applyFill="1" applyBorder="1" applyAlignment="1">
      <alignment horizontal="left" vertical="center"/>
    </xf>
    <xf numFmtId="0" fontId="52" fillId="0" borderId="28" xfId="71" applyFont="1" applyFill="1" applyBorder="1" applyAlignment="1">
      <alignment horizontal="left" vertical="center"/>
    </xf>
    <xf numFmtId="0" fontId="52" fillId="0" borderId="45" xfId="71" applyFont="1" applyBorder="1" applyAlignment="1">
      <alignment horizontal="left" vertical="center"/>
    </xf>
    <xf numFmtId="0" fontId="52" fillId="0" borderId="49" xfId="71" applyFont="1" applyBorder="1" applyAlignment="1">
      <alignment horizontal="left" vertical="center"/>
    </xf>
    <xf numFmtId="0" fontId="52" fillId="0" borderId="45" xfId="71" applyFont="1" applyBorder="1" applyAlignment="1">
      <alignment horizontal="left" vertical="center" wrapText="1"/>
    </xf>
    <xf numFmtId="0" fontId="52" fillId="0" borderId="49" xfId="71" applyFont="1" applyBorder="1" applyAlignment="1">
      <alignment horizontal="left" vertical="center" wrapText="1"/>
    </xf>
    <xf numFmtId="220" fontId="0" fillId="0" borderId="104" xfId="0" applyNumberFormat="1" applyBorder="1" applyAlignment="1">
      <alignment horizontal="center" vertical="center"/>
    </xf>
    <xf numFmtId="220" fontId="0" fillId="0" borderId="49" xfId="0" applyNumberFormat="1" applyBorder="1" applyAlignment="1">
      <alignment horizontal="center" vertical="center"/>
    </xf>
    <xf numFmtId="0" fontId="52" fillId="0" borderId="47" xfId="71" applyFont="1" applyBorder="1" applyAlignment="1">
      <alignment horizontal="left" vertical="center"/>
    </xf>
    <xf numFmtId="0" fontId="52" fillId="0" borderId="2" xfId="71" applyFont="1" applyBorder="1" applyAlignment="1">
      <alignment vertical="center" wrapText="1"/>
    </xf>
    <xf numFmtId="0" fontId="52" fillId="0" borderId="48" xfId="71" applyFont="1" applyBorder="1" applyAlignment="1">
      <alignment vertical="center" wrapText="1"/>
    </xf>
    <xf numFmtId="0" fontId="6" fillId="0" borderId="46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37" fillId="16" borderId="98" xfId="71" applyFont="1" applyFill="1" applyBorder="1" applyAlignment="1">
      <alignment horizontal="center" vertical="center"/>
    </xf>
    <xf numFmtId="0" fontId="37" fillId="16" borderId="59" xfId="71" applyFont="1" applyFill="1" applyBorder="1" applyAlignment="1">
      <alignment horizontal="center" vertical="center"/>
    </xf>
    <xf numFmtId="0" fontId="37" fillId="16" borderId="5" xfId="71" applyFont="1" applyFill="1" applyBorder="1" applyAlignment="1">
      <alignment horizontal="center" vertical="center"/>
    </xf>
    <xf numFmtId="179" fontId="37" fillId="16" borderId="44" xfId="71" applyNumberFormat="1" applyFont="1" applyFill="1" applyBorder="1" applyAlignment="1">
      <alignment horizontal="center"/>
    </xf>
    <xf numFmtId="179" fontId="37" fillId="16" borderId="0" xfId="71" applyNumberFormat="1" applyFont="1" applyFill="1" applyBorder="1" applyAlignment="1">
      <alignment horizontal="center"/>
    </xf>
    <xf numFmtId="179" fontId="37" fillId="16" borderId="24" xfId="71" applyNumberFormat="1" applyFont="1" applyFill="1" applyBorder="1" applyAlignment="1">
      <alignment horizontal="center"/>
    </xf>
    <xf numFmtId="0" fontId="48" fillId="18" borderId="40" xfId="71" applyFont="1" applyFill="1" applyBorder="1" applyAlignment="1">
      <alignment horizontal="left" vertical="center" wrapText="1"/>
    </xf>
    <xf numFmtId="0" fontId="48" fillId="18" borderId="41" xfId="71" applyFont="1" applyFill="1" applyBorder="1" applyAlignment="1">
      <alignment horizontal="center" vertical="center" wrapText="1"/>
    </xf>
    <xf numFmtId="0" fontId="48" fillId="18" borderId="42" xfId="71" applyFont="1" applyFill="1" applyBorder="1" applyAlignment="1">
      <alignment horizontal="center"/>
    </xf>
    <xf numFmtId="0" fontId="48" fillId="18" borderId="43" xfId="71" applyFont="1" applyFill="1" applyBorder="1" applyAlignment="1">
      <alignment horizontal="center"/>
    </xf>
    <xf numFmtId="0" fontId="37" fillId="12" borderId="0" xfId="0" applyFont="1" applyFill="1" applyAlignment="1">
      <alignment horizontal="center" wrapText="1"/>
    </xf>
    <xf numFmtId="0" fontId="57" fillId="12" borderId="0" xfId="0" applyFont="1" applyFill="1" applyAlignment="1">
      <alignment horizontal="center"/>
    </xf>
    <xf numFmtId="0" fontId="57" fillId="12" borderId="0" xfId="4" applyFont="1" applyFill="1" applyAlignment="1">
      <alignment horizontal="center"/>
    </xf>
    <xf numFmtId="0" fontId="37" fillId="12" borderId="98" xfId="0" applyFont="1" applyFill="1" applyBorder="1" applyAlignment="1">
      <alignment horizontal="center" wrapText="1"/>
    </xf>
    <xf numFmtId="0" fontId="37" fillId="12" borderId="59" xfId="0" applyFont="1" applyFill="1" applyBorder="1" applyAlignment="1">
      <alignment horizontal="center" wrapText="1"/>
    </xf>
    <xf numFmtId="0" fontId="37" fillId="12" borderId="5" xfId="0" applyFont="1" applyFill="1" applyBorder="1" applyAlignment="1">
      <alignment horizontal="center" wrapText="1"/>
    </xf>
    <xf numFmtId="0" fontId="37" fillId="12" borderId="44" xfId="0" applyFont="1" applyFill="1" applyBorder="1" applyAlignment="1">
      <alignment horizontal="center" wrapText="1"/>
    </xf>
    <xf numFmtId="0" fontId="37" fillId="12" borderId="0" xfId="0" applyFont="1" applyFill="1" applyBorder="1" applyAlignment="1">
      <alignment horizontal="center" wrapText="1"/>
    </xf>
    <xf numFmtId="0" fontId="37" fillId="12" borderId="24" xfId="0" applyFont="1" applyFill="1" applyBorder="1" applyAlignment="1">
      <alignment horizontal="center" wrapText="1"/>
    </xf>
    <xf numFmtId="0" fontId="37" fillId="12" borderId="0" xfId="4" applyFont="1" applyFill="1" applyAlignment="1">
      <alignment horizontal="center"/>
    </xf>
    <xf numFmtId="0" fontId="77" fillId="5" borderId="0" xfId="33" applyFont="1" applyFill="1" applyBorder="1" applyAlignment="1">
      <alignment horizontal="left" vertical="center" wrapText="1"/>
    </xf>
    <xf numFmtId="0" fontId="37" fillId="12" borderId="0" xfId="4" applyFont="1" applyFill="1" applyAlignment="1">
      <alignment horizontal="center" vertical="center" wrapText="1"/>
    </xf>
    <xf numFmtId="0" fontId="57" fillId="12" borderId="20" xfId="4" applyFont="1" applyFill="1" applyBorder="1" applyAlignment="1">
      <alignment horizontal="center"/>
    </xf>
    <xf numFmtId="0" fontId="2" fillId="0" borderId="5" xfId="30" applyFont="1" applyBorder="1" applyAlignment="1">
      <alignment horizontal="left" vertical="center"/>
    </xf>
    <xf numFmtId="0" fontId="2" fillId="0" borderId="57" xfId="30" applyFont="1" applyBorder="1" applyAlignment="1">
      <alignment horizontal="left" vertical="center"/>
    </xf>
    <xf numFmtId="0" fontId="58" fillId="12" borderId="31" xfId="4" applyFont="1" applyFill="1" applyBorder="1" applyAlignment="1">
      <alignment horizontal="center"/>
    </xf>
    <xf numFmtId="0" fontId="58" fillId="12" borderId="18" xfId="4" applyFont="1" applyFill="1" applyBorder="1" applyAlignment="1">
      <alignment horizontal="center"/>
    </xf>
    <xf numFmtId="0" fontId="37" fillId="12" borderId="98" xfId="4" applyFont="1" applyFill="1" applyBorder="1" applyAlignment="1">
      <alignment horizontal="center" vertical="center" wrapText="1"/>
    </xf>
    <xf numFmtId="0" fontId="37" fillId="12" borderId="59" xfId="4" applyFont="1" applyFill="1" applyBorder="1" applyAlignment="1">
      <alignment horizontal="center" vertical="center" wrapText="1"/>
    </xf>
    <xf numFmtId="0" fontId="37" fillId="12" borderId="44" xfId="4" applyFont="1" applyFill="1" applyBorder="1" applyAlignment="1">
      <alignment horizontal="center"/>
    </xf>
    <xf numFmtId="0" fontId="57" fillId="12" borderId="44" xfId="4" applyFont="1" applyFill="1" applyBorder="1" applyAlignment="1">
      <alignment horizontal="center"/>
    </xf>
    <xf numFmtId="0" fontId="57" fillId="12" borderId="0" xfId="4" applyFont="1" applyFill="1" applyBorder="1" applyAlignment="1">
      <alignment horizontal="center"/>
    </xf>
    <xf numFmtId="0" fontId="57" fillId="12" borderId="24" xfId="4" applyFont="1" applyFill="1" applyBorder="1" applyAlignment="1">
      <alignment horizontal="center"/>
    </xf>
    <xf numFmtId="0" fontId="47" fillId="12" borderId="44" xfId="4" applyFont="1" applyFill="1" applyBorder="1" applyAlignment="1">
      <alignment horizontal="center" vertical="center"/>
    </xf>
    <xf numFmtId="0" fontId="47" fillId="12" borderId="0" xfId="4" applyFont="1" applyFill="1" applyBorder="1" applyAlignment="1">
      <alignment horizontal="center" vertical="center"/>
    </xf>
    <xf numFmtId="0" fontId="47" fillId="12" borderId="0" xfId="4" applyFont="1" applyFill="1" applyBorder="1" applyAlignment="1">
      <alignment horizontal="center" vertical="center" wrapText="1"/>
    </xf>
    <xf numFmtId="0" fontId="47" fillId="12" borderId="24" xfId="4" applyFont="1" applyFill="1" applyBorder="1" applyAlignment="1">
      <alignment horizontal="center" vertical="center" wrapText="1"/>
    </xf>
    <xf numFmtId="2" fontId="23" fillId="0" borderId="0" xfId="27" applyNumberFormat="1" applyFont="1" applyFill="1" applyAlignment="1">
      <alignment horizontal="left" vertical="top"/>
    </xf>
    <xf numFmtId="0" fontId="37" fillId="16" borderId="0" xfId="28" applyFont="1" applyFill="1" applyBorder="1" applyAlignment="1">
      <alignment horizontal="center"/>
    </xf>
    <xf numFmtId="167" fontId="37" fillId="16" borderId="0" xfId="28" applyNumberFormat="1" applyFont="1" applyFill="1" applyBorder="1" applyAlignment="1">
      <alignment horizontal="center" vertical="center"/>
    </xf>
    <xf numFmtId="0" fontId="13" fillId="16" borderId="0" xfId="28" applyFont="1" applyFill="1" applyBorder="1" applyAlignment="1">
      <alignment horizontal="center"/>
    </xf>
    <xf numFmtId="167" fontId="18" fillId="16" borderId="0" xfId="28" applyNumberFormat="1" applyFont="1" applyFill="1" applyBorder="1" applyAlignment="1">
      <alignment horizontal="center" vertical="center"/>
    </xf>
    <xf numFmtId="0" fontId="18" fillId="16" borderId="0" xfId="28" applyFont="1" applyFill="1" applyBorder="1" applyAlignment="1">
      <alignment horizontal="center"/>
    </xf>
    <xf numFmtId="0" fontId="23" fillId="0" borderId="0" xfId="27" applyFont="1" applyFill="1" applyAlignment="1">
      <alignment horizontal="left" vertical="top"/>
    </xf>
    <xf numFmtId="0" fontId="46" fillId="16" borderId="0" xfId="25" applyFont="1" applyFill="1" applyBorder="1" applyAlignment="1">
      <alignment horizontal="center"/>
    </xf>
    <xf numFmtId="167" fontId="46" fillId="16" borderId="0" xfId="25" applyNumberFormat="1" applyFont="1" applyFill="1" applyBorder="1" applyAlignment="1">
      <alignment horizontal="center"/>
    </xf>
    <xf numFmtId="0" fontId="81" fillId="16" borderId="0" xfId="25" applyFont="1" applyFill="1" applyBorder="1" applyAlignment="1">
      <alignment horizontal="center"/>
    </xf>
    <xf numFmtId="0" fontId="37" fillId="16" borderId="0" xfId="25" applyFont="1" applyFill="1" applyBorder="1" applyAlignment="1">
      <alignment horizontal="center"/>
    </xf>
    <xf numFmtId="167" fontId="37" fillId="16" borderId="0" xfId="25" applyNumberFormat="1" applyFont="1" applyFill="1" applyBorder="1" applyAlignment="1">
      <alignment horizontal="center"/>
    </xf>
    <xf numFmtId="167" fontId="46" fillId="16" borderId="0" xfId="4" applyNumberFormat="1" applyFont="1" applyFill="1" applyBorder="1" applyAlignment="1">
      <alignment horizontal="center"/>
    </xf>
    <xf numFmtId="0" fontId="46" fillId="16" borderId="0" xfId="4" applyFont="1" applyFill="1" applyBorder="1" applyAlignment="1">
      <alignment horizontal="center"/>
    </xf>
    <xf numFmtId="0" fontId="123" fillId="12" borderId="98" xfId="48" applyFont="1" applyFill="1" applyBorder="1" applyAlignment="1">
      <alignment horizontal="center"/>
    </xf>
    <xf numFmtId="0" fontId="123" fillId="12" borderId="59" xfId="48" applyFont="1" applyFill="1" applyBorder="1" applyAlignment="1">
      <alignment horizontal="center"/>
    </xf>
    <xf numFmtId="0" fontId="123" fillId="12" borderId="5" xfId="48" applyFont="1" applyFill="1" applyBorder="1" applyAlignment="1">
      <alignment horizontal="center"/>
    </xf>
    <xf numFmtId="0" fontId="46" fillId="12" borderId="44" xfId="48" applyFont="1" applyFill="1" applyBorder="1" applyAlignment="1">
      <alignment horizontal="center"/>
    </xf>
    <xf numFmtId="0" fontId="46" fillId="12" borderId="0" xfId="48" applyFont="1" applyFill="1" applyBorder="1" applyAlignment="1">
      <alignment horizontal="center"/>
    </xf>
    <xf numFmtId="0" fontId="46" fillId="12" borderId="24" xfId="48" applyFont="1" applyFill="1" applyBorder="1" applyAlignment="1">
      <alignment horizontal="center"/>
    </xf>
    <xf numFmtId="0" fontId="48" fillId="12" borderId="44" xfId="48" applyFont="1" applyFill="1" applyBorder="1" applyAlignment="1">
      <alignment horizontal="center"/>
    </xf>
    <xf numFmtId="0" fontId="48" fillId="12" borderId="0" xfId="48" applyFont="1" applyFill="1" applyBorder="1" applyAlignment="1">
      <alignment horizontal="center"/>
    </xf>
    <xf numFmtId="0" fontId="48" fillId="12" borderId="24" xfId="48" applyFont="1" applyFill="1" applyBorder="1" applyAlignment="1">
      <alignment horizontal="center"/>
    </xf>
    <xf numFmtId="0" fontId="37" fillId="0" borderId="0" xfId="48" applyFont="1" applyFill="1" applyBorder="1" applyAlignment="1">
      <alignment horizontal="center"/>
    </xf>
    <xf numFmtId="0" fontId="46" fillId="12" borderId="98" xfId="48" applyFont="1" applyFill="1" applyBorder="1" applyAlignment="1">
      <alignment horizontal="center"/>
    </xf>
    <xf numFmtId="0" fontId="46" fillId="12" borderId="59" xfId="48" applyFont="1" applyFill="1" applyBorder="1" applyAlignment="1">
      <alignment horizontal="center"/>
    </xf>
    <xf numFmtId="0" fontId="46" fillId="12" borderId="5" xfId="48" applyFont="1" applyFill="1" applyBorder="1" applyAlignment="1">
      <alignment horizontal="center"/>
    </xf>
    <xf numFmtId="1" fontId="5" fillId="0" borderId="0" xfId="15" applyNumberFormat="1" applyFont="1" applyFill="1" applyBorder="1" applyAlignment="1" applyProtection="1">
      <alignment horizontal="left" vertical="center" wrapText="1"/>
    </xf>
    <xf numFmtId="167" fontId="37" fillId="16" borderId="0" xfId="27" applyNumberFormat="1" applyFont="1" applyFill="1" applyBorder="1" applyAlignment="1">
      <alignment horizontal="center"/>
    </xf>
    <xf numFmtId="0" fontId="37" fillId="16" borderId="0" xfId="27" applyFont="1" applyFill="1" applyBorder="1" applyAlignment="1">
      <alignment horizontal="center"/>
    </xf>
    <xf numFmtId="0" fontId="86" fillId="0" borderId="0" xfId="4" applyFont="1" applyAlignment="1"/>
    <xf numFmtId="0" fontId="44" fillId="0" borderId="0" xfId="18" applyFont="1" applyAlignment="1"/>
    <xf numFmtId="0" fontId="86" fillId="0" borderId="0" xfId="4" applyFont="1" applyFill="1" applyAlignment="1"/>
    <xf numFmtId="0" fontId="31" fillId="0" borderId="0" xfId="4" applyFont="1" applyAlignment="1">
      <alignment horizontal="left"/>
    </xf>
    <xf numFmtId="0" fontId="86" fillId="0" borderId="0" xfId="4" applyFont="1" applyFill="1" applyBorder="1" applyAlignment="1"/>
    <xf numFmtId="0" fontId="44" fillId="0" borderId="0" xfId="18" quotePrefix="1" applyFont="1" applyAlignment="1"/>
    <xf numFmtId="0" fontId="31" fillId="0" borderId="0" xfId="4" applyFont="1"/>
    <xf numFmtId="169" fontId="47" fillId="12" borderId="69" xfId="48732" applyNumberFormat="1" applyFont="1" applyFill="1" applyBorder="1" applyAlignment="1" applyProtection="1">
      <alignment vertical="center" wrapText="1"/>
    </xf>
    <xf numFmtId="169" fontId="47" fillId="12" borderId="57" xfId="48732" applyNumberFormat="1" applyFont="1" applyFill="1" applyBorder="1" applyAlignment="1" applyProtection="1">
      <alignment vertical="center" wrapText="1"/>
    </xf>
    <xf numFmtId="169" fontId="47" fillId="12" borderId="70" xfId="48732" applyNumberFormat="1" applyFont="1" applyFill="1" applyBorder="1" applyAlignment="1" applyProtection="1">
      <alignment vertical="center" wrapText="1"/>
    </xf>
    <xf numFmtId="169" fontId="47" fillId="12" borderId="58" xfId="48732" applyNumberFormat="1" applyFont="1" applyFill="1" applyBorder="1" applyAlignment="1" applyProtection="1">
      <alignment vertical="center" wrapText="1"/>
    </xf>
    <xf numFmtId="0" fontId="70" fillId="18" borderId="0" xfId="264" applyFont="1" applyFill="1" applyBorder="1" applyAlignment="1">
      <alignment horizontal="center" vertical="center"/>
    </xf>
    <xf numFmtId="0" fontId="118" fillId="18" borderId="31" xfId="264" applyFont="1" applyFill="1" applyBorder="1" applyAlignment="1">
      <alignment horizontal="center" vertical="center"/>
    </xf>
    <xf numFmtId="0" fontId="118" fillId="18" borderId="18" xfId="264" applyFont="1" applyFill="1" applyBorder="1" applyAlignment="1">
      <alignment horizontal="center" vertical="center"/>
    </xf>
    <xf numFmtId="3" fontId="119" fillId="0" borderId="97" xfId="264" applyNumberFormat="1" applyFont="1" applyBorder="1"/>
    <xf numFmtId="3" fontId="119" fillId="0" borderId="100" xfId="264" applyNumberFormat="1" applyFont="1" applyBorder="1"/>
    <xf numFmtId="169" fontId="8" fillId="75" borderId="32" xfId="6" applyNumberFormat="1" applyFont="1" applyFill="1" applyBorder="1" applyAlignment="1" applyProtection="1">
      <alignment horizontal="right" wrapText="1"/>
    </xf>
    <xf numFmtId="169" fontId="8" fillId="0" borderId="100" xfId="6" applyNumberFormat="1" applyFont="1" applyFill="1" applyBorder="1" applyAlignment="1" applyProtection="1">
      <alignment horizontal="right" wrapText="1"/>
    </xf>
    <xf numFmtId="169" fontId="82" fillId="0" borderId="100" xfId="48737" applyNumberFormat="1" applyFont="1" applyFill="1" applyBorder="1" applyAlignment="1" applyProtection="1">
      <alignment vertical="center" wrapText="1"/>
    </xf>
    <xf numFmtId="169" fontId="27" fillId="0" borderId="100" xfId="48737" applyNumberFormat="1" applyFont="1" applyFill="1" applyBorder="1" applyAlignment="1" applyProtection="1">
      <alignment vertical="center" wrapText="1"/>
    </xf>
    <xf numFmtId="0" fontId="47" fillId="12" borderId="18" xfId="264" applyFont="1" applyFill="1" applyBorder="1" applyAlignment="1">
      <alignment horizontal="left"/>
    </xf>
    <xf numFmtId="0" fontId="47" fillId="12" borderId="19" xfId="264" applyFont="1" applyFill="1" applyBorder="1" applyAlignment="1">
      <alignment horizontal="left"/>
    </xf>
    <xf numFmtId="0" fontId="47" fillId="12" borderId="44" xfId="264" applyFont="1" applyFill="1" applyBorder="1" applyAlignment="1"/>
    <xf numFmtId="0" fontId="47" fillId="12" borderId="100" xfId="264" applyFont="1" applyFill="1" applyBorder="1" applyAlignment="1"/>
    <xf numFmtId="2" fontId="6" fillId="0" borderId="59" xfId="264" applyNumberFormat="1" applyFont="1" applyFill="1" applyBorder="1" applyAlignment="1">
      <alignment horizontal="right"/>
    </xf>
    <xf numFmtId="2" fontId="6" fillId="0" borderId="5" xfId="264" applyNumberFormat="1" applyFont="1" applyFill="1" applyBorder="1" applyAlignment="1">
      <alignment horizontal="right"/>
    </xf>
    <xf numFmtId="2" fontId="6" fillId="0" borderId="57" xfId="264" applyNumberFormat="1" applyFont="1" applyFill="1" applyBorder="1" applyAlignment="1">
      <alignment horizontal="right"/>
    </xf>
    <xf numFmtId="2" fontId="6" fillId="0" borderId="70" xfId="264" applyNumberFormat="1" applyFont="1" applyFill="1" applyBorder="1" applyAlignment="1">
      <alignment horizontal="right"/>
    </xf>
    <xf numFmtId="2" fontId="6" fillId="0" borderId="24" xfId="264" applyNumberFormat="1" applyFont="1" applyFill="1" applyBorder="1" applyAlignment="1">
      <alignment horizontal="right"/>
    </xf>
    <xf numFmtId="2" fontId="6" fillId="0" borderId="97" xfId="264" applyNumberFormat="1" applyFont="1" applyFill="1" applyBorder="1" applyAlignment="1">
      <alignment horizontal="right"/>
    </xf>
    <xf numFmtId="2" fontId="6" fillId="0" borderId="58" xfId="264" applyNumberFormat="1" applyFont="1" applyFill="1" applyBorder="1" applyAlignment="1">
      <alignment horizontal="right"/>
    </xf>
    <xf numFmtId="0" fontId="47" fillId="12" borderId="32" xfId="264" applyFont="1" applyFill="1" applyBorder="1" applyAlignment="1"/>
    <xf numFmtId="2" fontId="6" fillId="0" borderId="100" xfId="264" applyNumberFormat="1" applyFont="1" applyFill="1" applyBorder="1" applyAlignment="1">
      <alignment horizontal="right"/>
    </xf>
    <xf numFmtId="0" fontId="47" fillId="12" borderId="32" xfId="264" applyFont="1" applyFill="1" applyBorder="1" applyAlignment="1">
      <alignment vertical="center"/>
    </xf>
    <xf numFmtId="2" fontId="6" fillId="0" borderId="100" xfId="1537" applyNumberFormat="1" applyFont="1" applyFill="1" applyBorder="1" applyAlignment="1">
      <alignment horizontal="right"/>
    </xf>
    <xf numFmtId="2" fontId="6" fillId="0" borderId="58" xfId="1537" applyNumberFormat="1" applyFont="1" applyFill="1" applyBorder="1" applyAlignment="1">
      <alignment horizontal="right"/>
    </xf>
    <xf numFmtId="0" fontId="47" fillId="12" borderId="24" xfId="264" applyFont="1" applyFill="1" applyBorder="1" applyAlignment="1"/>
    <xf numFmtId="2" fontId="6" fillId="0" borderId="91" xfId="264" applyNumberFormat="1" applyFont="1" applyFill="1" applyBorder="1" applyAlignment="1">
      <alignment horizontal="right"/>
    </xf>
    <xf numFmtId="2" fontId="6" fillId="0" borderId="69" xfId="264" applyNumberFormat="1" applyFont="1" applyFill="1" applyBorder="1" applyAlignment="1">
      <alignment horizontal="right"/>
    </xf>
    <xf numFmtId="2" fontId="6" fillId="0" borderId="44" xfId="264" applyNumberFormat="1" applyFont="1" applyFill="1" applyBorder="1" applyAlignment="1">
      <alignment horizontal="right"/>
    </xf>
    <xf numFmtId="2" fontId="6" fillId="0" borderId="44" xfId="1537" applyNumberFormat="1" applyFont="1" applyFill="1" applyBorder="1" applyAlignment="1">
      <alignment horizontal="right"/>
    </xf>
    <xf numFmtId="2" fontId="6" fillId="0" borderId="69" xfId="1537" applyNumberFormat="1" applyFont="1" applyFill="1" applyBorder="1" applyAlignment="1">
      <alignment horizontal="right"/>
    </xf>
    <xf numFmtId="168" fontId="6" fillId="0" borderId="91" xfId="6" applyNumberFormat="1" applyFont="1" applyFill="1" applyBorder="1"/>
    <xf numFmtId="168" fontId="6" fillId="0" borderId="59" xfId="6" applyNumberFormat="1" applyFont="1" applyFill="1" applyBorder="1"/>
    <xf numFmtId="168" fontId="6" fillId="0" borderId="5" xfId="6" applyNumberFormat="1" applyFont="1" applyFill="1" applyBorder="1"/>
    <xf numFmtId="168" fontId="6" fillId="0" borderId="44" xfId="6" applyNumberFormat="1" applyFont="1" applyFill="1" applyBorder="1"/>
    <xf numFmtId="168" fontId="6" fillId="0" borderId="44" xfId="6" applyFont="1" applyFill="1" applyBorder="1"/>
    <xf numFmtId="168" fontId="6" fillId="0" borderId="69" xfId="6" applyNumberFormat="1" applyFont="1" applyFill="1" applyBorder="1"/>
    <xf numFmtId="0" fontId="47" fillId="16" borderId="69" xfId="264" applyFont="1" applyFill="1" applyBorder="1" applyAlignment="1">
      <alignment horizontal="left" vertical="center"/>
    </xf>
    <xf numFmtId="4" fontId="6" fillId="0" borderId="44" xfId="264" applyNumberFormat="1" applyFont="1" applyBorder="1"/>
    <xf numFmtId="4" fontId="6" fillId="0" borderId="91" xfId="264" applyNumberFormat="1" applyFont="1" applyBorder="1"/>
    <xf numFmtId="4" fontId="6" fillId="0" borderId="59" xfId="264" applyNumberFormat="1" applyFont="1" applyBorder="1"/>
    <xf numFmtId="4" fontId="6" fillId="0" borderId="5" xfId="264" applyNumberFormat="1" applyFont="1" applyBorder="1"/>
    <xf numFmtId="4" fontId="6" fillId="0" borderId="0" xfId="264" applyNumberFormat="1" applyFont="1" applyBorder="1" applyAlignment="1">
      <alignment horizontal="center"/>
    </xf>
    <xf numFmtId="4" fontId="6" fillId="0" borderId="59" xfId="264" applyNumberFormat="1" applyFont="1" applyBorder="1" applyAlignment="1">
      <alignment horizontal="center"/>
    </xf>
    <xf numFmtId="4" fontId="6" fillId="0" borderId="5" xfId="264" applyNumberFormat="1" applyFont="1" applyBorder="1" applyAlignment="1">
      <alignment horizontal="center"/>
    </xf>
    <xf numFmtId="4" fontId="6" fillId="0" borderId="57" xfId="264" applyNumberFormat="1" applyFont="1" applyBorder="1" applyAlignment="1">
      <alignment horizontal="center"/>
    </xf>
    <xf numFmtId="4" fontId="6" fillId="0" borderId="70" xfId="264" applyNumberFormat="1" applyFont="1" applyBorder="1" applyAlignment="1">
      <alignment horizontal="center"/>
    </xf>
    <xf numFmtId="4" fontId="6" fillId="0" borderId="18" xfId="264" applyNumberFormat="1" applyFont="1" applyBorder="1" applyAlignment="1">
      <alignment horizontal="center"/>
    </xf>
    <xf numFmtId="4" fontId="6" fillId="0" borderId="19" xfId="264" applyNumberFormat="1" applyFont="1" applyBorder="1" applyAlignment="1">
      <alignment horizontal="center"/>
    </xf>
    <xf numFmtId="4" fontId="6" fillId="0" borderId="24" xfId="264" applyNumberFormat="1" applyFont="1" applyBorder="1" applyAlignment="1">
      <alignment horizontal="center"/>
    </xf>
    <xf numFmtId="0" fontId="47" fillId="12" borderId="97" xfId="264" applyFont="1" applyFill="1" applyBorder="1" applyAlignment="1"/>
  </cellXfs>
  <cellStyles count="48747">
    <cellStyle name="20% - Énfasis1 10" xfId="800"/>
    <cellStyle name="20% - Énfasis1 10 2" xfId="1883"/>
    <cellStyle name="20% - Énfasis1 10 2 2" xfId="4192"/>
    <cellStyle name="20% - Énfasis1 10 2 2 2" xfId="9339"/>
    <cellStyle name="20% - Énfasis1 10 2 2 2 2" xfId="20122"/>
    <cellStyle name="20% - Énfasis1 10 2 2 3" xfId="14990"/>
    <cellStyle name="20% - Énfasis1 10 2 2 4" xfId="43049"/>
    <cellStyle name="20% - Énfasis1 10 2 2 5" xfId="47892"/>
    <cellStyle name="20% - Énfasis1 10 2 3" xfId="7058"/>
    <cellStyle name="20% - Énfasis1 10 2 3 2" xfId="17841"/>
    <cellStyle name="20% - Énfasis1 10 2 4" xfId="12703"/>
    <cellStyle name="20% - Énfasis1 10 2 5" xfId="40773"/>
    <cellStyle name="20% - Énfasis1 10 2 6" xfId="45616"/>
    <cellStyle name="20% - Énfasis1 10 3" xfId="3137"/>
    <cellStyle name="20% - Énfasis1 10 3 2" xfId="8284"/>
    <cellStyle name="20% - Énfasis1 10 3 2 2" xfId="19067"/>
    <cellStyle name="20% - Énfasis1 10 3 3" xfId="13935"/>
    <cellStyle name="20% - Énfasis1 10 3 4" xfId="41994"/>
    <cellStyle name="20% - Énfasis1 10 3 5" xfId="46837"/>
    <cellStyle name="20% - Énfasis1 10 4" xfId="6001"/>
    <cellStyle name="20% - Énfasis1 10 4 2" xfId="16784"/>
    <cellStyle name="20% - Énfasis1 10 5" xfId="11628"/>
    <cellStyle name="20% - Énfasis1 10 6" xfId="39724"/>
    <cellStyle name="20% - Énfasis1 10 7" xfId="44571"/>
    <cellStyle name="20% - Énfasis1 11" xfId="909"/>
    <cellStyle name="20% - Énfasis1 11 2" xfId="1992"/>
    <cellStyle name="20% - Énfasis1 11 2 2" xfId="4301"/>
    <cellStyle name="20% - Énfasis1 11 2 2 2" xfId="9448"/>
    <cellStyle name="20% - Énfasis1 11 2 2 2 2" xfId="20231"/>
    <cellStyle name="20% - Énfasis1 11 2 2 3" xfId="15099"/>
    <cellStyle name="20% - Énfasis1 11 2 2 4" xfId="43158"/>
    <cellStyle name="20% - Énfasis1 11 2 2 5" xfId="48001"/>
    <cellStyle name="20% - Énfasis1 11 2 3" xfId="7167"/>
    <cellStyle name="20% - Énfasis1 11 2 3 2" xfId="17950"/>
    <cellStyle name="20% - Énfasis1 11 2 4" xfId="12812"/>
    <cellStyle name="20% - Énfasis1 11 2 5" xfId="40882"/>
    <cellStyle name="20% - Énfasis1 11 2 6" xfId="45725"/>
    <cellStyle name="20% - Énfasis1 11 3" xfId="3246"/>
    <cellStyle name="20% - Énfasis1 11 3 2" xfId="8393"/>
    <cellStyle name="20% - Énfasis1 11 3 2 2" xfId="19176"/>
    <cellStyle name="20% - Énfasis1 11 3 3" xfId="14044"/>
    <cellStyle name="20% - Énfasis1 11 3 4" xfId="42103"/>
    <cellStyle name="20% - Énfasis1 11 3 5" xfId="46946"/>
    <cellStyle name="20% - Énfasis1 11 4" xfId="6110"/>
    <cellStyle name="20% - Énfasis1 11 4 2" xfId="16893"/>
    <cellStyle name="20% - Énfasis1 11 5" xfId="11737"/>
    <cellStyle name="20% - Énfasis1 11 6" xfId="39833"/>
    <cellStyle name="20% - Énfasis1 11 7" xfId="44680"/>
    <cellStyle name="20% - Énfasis1 12" xfId="984"/>
    <cellStyle name="20% - Énfasis1 12 2" xfId="2067"/>
    <cellStyle name="20% - Énfasis1 12 2 2" xfId="4376"/>
    <cellStyle name="20% - Énfasis1 12 2 2 2" xfId="9523"/>
    <cellStyle name="20% - Énfasis1 12 2 2 2 2" xfId="20306"/>
    <cellStyle name="20% - Énfasis1 12 2 2 3" xfId="15174"/>
    <cellStyle name="20% - Énfasis1 12 2 2 4" xfId="43233"/>
    <cellStyle name="20% - Énfasis1 12 2 2 5" xfId="48076"/>
    <cellStyle name="20% - Énfasis1 12 2 3" xfId="7242"/>
    <cellStyle name="20% - Énfasis1 12 2 3 2" xfId="18025"/>
    <cellStyle name="20% - Énfasis1 12 2 4" xfId="12887"/>
    <cellStyle name="20% - Énfasis1 12 2 5" xfId="40957"/>
    <cellStyle name="20% - Énfasis1 12 2 6" xfId="45800"/>
    <cellStyle name="20% - Énfasis1 12 3" xfId="3321"/>
    <cellStyle name="20% - Énfasis1 12 3 2" xfId="8468"/>
    <cellStyle name="20% - Énfasis1 12 3 2 2" xfId="19251"/>
    <cellStyle name="20% - Énfasis1 12 3 3" xfId="14119"/>
    <cellStyle name="20% - Énfasis1 12 3 4" xfId="42178"/>
    <cellStyle name="20% - Énfasis1 12 3 5" xfId="47021"/>
    <cellStyle name="20% - Énfasis1 12 4" xfId="6185"/>
    <cellStyle name="20% - Énfasis1 12 4 2" xfId="16968"/>
    <cellStyle name="20% - Énfasis1 12 5" xfId="11812"/>
    <cellStyle name="20% - Énfasis1 12 6" xfId="39908"/>
    <cellStyle name="20% - Énfasis1 12 7" xfId="44755"/>
    <cellStyle name="20% - Énfasis1 13" xfId="1032"/>
    <cellStyle name="20% - Énfasis1 13 2" xfId="2116"/>
    <cellStyle name="20% - Énfasis1 13 2 2" xfId="4424"/>
    <cellStyle name="20% - Énfasis1 13 2 2 2" xfId="9571"/>
    <cellStyle name="20% - Énfasis1 13 2 2 2 2" xfId="20354"/>
    <cellStyle name="20% - Énfasis1 13 2 2 3" xfId="15222"/>
    <cellStyle name="20% - Énfasis1 13 2 2 4" xfId="43281"/>
    <cellStyle name="20% - Énfasis1 13 2 2 5" xfId="48124"/>
    <cellStyle name="20% - Énfasis1 13 2 3" xfId="7290"/>
    <cellStyle name="20% - Énfasis1 13 2 3 2" xfId="18073"/>
    <cellStyle name="20% - Énfasis1 13 2 4" xfId="12936"/>
    <cellStyle name="20% - Énfasis1 13 2 5" xfId="41005"/>
    <cellStyle name="20% - Énfasis1 13 2 6" xfId="45848"/>
    <cellStyle name="20% - Énfasis1 13 3" xfId="3369"/>
    <cellStyle name="20% - Énfasis1 13 3 2" xfId="8516"/>
    <cellStyle name="20% - Énfasis1 13 3 2 2" xfId="19299"/>
    <cellStyle name="20% - Énfasis1 13 3 3" xfId="14167"/>
    <cellStyle name="20% - Énfasis1 13 3 4" xfId="42226"/>
    <cellStyle name="20% - Énfasis1 13 3 5" xfId="47069"/>
    <cellStyle name="20% - Énfasis1 13 4" xfId="6233"/>
    <cellStyle name="20% - Énfasis1 13 4 2" xfId="17016"/>
    <cellStyle name="20% - Énfasis1 13 5" xfId="11860"/>
    <cellStyle name="20% - Énfasis1 13 6" xfId="39957"/>
    <cellStyle name="20% - Énfasis1 13 7" xfId="44803"/>
    <cellStyle name="20% - Énfasis1 14" xfId="1106"/>
    <cellStyle name="20% - Énfasis1 14 2" xfId="2190"/>
    <cellStyle name="20% - Énfasis1 14 2 2" xfId="4498"/>
    <cellStyle name="20% - Énfasis1 14 2 2 2" xfId="9645"/>
    <cellStyle name="20% - Énfasis1 14 2 2 2 2" xfId="20428"/>
    <cellStyle name="20% - Énfasis1 14 2 2 3" xfId="15296"/>
    <cellStyle name="20% - Énfasis1 14 2 2 4" xfId="43355"/>
    <cellStyle name="20% - Énfasis1 14 2 2 5" xfId="48198"/>
    <cellStyle name="20% - Énfasis1 14 2 3" xfId="7364"/>
    <cellStyle name="20% - Énfasis1 14 2 3 2" xfId="18147"/>
    <cellStyle name="20% - Énfasis1 14 2 4" xfId="13010"/>
    <cellStyle name="20% - Énfasis1 14 2 5" xfId="41079"/>
    <cellStyle name="20% - Énfasis1 14 2 6" xfId="45922"/>
    <cellStyle name="20% - Énfasis1 14 3" xfId="3443"/>
    <cellStyle name="20% - Énfasis1 14 3 2" xfId="8590"/>
    <cellStyle name="20% - Énfasis1 14 3 2 2" xfId="19373"/>
    <cellStyle name="20% - Énfasis1 14 3 3" xfId="14241"/>
    <cellStyle name="20% - Énfasis1 14 3 4" xfId="42300"/>
    <cellStyle name="20% - Énfasis1 14 3 5" xfId="47143"/>
    <cellStyle name="20% - Énfasis1 14 4" xfId="6307"/>
    <cellStyle name="20% - Énfasis1 14 4 2" xfId="17090"/>
    <cellStyle name="20% - Énfasis1 14 5" xfId="11934"/>
    <cellStyle name="20% - Énfasis1 14 6" xfId="40031"/>
    <cellStyle name="20% - Énfasis1 14 7" xfId="44877"/>
    <cellStyle name="20% - Énfasis1 15" xfId="1173"/>
    <cellStyle name="20% - Énfasis1 15 2" xfId="2257"/>
    <cellStyle name="20% - Énfasis1 15 2 2" xfId="4565"/>
    <cellStyle name="20% - Énfasis1 15 2 2 2" xfId="9712"/>
    <cellStyle name="20% - Énfasis1 15 2 2 2 2" xfId="20495"/>
    <cellStyle name="20% - Énfasis1 15 2 2 3" xfId="15363"/>
    <cellStyle name="20% - Énfasis1 15 2 2 4" xfId="43422"/>
    <cellStyle name="20% - Énfasis1 15 2 2 5" xfId="48265"/>
    <cellStyle name="20% - Énfasis1 15 2 3" xfId="7431"/>
    <cellStyle name="20% - Énfasis1 15 2 3 2" xfId="18214"/>
    <cellStyle name="20% - Énfasis1 15 2 4" xfId="13077"/>
    <cellStyle name="20% - Énfasis1 15 2 5" xfId="41146"/>
    <cellStyle name="20% - Énfasis1 15 2 6" xfId="45989"/>
    <cellStyle name="20% - Énfasis1 15 3" xfId="3508"/>
    <cellStyle name="20% - Énfasis1 15 3 2" xfId="8655"/>
    <cellStyle name="20% - Énfasis1 15 3 2 2" xfId="19438"/>
    <cellStyle name="20% - Énfasis1 15 3 3" xfId="14306"/>
    <cellStyle name="20% - Énfasis1 15 3 4" xfId="42365"/>
    <cellStyle name="20% - Énfasis1 15 3 5" xfId="47208"/>
    <cellStyle name="20% - Énfasis1 15 4" xfId="6374"/>
    <cellStyle name="20% - Énfasis1 15 4 2" xfId="17157"/>
    <cellStyle name="20% - Énfasis1 15 5" xfId="12001"/>
    <cellStyle name="20% - Énfasis1 15 6" xfId="39174"/>
    <cellStyle name="20% - Énfasis1 15 7" xfId="44021"/>
    <cellStyle name="20% - Énfasis1 16" xfId="1206"/>
    <cellStyle name="20% - Énfasis1 16 2" xfId="2290"/>
    <cellStyle name="20% - Énfasis1 16 2 2" xfId="4598"/>
    <cellStyle name="20% - Énfasis1 16 2 2 2" xfId="9745"/>
    <cellStyle name="20% - Énfasis1 16 2 2 2 2" xfId="20528"/>
    <cellStyle name="20% - Énfasis1 16 2 2 3" xfId="15396"/>
    <cellStyle name="20% - Énfasis1 16 2 2 4" xfId="43455"/>
    <cellStyle name="20% - Énfasis1 16 2 2 5" xfId="48298"/>
    <cellStyle name="20% - Énfasis1 16 2 3" xfId="7464"/>
    <cellStyle name="20% - Énfasis1 16 2 3 2" xfId="18247"/>
    <cellStyle name="20% - Énfasis1 16 2 4" xfId="13110"/>
    <cellStyle name="20% - Énfasis1 16 2 5" xfId="41179"/>
    <cellStyle name="20% - Énfasis1 16 2 6" xfId="46022"/>
    <cellStyle name="20% - Énfasis1 16 3" xfId="3541"/>
    <cellStyle name="20% - Énfasis1 16 3 2" xfId="8688"/>
    <cellStyle name="20% - Énfasis1 16 3 2 2" xfId="19471"/>
    <cellStyle name="20% - Énfasis1 16 3 3" xfId="14339"/>
    <cellStyle name="20% - Énfasis1 16 3 4" xfId="42398"/>
    <cellStyle name="20% - Énfasis1 16 3 5" xfId="47241"/>
    <cellStyle name="20% - Énfasis1 16 4" xfId="6407"/>
    <cellStyle name="20% - Énfasis1 16 4 2" xfId="17190"/>
    <cellStyle name="20% - Énfasis1 16 5" xfId="12034"/>
    <cellStyle name="20% - Énfasis1 16 6" xfId="40126"/>
    <cellStyle name="20% - Énfasis1 16 7" xfId="44969"/>
    <cellStyle name="20% - Énfasis1 17" xfId="1227"/>
    <cellStyle name="20% - Énfasis1 17 2" xfId="2311"/>
    <cellStyle name="20% - Énfasis1 17 2 2" xfId="4619"/>
    <cellStyle name="20% - Énfasis1 17 2 2 2" xfId="9766"/>
    <cellStyle name="20% - Énfasis1 17 2 2 2 2" xfId="20549"/>
    <cellStyle name="20% - Énfasis1 17 2 2 3" xfId="15417"/>
    <cellStyle name="20% - Énfasis1 17 2 2 4" xfId="43476"/>
    <cellStyle name="20% - Énfasis1 17 2 2 5" xfId="48319"/>
    <cellStyle name="20% - Énfasis1 17 2 3" xfId="7485"/>
    <cellStyle name="20% - Énfasis1 17 2 3 2" xfId="18268"/>
    <cellStyle name="20% - Énfasis1 17 2 4" xfId="13131"/>
    <cellStyle name="20% - Énfasis1 17 2 5" xfId="41200"/>
    <cellStyle name="20% - Énfasis1 17 2 6" xfId="46043"/>
    <cellStyle name="20% - Énfasis1 17 3" xfId="3562"/>
    <cellStyle name="20% - Énfasis1 17 3 2" xfId="8709"/>
    <cellStyle name="20% - Énfasis1 17 3 2 2" xfId="19492"/>
    <cellStyle name="20% - Énfasis1 17 3 3" xfId="14360"/>
    <cellStyle name="20% - Énfasis1 17 3 4" xfId="42419"/>
    <cellStyle name="20% - Énfasis1 17 3 5" xfId="47262"/>
    <cellStyle name="20% - Énfasis1 17 4" xfId="6428"/>
    <cellStyle name="20% - Énfasis1 17 4 2" xfId="17211"/>
    <cellStyle name="20% - Énfasis1 17 5" xfId="12055"/>
    <cellStyle name="20% - Énfasis1 17 6" xfId="40147"/>
    <cellStyle name="20% - Énfasis1 17 7" xfId="44990"/>
    <cellStyle name="20% - Énfasis1 18" xfId="1260"/>
    <cellStyle name="20% - Énfasis1 18 2" xfId="2344"/>
    <cellStyle name="20% - Énfasis1 18 2 2" xfId="4652"/>
    <cellStyle name="20% - Énfasis1 18 2 2 2" xfId="9799"/>
    <cellStyle name="20% - Énfasis1 18 2 2 2 2" xfId="20582"/>
    <cellStyle name="20% - Énfasis1 18 2 2 3" xfId="15450"/>
    <cellStyle name="20% - Énfasis1 18 2 2 4" xfId="43509"/>
    <cellStyle name="20% - Énfasis1 18 2 2 5" xfId="48352"/>
    <cellStyle name="20% - Énfasis1 18 2 3" xfId="7518"/>
    <cellStyle name="20% - Énfasis1 18 2 3 2" xfId="18301"/>
    <cellStyle name="20% - Énfasis1 18 2 4" xfId="13164"/>
    <cellStyle name="20% - Énfasis1 18 2 5" xfId="41233"/>
    <cellStyle name="20% - Énfasis1 18 2 6" xfId="46076"/>
    <cellStyle name="20% - Énfasis1 18 3" xfId="3595"/>
    <cellStyle name="20% - Énfasis1 18 3 2" xfId="8742"/>
    <cellStyle name="20% - Énfasis1 18 3 2 2" xfId="19525"/>
    <cellStyle name="20% - Énfasis1 18 3 3" xfId="14393"/>
    <cellStyle name="20% - Énfasis1 18 3 4" xfId="42452"/>
    <cellStyle name="20% - Énfasis1 18 3 5" xfId="47295"/>
    <cellStyle name="20% - Énfasis1 18 4" xfId="6461"/>
    <cellStyle name="20% - Énfasis1 18 4 2" xfId="17244"/>
    <cellStyle name="20% - Énfasis1 18 5" xfId="12088"/>
    <cellStyle name="20% - Énfasis1 18 6" xfId="40178"/>
    <cellStyle name="20% - Énfasis1 18 7" xfId="45021"/>
    <cellStyle name="20% - Énfasis1 19" xfId="1280"/>
    <cellStyle name="20% - Énfasis1 19 2" xfId="3615"/>
    <cellStyle name="20% - Énfasis1 19 2 2" xfId="8762"/>
    <cellStyle name="20% - Énfasis1 19 2 2 2" xfId="19545"/>
    <cellStyle name="20% - Énfasis1 19 2 3" xfId="14413"/>
    <cellStyle name="20% - Énfasis1 19 2 4" xfId="42472"/>
    <cellStyle name="20% - Énfasis1 19 2 5" xfId="47315"/>
    <cellStyle name="20% - Énfasis1 19 3" xfId="6481"/>
    <cellStyle name="20% - Énfasis1 19 3 2" xfId="17264"/>
    <cellStyle name="20% - Énfasis1 19 4" xfId="12108"/>
    <cellStyle name="20% - Énfasis1 19 5" xfId="40198"/>
    <cellStyle name="20% - Énfasis1 19 6" xfId="45041"/>
    <cellStyle name="20% - Énfasis1 2" xfId="134"/>
    <cellStyle name="20% - Énfasis1 2 10" xfId="44240"/>
    <cellStyle name="20% - Énfasis1 2 2" xfId="725"/>
    <cellStyle name="20% - Énfasis1 2 2 2" xfId="1809"/>
    <cellStyle name="20% - Énfasis1 2 2 2 2" xfId="4118"/>
    <cellStyle name="20% - Énfasis1 2 2 2 2 2" xfId="9265"/>
    <cellStyle name="20% - Énfasis1 2 2 2 2 2 2" xfId="20048"/>
    <cellStyle name="20% - Énfasis1 2 2 2 2 3" xfId="14916"/>
    <cellStyle name="20% - Énfasis1 2 2 2 2 4" xfId="42975"/>
    <cellStyle name="20% - Énfasis1 2 2 2 2 5" xfId="47818"/>
    <cellStyle name="20% - Énfasis1 2 2 2 3" xfId="6984"/>
    <cellStyle name="20% - Énfasis1 2 2 2 3 2" xfId="17767"/>
    <cellStyle name="20% - Énfasis1 2 2 2 4" xfId="12629"/>
    <cellStyle name="20% - Énfasis1 2 2 2 5" xfId="40699"/>
    <cellStyle name="20% - Énfasis1 2 2 2 6" xfId="45542"/>
    <cellStyle name="20% - Énfasis1 2 2 3" xfId="3063"/>
    <cellStyle name="20% - Énfasis1 2 2 3 2" xfId="8211"/>
    <cellStyle name="20% - Énfasis1 2 2 3 2 2" xfId="18994"/>
    <cellStyle name="20% - Énfasis1 2 2 3 3" xfId="13862"/>
    <cellStyle name="20% - Énfasis1 2 2 3 4" xfId="41921"/>
    <cellStyle name="20% - Énfasis1 2 2 3 5" xfId="46764"/>
    <cellStyle name="20% - Énfasis1 2 2 4" xfId="5928"/>
    <cellStyle name="20% - Énfasis1 2 2 4 2" xfId="16712"/>
    <cellStyle name="20% - Énfasis1 2 2 5" xfId="11554"/>
    <cellStyle name="20% - Énfasis1 2 2 6" xfId="39652"/>
    <cellStyle name="20% - Énfasis1 2 2 7" xfId="44498"/>
    <cellStyle name="20% - Énfasis1 2 3" xfId="1549"/>
    <cellStyle name="20% - Énfasis1 2 3 2" xfId="3858"/>
    <cellStyle name="20% - Énfasis1 2 3 2 2" xfId="9005"/>
    <cellStyle name="20% - Énfasis1 2 3 2 2 2" xfId="19788"/>
    <cellStyle name="20% - Énfasis1 2 3 2 3" xfId="14656"/>
    <cellStyle name="20% - Énfasis1 2 3 2 4" xfId="42715"/>
    <cellStyle name="20% - Énfasis1 2 3 2 5" xfId="47558"/>
    <cellStyle name="20% - Énfasis1 2 3 3" xfId="6724"/>
    <cellStyle name="20% - Énfasis1 2 3 3 2" xfId="17507"/>
    <cellStyle name="20% - Énfasis1 2 3 4" xfId="12369"/>
    <cellStyle name="20% - Énfasis1 2 3 5" xfId="40439"/>
    <cellStyle name="20% - Énfasis1 2 3 6" xfId="45282"/>
    <cellStyle name="20% - Énfasis1 2 4" xfId="2575"/>
    <cellStyle name="20% - Énfasis1 2 4 2" xfId="7743"/>
    <cellStyle name="20% - Énfasis1 2 4 2 2" xfId="18526"/>
    <cellStyle name="20% - Énfasis1 2 4 3" xfId="13390"/>
    <cellStyle name="20% - Énfasis1 2 4 4" xfId="41455"/>
    <cellStyle name="20% - Énfasis1 2 4 5" xfId="46298"/>
    <cellStyle name="20% - Énfasis1 2 5" xfId="4965"/>
    <cellStyle name="20% - Énfasis1 2 5 2" xfId="10113"/>
    <cellStyle name="20% - Énfasis1 2 5 2 2" xfId="20896"/>
    <cellStyle name="20% - Énfasis1 2 5 3" xfId="15763"/>
    <cellStyle name="20% - Énfasis1 2 5 4" xfId="43819"/>
    <cellStyle name="20% - Énfasis1 2 5 5" xfId="48662"/>
    <cellStyle name="20% - Énfasis1 2 6" xfId="5041"/>
    <cellStyle name="20% - Énfasis1 2 6 2" xfId="10189"/>
    <cellStyle name="20% - Énfasis1 2 6 2 2" xfId="20972"/>
    <cellStyle name="20% - Énfasis1 2 6 3" xfId="15838"/>
    <cellStyle name="20% - Énfasis1 2 7" xfId="5449"/>
    <cellStyle name="20% - Énfasis1 2 7 2" xfId="16241"/>
    <cellStyle name="20% - Énfasis1 2 8" xfId="10985"/>
    <cellStyle name="20% - Énfasis1 2 9" xfId="39394"/>
    <cellStyle name="20% - Énfasis1 20" xfId="1302"/>
    <cellStyle name="20% - Énfasis1 20 2" xfId="3636"/>
    <cellStyle name="20% - Énfasis1 20 2 2" xfId="8783"/>
    <cellStyle name="20% - Énfasis1 20 2 2 2" xfId="19566"/>
    <cellStyle name="20% - Énfasis1 20 2 3" xfId="14434"/>
    <cellStyle name="20% - Énfasis1 20 2 4" xfId="42493"/>
    <cellStyle name="20% - Énfasis1 20 2 5" xfId="47336"/>
    <cellStyle name="20% - Énfasis1 20 3" xfId="6502"/>
    <cellStyle name="20% - Énfasis1 20 3 2" xfId="17285"/>
    <cellStyle name="20% - Énfasis1 20 4" xfId="12129"/>
    <cellStyle name="20% - Énfasis1 20 5" xfId="40219"/>
    <cellStyle name="20% - Énfasis1 20 6" xfId="45062"/>
    <cellStyle name="20% - Énfasis1 21" xfId="2398"/>
    <cellStyle name="20% - Énfasis1 21 2" xfId="4700"/>
    <cellStyle name="20% - Énfasis1 21 2 2" xfId="9847"/>
    <cellStyle name="20% - Énfasis1 21 2 2 2" xfId="20630"/>
    <cellStyle name="20% - Énfasis1 21 2 3" xfId="15498"/>
    <cellStyle name="20% - Énfasis1 21 2 4" xfId="43557"/>
    <cellStyle name="20% - Énfasis1 21 2 5" xfId="48400"/>
    <cellStyle name="20% - Énfasis1 21 3" xfId="7566"/>
    <cellStyle name="20% - Énfasis1 21 3 2" xfId="18349"/>
    <cellStyle name="20% - Énfasis1 21 4" xfId="13212"/>
    <cellStyle name="20% - Énfasis1 21 5" xfId="41281"/>
    <cellStyle name="20% - Énfasis1 21 6" xfId="46124"/>
    <cellStyle name="20% - Énfasis1 22" xfId="2434"/>
    <cellStyle name="20% - Énfasis1 22 2" xfId="4736"/>
    <cellStyle name="20% - Énfasis1 22 2 2" xfId="9883"/>
    <cellStyle name="20% - Énfasis1 22 2 2 2" xfId="20666"/>
    <cellStyle name="20% - Énfasis1 22 2 3" xfId="15534"/>
    <cellStyle name="20% - Énfasis1 22 2 4" xfId="43593"/>
    <cellStyle name="20% - Énfasis1 22 2 5" xfId="48436"/>
    <cellStyle name="20% - Énfasis1 22 3" xfId="7602"/>
    <cellStyle name="20% - Énfasis1 22 3 2" xfId="18385"/>
    <cellStyle name="20% - Énfasis1 22 4" xfId="13248"/>
    <cellStyle name="20% - Énfasis1 22 5" xfId="41317"/>
    <cellStyle name="20% - Énfasis1 22 6" xfId="46160"/>
    <cellStyle name="20% - Énfasis1 23" xfId="2449"/>
    <cellStyle name="20% - Énfasis1 23 2" xfId="4751"/>
    <cellStyle name="20% - Énfasis1 23 2 2" xfId="9898"/>
    <cellStyle name="20% - Énfasis1 23 2 2 2" xfId="20681"/>
    <cellStyle name="20% - Énfasis1 23 2 3" xfId="15549"/>
    <cellStyle name="20% - Énfasis1 23 2 4" xfId="43608"/>
    <cellStyle name="20% - Énfasis1 23 2 5" xfId="48451"/>
    <cellStyle name="20% - Énfasis1 23 3" xfId="7617"/>
    <cellStyle name="20% - Énfasis1 23 3 2" xfId="18400"/>
    <cellStyle name="20% - Énfasis1 23 4" xfId="13263"/>
    <cellStyle name="20% - Énfasis1 23 5" xfId="41332"/>
    <cellStyle name="20% - Énfasis1 23 6" xfId="46175"/>
    <cellStyle name="20% - Énfasis1 24" xfId="2496"/>
    <cellStyle name="20% - Énfasis1 24 2" xfId="4798"/>
    <cellStyle name="20% - Énfasis1 24 2 2" xfId="9945"/>
    <cellStyle name="20% - Énfasis1 24 2 2 2" xfId="20728"/>
    <cellStyle name="20% - Énfasis1 24 2 3" xfId="15596"/>
    <cellStyle name="20% - Énfasis1 24 2 4" xfId="43655"/>
    <cellStyle name="20% - Énfasis1 24 2 5" xfId="48498"/>
    <cellStyle name="20% - Énfasis1 24 3" xfId="7664"/>
    <cellStyle name="20% - Énfasis1 24 3 2" xfId="18447"/>
    <cellStyle name="20% - Énfasis1 24 4" xfId="13310"/>
    <cellStyle name="20% - Énfasis1 24 5" xfId="41379"/>
    <cellStyle name="20% - Énfasis1 24 6" xfId="46222"/>
    <cellStyle name="20% - Énfasis1 25" xfId="2515"/>
    <cellStyle name="20% - Énfasis1 25 2" xfId="4817"/>
    <cellStyle name="20% - Énfasis1 25 2 2" xfId="9964"/>
    <cellStyle name="20% - Énfasis1 25 2 2 2" xfId="20747"/>
    <cellStyle name="20% - Énfasis1 25 2 3" xfId="15615"/>
    <cellStyle name="20% - Énfasis1 25 2 4" xfId="43674"/>
    <cellStyle name="20% - Énfasis1 25 2 5" xfId="48517"/>
    <cellStyle name="20% - Énfasis1 25 3" xfId="7683"/>
    <cellStyle name="20% - Énfasis1 25 3 2" xfId="18466"/>
    <cellStyle name="20% - Énfasis1 25 4" xfId="13329"/>
    <cellStyle name="20% - Énfasis1 25 5" xfId="41397"/>
    <cellStyle name="20% - Énfasis1 25 6" xfId="46240"/>
    <cellStyle name="20% - Énfasis1 26" xfId="2546"/>
    <cellStyle name="20% - Énfasis1 26 2" xfId="4848"/>
    <cellStyle name="20% - Énfasis1 26 2 2" xfId="9995"/>
    <cellStyle name="20% - Énfasis1 26 2 2 2" xfId="20778"/>
    <cellStyle name="20% - Énfasis1 26 2 3" xfId="15646"/>
    <cellStyle name="20% - Énfasis1 26 2 4" xfId="43705"/>
    <cellStyle name="20% - Énfasis1 26 2 5" xfId="48548"/>
    <cellStyle name="20% - Énfasis1 26 3" xfId="7714"/>
    <cellStyle name="20% - Énfasis1 26 3 2" xfId="18497"/>
    <cellStyle name="20% - Énfasis1 26 4" xfId="13361"/>
    <cellStyle name="20% - Énfasis1 26 5" xfId="41426"/>
    <cellStyle name="20% - Énfasis1 26 6" xfId="46269"/>
    <cellStyle name="20% - Énfasis1 27" xfId="4905"/>
    <cellStyle name="20% - Énfasis1 27 2" xfId="10052"/>
    <cellStyle name="20% - Énfasis1 27 2 2" xfId="20835"/>
    <cellStyle name="20% - Énfasis1 27 3" xfId="15702"/>
    <cellStyle name="20% - Énfasis1 27 4" xfId="43759"/>
    <cellStyle name="20% - Énfasis1 27 5" xfId="48602"/>
    <cellStyle name="20% - Énfasis1 28" xfId="4935"/>
    <cellStyle name="20% - Énfasis1 28 2" xfId="10083"/>
    <cellStyle name="20% - Énfasis1 28 2 2" xfId="20866"/>
    <cellStyle name="20% - Énfasis1 28 3" xfId="15733"/>
    <cellStyle name="20% - Énfasis1 28 4" xfId="43789"/>
    <cellStyle name="20% - Énfasis1 28 5" xfId="48632"/>
    <cellStyle name="20% - Énfasis1 29" xfId="5198"/>
    <cellStyle name="20% - Énfasis1 29 2" xfId="10336"/>
    <cellStyle name="20% - Énfasis1 29 2 2" xfId="21119"/>
    <cellStyle name="20% - Énfasis1 29 3" xfId="15991"/>
    <cellStyle name="20% - Énfasis1 3" xfId="494"/>
    <cellStyle name="20% - Énfasis1 3 2" xfId="1586"/>
    <cellStyle name="20% - Énfasis1 3 2 2" xfId="3895"/>
    <cellStyle name="20% - Énfasis1 3 2 2 2" xfId="9042"/>
    <cellStyle name="20% - Énfasis1 3 2 2 2 2" xfId="19825"/>
    <cellStyle name="20% - Énfasis1 3 2 2 3" xfId="14693"/>
    <cellStyle name="20% - Énfasis1 3 2 2 4" xfId="42752"/>
    <cellStyle name="20% - Énfasis1 3 2 2 5" xfId="47595"/>
    <cellStyle name="20% - Énfasis1 3 2 3" xfId="6761"/>
    <cellStyle name="20% - Énfasis1 3 2 3 2" xfId="17544"/>
    <cellStyle name="20% - Énfasis1 3 2 4" xfId="12406"/>
    <cellStyle name="20% - Énfasis1 3 2 5" xfId="40476"/>
    <cellStyle name="20% - Énfasis1 3 2 6" xfId="45319"/>
    <cellStyle name="20% - Énfasis1 3 3" xfId="2834"/>
    <cellStyle name="20% - Énfasis1 3 3 2" xfId="7988"/>
    <cellStyle name="20% - Énfasis1 3 3 2 2" xfId="18771"/>
    <cellStyle name="20% - Énfasis1 3 3 3" xfId="13639"/>
    <cellStyle name="20% - Énfasis1 3 3 4" xfId="41698"/>
    <cellStyle name="20% - Énfasis1 3 3 5" xfId="46541"/>
    <cellStyle name="20% - Énfasis1 3 4" xfId="5699"/>
    <cellStyle name="20% - Énfasis1 3 4 2" xfId="16488"/>
    <cellStyle name="20% - Énfasis1 3 5" xfId="11322"/>
    <cellStyle name="20% - Énfasis1 3 6" xfId="39431"/>
    <cellStyle name="20% - Énfasis1 3 7" xfId="44277"/>
    <cellStyle name="20% - Énfasis1 30" xfId="5214"/>
    <cellStyle name="20% - Énfasis1 30 2" xfId="10352"/>
    <cellStyle name="20% - Énfasis1 30 2 2" xfId="21135"/>
    <cellStyle name="20% - Énfasis1 30 3" xfId="16007"/>
    <cellStyle name="20% - Énfasis1 31" xfId="5243"/>
    <cellStyle name="20% - Énfasis1 31 2" xfId="10381"/>
    <cellStyle name="20% - Énfasis1 31 2 2" xfId="21164"/>
    <cellStyle name="20% - Énfasis1 31 3" xfId="16036"/>
    <cellStyle name="20% - Énfasis1 32" xfId="5260"/>
    <cellStyle name="20% - Énfasis1 32 2" xfId="10396"/>
    <cellStyle name="20% - Énfasis1 32 2 2" xfId="21179"/>
    <cellStyle name="20% - Énfasis1 32 3" xfId="16052"/>
    <cellStyle name="20% - Énfasis1 33" xfId="5276"/>
    <cellStyle name="20% - Énfasis1 33 2" xfId="10412"/>
    <cellStyle name="20% - Énfasis1 33 2 2" xfId="21195"/>
    <cellStyle name="20% - Énfasis1 33 3" xfId="16068"/>
    <cellStyle name="20% - Énfasis1 34" xfId="5296"/>
    <cellStyle name="20% - Énfasis1 34 2" xfId="10432"/>
    <cellStyle name="20% - Énfasis1 34 2 2" xfId="21215"/>
    <cellStyle name="20% - Énfasis1 34 3" xfId="16088"/>
    <cellStyle name="20% - Énfasis1 35" xfId="5312"/>
    <cellStyle name="20% - Énfasis1 35 2" xfId="10448"/>
    <cellStyle name="20% - Énfasis1 35 2 2" xfId="21231"/>
    <cellStyle name="20% - Énfasis1 35 3" xfId="16104"/>
    <cellStyle name="20% - Énfasis1 36" xfId="5329"/>
    <cellStyle name="20% - Énfasis1 36 2" xfId="10465"/>
    <cellStyle name="20% - Énfasis1 36 2 2" xfId="21248"/>
    <cellStyle name="20% - Énfasis1 36 3" xfId="16121"/>
    <cellStyle name="20% - Énfasis1 37" xfId="5377"/>
    <cellStyle name="20% - Énfasis1 37 2" xfId="10513"/>
    <cellStyle name="20% - Énfasis1 37 2 2" xfId="21296"/>
    <cellStyle name="20% - Énfasis1 37 3" xfId="16169"/>
    <cellStyle name="20% - Énfasis1 38" xfId="5397"/>
    <cellStyle name="20% - Énfasis1 38 2" xfId="10533"/>
    <cellStyle name="20% - Énfasis1 38 2 2" xfId="21316"/>
    <cellStyle name="20% - Énfasis1 38 3" xfId="16189"/>
    <cellStyle name="20% - Énfasis1 39" xfId="5426"/>
    <cellStyle name="20% - Énfasis1 39 2" xfId="16218"/>
    <cellStyle name="20% - Énfasis1 4" xfId="512"/>
    <cellStyle name="20% - Énfasis1 4 2" xfId="1605"/>
    <cellStyle name="20% - Énfasis1 4 2 2" xfId="3914"/>
    <cellStyle name="20% - Énfasis1 4 2 2 2" xfId="9061"/>
    <cellStyle name="20% - Énfasis1 4 2 2 2 2" xfId="19844"/>
    <cellStyle name="20% - Énfasis1 4 2 2 3" xfId="14712"/>
    <cellStyle name="20% - Énfasis1 4 2 2 4" xfId="42771"/>
    <cellStyle name="20% - Énfasis1 4 2 2 5" xfId="47614"/>
    <cellStyle name="20% - Énfasis1 4 2 3" xfId="6780"/>
    <cellStyle name="20% - Énfasis1 4 2 3 2" xfId="17563"/>
    <cellStyle name="20% - Énfasis1 4 2 4" xfId="12425"/>
    <cellStyle name="20% - Énfasis1 4 2 5" xfId="40495"/>
    <cellStyle name="20% - Énfasis1 4 2 6" xfId="45338"/>
    <cellStyle name="20% - Énfasis1 4 3" xfId="2853"/>
    <cellStyle name="20% - Énfasis1 4 3 2" xfId="8007"/>
    <cellStyle name="20% - Énfasis1 4 3 2 2" xfId="18790"/>
    <cellStyle name="20% - Énfasis1 4 3 3" xfId="13658"/>
    <cellStyle name="20% - Énfasis1 4 3 4" xfId="41717"/>
    <cellStyle name="20% - Énfasis1 4 3 5" xfId="46560"/>
    <cellStyle name="20% - Énfasis1 4 4" xfId="5718"/>
    <cellStyle name="20% - Énfasis1 4 4 2" xfId="16507"/>
    <cellStyle name="20% - Énfasis1 4 5" xfId="11341"/>
    <cellStyle name="20% - Énfasis1 4 6" xfId="39450"/>
    <cellStyle name="20% - Énfasis1 4 7" xfId="44296"/>
    <cellStyle name="20% - Énfasis1 40" xfId="10858"/>
    <cellStyle name="20% - Énfasis1 40 2" xfId="21641"/>
    <cellStyle name="20% - Énfasis1 41" xfId="10910"/>
    <cellStyle name="20% - Énfasis1 41 2" xfId="21693"/>
    <cellStyle name="20% - Énfasis1 42" xfId="10925"/>
    <cellStyle name="20% - Énfasis1 42 2" xfId="21708"/>
    <cellStyle name="20% - Énfasis1 43" xfId="10946"/>
    <cellStyle name="20% - Énfasis1 43 2" xfId="21729"/>
    <cellStyle name="20% - Énfasis1 44" xfId="10970"/>
    <cellStyle name="20% - Énfasis1 45" xfId="38840"/>
    <cellStyle name="20% - Énfasis1 46" xfId="38854"/>
    <cellStyle name="20% - Énfasis1 47" xfId="38870"/>
    <cellStyle name="20% - Énfasis1 48" xfId="38961"/>
    <cellStyle name="20% - Énfasis1 49" xfId="38977"/>
    <cellStyle name="20% - Énfasis1 5" xfId="528"/>
    <cellStyle name="20% - Énfasis1 5 2" xfId="1619"/>
    <cellStyle name="20% - Énfasis1 5 2 2" xfId="3928"/>
    <cellStyle name="20% - Énfasis1 5 2 2 2" xfId="9075"/>
    <cellStyle name="20% - Énfasis1 5 2 2 2 2" xfId="19858"/>
    <cellStyle name="20% - Énfasis1 5 2 2 3" xfId="14726"/>
    <cellStyle name="20% - Énfasis1 5 2 2 4" xfId="42785"/>
    <cellStyle name="20% - Énfasis1 5 2 2 5" xfId="47628"/>
    <cellStyle name="20% - Énfasis1 5 2 3" xfId="6794"/>
    <cellStyle name="20% - Énfasis1 5 2 3 2" xfId="17577"/>
    <cellStyle name="20% - Énfasis1 5 2 4" xfId="12439"/>
    <cellStyle name="20% - Énfasis1 5 2 5" xfId="40509"/>
    <cellStyle name="20% - Énfasis1 5 2 6" xfId="45352"/>
    <cellStyle name="20% - Énfasis1 5 3" xfId="2867"/>
    <cellStyle name="20% - Énfasis1 5 3 2" xfId="8021"/>
    <cellStyle name="20% - Énfasis1 5 3 2 2" xfId="18804"/>
    <cellStyle name="20% - Énfasis1 5 3 3" xfId="13672"/>
    <cellStyle name="20% - Énfasis1 5 3 4" xfId="41731"/>
    <cellStyle name="20% - Énfasis1 5 3 5" xfId="46574"/>
    <cellStyle name="20% - Énfasis1 5 4" xfId="5732"/>
    <cellStyle name="20% - Énfasis1 5 4 2" xfId="16521"/>
    <cellStyle name="20% - Énfasis1 5 5" xfId="11356"/>
    <cellStyle name="20% - Énfasis1 5 6" xfId="39464"/>
    <cellStyle name="20% - Énfasis1 5 7" xfId="44310"/>
    <cellStyle name="20% - Énfasis1 50" xfId="38993"/>
    <cellStyle name="20% - Énfasis1 51" xfId="39024"/>
    <cellStyle name="20% - Énfasis1 52" xfId="39038"/>
    <cellStyle name="20% - Énfasis1 53" xfId="39057"/>
    <cellStyle name="20% - Énfasis1 54" xfId="39077"/>
    <cellStyle name="20% - Énfasis1 55" xfId="39095"/>
    <cellStyle name="20% - Énfasis1 56" xfId="43895"/>
    <cellStyle name="20% - Énfasis1 57" xfId="43921"/>
    <cellStyle name="20% - Énfasis1 58" xfId="43939"/>
    <cellStyle name="20% - Énfasis1 59" xfId="43965"/>
    <cellStyle name="20% - Énfasis1 6" xfId="545"/>
    <cellStyle name="20% - Énfasis1 6 2" xfId="1636"/>
    <cellStyle name="20% - Énfasis1 6 2 2" xfId="3945"/>
    <cellStyle name="20% - Énfasis1 6 2 2 2" xfId="9092"/>
    <cellStyle name="20% - Énfasis1 6 2 2 2 2" xfId="19875"/>
    <cellStyle name="20% - Énfasis1 6 2 2 3" xfId="14743"/>
    <cellStyle name="20% - Énfasis1 6 2 2 4" xfId="42802"/>
    <cellStyle name="20% - Énfasis1 6 2 2 5" xfId="47645"/>
    <cellStyle name="20% - Énfasis1 6 2 3" xfId="6811"/>
    <cellStyle name="20% - Énfasis1 6 2 3 2" xfId="17594"/>
    <cellStyle name="20% - Énfasis1 6 2 4" xfId="12456"/>
    <cellStyle name="20% - Énfasis1 6 2 5" xfId="40526"/>
    <cellStyle name="20% - Énfasis1 6 2 6" xfId="45369"/>
    <cellStyle name="20% - Énfasis1 6 3" xfId="2884"/>
    <cellStyle name="20% - Énfasis1 6 3 2" xfId="8038"/>
    <cellStyle name="20% - Énfasis1 6 3 2 2" xfId="18821"/>
    <cellStyle name="20% - Énfasis1 6 3 3" xfId="13689"/>
    <cellStyle name="20% - Énfasis1 6 3 4" xfId="41748"/>
    <cellStyle name="20% - Énfasis1 6 3 5" xfId="46591"/>
    <cellStyle name="20% - Énfasis1 6 4" xfId="5749"/>
    <cellStyle name="20% - Énfasis1 6 4 2" xfId="16538"/>
    <cellStyle name="20% - Énfasis1 6 5" xfId="11373"/>
    <cellStyle name="20% - Énfasis1 6 6" xfId="39481"/>
    <cellStyle name="20% - Énfasis1 6 7" xfId="44327"/>
    <cellStyle name="20% - Énfasis1 7" xfId="565"/>
    <cellStyle name="20% - Énfasis1 7 2" xfId="1656"/>
    <cellStyle name="20% - Énfasis1 7 2 2" xfId="3965"/>
    <cellStyle name="20% - Énfasis1 7 2 2 2" xfId="9112"/>
    <cellStyle name="20% - Énfasis1 7 2 2 2 2" xfId="19895"/>
    <cellStyle name="20% - Énfasis1 7 2 2 3" xfId="14763"/>
    <cellStyle name="20% - Énfasis1 7 2 2 4" xfId="42822"/>
    <cellStyle name="20% - Énfasis1 7 2 2 5" xfId="47665"/>
    <cellStyle name="20% - Énfasis1 7 2 3" xfId="6831"/>
    <cellStyle name="20% - Énfasis1 7 2 3 2" xfId="17614"/>
    <cellStyle name="20% - Énfasis1 7 2 4" xfId="12476"/>
    <cellStyle name="20% - Énfasis1 7 2 5" xfId="40546"/>
    <cellStyle name="20% - Énfasis1 7 2 6" xfId="45389"/>
    <cellStyle name="20% - Énfasis1 7 3" xfId="2904"/>
    <cellStyle name="20% - Énfasis1 7 3 2" xfId="8058"/>
    <cellStyle name="20% - Énfasis1 7 3 2 2" xfId="18841"/>
    <cellStyle name="20% - Énfasis1 7 3 3" xfId="13709"/>
    <cellStyle name="20% - Énfasis1 7 3 4" xfId="41768"/>
    <cellStyle name="20% - Énfasis1 7 3 5" xfId="46611"/>
    <cellStyle name="20% - Énfasis1 7 4" xfId="5769"/>
    <cellStyle name="20% - Énfasis1 7 4 2" xfId="16558"/>
    <cellStyle name="20% - Énfasis1 7 5" xfId="11393"/>
    <cellStyle name="20% - Énfasis1 7 6" xfId="39500"/>
    <cellStyle name="20% - Énfasis1 7 7" xfId="44346"/>
    <cellStyle name="20% - Énfasis1 8" xfId="580"/>
    <cellStyle name="20% - Énfasis1 8 2" xfId="1671"/>
    <cellStyle name="20% - Énfasis1 8 2 2" xfId="3980"/>
    <cellStyle name="20% - Énfasis1 8 2 2 2" xfId="9127"/>
    <cellStyle name="20% - Énfasis1 8 2 2 2 2" xfId="19910"/>
    <cellStyle name="20% - Énfasis1 8 2 2 3" xfId="14778"/>
    <cellStyle name="20% - Énfasis1 8 2 2 4" xfId="42837"/>
    <cellStyle name="20% - Énfasis1 8 2 2 5" xfId="47680"/>
    <cellStyle name="20% - Énfasis1 8 2 3" xfId="6846"/>
    <cellStyle name="20% - Énfasis1 8 2 3 2" xfId="17629"/>
    <cellStyle name="20% - Énfasis1 8 2 4" xfId="12491"/>
    <cellStyle name="20% - Énfasis1 8 2 5" xfId="40561"/>
    <cellStyle name="20% - Énfasis1 8 2 6" xfId="45404"/>
    <cellStyle name="20% - Énfasis1 8 3" xfId="2919"/>
    <cellStyle name="20% - Énfasis1 8 3 2" xfId="8073"/>
    <cellStyle name="20% - Énfasis1 8 3 2 2" xfId="18856"/>
    <cellStyle name="20% - Énfasis1 8 3 3" xfId="13724"/>
    <cellStyle name="20% - Énfasis1 8 3 4" xfId="41783"/>
    <cellStyle name="20% - Énfasis1 8 3 5" xfId="46626"/>
    <cellStyle name="20% - Énfasis1 8 4" xfId="5784"/>
    <cellStyle name="20% - Énfasis1 8 4 2" xfId="16573"/>
    <cellStyle name="20% - Énfasis1 8 5" xfId="11408"/>
    <cellStyle name="20% - Énfasis1 8 6" xfId="39514"/>
    <cellStyle name="20% - Énfasis1 8 7" xfId="44360"/>
    <cellStyle name="20% - Énfasis1 9" xfId="658"/>
    <cellStyle name="20% - Énfasis1 9 2" xfId="1749"/>
    <cellStyle name="20% - Énfasis1 9 2 2" xfId="4058"/>
    <cellStyle name="20% - Énfasis1 9 2 2 2" xfId="9205"/>
    <cellStyle name="20% - Énfasis1 9 2 2 2 2" xfId="19988"/>
    <cellStyle name="20% - Énfasis1 9 2 2 3" xfId="14856"/>
    <cellStyle name="20% - Énfasis1 9 2 2 4" xfId="42915"/>
    <cellStyle name="20% - Énfasis1 9 2 2 5" xfId="47758"/>
    <cellStyle name="20% - Énfasis1 9 2 3" xfId="6924"/>
    <cellStyle name="20% - Énfasis1 9 2 3 2" xfId="17707"/>
    <cellStyle name="20% - Énfasis1 9 2 4" xfId="12569"/>
    <cellStyle name="20% - Énfasis1 9 2 5" xfId="40639"/>
    <cellStyle name="20% - Énfasis1 9 2 6" xfId="45482"/>
    <cellStyle name="20% - Énfasis1 9 3" xfId="2997"/>
    <cellStyle name="20% - Énfasis1 9 3 2" xfId="8151"/>
    <cellStyle name="20% - Énfasis1 9 3 2 2" xfId="18934"/>
    <cellStyle name="20% - Énfasis1 9 3 3" xfId="13802"/>
    <cellStyle name="20% - Énfasis1 9 3 4" xfId="41861"/>
    <cellStyle name="20% - Énfasis1 9 3 5" xfId="46704"/>
    <cellStyle name="20% - Énfasis1 9 4" xfId="5862"/>
    <cellStyle name="20% - Énfasis1 9 4 2" xfId="16651"/>
    <cellStyle name="20% - Énfasis1 9 5" xfId="11487"/>
    <cellStyle name="20% - Énfasis1 9 6" xfId="39592"/>
    <cellStyle name="20% - Énfasis1 9 7" xfId="44438"/>
    <cellStyle name="20% - Énfasis2 10" xfId="801"/>
    <cellStyle name="20% - Énfasis2 10 2" xfId="1884"/>
    <cellStyle name="20% - Énfasis2 10 2 2" xfId="4193"/>
    <cellStyle name="20% - Énfasis2 10 2 2 2" xfId="9340"/>
    <cellStyle name="20% - Énfasis2 10 2 2 2 2" xfId="20123"/>
    <cellStyle name="20% - Énfasis2 10 2 2 3" xfId="14991"/>
    <cellStyle name="20% - Énfasis2 10 2 2 4" xfId="43050"/>
    <cellStyle name="20% - Énfasis2 10 2 2 5" xfId="47893"/>
    <cellStyle name="20% - Énfasis2 10 2 3" xfId="7059"/>
    <cellStyle name="20% - Énfasis2 10 2 3 2" xfId="17842"/>
    <cellStyle name="20% - Énfasis2 10 2 4" xfId="12704"/>
    <cellStyle name="20% - Énfasis2 10 2 5" xfId="40774"/>
    <cellStyle name="20% - Énfasis2 10 2 6" xfId="45617"/>
    <cellStyle name="20% - Énfasis2 10 3" xfId="3138"/>
    <cellStyle name="20% - Énfasis2 10 3 2" xfId="8285"/>
    <cellStyle name="20% - Énfasis2 10 3 2 2" xfId="19068"/>
    <cellStyle name="20% - Énfasis2 10 3 3" xfId="13936"/>
    <cellStyle name="20% - Énfasis2 10 3 4" xfId="41995"/>
    <cellStyle name="20% - Énfasis2 10 3 5" xfId="46838"/>
    <cellStyle name="20% - Énfasis2 10 4" xfId="6002"/>
    <cellStyle name="20% - Énfasis2 10 4 2" xfId="16785"/>
    <cellStyle name="20% - Énfasis2 10 5" xfId="11629"/>
    <cellStyle name="20% - Énfasis2 10 6" xfId="39725"/>
    <cellStyle name="20% - Énfasis2 10 7" xfId="44572"/>
    <cellStyle name="20% - Énfasis2 11" xfId="910"/>
    <cellStyle name="20% - Énfasis2 11 2" xfId="1993"/>
    <cellStyle name="20% - Énfasis2 11 2 2" xfId="4302"/>
    <cellStyle name="20% - Énfasis2 11 2 2 2" xfId="9449"/>
    <cellStyle name="20% - Énfasis2 11 2 2 2 2" xfId="20232"/>
    <cellStyle name="20% - Énfasis2 11 2 2 3" xfId="15100"/>
    <cellStyle name="20% - Énfasis2 11 2 2 4" xfId="43159"/>
    <cellStyle name="20% - Énfasis2 11 2 2 5" xfId="48002"/>
    <cellStyle name="20% - Énfasis2 11 2 3" xfId="7168"/>
    <cellStyle name="20% - Énfasis2 11 2 3 2" xfId="17951"/>
    <cellStyle name="20% - Énfasis2 11 2 4" xfId="12813"/>
    <cellStyle name="20% - Énfasis2 11 2 5" xfId="40883"/>
    <cellStyle name="20% - Énfasis2 11 2 6" xfId="45726"/>
    <cellStyle name="20% - Énfasis2 11 3" xfId="3247"/>
    <cellStyle name="20% - Énfasis2 11 3 2" xfId="8394"/>
    <cellStyle name="20% - Énfasis2 11 3 2 2" xfId="19177"/>
    <cellStyle name="20% - Énfasis2 11 3 3" xfId="14045"/>
    <cellStyle name="20% - Énfasis2 11 3 4" xfId="42104"/>
    <cellStyle name="20% - Énfasis2 11 3 5" xfId="46947"/>
    <cellStyle name="20% - Énfasis2 11 4" xfId="6111"/>
    <cellStyle name="20% - Énfasis2 11 4 2" xfId="16894"/>
    <cellStyle name="20% - Énfasis2 11 5" xfId="11738"/>
    <cellStyle name="20% - Énfasis2 11 6" xfId="39834"/>
    <cellStyle name="20% - Énfasis2 11 7" xfId="44681"/>
    <cellStyle name="20% - Énfasis2 12" xfId="985"/>
    <cellStyle name="20% - Énfasis2 12 2" xfId="2068"/>
    <cellStyle name="20% - Énfasis2 12 2 2" xfId="4377"/>
    <cellStyle name="20% - Énfasis2 12 2 2 2" xfId="9524"/>
    <cellStyle name="20% - Énfasis2 12 2 2 2 2" xfId="20307"/>
    <cellStyle name="20% - Énfasis2 12 2 2 3" xfId="15175"/>
    <cellStyle name="20% - Énfasis2 12 2 2 4" xfId="43234"/>
    <cellStyle name="20% - Énfasis2 12 2 2 5" xfId="48077"/>
    <cellStyle name="20% - Énfasis2 12 2 3" xfId="7243"/>
    <cellStyle name="20% - Énfasis2 12 2 3 2" xfId="18026"/>
    <cellStyle name="20% - Énfasis2 12 2 4" xfId="12888"/>
    <cellStyle name="20% - Énfasis2 12 2 5" xfId="40958"/>
    <cellStyle name="20% - Énfasis2 12 2 6" xfId="45801"/>
    <cellStyle name="20% - Énfasis2 12 3" xfId="3322"/>
    <cellStyle name="20% - Énfasis2 12 3 2" xfId="8469"/>
    <cellStyle name="20% - Énfasis2 12 3 2 2" xfId="19252"/>
    <cellStyle name="20% - Énfasis2 12 3 3" xfId="14120"/>
    <cellStyle name="20% - Énfasis2 12 3 4" xfId="42179"/>
    <cellStyle name="20% - Énfasis2 12 3 5" xfId="47022"/>
    <cellStyle name="20% - Énfasis2 12 4" xfId="6186"/>
    <cellStyle name="20% - Énfasis2 12 4 2" xfId="16969"/>
    <cellStyle name="20% - Énfasis2 12 5" xfId="11813"/>
    <cellStyle name="20% - Énfasis2 12 6" xfId="39909"/>
    <cellStyle name="20% - Énfasis2 12 7" xfId="44756"/>
    <cellStyle name="20% - Énfasis2 13" xfId="1033"/>
    <cellStyle name="20% - Énfasis2 13 2" xfId="2117"/>
    <cellStyle name="20% - Énfasis2 13 2 2" xfId="4425"/>
    <cellStyle name="20% - Énfasis2 13 2 2 2" xfId="9572"/>
    <cellStyle name="20% - Énfasis2 13 2 2 2 2" xfId="20355"/>
    <cellStyle name="20% - Énfasis2 13 2 2 3" xfId="15223"/>
    <cellStyle name="20% - Énfasis2 13 2 2 4" xfId="43282"/>
    <cellStyle name="20% - Énfasis2 13 2 2 5" xfId="48125"/>
    <cellStyle name="20% - Énfasis2 13 2 3" xfId="7291"/>
    <cellStyle name="20% - Énfasis2 13 2 3 2" xfId="18074"/>
    <cellStyle name="20% - Énfasis2 13 2 4" xfId="12937"/>
    <cellStyle name="20% - Énfasis2 13 2 5" xfId="41006"/>
    <cellStyle name="20% - Énfasis2 13 2 6" xfId="45849"/>
    <cellStyle name="20% - Énfasis2 13 3" xfId="3370"/>
    <cellStyle name="20% - Énfasis2 13 3 2" xfId="8517"/>
    <cellStyle name="20% - Énfasis2 13 3 2 2" xfId="19300"/>
    <cellStyle name="20% - Énfasis2 13 3 3" xfId="14168"/>
    <cellStyle name="20% - Énfasis2 13 3 4" xfId="42227"/>
    <cellStyle name="20% - Énfasis2 13 3 5" xfId="47070"/>
    <cellStyle name="20% - Énfasis2 13 4" xfId="6234"/>
    <cellStyle name="20% - Énfasis2 13 4 2" xfId="17017"/>
    <cellStyle name="20% - Énfasis2 13 5" xfId="11861"/>
    <cellStyle name="20% - Énfasis2 13 6" xfId="39958"/>
    <cellStyle name="20% - Énfasis2 13 7" xfId="44804"/>
    <cellStyle name="20% - Énfasis2 14" xfId="1107"/>
    <cellStyle name="20% - Énfasis2 14 2" xfId="2191"/>
    <cellStyle name="20% - Énfasis2 14 2 2" xfId="4499"/>
    <cellStyle name="20% - Énfasis2 14 2 2 2" xfId="9646"/>
    <cellStyle name="20% - Énfasis2 14 2 2 2 2" xfId="20429"/>
    <cellStyle name="20% - Énfasis2 14 2 2 3" xfId="15297"/>
    <cellStyle name="20% - Énfasis2 14 2 2 4" xfId="43356"/>
    <cellStyle name="20% - Énfasis2 14 2 2 5" xfId="48199"/>
    <cellStyle name="20% - Énfasis2 14 2 3" xfId="7365"/>
    <cellStyle name="20% - Énfasis2 14 2 3 2" xfId="18148"/>
    <cellStyle name="20% - Énfasis2 14 2 4" xfId="13011"/>
    <cellStyle name="20% - Énfasis2 14 2 5" xfId="41080"/>
    <cellStyle name="20% - Énfasis2 14 2 6" xfId="45923"/>
    <cellStyle name="20% - Énfasis2 14 3" xfId="3444"/>
    <cellStyle name="20% - Énfasis2 14 3 2" xfId="8591"/>
    <cellStyle name="20% - Énfasis2 14 3 2 2" xfId="19374"/>
    <cellStyle name="20% - Énfasis2 14 3 3" xfId="14242"/>
    <cellStyle name="20% - Énfasis2 14 3 4" xfId="42301"/>
    <cellStyle name="20% - Énfasis2 14 3 5" xfId="47144"/>
    <cellStyle name="20% - Énfasis2 14 4" xfId="6308"/>
    <cellStyle name="20% - Énfasis2 14 4 2" xfId="17091"/>
    <cellStyle name="20% - Énfasis2 14 5" xfId="11935"/>
    <cellStyle name="20% - Énfasis2 14 6" xfId="40032"/>
    <cellStyle name="20% - Énfasis2 14 7" xfId="44878"/>
    <cellStyle name="20% - Énfasis2 15" xfId="1174"/>
    <cellStyle name="20% - Énfasis2 15 2" xfId="2258"/>
    <cellStyle name="20% - Énfasis2 15 2 2" xfId="4566"/>
    <cellStyle name="20% - Énfasis2 15 2 2 2" xfId="9713"/>
    <cellStyle name="20% - Énfasis2 15 2 2 2 2" xfId="20496"/>
    <cellStyle name="20% - Énfasis2 15 2 2 3" xfId="15364"/>
    <cellStyle name="20% - Énfasis2 15 2 2 4" xfId="43423"/>
    <cellStyle name="20% - Énfasis2 15 2 2 5" xfId="48266"/>
    <cellStyle name="20% - Énfasis2 15 2 3" xfId="7432"/>
    <cellStyle name="20% - Énfasis2 15 2 3 2" xfId="18215"/>
    <cellStyle name="20% - Énfasis2 15 2 4" xfId="13078"/>
    <cellStyle name="20% - Énfasis2 15 2 5" xfId="41147"/>
    <cellStyle name="20% - Énfasis2 15 2 6" xfId="45990"/>
    <cellStyle name="20% - Énfasis2 15 3" xfId="3509"/>
    <cellStyle name="20% - Énfasis2 15 3 2" xfId="8656"/>
    <cellStyle name="20% - Énfasis2 15 3 2 2" xfId="19439"/>
    <cellStyle name="20% - Énfasis2 15 3 3" xfId="14307"/>
    <cellStyle name="20% - Énfasis2 15 3 4" xfId="42366"/>
    <cellStyle name="20% - Énfasis2 15 3 5" xfId="47209"/>
    <cellStyle name="20% - Énfasis2 15 4" xfId="6375"/>
    <cellStyle name="20% - Énfasis2 15 4 2" xfId="17158"/>
    <cellStyle name="20% - Énfasis2 15 5" xfId="12002"/>
    <cellStyle name="20% - Énfasis2 15 6" xfId="39175"/>
    <cellStyle name="20% - Énfasis2 15 7" xfId="44022"/>
    <cellStyle name="20% - Énfasis2 16" xfId="1207"/>
    <cellStyle name="20% - Énfasis2 16 2" xfId="2291"/>
    <cellStyle name="20% - Énfasis2 16 2 2" xfId="4599"/>
    <cellStyle name="20% - Énfasis2 16 2 2 2" xfId="9746"/>
    <cellStyle name="20% - Énfasis2 16 2 2 2 2" xfId="20529"/>
    <cellStyle name="20% - Énfasis2 16 2 2 3" xfId="15397"/>
    <cellStyle name="20% - Énfasis2 16 2 2 4" xfId="43456"/>
    <cellStyle name="20% - Énfasis2 16 2 2 5" xfId="48299"/>
    <cellStyle name="20% - Énfasis2 16 2 3" xfId="7465"/>
    <cellStyle name="20% - Énfasis2 16 2 3 2" xfId="18248"/>
    <cellStyle name="20% - Énfasis2 16 2 4" xfId="13111"/>
    <cellStyle name="20% - Énfasis2 16 2 5" xfId="41180"/>
    <cellStyle name="20% - Énfasis2 16 2 6" xfId="46023"/>
    <cellStyle name="20% - Énfasis2 16 3" xfId="3542"/>
    <cellStyle name="20% - Énfasis2 16 3 2" xfId="8689"/>
    <cellStyle name="20% - Énfasis2 16 3 2 2" xfId="19472"/>
    <cellStyle name="20% - Énfasis2 16 3 3" xfId="14340"/>
    <cellStyle name="20% - Énfasis2 16 3 4" xfId="42399"/>
    <cellStyle name="20% - Énfasis2 16 3 5" xfId="47242"/>
    <cellStyle name="20% - Énfasis2 16 4" xfId="6408"/>
    <cellStyle name="20% - Énfasis2 16 4 2" xfId="17191"/>
    <cellStyle name="20% - Énfasis2 16 5" xfId="12035"/>
    <cellStyle name="20% - Énfasis2 16 6" xfId="40127"/>
    <cellStyle name="20% - Énfasis2 16 7" xfId="44970"/>
    <cellStyle name="20% - Énfasis2 17" xfId="1228"/>
    <cellStyle name="20% - Énfasis2 17 2" xfId="2312"/>
    <cellStyle name="20% - Énfasis2 17 2 2" xfId="4620"/>
    <cellStyle name="20% - Énfasis2 17 2 2 2" xfId="9767"/>
    <cellStyle name="20% - Énfasis2 17 2 2 2 2" xfId="20550"/>
    <cellStyle name="20% - Énfasis2 17 2 2 3" xfId="15418"/>
    <cellStyle name="20% - Énfasis2 17 2 2 4" xfId="43477"/>
    <cellStyle name="20% - Énfasis2 17 2 2 5" xfId="48320"/>
    <cellStyle name="20% - Énfasis2 17 2 3" xfId="7486"/>
    <cellStyle name="20% - Énfasis2 17 2 3 2" xfId="18269"/>
    <cellStyle name="20% - Énfasis2 17 2 4" xfId="13132"/>
    <cellStyle name="20% - Énfasis2 17 2 5" xfId="41201"/>
    <cellStyle name="20% - Énfasis2 17 2 6" xfId="46044"/>
    <cellStyle name="20% - Énfasis2 17 3" xfId="3563"/>
    <cellStyle name="20% - Énfasis2 17 3 2" xfId="8710"/>
    <cellStyle name="20% - Énfasis2 17 3 2 2" xfId="19493"/>
    <cellStyle name="20% - Énfasis2 17 3 3" xfId="14361"/>
    <cellStyle name="20% - Énfasis2 17 3 4" xfId="42420"/>
    <cellStyle name="20% - Énfasis2 17 3 5" xfId="47263"/>
    <cellStyle name="20% - Énfasis2 17 4" xfId="6429"/>
    <cellStyle name="20% - Énfasis2 17 4 2" xfId="17212"/>
    <cellStyle name="20% - Énfasis2 17 5" xfId="12056"/>
    <cellStyle name="20% - Énfasis2 17 6" xfId="40148"/>
    <cellStyle name="20% - Énfasis2 17 7" xfId="44991"/>
    <cellStyle name="20% - Énfasis2 18" xfId="1261"/>
    <cellStyle name="20% - Énfasis2 18 2" xfId="2345"/>
    <cellStyle name="20% - Énfasis2 18 2 2" xfId="4653"/>
    <cellStyle name="20% - Énfasis2 18 2 2 2" xfId="9800"/>
    <cellStyle name="20% - Énfasis2 18 2 2 2 2" xfId="20583"/>
    <cellStyle name="20% - Énfasis2 18 2 2 3" xfId="15451"/>
    <cellStyle name="20% - Énfasis2 18 2 2 4" xfId="43510"/>
    <cellStyle name="20% - Énfasis2 18 2 2 5" xfId="48353"/>
    <cellStyle name="20% - Énfasis2 18 2 3" xfId="7519"/>
    <cellStyle name="20% - Énfasis2 18 2 3 2" xfId="18302"/>
    <cellStyle name="20% - Énfasis2 18 2 4" xfId="13165"/>
    <cellStyle name="20% - Énfasis2 18 2 5" xfId="41234"/>
    <cellStyle name="20% - Énfasis2 18 2 6" xfId="46077"/>
    <cellStyle name="20% - Énfasis2 18 3" xfId="3596"/>
    <cellStyle name="20% - Énfasis2 18 3 2" xfId="8743"/>
    <cellStyle name="20% - Énfasis2 18 3 2 2" xfId="19526"/>
    <cellStyle name="20% - Énfasis2 18 3 3" xfId="14394"/>
    <cellStyle name="20% - Énfasis2 18 3 4" xfId="42453"/>
    <cellStyle name="20% - Énfasis2 18 3 5" xfId="47296"/>
    <cellStyle name="20% - Énfasis2 18 4" xfId="6462"/>
    <cellStyle name="20% - Énfasis2 18 4 2" xfId="17245"/>
    <cellStyle name="20% - Énfasis2 18 5" xfId="12089"/>
    <cellStyle name="20% - Énfasis2 18 6" xfId="40179"/>
    <cellStyle name="20% - Énfasis2 18 7" xfId="45022"/>
    <cellStyle name="20% - Énfasis2 19" xfId="1281"/>
    <cellStyle name="20% - Énfasis2 19 2" xfId="3616"/>
    <cellStyle name="20% - Énfasis2 19 2 2" xfId="8763"/>
    <cellStyle name="20% - Énfasis2 19 2 2 2" xfId="19546"/>
    <cellStyle name="20% - Énfasis2 19 2 3" xfId="14414"/>
    <cellStyle name="20% - Énfasis2 19 2 4" xfId="42473"/>
    <cellStyle name="20% - Énfasis2 19 2 5" xfId="47316"/>
    <cellStyle name="20% - Énfasis2 19 3" xfId="6482"/>
    <cellStyle name="20% - Énfasis2 19 3 2" xfId="17265"/>
    <cellStyle name="20% - Énfasis2 19 4" xfId="12109"/>
    <cellStyle name="20% - Énfasis2 19 5" xfId="40199"/>
    <cellStyle name="20% - Énfasis2 19 6" xfId="45042"/>
    <cellStyle name="20% - Énfasis2 2" xfId="135"/>
    <cellStyle name="20% - Énfasis2 2 10" xfId="44241"/>
    <cellStyle name="20% - Énfasis2 2 2" xfId="722"/>
    <cellStyle name="20% - Énfasis2 2 2 2" xfId="1806"/>
    <cellStyle name="20% - Énfasis2 2 2 2 2" xfId="4115"/>
    <cellStyle name="20% - Énfasis2 2 2 2 2 2" xfId="9262"/>
    <cellStyle name="20% - Énfasis2 2 2 2 2 2 2" xfId="20045"/>
    <cellStyle name="20% - Énfasis2 2 2 2 2 3" xfId="14913"/>
    <cellStyle name="20% - Énfasis2 2 2 2 2 4" xfId="42972"/>
    <cellStyle name="20% - Énfasis2 2 2 2 2 5" xfId="47815"/>
    <cellStyle name="20% - Énfasis2 2 2 2 3" xfId="6981"/>
    <cellStyle name="20% - Énfasis2 2 2 2 3 2" xfId="17764"/>
    <cellStyle name="20% - Énfasis2 2 2 2 4" xfId="12626"/>
    <cellStyle name="20% - Énfasis2 2 2 2 5" xfId="40696"/>
    <cellStyle name="20% - Énfasis2 2 2 2 6" xfId="45539"/>
    <cellStyle name="20% - Énfasis2 2 2 3" xfId="3060"/>
    <cellStyle name="20% - Énfasis2 2 2 3 2" xfId="8208"/>
    <cellStyle name="20% - Énfasis2 2 2 3 2 2" xfId="18991"/>
    <cellStyle name="20% - Énfasis2 2 2 3 3" xfId="13859"/>
    <cellStyle name="20% - Énfasis2 2 2 3 4" xfId="41918"/>
    <cellStyle name="20% - Énfasis2 2 2 3 5" xfId="46761"/>
    <cellStyle name="20% - Énfasis2 2 2 4" xfId="5925"/>
    <cellStyle name="20% - Énfasis2 2 2 4 2" xfId="16709"/>
    <cellStyle name="20% - Énfasis2 2 2 5" xfId="11551"/>
    <cellStyle name="20% - Énfasis2 2 2 6" xfId="39649"/>
    <cellStyle name="20% - Énfasis2 2 2 7" xfId="44495"/>
    <cellStyle name="20% - Énfasis2 2 3" xfId="1550"/>
    <cellStyle name="20% - Énfasis2 2 3 2" xfId="3859"/>
    <cellStyle name="20% - Énfasis2 2 3 2 2" xfId="9006"/>
    <cellStyle name="20% - Énfasis2 2 3 2 2 2" xfId="19789"/>
    <cellStyle name="20% - Énfasis2 2 3 2 3" xfId="14657"/>
    <cellStyle name="20% - Énfasis2 2 3 2 4" xfId="42716"/>
    <cellStyle name="20% - Énfasis2 2 3 2 5" xfId="47559"/>
    <cellStyle name="20% - Énfasis2 2 3 3" xfId="6725"/>
    <cellStyle name="20% - Énfasis2 2 3 3 2" xfId="17508"/>
    <cellStyle name="20% - Énfasis2 2 3 4" xfId="12370"/>
    <cellStyle name="20% - Énfasis2 2 3 5" xfId="40440"/>
    <cellStyle name="20% - Énfasis2 2 3 6" xfId="45283"/>
    <cellStyle name="20% - Énfasis2 2 4" xfId="2576"/>
    <cellStyle name="20% - Énfasis2 2 4 2" xfId="7744"/>
    <cellStyle name="20% - Énfasis2 2 4 2 2" xfId="18527"/>
    <cellStyle name="20% - Énfasis2 2 4 3" xfId="13391"/>
    <cellStyle name="20% - Énfasis2 2 4 4" xfId="41456"/>
    <cellStyle name="20% - Énfasis2 2 4 5" xfId="46299"/>
    <cellStyle name="20% - Énfasis2 2 5" xfId="4964"/>
    <cellStyle name="20% - Énfasis2 2 5 2" xfId="10112"/>
    <cellStyle name="20% - Énfasis2 2 5 2 2" xfId="20895"/>
    <cellStyle name="20% - Énfasis2 2 5 3" xfId="15762"/>
    <cellStyle name="20% - Énfasis2 2 5 4" xfId="43818"/>
    <cellStyle name="20% - Énfasis2 2 5 5" xfId="48661"/>
    <cellStyle name="20% - Énfasis2 2 6" xfId="5042"/>
    <cellStyle name="20% - Énfasis2 2 6 2" xfId="10190"/>
    <cellStyle name="20% - Énfasis2 2 6 2 2" xfId="20973"/>
    <cellStyle name="20% - Énfasis2 2 6 3" xfId="15839"/>
    <cellStyle name="20% - Énfasis2 2 7" xfId="5450"/>
    <cellStyle name="20% - Énfasis2 2 7 2" xfId="16242"/>
    <cellStyle name="20% - Énfasis2 2 8" xfId="10986"/>
    <cellStyle name="20% - Énfasis2 2 9" xfId="39395"/>
    <cellStyle name="20% - Énfasis2 20" xfId="1303"/>
    <cellStyle name="20% - Énfasis2 20 2" xfId="3637"/>
    <cellStyle name="20% - Énfasis2 20 2 2" xfId="8784"/>
    <cellStyle name="20% - Énfasis2 20 2 2 2" xfId="19567"/>
    <cellStyle name="20% - Énfasis2 20 2 3" xfId="14435"/>
    <cellStyle name="20% - Énfasis2 20 2 4" xfId="42494"/>
    <cellStyle name="20% - Énfasis2 20 2 5" xfId="47337"/>
    <cellStyle name="20% - Énfasis2 20 3" xfId="6503"/>
    <cellStyle name="20% - Énfasis2 20 3 2" xfId="17286"/>
    <cellStyle name="20% - Énfasis2 20 4" xfId="12130"/>
    <cellStyle name="20% - Énfasis2 20 5" xfId="40220"/>
    <cellStyle name="20% - Énfasis2 20 6" xfId="45063"/>
    <cellStyle name="20% - Énfasis2 21" xfId="2399"/>
    <cellStyle name="20% - Énfasis2 21 2" xfId="4701"/>
    <cellStyle name="20% - Énfasis2 21 2 2" xfId="9848"/>
    <cellStyle name="20% - Énfasis2 21 2 2 2" xfId="20631"/>
    <cellStyle name="20% - Énfasis2 21 2 3" xfId="15499"/>
    <cellStyle name="20% - Énfasis2 21 2 4" xfId="43558"/>
    <cellStyle name="20% - Énfasis2 21 2 5" xfId="48401"/>
    <cellStyle name="20% - Énfasis2 21 3" xfId="7567"/>
    <cellStyle name="20% - Énfasis2 21 3 2" xfId="18350"/>
    <cellStyle name="20% - Énfasis2 21 4" xfId="13213"/>
    <cellStyle name="20% - Énfasis2 21 5" xfId="41282"/>
    <cellStyle name="20% - Énfasis2 21 6" xfId="46125"/>
    <cellStyle name="20% - Énfasis2 22" xfId="2435"/>
    <cellStyle name="20% - Énfasis2 22 2" xfId="4737"/>
    <cellStyle name="20% - Énfasis2 22 2 2" xfId="9884"/>
    <cellStyle name="20% - Énfasis2 22 2 2 2" xfId="20667"/>
    <cellStyle name="20% - Énfasis2 22 2 3" xfId="15535"/>
    <cellStyle name="20% - Énfasis2 22 2 4" xfId="43594"/>
    <cellStyle name="20% - Énfasis2 22 2 5" xfId="48437"/>
    <cellStyle name="20% - Énfasis2 22 3" xfId="7603"/>
    <cellStyle name="20% - Énfasis2 22 3 2" xfId="18386"/>
    <cellStyle name="20% - Énfasis2 22 4" xfId="13249"/>
    <cellStyle name="20% - Énfasis2 22 5" xfId="41318"/>
    <cellStyle name="20% - Énfasis2 22 6" xfId="46161"/>
    <cellStyle name="20% - Énfasis2 23" xfId="2450"/>
    <cellStyle name="20% - Énfasis2 23 2" xfId="4752"/>
    <cellStyle name="20% - Énfasis2 23 2 2" xfId="9899"/>
    <cellStyle name="20% - Énfasis2 23 2 2 2" xfId="20682"/>
    <cellStyle name="20% - Énfasis2 23 2 3" xfId="15550"/>
    <cellStyle name="20% - Énfasis2 23 2 4" xfId="43609"/>
    <cellStyle name="20% - Énfasis2 23 2 5" xfId="48452"/>
    <cellStyle name="20% - Énfasis2 23 3" xfId="7618"/>
    <cellStyle name="20% - Énfasis2 23 3 2" xfId="18401"/>
    <cellStyle name="20% - Énfasis2 23 4" xfId="13264"/>
    <cellStyle name="20% - Énfasis2 23 5" xfId="41333"/>
    <cellStyle name="20% - Énfasis2 23 6" xfId="46176"/>
    <cellStyle name="20% - Énfasis2 24" xfId="2497"/>
    <cellStyle name="20% - Énfasis2 24 2" xfId="4799"/>
    <cellStyle name="20% - Énfasis2 24 2 2" xfId="9946"/>
    <cellStyle name="20% - Énfasis2 24 2 2 2" xfId="20729"/>
    <cellStyle name="20% - Énfasis2 24 2 3" xfId="15597"/>
    <cellStyle name="20% - Énfasis2 24 2 4" xfId="43656"/>
    <cellStyle name="20% - Énfasis2 24 2 5" xfId="48499"/>
    <cellStyle name="20% - Énfasis2 24 3" xfId="7665"/>
    <cellStyle name="20% - Énfasis2 24 3 2" xfId="18448"/>
    <cellStyle name="20% - Énfasis2 24 4" xfId="13311"/>
    <cellStyle name="20% - Énfasis2 24 5" xfId="41380"/>
    <cellStyle name="20% - Énfasis2 24 6" xfId="46223"/>
    <cellStyle name="20% - Énfasis2 25" xfId="2516"/>
    <cellStyle name="20% - Énfasis2 25 2" xfId="4818"/>
    <cellStyle name="20% - Énfasis2 25 2 2" xfId="9965"/>
    <cellStyle name="20% - Énfasis2 25 2 2 2" xfId="20748"/>
    <cellStyle name="20% - Énfasis2 25 2 3" xfId="15616"/>
    <cellStyle name="20% - Énfasis2 25 2 4" xfId="43675"/>
    <cellStyle name="20% - Énfasis2 25 2 5" xfId="48518"/>
    <cellStyle name="20% - Énfasis2 25 3" xfId="7684"/>
    <cellStyle name="20% - Énfasis2 25 3 2" xfId="18467"/>
    <cellStyle name="20% - Énfasis2 25 4" xfId="13330"/>
    <cellStyle name="20% - Énfasis2 25 5" xfId="41398"/>
    <cellStyle name="20% - Énfasis2 25 6" xfId="46241"/>
    <cellStyle name="20% - Énfasis2 26" xfId="2547"/>
    <cellStyle name="20% - Énfasis2 26 2" xfId="4849"/>
    <cellStyle name="20% - Énfasis2 26 2 2" xfId="9996"/>
    <cellStyle name="20% - Énfasis2 26 2 2 2" xfId="20779"/>
    <cellStyle name="20% - Énfasis2 26 2 3" xfId="15647"/>
    <cellStyle name="20% - Énfasis2 26 2 4" xfId="43706"/>
    <cellStyle name="20% - Énfasis2 26 2 5" xfId="48549"/>
    <cellStyle name="20% - Énfasis2 26 3" xfId="7715"/>
    <cellStyle name="20% - Énfasis2 26 3 2" xfId="18498"/>
    <cellStyle name="20% - Énfasis2 26 4" xfId="13362"/>
    <cellStyle name="20% - Énfasis2 26 5" xfId="41427"/>
    <cellStyle name="20% - Énfasis2 26 6" xfId="46270"/>
    <cellStyle name="20% - Énfasis2 27" xfId="4906"/>
    <cellStyle name="20% - Énfasis2 27 2" xfId="10053"/>
    <cellStyle name="20% - Énfasis2 27 2 2" xfId="20836"/>
    <cellStyle name="20% - Énfasis2 27 3" xfId="15703"/>
    <cellStyle name="20% - Énfasis2 27 4" xfId="43760"/>
    <cellStyle name="20% - Énfasis2 27 5" xfId="48603"/>
    <cellStyle name="20% - Énfasis2 28" xfId="4936"/>
    <cellStyle name="20% - Énfasis2 28 2" xfId="10084"/>
    <cellStyle name="20% - Énfasis2 28 2 2" xfId="20867"/>
    <cellStyle name="20% - Énfasis2 28 3" xfId="15734"/>
    <cellStyle name="20% - Énfasis2 28 4" xfId="43790"/>
    <cellStyle name="20% - Énfasis2 28 5" xfId="48633"/>
    <cellStyle name="20% - Énfasis2 29" xfId="5199"/>
    <cellStyle name="20% - Énfasis2 29 2" xfId="10337"/>
    <cellStyle name="20% - Énfasis2 29 2 2" xfId="21120"/>
    <cellStyle name="20% - Énfasis2 29 3" xfId="15992"/>
    <cellStyle name="20% - Énfasis2 3" xfId="495"/>
    <cellStyle name="20% - Énfasis2 3 2" xfId="1587"/>
    <cellStyle name="20% - Énfasis2 3 2 2" xfId="3896"/>
    <cellStyle name="20% - Énfasis2 3 2 2 2" xfId="9043"/>
    <cellStyle name="20% - Énfasis2 3 2 2 2 2" xfId="19826"/>
    <cellStyle name="20% - Énfasis2 3 2 2 3" xfId="14694"/>
    <cellStyle name="20% - Énfasis2 3 2 2 4" xfId="42753"/>
    <cellStyle name="20% - Énfasis2 3 2 2 5" xfId="47596"/>
    <cellStyle name="20% - Énfasis2 3 2 3" xfId="6762"/>
    <cellStyle name="20% - Énfasis2 3 2 3 2" xfId="17545"/>
    <cellStyle name="20% - Énfasis2 3 2 4" xfId="12407"/>
    <cellStyle name="20% - Énfasis2 3 2 5" xfId="40477"/>
    <cellStyle name="20% - Énfasis2 3 2 6" xfId="45320"/>
    <cellStyle name="20% - Énfasis2 3 3" xfId="2835"/>
    <cellStyle name="20% - Énfasis2 3 3 2" xfId="7989"/>
    <cellStyle name="20% - Énfasis2 3 3 2 2" xfId="18772"/>
    <cellStyle name="20% - Énfasis2 3 3 3" xfId="13640"/>
    <cellStyle name="20% - Énfasis2 3 3 4" xfId="41699"/>
    <cellStyle name="20% - Énfasis2 3 3 5" xfId="46542"/>
    <cellStyle name="20% - Énfasis2 3 4" xfId="5700"/>
    <cellStyle name="20% - Énfasis2 3 4 2" xfId="16489"/>
    <cellStyle name="20% - Énfasis2 3 5" xfId="11323"/>
    <cellStyle name="20% - Énfasis2 3 6" xfId="39432"/>
    <cellStyle name="20% - Énfasis2 3 7" xfId="44278"/>
    <cellStyle name="20% - Énfasis2 30" xfId="5215"/>
    <cellStyle name="20% - Énfasis2 30 2" xfId="10353"/>
    <cellStyle name="20% - Énfasis2 30 2 2" xfId="21136"/>
    <cellStyle name="20% - Énfasis2 30 3" xfId="16008"/>
    <cellStyle name="20% - Énfasis2 31" xfId="5244"/>
    <cellStyle name="20% - Énfasis2 31 2" xfId="10382"/>
    <cellStyle name="20% - Énfasis2 31 2 2" xfId="21165"/>
    <cellStyle name="20% - Énfasis2 31 3" xfId="16037"/>
    <cellStyle name="20% - Énfasis2 32" xfId="5261"/>
    <cellStyle name="20% - Énfasis2 32 2" xfId="10397"/>
    <cellStyle name="20% - Énfasis2 32 2 2" xfId="21180"/>
    <cellStyle name="20% - Énfasis2 32 3" xfId="16053"/>
    <cellStyle name="20% - Énfasis2 33" xfId="5277"/>
    <cellStyle name="20% - Énfasis2 33 2" xfId="10413"/>
    <cellStyle name="20% - Énfasis2 33 2 2" xfId="21196"/>
    <cellStyle name="20% - Énfasis2 33 3" xfId="16069"/>
    <cellStyle name="20% - Énfasis2 34" xfId="5297"/>
    <cellStyle name="20% - Énfasis2 34 2" xfId="10433"/>
    <cellStyle name="20% - Énfasis2 34 2 2" xfId="21216"/>
    <cellStyle name="20% - Énfasis2 34 3" xfId="16089"/>
    <cellStyle name="20% - Énfasis2 35" xfId="5313"/>
    <cellStyle name="20% - Énfasis2 35 2" xfId="10449"/>
    <cellStyle name="20% - Énfasis2 35 2 2" xfId="21232"/>
    <cellStyle name="20% - Énfasis2 35 3" xfId="16105"/>
    <cellStyle name="20% - Énfasis2 36" xfId="5330"/>
    <cellStyle name="20% - Énfasis2 36 2" xfId="10466"/>
    <cellStyle name="20% - Énfasis2 36 2 2" xfId="21249"/>
    <cellStyle name="20% - Énfasis2 36 3" xfId="16122"/>
    <cellStyle name="20% - Énfasis2 37" xfId="5378"/>
    <cellStyle name="20% - Énfasis2 37 2" xfId="10514"/>
    <cellStyle name="20% - Énfasis2 37 2 2" xfId="21297"/>
    <cellStyle name="20% - Énfasis2 37 3" xfId="16170"/>
    <cellStyle name="20% - Énfasis2 38" xfId="5398"/>
    <cellStyle name="20% - Énfasis2 38 2" xfId="10534"/>
    <cellStyle name="20% - Énfasis2 38 2 2" xfId="21317"/>
    <cellStyle name="20% - Énfasis2 38 3" xfId="16190"/>
    <cellStyle name="20% - Énfasis2 39" xfId="5427"/>
    <cellStyle name="20% - Énfasis2 39 2" xfId="16219"/>
    <cellStyle name="20% - Énfasis2 4" xfId="513"/>
    <cellStyle name="20% - Énfasis2 4 2" xfId="1606"/>
    <cellStyle name="20% - Énfasis2 4 2 2" xfId="3915"/>
    <cellStyle name="20% - Énfasis2 4 2 2 2" xfId="9062"/>
    <cellStyle name="20% - Énfasis2 4 2 2 2 2" xfId="19845"/>
    <cellStyle name="20% - Énfasis2 4 2 2 3" xfId="14713"/>
    <cellStyle name="20% - Énfasis2 4 2 2 4" xfId="42772"/>
    <cellStyle name="20% - Énfasis2 4 2 2 5" xfId="47615"/>
    <cellStyle name="20% - Énfasis2 4 2 3" xfId="6781"/>
    <cellStyle name="20% - Énfasis2 4 2 3 2" xfId="17564"/>
    <cellStyle name="20% - Énfasis2 4 2 4" xfId="12426"/>
    <cellStyle name="20% - Énfasis2 4 2 5" xfId="40496"/>
    <cellStyle name="20% - Énfasis2 4 2 6" xfId="45339"/>
    <cellStyle name="20% - Énfasis2 4 3" xfId="2854"/>
    <cellStyle name="20% - Énfasis2 4 3 2" xfId="8008"/>
    <cellStyle name="20% - Énfasis2 4 3 2 2" xfId="18791"/>
    <cellStyle name="20% - Énfasis2 4 3 3" xfId="13659"/>
    <cellStyle name="20% - Énfasis2 4 3 4" xfId="41718"/>
    <cellStyle name="20% - Énfasis2 4 3 5" xfId="46561"/>
    <cellStyle name="20% - Énfasis2 4 4" xfId="5719"/>
    <cellStyle name="20% - Énfasis2 4 4 2" xfId="16508"/>
    <cellStyle name="20% - Énfasis2 4 5" xfId="11342"/>
    <cellStyle name="20% - Énfasis2 4 6" xfId="39451"/>
    <cellStyle name="20% - Énfasis2 4 7" xfId="44297"/>
    <cellStyle name="20% - Énfasis2 40" xfId="10859"/>
    <cellStyle name="20% - Énfasis2 40 2" xfId="21642"/>
    <cellStyle name="20% - Énfasis2 41" xfId="10911"/>
    <cellStyle name="20% - Énfasis2 41 2" xfId="21694"/>
    <cellStyle name="20% - Énfasis2 42" xfId="10926"/>
    <cellStyle name="20% - Énfasis2 42 2" xfId="21709"/>
    <cellStyle name="20% - Énfasis2 43" xfId="10947"/>
    <cellStyle name="20% - Énfasis2 43 2" xfId="21730"/>
    <cellStyle name="20% - Énfasis2 44" xfId="10971"/>
    <cellStyle name="20% - Énfasis2 45" xfId="38841"/>
    <cellStyle name="20% - Énfasis2 46" xfId="38855"/>
    <cellStyle name="20% - Énfasis2 47" xfId="38871"/>
    <cellStyle name="20% - Énfasis2 48" xfId="38962"/>
    <cellStyle name="20% - Énfasis2 49" xfId="38978"/>
    <cellStyle name="20% - Énfasis2 5" xfId="529"/>
    <cellStyle name="20% - Énfasis2 5 2" xfId="1620"/>
    <cellStyle name="20% - Énfasis2 5 2 2" xfId="3929"/>
    <cellStyle name="20% - Énfasis2 5 2 2 2" xfId="9076"/>
    <cellStyle name="20% - Énfasis2 5 2 2 2 2" xfId="19859"/>
    <cellStyle name="20% - Énfasis2 5 2 2 3" xfId="14727"/>
    <cellStyle name="20% - Énfasis2 5 2 2 4" xfId="42786"/>
    <cellStyle name="20% - Énfasis2 5 2 2 5" xfId="47629"/>
    <cellStyle name="20% - Énfasis2 5 2 3" xfId="6795"/>
    <cellStyle name="20% - Énfasis2 5 2 3 2" xfId="17578"/>
    <cellStyle name="20% - Énfasis2 5 2 4" xfId="12440"/>
    <cellStyle name="20% - Énfasis2 5 2 5" xfId="40510"/>
    <cellStyle name="20% - Énfasis2 5 2 6" xfId="45353"/>
    <cellStyle name="20% - Énfasis2 5 3" xfId="2868"/>
    <cellStyle name="20% - Énfasis2 5 3 2" xfId="8022"/>
    <cellStyle name="20% - Énfasis2 5 3 2 2" xfId="18805"/>
    <cellStyle name="20% - Énfasis2 5 3 3" xfId="13673"/>
    <cellStyle name="20% - Énfasis2 5 3 4" xfId="41732"/>
    <cellStyle name="20% - Énfasis2 5 3 5" xfId="46575"/>
    <cellStyle name="20% - Énfasis2 5 4" xfId="5733"/>
    <cellStyle name="20% - Énfasis2 5 4 2" xfId="16522"/>
    <cellStyle name="20% - Énfasis2 5 5" xfId="11357"/>
    <cellStyle name="20% - Énfasis2 5 6" xfId="39465"/>
    <cellStyle name="20% - Énfasis2 5 7" xfId="44311"/>
    <cellStyle name="20% - Énfasis2 50" xfId="38994"/>
    <cellStyle name="20% - Énfasis2 51" xfId="39025"/>
    <cellStyle name="20% - Énfasis2 52" xfId="39039"/>
    <cellStyle name="20% - Énfasis2 53" xfId="39058"/>
    <cellStyle name="20% - Énfasis2 54" xfId="39078"/>
    <cellStyle name="20% - Énfasis2 55" xfId="39096"/>
    <cellStyle name="20% - Énfasis2 56" xfId="43896"/>
    <cellStyle name="20% - Énfasis2 57" xfId="43922"/>
    <cellStyle name="20% - Énfasis2 58" xfId="43940"/>
    <cellStyle name="20% - Énfasis2 59" xfId="43966"/>
    <cellStyle name="20% - Énfasis2 6" xfId="546"/>
    <cellStyle name="20% - Énfasis2 6 2" xfId="1637"/>
    <cellStyle name="20% - Énfasis2 6 2 2" xfId="3946"/>
    <cellStyle name="20% - Énfasis2 6 2 2 2" xfId="9093"/>
    <cellStyle name="20% - Énfasis2 6 2 2 2 2" xfId="19876"/>
    <cellStyle name="20% - Énfasis2 6 2 2 3" xfId="14744"/>
    <cellStyle name="20% - Énfasis2 6 2 2 4" xfId="42803"/>
    <cellStyle name="20% - Énfasis2 6 2 2 5" xfId="47646"/>
    <cellStyle name="20% - Énfasis2 6 2 3" xfId="6812"/>
    <cellStyle name="20% - Énfasis2 6 2 3 2" xfId="17595"/>
    <cellStyle name="20% - Énfasis2 6 2 4" xfId="12457"/>
    <cellStyle name="20% - Énfasis2 6 2 5" xfId="40527"/>
    <cellStyle name="20% - Énfasis2 6 2 6" xfId="45370"/>
    <cellStyle name="20% - Énfasis2 6 3" xfId="2885"/>
    <cellStyle name="20% - Énfasis2 6 3 2" xfId="8039"/>
    <cellStyle name="20% - Énfasis2 6 3 2 2" xfId="18822"/>
    <cellStyle name="20% - Énfasis2 6 3 3" xfId="13690"/>
    <cellStyle name="20% - Énfasis2 6 3 4" xfId="41749"/>
    <cellStyle name="20% - Énfasis2 6 3 5" xfId="46592"/>
    <cellStyle name="20% - Énfasis2 6 4" xfId="5750"/>
    <cellStyle name="20% - Énfasis2 6 4 2" xfId="16539"/>
    <cellStyle name="20% - Énfasis2 6 5" xfId="11374"/>
    <cellStyle name="20% - Énfasis2 6 6" xfId="39482"/>
    <cellStyle name="20% - Énfasis2 6 7" xfId="44328"/>
    <cellStyle name="20% - Énfasis2 7" xfId="566"/>
    <cellStyle name="20% - Énfasis2 7 2" xfId="1657"/>
    <cellStyle name="20% - Énfasis2 7 2 2" xfId="3966"/>
    <cellStyle name="20% - Énfasis2 7 2 2 2" xfId="9113"/>
    <cellStyle name="20% - Énfasis2 7 2 2 2 2" xfId="19896"/>
    <cellStyle name="20% - Énfasis2 7 2 2 3" xfId="14764"/>
    <cellStyle name="20% - Énfasis2 7 2 2 4" xfId="42823"/>
    <cellStyle name="20% - Énfasis2 7 2 2 5" xfId="47666"/>
    <cellStyle name="20% - Énfasis2 7 2 3" xfId="6832"/>
    <cellStyle name="20% - Énfasis2 7 2 3 2" xfId="17615"/>
    <cellStyle name="20% - Énfasis2 7 2 4" xfId="12477"/>
    <cellStyle name="20% - Énfasis2 7 2 5" xfId="40547"/>
    <cellStyle name="20% - Énfasis2 7 2 6" xfId="45390"/>
    <cellStyle name="20% - Énfasis2 7 3" xfId="2905"/>
    <cellStyle name="20% - Énfasis2 7 3 2" xfId="8059"/>
    <cellStyle name="20% - Énfasis2 7 3 2 2" xfId="18842"/>
    <cellStyle name="20% - Énfasis2 7 3 3" xfId="13710"/>
    <cellStyle name="20% - Énfasis2 7 3 4" xfId="41769"/>
    <cellStyle name="20% - Énfasis2 7 3 5" xfId="46612"/>
    <cellStyle name="20% - Énfasis2 7 4" xfId="5770"/>
    <cellStyle name="20% - Énfasis2 7 4 2" xfId="16559"/>
    <cellStyle name="20% - Énfasis2 7 5" xfId="11394"/>
    <cellStyle name="20% - Énfasis2 7 6" xfId="39501"/>
    <cellStyle name="20% - Énfasis2 7 7" xfId="44347"/>
    <cellStyle name="20% - Énfasis2 8" xfId="581"/>
    <cellStyle name="20% - Énfasis2 8 2" xfId="1672"/>
    <cellStyle name="20% - Énfasis2 8 2 2" xfId="3981"/>
    <cellStyle name="20% - Énfasis2 8 2 2 2" xfId="9128"/>
    <cellStyle name="20% - Énfasis2 8 2 2 2 2" xfId="19911"/>
    <cellStyle name="20% - Énfasis2 8 2 2 3" xfId="14779"/>
    <cellStyle name="20% - Énfasis2 8 2 2 4" xfId="42838"/>
    <cellStyle name="20% - Énfasis2 8 2 2 5" xfId="47681"/>
    <cellStyle name="20% - Énfasis2 8 2 3" xfId="6847"/>
    <cellStyle name="20% - Énfasis2 8 2 3 2" xfId="17630"/>
    <cellStyle name="20% - Énfasis2 8 2 4" xfId="12492"/>
    <cellStyle name="20% - Énfasis2 8 2 5" xfId="40562"/>
    <cellStyle name="20% - Énfasis2 8 2 6" xfId="45405"/>
    <cellStyle name="20% - Énfasis2 8 3" xfId="2920"/>
    <cellStyle name="20% - Énfasis2 8 3 2" xfId="8074"/>
    <cellStyle name="20% - Énfasis2 8 3 2 2" xfId="18857"/>
    <cellStyle name="20% - Énfasis2 8 3 3" xfId="13725"/>
    <cellStyle name="20% - Énfasis2 8 3 4" xfId="41784"/>
    <cellStyle name="20% - Énfasis2 8 3 5" xfId="46627"/>
    <cellStyle name="20% - Énfasis2 8 4" xfId="5785"/>
    <cellStyle name="20% - Énfasis2 8 4 2" xfId="16574"/>
    <cellStyle name="20% - Énfasis2 8 5" xfId="11409"/>
    <cellStyle name="20% - Énfasis2 8 6" xfId="39515"/>
    <cellStyle name="20% - Énfasis2 8 7" xfId="44361"/>
    <cellStyle name="20% - Énfasis2 9" xfId="659"/>
    <cellStyle name="20% - Énfasis2 9 2" xfId="1750"/>
    <cellStyle name="20% - Énfasis2 9 2 2" xfId="4059"/>
    <cellStyle name="20% - Énfasis2 9 2 2 2" xfId="9206"/>
    <cellStyle name="20% - Énfasis2 9 2 2 2 2" xfId="19989"/>
    <cellStyle name="20% - Énfasis2 9 2 2 3" xfId="14857"/>
    <cellStyle name="20% - Énfasis2 9 2 2 4" xfId="42916"/>
    <cellStyle name="20% - Énfasis2 9 2 2 5" xfId="47759"/>
    <cellStyle name="20% - Énfasis2 9 2 3" xfId="6925"/>
    <cellStyle name="20% - Énfasis2 9 2 3 2" xfId="17708"/>
    <cellStyle name="20% - Énfasis2 9 2 4" xfId="12570"/>
    <cellStyle name="20% - Énfasis2 9 2 5" xfId="40640"/>
    <cellStyle name="20% - Énfasis2 9 2 6" xfId="45483"/>
    <cellStyle name="20% - Énfasis2 9 3" xfId="2998"/>
    <cellStyle name="20% - Énfasis2 9 3 2" xfId="8152"/>
    <cellStyle name="20% - Énfasis2 9 3 2 2" xfId="18935"/>
    <cellStyle name="20% - Énfasis2 9 3 3" xfId="13803"/>
    <cellStyle name="20% - Énfasis2 9 3 4" xfId="41862"/>
    <cellStyle name="20% - Énfasis2 9 3 5" xfId="46705"/>
    <cellStyle name="20% - Énfasis2 9 4" xfId="5863"/>
    <cellStyle name="20% - Énfasis2 9 4 2" xfId="16652"/>
    <cellStyle name="20% - Énfasis2 9 5" xfId="11488"/>
    <cellStyle name="20% - Énfasis2 9 6" xfId="39593"/>
    <cellStyle name="20% - Énfasis2 9 7" xfId="44439"/>
    <cellStyle name="20% - Énfasis3 10" xfId="802"/>
    <cellStyle name="20% - Énfasis3 10 2" xfId="1885"/>
    <cellStyle name="20% - Énfasis3 10 2 2" xfId="4194"/>
    <cellStyle name="20% - Énfasis3 10 2 2 2" xfId="9341"/>
    <cellStyle name="20% - Énfasis3 10 2 2 2 2" xfId="20124"/>
    <cellStyle name="20% - Énfasis3 10 2 2 3" xfId="14992"/>
    <cellStyle name="20% - Énfasis3 10 2 2 4" xfId="43051"/>
    <cellStyle name="20% - Énfasis3 10 2 2 5" xfId="47894"/>
    <cellStyle name="20% - Énfasis3 10 2 3" xfId="7060"/>
    <cellStyle name="20% - Énfasis3 10 2 3 2" xfId="17843"/>
    <cellStyle name="20% - Énfasis3 10 2 4" xfId="12705"/>
    <cellStyle name="20% - Énfasis3 10 2 5" xfId="40775"/>
    <cellStyle name="20% - Énfasis3 10 2 6" xfId="45618"/>
    <cellStyle name="20% - Énfasis3 10 3" xfId="3139"/>
    <cellStyle name="20% - Énfasis3 10 3 2" xfId="8286"/>
    <cellStyle name="20% - Énfasis3 10 3 2 2" xfId="19069"/>
    <cellStyle name="20% - Énfasis3 10 3 3" xfId="13937"/>
    <cellStyle name="20% - Énfasis3 10 3 4" xfId="41996"/>
    <cellStyle name="20% - Énfasis3 10 3 5" xfId="46839"/>
    <cellStyle name="20% - Énfasis3 10 4" xfId="6003"/>
    <cellStyle name="20% - Énfasis3 10 4 2" xfId="16786"/>
    <cellStyle name="20% - Énfasis3 10 5" xfId="11630"/>
    <cellStyle name="20% - Énfasis3 10 6" xfId="39726"/>
    <cellStyle name="20% - Énfasis3 10 7" xfId="44573"/>
    <cellStyle name="20% - Énfasis3 11" xfId="911"/>
    <cellStyle name="20% - Énfasis3 11 2" xfId="1994"/>
    <cellStyle name="20% - Énfasis3 11 2 2" xfId="4303"/>
    <cellStyle name="20% - Énfasis3 11 2 2 2" xfId="9450"/>
    <cellStyle name="20% - Énfasis3 11 2 2 2 2" xfId="20233"/>
    <cellStyle name="20% - Énfasis3 11 2 2 3" xfId="15101"/>
    <cellStyle name="20% - Énfasis3 11 2 2 4" xfId="43160"/>
    <cellStyle name="20% - Énfasis3 11 2 2 5" xfId="48003"/>
    <cellStyle name="20% - Énfasis3 11 2 3" xfId="7169"/>
    <cellStyle name="20% - Énfasis3 11 2 3 2" xfId="17952"/>
    <cellStyle name="20% - Énfasis3 11 2 4" xfId="12814"/>
    <cellStyle name="20% - Énfasis3 11 2 5" xfId="40884"/>
    <cellStyle name="20% - Énfasis3 11 2 6" xfId="45727"/>
    <cellStyle name="20% - Énfasis3 11 3" xfId="3248"/>
    <cellStyle name="20% - Énfasis3 11 3 2" xfId="8395"/>
    <cellStyle name="20% - Énfasis3 11 3 2 2" xfId="19178"/>
    <cellStyle name="20% - Énfasis3 11 3 3" xfId="14046"/>
    <cellStyle name="20% - Énfasis3 11 3 4" xfId="42105"/>
    <cellStyle name="20% - Énfasis3 11 3 5" xfId="46948"/>
    <cellStyle name="20% - Énfasis3 11 4" xfId="6112"/>
    <cellStyle name="20% - Énfasis3 11 4 2" xfId="16895"/>
    <cellStyle name="20% - Énfasis3 11 5" xfId="11739"/>
    <cellStyle name="20% - Énfasis3 11 6" xfId="39835"/>
    <cellStyle name="20% - Énfasis3 11 7" xfId="44682"/>
    <cellStyle name="20% - Énfasis3 12" xfId="986"/>
    <cellStyle name="20% - Énfasis3 12 2" xfId="2069"/>
    <cellStyle name="20% - Énfasis3 12 2 2" xfId="4378"/>
    <cellStyle name="20% - Énfasis3 12 2 2 2" xfId="9525"/>
    <cellStyle name="20% - Énfasis3 12 2 2 2 2" xfId="20308"/>
    <cellStyle name="20% - Énfasis3 12 2 2 3" xfId="15176"/>
    <cellStyle name="20% - Énfasis3 12 2 2 4" xfId="43235"/>
    <cellStyle name="20% - Énfasis3 12 2 2 5" xfId="48078"/>
    <cellStyle name="20% - Énfasis3 12 2 3" xfId="7244"/>
    <cellStyle name="20% - Énfasis3 12 2 3 2" xfId="18027"/>
    <cellStyle name="20% - Énfasis3 12 2 4" xfId="12889"/>
    <cellStyle name="20% - Énfasis3 12 2 5" xfId="40959"/>
    <cellStyle name="20% - Énfasis3 12 2 6" xfId="45802"/>
    <cellStyle name="20% - Énfasis3 12 3" xfId="3323"/>
    <cellStyle name="20% - Énfasis3 12 3 2" xfId="8470"/>
    <cellStyle name="20% - Énfasis3 12 3 2 2" xfId="19253"/>
    <cellStyle name="20% - Énfasis3 12 3 3" xfId="14121"/>
    <cellStyle name="20% - Énfasis3 12 3 4" xfId="42180"/>
    <cellStyle name="20% - Énfasis3 12 3 5" xfId="47023"/>
    <cellStyle name="20% - Énfasis3 12 4" xfId="6187"/>
    <cellStyle name="20% - Énfasis3 12 4 2" xfId="16970"/>
    <cellStyle name="20% - Énfasis3 12 5" xfId="11814"/>
    <cellStyle name="20% - Énfasis3 12 6" xfId="39910"/>
    <cellStyle name="20% - Énfasis3 12 7" xfId="44757"/>
    <cellStyle name="20% - Énfasis3 13" xfId="1034"/>
    <cellStyle name="20% - Énfasis3 13 2" xfId="2118"/>
    <cellStyle name="20% - Énfasis3 13 2 2" xfId="4426"/>
    <cellStyle name="20% - Énfasis3 13 2 2 2" xfId="9573"/>
    <cellStyle name="20% - Énfasis3 13 2 2 2 2" xfId="20356"/>
    <cellStyle name="20% - Énfasis3 13 2 2 3" xfId="15224"/>
    <cellStyle name="20% - Énfasis3 13 2 2 4" xfId="43283"/>
    <cellStyle name="20% - Énfasis3 13 2 2 5" xfId="48126"/>
    <cellStyle name="20% - Énfasis3 13 2 3" xfId="7292"/>
    <cellStyle name="20% - Énfasis3 13 2 3 2" xfId="18075"/>
    <cellStyle name="20% - Énfasis3 13 2 4" xfId="12938"/>
    <cellStyle name="20% - Énfasis3 13 2 5" xfId="41007"/>
    <cellStyle name="20% - Énfasis3 13 2 6" xfId="45850"/>
    <cellStyle name="20% - Énfasis3 13 3" xfId="3371"/>
    <cellStyle name="20% - Énfasis3 13 3 2" xfId="8518"/>
    <cellStyle name="20% - Énfasis3 13 3 2 2" xfId="19301"/>
    <cellStyle name="20% - Énfasis3 13 3 3" xfId="14169"/>
    <cellStyle name="20% - Énfasis3 13 3 4" xfId="42228"/>
    <cellStyle name="20% - Énfasis3 13 3 5" xfId="47071"/>
    <cellStyle name="20% - Énfasis3 13 4" xfId="6235"/>
    <cellStyle name="20% - Énfasis3 13 4 2" xfId="17018"/>
    <cellStyle name="20% - Énfasis3 13 5" xfId="11862"/>
    <cellStyle name="20% - Énfasis3 13 6" xfId="39959"/>
    <cellStyle name="20% - Énfasis3 13 7" xfId="44805"/>
    <cellStyle name="20% - Énfasis3 14" xfId="1108"/>
    <cellStyle name="20% - Énfasis3 14 2" xfId="2192"/>
    <cellStyle name="20% - Énfasis3 14 2 2" xfId="4500"/>
    <cellStyle name="20% - Énfasis3 14 2 2 2" xfId="9647"/>
    <cellStyle name="20% - Énfasis3 14 2 2 2 2" xfId="20430"/>
    <cellStyle name="20% - Énfasis3 14 2 2 3" xfId="15298"/>
    <cellStyle name="20% - Énfasis3 14 2 2 4" xfId="43357"/>
    <cellStyle name="20% - Énfasis3 14 2 2 5" xfId="48200"/>
    <cellStyle name="20% - Énfasis3 14 2 3" xfId="7366"/>
    <cellStyle name="20% - Énfasis3 14 2 3 2" xfId="18149"/>
    <cellStyle name="20% - Énfasis3 14 2 4" xfId="13012"/>
    <cellStyle name="20% - Énfasis3 14 2 5" xfId="41081"/>
    <cellStyle name="20% - Énfasis3 14 2 6" xfId="45924"/>
    <cellStyle name="20% - Énfasis3 14 3" xfId="3445"/>
    <cellStyle name="20% - Énfasis3 14 3 2" xfId="8592"/>
    <cellStyle name="20% - Énfasis3 14 3 2 2" xfId="19375"/>
    <cellStyle name="20% - Énfasis3 14 3 3" xfId="14243"/>
    <cellStyle name="20% - Énfasis3 14 3 4" xfId="42302"/>
    <cellStyle name="20% - Énfasis3 14 3 5" xfId="47145"/>
    <cellStyle name="20% - Énfasis3 14 4" xfId="6309"/>
    <cellStyle name="20% - Énfasis3 14 4 2" xfId="17092"/>
    <cellStyle name="20% - Énfasis3 14 5" xfId="11936"/>
    <cellStyle name="20% - Énfasis3 14 6" xfId="40033"/>
    <cellStyle name="20% - Énfasis3 14 7" xfId="44879"/>
    <cellStyle name="20% - Énfasis3 15" xfId="1175"/>
    <cellStyle name="20% - Énfasis3 15 2" xfId="2259"/>
    <cellStyle name="20% - Énfasis3 15 2 2" xfId="4567"/>
    <cellStyle name="20% - Énfasis3 15 2 2 2" xfId="9714"/>
    <cellStyle name="20% - Énfasis3 15 2 2 2 2" xfId="20497"/>
    <cellStyle name="20% - Énfasis3 15 2 2 3" xfId="15365"/>
    <cellStyle name="20% - Énfasis3 15 2 2 4" xfId="43424"/>
    <cellStyle name="20% - Énfasis3 15 2 2 5" xfId="48267"/>
    <cellStyle name="20% - Énfasis3 15 2 3" xfId="7433"/>
    <cellStyle name="20% - Énfasis3 15 2 3 2" xfId="18216"/>
    <cellStyle name="20% - Énfasis3 15 2 4" xfId="13079"/>
    <cellStyle name="20% - Énfasis3 15 2 5" xfId="41148"/>
    <cellStyle name="20% - Énfasis3 15 2 6" xfId="45991"/>
    <cellStyle name="20% - Énfasis3 15 3" xfId="3510"/>
    <cellStyle name="20% - Énfasis3 15 3 2" xfId="8657"/>
    <cellStyle name="20% - Énfasis3 15 3 2 2" xfId="19440"/>
    <cellStyle name="20% - Énfasis3 15 3 3" xfId="14308"/>
    <cellStyle name="20% - Énfasis3 15 3 4" xfId="42367"/>
    <cellStyle name="20% - Énfasis3 15 3 5" xfId="47210"/>
    <cellStyle name="20% - Énfasis3 15 4" xfId="6376"/>
    <cellStyle name="20% - Énfasis3 15 4 2" xfId="17159"/>
    <cellStyle name="20% - Énfasis3 15 5" xfId="12003"/>
    <cellStyle name="20% - Énfasis3 15 6" xfId="39176"/>
    <cellStyle name="20% - Énfasis3 15 7" xfId="44023"/>
    <cellStyle name="20% - Énfasis3 16" xfId="1208"/>
    <cellStyle name="20% - Énfasis3 16 2" xfId="2292"/>
    <cellStyle name="20% - Énfasis3 16 2 2" xfId="4600"/>
    <cellStyle name="20% - Énfasis3 16 2 2 2" xfId="9747"/>
    <cellStyle name="20% - Énfasis3 16 2 2 2 2" xfId="20530"/>
    <cellStyle name="20% - Énfasis3 16 2 2 3" xfId="15398"/>
    <cellStyle name="20% - Énfasis3 16 2 2 4" xfId="43457"/>
    <cellStyle name="20% - Énfasis3 16 2 2 5" xfId="48300"/>
    <cellStyle name="20% - Énfasis3 16 2 3" xfId="7466"/>
    <cellStyle name="20% - Énfasis3 16 2 3 2" xfId="18249"/>
    <cellStyle name="20% - Énfasis3 16 2 4" xfId="13112"/>
    <cellStyle name="20% - Énfasis3 16 2 5" xfId="41181"/>
    <cellStyle name="20% - Énfasis3 16 2 6" xfId="46024"/>
    <cellStyle name="20% - Énfasis3 16 3" xfId="3543"/>
    <cellStyle name="20% - Énfasis3 16 3 2" xfId="8690"/>
    <cellStyle name="20% - Énfasis3 16 3 2 2" xfId="19473"/>
    <cellStyle name="20% - Énfasis3 16 3 3" xfId="14341"/>
    <cellStyle name="20% - Énfasis3 16 3 4" xfId="42400"/>
    <cellStyle name="20% - Énfasis3 16 3 5" xfId="47243"/>
    <cellStyle name="20% - Énfasis3 16 4" xfId="6409"/>
    <cellStyle name="20% - Énfasis3 16 4 2" xfId="17192"/>
    <cellStyle name="20% - Énfasis3 16 5" xfId="12036"/>
    <cellStyle name="20% - Énfasis3 16 6" xfId="40128"/>
    <cellStyle name="20% - Énfasis3 16 7" xfId="44971"/>
    <cellStyle name="20% - Énfasis3 17" xfId="1229"/>
    <cellStyle name="20% - Énfasis3 17 2" xfId="2313"/>
    <cellStyle name="20% - Énfasis3 17 2 2" xfId="4621"/>
    <cellStyle name="20% - Énfasis3 17 2 2 2" xfId="9768"/>
    <cellStyle name="20% - Énfasis3 17 2 2 2 2" xfId="20551"/>
    <cellStyle name="20% - Énfasis3 17 2 2 3" xfId="15419"/>
    <cellStyle name="20% - Énfasis3 17 2 2 4" xfId="43478"/>
    <cellStyle name="20% - Énfasis3 17 2 2 5" xfId="48321"/>
    <cellStyle name="20% - Énfasis3 17 2 3" xfId="7487"/>
    <cellStyle name="20% - Énfasis3 17 2 3 2" xfId="18270"/>
    <cellStyle name="20% - Énfasis3 17 2 4" xfId="13133"/>
    <cellStyle name="20% - Énfasis3 17 2 5" xfId="41202"/>
    <cellStyle name="20% - Énfasis3 17 2 6" xfId="46045"/>
    <cellStyle name="20% - Énfasis3 17 3" xfId="3564"/>
    <cellStyle name="20% - Énfasis3 17 3 2" xfId="8711"/>
    <cellStyle name="20% - Énfasis3 17 3 2 2" xfId="19494"/>
    <cellStyle name="20% - Énfasis3 17 3 3" xfId="14362"/>
    <cellStyle name="20% - Énfasis3 17 3 4" xfId="42421"/>
    <cellStyle name="20% - Énfasis3 17 3 5" xfId="47264"/>
    <cellStyle name="20% - Énfasis3 17 4" xfId="6430"/>
    <cellStyle name="20% - Énfasis3 17 4 2" xfId="17213"/>
    <cellStyle name="20% - Énfasis3 17 5" xfId="12057"/>
    <cellStyle name="20% - Énfasis3 17 6" xfId="40149"/>
    <cellStyle name="20% - Énfasis3 17 7" xfId="44992"/>
    <cellStyle name="20% - Énfasis3 18" xfId="1262"/>
    <cellStyle name="20% - Énfasis3 18 2" xfId="2346"/>
    <cellStyle name="20% - Énfasis3 18 2 2" xfId="4654"/>
    <cellStyle name="20% - Énfasis3 18 2 2 2" xfId="9801"/>
    <cellStyle name="20% - Énfasis3 18 2 2 2 2" xfId="20584"/>
    <cellStyle name="20% - Énfasis3 18 2 2 3" xfId="15452"/>
    <cellStyle name="20% - Énfasis3 18 2 2 4" xfId="43511"/>
    <cellStyle name="20% - Énfasis3 18 2 2 5" xfId="48354"/>
    <cellStyle name="20% - Énfasis3 18 2 3" xfId="7520"/>
    <cellStyle name="20% - Énfasis3 18 2 3 2" xfId="18303"/>
    <cellStyle name="20% - Énfasis3 18 2 4" xfId="13166"/>
    <cellStyle name="20% - Énfasis3 18 2 5" xfId="41235"/>
    <cellStyle name="20% - Énfasis3 18 2 6" xfId="46078"/>
    <cellStyle name="20% - Énfasis3 18 3" xfId="3597"/>
    <cellStyle name="20% - Énfasis3 18 3 2" xfId="8744"/>
    <cellStyle name="20% - Énfasis3 18 3 2 2" xfId="19527"/>
    <cellStyle name="20% - Énfasis3 18 3 3" xfId="14395"/>
    <cellStyle name="20% - Énfasis3 18 3 4" xfId="42454"/>
    <cellStyle name="20% - Énfasis3 18 3 5" xfId="47297"/>
    <cellStyle name="20% - Énfasis3 18 4" xfId="6463"/>
    <cellStyle name="20% - Énfasis3 18 4 2" xfId="17246"/>
    <cellStyle name="20% - Énfasis3 18 5" xfId="12090"/>
    <cellStyle name="20% - Énfasis3 18 6" xfId="40180"/>
    <cellStyle name="20% - Énfasis3 18 7" xfId="45023"/>
    <cellStyle name="20% - Énfasis3 19" xfId="1282"/>
    <cellStyle name="20% - Énfasis3 19 2" xfId="3617"/>
    <cellStyle name="20% - Énfasis3 19 2 2" xfId="8764"/>
    <cellStyle name="20% - Énfasis3 19 2 2 2" xfId="19547"/>
    <cellStyle name="20% - Énfasis3 19 2 3" xfId="14415"/>
    <cellStyle name="20% - Énfasis3 19 2 4" xfId="42474"/>
    <cellStyle name="20% - Énfasis3 19 2 5" xfId="47317"/>
    <cellStyle name="20% - Énfasis3 19 3" xfId="6483"/>
    <cellStyle name="20% - Énfasis3 19 3 2" xfId="17266"/>
    <cellStyle name="20% - Énfasis3 19 4" xfId="12110"/>
    <cellStyle name="20% - Énfasis3 19 5" xfId="40200"/>
    <cellStyle name="20% - Énfasis3 19 6" xfId="45043"/>
    <cellStyle name="20% - Énfasis3 2" xfId="136"/>
    <cellStyle name="20% - Énfasis3 2 10" xfId="44242"/>
    <cellStyle name="20% - Énfasis3 2 2" xfId="719"/>
    <cellStyle name="20% - Énfasis3 2 2 2" xfId="1803"/>
    <cellStyle name="20% - Énfasis3 2 2 2 2" xfId="4112"/>
    <cellStyle name="20% - Énfasis3 2 2 2 2 2" xfId="9259"/>
    <cellStyle name="20% - Énfasis3 2 2 2 2 2 2" xfId="20042"/>
    <cellStyle name="20% - Énfasis3 2 2 2 2 3" xfId="14910"/>
    <cellStyle name="20% - Énfasis3 2 2 2 2 4" xfId="42969"/>
    <cellStyle name="20% - Énfasis3 2 2 2 2 5" xfId="47812"/>
    <cellStyle name="20% - Énfasis3 2 2 2 3" xfId="6978"/>
    <cellStyle name="20% - Énfasis3 2 2 2 3 2" xfId="17761"/>
    <cellStyle name="20% - Énfasis3 2 2 2 4" xfId="12623"/>
    <cellStyle name="20% - Énfasis3 2 2 2 5" xfId="40693"/>
    <cellStyle name="20% - Énfasis3 2 2 2 6" xfId="45536"/>
    <cellStyle name="20% - Énfasis3 2 2 3" xfId="3057"/>
    <cellStyle name="20% - Énfasis3 2 2 3 2" xfId="8205"/>
    <cellStyle name="20% - Énfasis3 2 2 3 2 2" xfId="18988"/>
    <cellStyle name="20% - Énfasis3 2 2 3 3" xfId="13856"/>
    <cellStyle name="20% - Énfasis3 2 2 3 4" xfId="41915"/>
    <cellStyle name="20% - Énfasis3 2 2 3 5" xfId="46758"/>
    <cellStyle name="20% - Énfasis3 2 2 4" xfId="5922"/>
    <cellStyle name="20% - Énfasis3 2 2 4 2" xfId="16706"/>
    <cellStyle name="20% - Énfasis3 2 2 5" xfId="11548"/>
    <cellStyle name="20% - Énfasis3 2 2 6" xfId="39646"/>
    <cellStyle name="20% - Énfasis3 2 2 7" xfId="44492"/>
    <cellStyle name="20% - Énfasis3 2 3" xfId="1551"/>
    <cellStyle name="20% - Énfasis3 2 3 2" xfId="3860"/>
    <cellStyle name="20% - Énfasis3 2 3 2 2" xfId="9007"/>
    <cellStyle name="20% - Énfasis3 2 3 2 2 2" xfId="19790"/>
    <cellStyle name="20% - Énfasis3 2 3 2 3" xfId="14658"/>
    <cellStyle name="20% - Énfasis3 2 3 2 4" xfId="42717"/>
    <cellStyle name="20% - Énfasis3 2 3 2 5" xfId="47560"/>
    <cellStyle name="20% - Énfasis3 2 3 3" xfId="6726"/>
    <cellStyle name="20% - Énfasis3 2 3 3 2" xfId="17509"/>
    <cellStyle name="20% - Énfasis3 2 3 4" xfId="12371"/>
    <cellStyle name="20% - Énfasis3 2 3 5" xfId="40441"/>
    <cellStyle name="20% - Énfasis3 2 3 6" xfId="45284"/>
    <cellStyle name="20% - Énfasis3 2 4" xfId="2577"/>
    <cellStyle name="20% - Énfasis3 2 4 2" xfId="7745"/>
    <cellStyle name="20% - Énfasis3 2 4 2 2" xfId="18528"/>
    <cellStyle name="20% - Énfasis3 2 4 3" xfId="13392"/>
    <cellStyle name="20% - Énfasis3 2 4 4" xfId="41457"/>
    <cellStyle name="20% - Énfasis3 2 4 5" xfId="46300"/>
    <cellStyle name="20% - Énfasis3 2 5" xfId="4966"/>
    <cellStyle name="20% - Énfasis3 2 5 2" xfId="10114"/>
    <cellStyle name="20% - Énfasis3 2 5 2 2" xfId="20897"/>
    <cellStyle name="20% - Énfasis3 2 5 3" xfId="15764"/>
    <cellStyle name="20% - Énfasis3 2 5 4" xfId="43820"/>
    <cellStyle name="20% - Énfasis3 2 5 5" xfId="48663"/>
    <cellStyle name="20% - Énfasis3 2 6" xfId="5043"/>
    <cellStyle name="20% - Énfasis3 2 6 2" xfId="10191"/>
    <cellStyle name="20% - Énfasis3 2 6 2 2" xfId="20974"/>
    <cellStyle name="20% - Énfasis3 2 6 3" xfId="15840"/>
    <cellStyle name="20% - Énfasis3 2 7" xfId="5451"/>
    <cellStyle name="20% - Énfasis3 2 7 2" xfId="16243"/>
    <cellStyle name="20% - Énfasis3 2 8" xfId="10988"/>
    <cellStyle name="20% - Énfasis3 2 9" xfId="39396"/>
    <cellStyle name="20% - Énfasis3 20" xfId="1304"/>
    <cellStyle name="20% - Énfasis3 20 2" xfId="3638"/>
    <cellStyle name="20% - Énfasis3 20 2 2" xfId="8785"/>
    <cellStyle name="20% - Énfasis3 20 2 2 2" xfId="19568"/>
    <cellStyle name="20% - Énfasis3 20 2 3" xfId="14436"/>
    <cellStyle name="20% - Énfasis3 20 2 4" xfId="42495"/>
    <cellStyle name="20% - Énfasis3 20 2 5" xfId="47338"/>
    <cellStyle name="20% - Énfasis3 20 3" xfId="6504"/>
    <cellStyle name="20% - Énfasis3 20 3 2" xfId="17287"/>
    <cellStyle name="20% - Énfasis3 20 4" xfId="12131"/>
    <cellStyle name="20% - Énfasis3 20 5" xfId="40221"/>
    <cellStyle name="20% - Énfasis3 20 6" xfId="45064"/>
    <cellStyle name="20% - Énfasis3 21" xfId="2400"/>
    <cellStyle name="20% - Énfasis3 21 2" xfId="4702"/>
    <cellStyle name="20% - Énfasis3 21 2 2" xfId="9849"/>
    <cellStyle name="20% - Énfasis3 21 2 2 2" xfId="20632"/>
    <cellStyle name="20% - Énfasis3 21 2 3" xfId="15500"/>
    <cellStyle name="20% - Énfasis3 21 2 4" xfId="43559"/>
    <cellStyle name="20% - Énfasis3 21 2 5" xfId="48402"/>
    <cellStyle name="20% - Énfasis3 21 3" xfId="7568"/>
    <cellStyle name="20% - Énfasis3 21 3 2" xfId="18351"/>
    <cellStyle name="20% - Énfasis3 21 4" xfId="13214"/>
    <cellStyle name="20% - Énfasis3 21 5" xfId="41283"/>
    <cellStyle name="20% - Énfasis3 21 6" xfId="46126"/>
    <cellStyle name="20% - Énfasis3 22" xfId="2436"/>
    <cellStyle name="20% - Énfasis3 22 2" xfId="4738"/>
    <cellStyle name="20% - Énfasis3 22 2 2" xfId="9885"/>
    <cellStyle name="20% - Énfasis3 22 2 2 2" xfId="20668"/>
    <cellStyle name="20% - Énfasis3 22 2 3" xfId="15536"/>
    <cellStyle name="20% - Énfasis3 22 2 4" xfId="43595"/>
    <cellStyle name="20% - Énfasis3 22 2 5" xfId="48438"/>
    <cellStyle name="20% - Énfasis3 22 3" xfId="7604"/>
    <cellStyle name="20% - Énfasis3 22 3 2" xfId="18387"/>
    <cellStyle name="20% - Énfasis3 22 4" xfId="13250"/>
    <cellStyle name="20% - Énfasis3 22 5" xfId="41319"/>
    <cellStyle name="20% - Énfasis3 22 6" xfId="46162"/>
    <cellStyle name="20% - Énfasis3 23" xfId="2451"/>
    <cellStyle name="20% - Énfasis3 23 2" xfId="4753"/>
    <cellStyle name="20% - Énfasis3 23 2 2" xfId="9900"/>
    <cellStyle name="20% - Énfasis3 23 2 2 2" xfId="20683"/>
    <cellStyle name="20% - Énfasis3 23 2 3" xfId="15551"/>
    <cellStyle name="20% - Énfasis3 23 2 4" xfId="43610"/>
    <cellStyle name="20% - Énfasis3 23 2 5" xfId="48453"/>
    <cellStyle name="20% - Énfasis3 23 3" xfId="7619"/>
    <cellStyle name="20% - Énfasis3 23 3 2" xfId="18402"/>
    <cellStyle name="20% - Énfasis3 23 4" xfId="13265"/>
    <cellStyle name="20% - Énfasis3 23 5" xfId="41334"/>
    <cellStyle name="20% - Énfasis3 23 6" xfId="46177"/>
    <cellStyle name="20% - Énfasis3 24" xfId="2498"/>
    <cellStyle name="20% - Énfasis3 24 2" xfId="4800"/>
    <cellStyle name="20% - Énfasis3 24 2 2" xfId="9947"/>
    <cellStyle name="20% - Énfasis3 24 2 2 2" xfId="20730"/>
    <cellStyle name="20% - Énfasis3 24 2 3" xfId="15598"/>
    <cellStyle name="20% - Énfasis3 24 2 4" xfId="43657"/>
    <cellStyle name="20% - Énfasis3 24 2 5" xfId="48500"/>
    <cellStyle name="20% - Énfasis3 24 3" xfId="7666"/>
    <cellStyle name="20% - Énfasis3 24 3 2" xfId="18449"/>
    <cellStyle name="20% - Énfasis3 24 4" xfId="13312"/>
    <cellStyle name="20% - Énfasis3 24 5" xfId="41381"/>
    <cellStyle name="20% - Énfasis3 24 6" xfId="46224"/>
    <cellStyle name="20% - Énfasis3 25" xfId="2517"/>
    <cellStyle name="20% - Énfasis3 25 2" xfId="4819"/>
    <cellStyle name="20% - Énfasis3 25 2 2" xfId="9966"/>
    <cellStyle name="20% - Énfasis3 25 2 2 2" xfId="20749"/>
    <cellStyle name="20% - Énfasis3 25 2 3" xfId="15617"/>
    <cellStyle name="20% - Énfasis3 25 2 4" xfId="43676"/>
    <cellStyle name="20% - Énfasis3 25 2 5" xfId="48519"/>
    <cellStyle name="20% - Énfasis3 25 3" xfId="7685"/>
    <cellStyle name="20% - Énfasis3 25 3 2" xfId="18468"/>
    <cellStyle name="20% - Énfasis3 25 4" xfId="13331"/>
    <cellStyle name="20% - Énfasis3 25 5" xfId="41399"/>
    <cellStyle name="20% - Énfasis3 25 6" xfId="46242"/>
    <cellStyle name="20% - Énfasis3 26" xfId="2548"/>
    <cellStyle name="20% - Énfasis3 26 2" xfId="4850"/>
    <cellStyle name="20% - Énfasis3 26 2 2" xfId="9997"/>
    <cellStyle name="20% - Énfasis3 26 2 2 2" xfId="20780"/>
    <cellStyle name="20% - Énfasis3 26 2 3" xfId="15648"/>
    <cellStyle name="20% - Énfasis3 26 2 4" xfId="43707"/>
    <cellStyle name="20% - Énfasis3 26 2 5" xfId="48550"/>
    <cellStyle name="20% - Énfasis3 26 3" xfId="7716"/>
    <cellStyle name="20% - Énfasis3 26 3 2" xfId="18499"/>
    <cellStyle name="20% - Énfasis3 26 4" xfId="13363"/>
    <cellStyle name="20% - Énfasis3 26 5" xfId="41428"/>
    <cellStyle name="20% - Énfasis3 26 6" xfId="46271"/>
    <cellStyle name="20% - Énfasis3 27" xfId="4907"/>
    <cellStyle name="20% - Énfasis3 27 2" xfId="10054"/>
    <cellStyle name="20% - Énfasis3 27 2 2" xfId="20837"/>
    <cellStyle name="20% - Énfasis3 27 3" xfId="15704"/>
    <cellStyle name="20% - Énfasis3 27 4" xfId="43761"/>
    <cellStyle name="20% - Énfasis3 27 5" xfId="48604"/>
    <cellStyle name="20% - Énfasis3 28" xfId="4937"/>
    <cellStyle name="20% - Énfasis3 28 2" xfId="10085"/>
    <cellStyle name="20% - Énfasis3 28 2 2" xfId="20868"/>
    <cellStyle name="20% - Énfasis3 28 3" xfId="15735"/>
    <cellStyle name="20% - Énfasis3 28 4" xfId="43791"/>
    <cellStyle name="20% - Énfasis3 28 5" xfId="48634"/>
    <cellStyle name="20% - Énfasis3 29" xfId="5200"/>
    <cellStyle name="20% - Énfasis3 29 2" xfId="10338"/>
    <cellStyle name="20% - Énfasis3 29 2 2" xfId="21121"/>
    <cellStyle name="20% - Énfasis3 29 3" xfId="15993"/>
    <cellStyle name="20% - Énfasis3 3" xfId="496"/>
    <cellStyle name="20% - Énfasis3 3 2" xfId="1588"/>
    <cellStyle name="20% - Énfasis3 3 2 2" xfId="3897"/>
    <cellStyle name="20% - Énfasis3 3 2 2 2" xfId="9044"/>
    <cellStyle name="20% - Énfasis3 3 2 2 2 2" xfId="19827"/>
    <cellStyle name="20% - Énfasis3 3 2 2 3" xfId="14695"/>
    <cellStyle name="20% - Énfasis3 3 2 2 4" xfId="42754"/>
    <cellStyle name="20% - Énfasis3 3 2 2 5" xfId="47597"/>
    <cellStyle name="20% - Énfasis3 3 2 3" xfId="6763"/>
    <cellStyle name="20% - Énfasis3 3 2 3 2" xfId="17546"/>
    <cellStyle name="20% - Énfasis3 3 2 4" xfId="12408"/>
    <cellStyle name="20% - Énfasis3 3 2 5" xfId="40478"/>
    <cellStyle name="20% - Énfasis3 3 2 6" xfId="45321"/>
    <cellStyle name="20% - Énfasis3 3 3" xfId="2836"/>
    <cellStyle name="20% - Énfasis3 3 3 2" xfId="7990"/>
    <cellStyle name="20% - Énfasis3 3 3 2 2" xfId="18773"/>
    <cellStyle name="20% - Énfasis3 3 3 3" xfId="13641"/>
    <cellStyle name="20% - Énfasis3 3 3 4" xfId="41700"/>
    <cellStyle name="20% - Énfasis3 3 3 5" xfId="46543"/>
    <cellStyle name="20% - Énfasis3 3 4" xfId="5701"/>
    <cellStyle name="20% - Énfasis3 3 4 2" xfId="16490"/>
    <cellStyle name="20% - Énfasis3 3 5" xfId="11324"/>
    <cellStyle name="20% - Énfasis3 3 6" xfId="39433"/>
    <cellStyle name="20% - Énfasis3 3 7" xfId="44279"/>
    <cellStyle name="20% - Énfasis3 30" xfId="5216"/>
    <cellStyle name="20% - Énfasis3 30 2" xfId="10354"/>
    <cellStyle name="20% - Énfasis3 30 2 2" xfId="21137"/>
    <cellStyle name="20% - Énfasis3 30 3" xfId="16009"/>
    <cellStyle name="20% - Énfasis3 31" xfId="5245"/>
    <cellStyle name="20% - Énfasis3 31 2" xfId="10383"/>
    <cellStyle name="20% - Énfasis3 31 2 2" xfId="21166"/>
    <cellStyle name="20% - Énfasis3 31 3" xfId="16038"/>
    <cellStyle name="20% - Énfasis3 32" xfId="5262"/>
    <cellStyle name="20% - Énfasis3 32 2" xfId="10398"/>
    <cellStyle name="20% - Énfasis3 32 2 2" xfId="21181"/>
    <cellStyle name="20% - Énfasis3 32 3" xfId="16054"/>
    <cellStyle name="20% - Énfasis3 33" xfId="5278"/>
    <cellStyle name="20% - Énfasis3 33 2" xfId="10414"/>
    <cellStyle name="20% - Énfasis3 33 2 2" xfId="21197"/>
    <cellStyle name="20% - Énfasis3 33 3" xfId="16070"/>
    <cellStyle name="20% - Énfasis3 34" xfId="5298"/>
    <cellStyle name="20% - Énfasis3 34 2" xfId="10434"/>
    <cellStyle name="20% - Énfasis3 34 2 2" xfId="21217"/>
    <cellStyle name="20% - Énfasis3 34 3" xfId="16090"/>
    <cellStyle name="20% - Énfasis3 35" xfId="5314"/>
    <cellStyle name="20% - Énfasis3 35 2" xfId="10450"/>
    <cellStyle name="20% - Énfasis3 35 2 2" xfId="21233"/>
    <cellStyle name="20% - Énfasis3 35 3" xfId="16106"/>
    <cellStyle name="20% - Énfasis3 36" xfId="5331"/>
    <cellStyle name="20% - Énfasis3 36 2" xfId="10467"/>
    <cellStyle name="20% - Énfasis3 36 2 2" xfId="21250"/>
    <cellStyle name="20% - Énfasis3 36 3" xfId="16123"/>
    <cellStyle name="20% - Énfasis3 37" xfId="5379"/>
    <cellStyle name="20% - Énfasis3 37 2" xfId="10515"/>
    <cellStyle name="20% - Énfasis3 37 2 2" xfId="21298"/>
    <cellStyle name="20% - Énfasis3 37 3" xfId="16171"/>
    <cellStyle name="20% - Énfasis3 38" xfId="5399"/>
    <cellStyle name="20% - Énfasis3 38 2" xfId="10535"/>
    <cellStyle name="20% - Énfasis3 38 2 2" xfId="21318"/>
    <cellStyle name="20% - Énfasis3 38 3" xfId="16191"/>
    <cellStyle name="20% - Énfasis3 39" xfId="5428"/>
    <cellStyle name="20% - Énfasis3 39 2" xfId="16220"/>
    <cellStyle name="20% - Énfasis3 4" xfId="514"/>
    <cellStyle name="20% - Énfasis3 4 2" xfId="1607"/>
    <cellStyle name="20% - Énfasis3 4 2 2" xfId="3916"/>
    <cellStyle name="20% - Énfasis3 4 2 2 2" xfId="9063"/>
    <cellStyle name="20% - Énfasis3 4 2 2 2 2" xfId="19846"/>
    <cellStyle name="20% - Énfasis3 4 2 2 3" xfId="14714"/>
    <cellStyle name="20% - Énfasis3 4 2 2 4" xfId="42773"/>
    <cellStyle name="20% - Énfasis3 4 2 2 5" xfId="47616"/>
    <cellStyle name="20% - Énfasis3 4 2 3" xfId="6782"/>
    <cellStyle name="20% - Énfasis3 4 2 3 2" xfId="17565"/>
    <cellStyle name="20% - Énfasis3 4 2 4" xfId="12427"/>
    <cellStyle name="20% - Énfasis3 4 2 5" xfId="40497"/>
    <cellStyle name="20% - Énfasis3 4 2 6" xfId="45340"/>
    <cellStyle name="20% - Énfasis3 4 3" xfId="2855"/>
    <cellStyle name="20% - Énfasis3 4 3 2" xfId="8009"/>
    <cellStyle name="20% - Énfasis3 4 3 2 2" xfId="18792"/>
    <cellStyle name="20% - Énfasis3 4 3 3" xfId="13660"/>
    <cellStyle name="20% - Énfasis3 4 3 4" xfId="41719"/>
    <cellStyle name="20% - Énfasis3 4 3 5" xfId="46562"/>
    <cellStyle name="20% - Énfasis3 4 4" xfId="5720"/>
    <cellStyle name="20% - Énfasis3 4 4 2" xfId="16509"/>
    <cellStyle name="20% - Énfasis3 4 5" xfId="11343"/>
    <cellStyle name="20% - Énfasis3 4 6" xfId="39452"/>
    <cellStyle name="20% - Énfasis3 4 7" xfId="44298"/>
    <cellStyle name="20% - Énfasis3 40" xfId="10860"/>
    <cellStyle name="20% - Énfasis3 40 2" xfId="21643"/>
    <cellStyle name="20% - Énfasis3 41" xfId="10912"/>
    <cellStyle name="20% - Énfasis3 41 2" xfId="21695"/>
    <cellStyle name="20% - Énfasis3 42" xfId="10927"/>
    <cellStyle name="20% - Énfasis3 42 2" xfId="21710"/>
    <cellStyle name="20% - Énfasis3 43" xfId="10948"/>
    <cellStyle name="20% - Énfasis3 43 2" xfId="21731"/>
    <cellStyle name="20% - Énfasis3 44" xfId="10972"/>
    <cellStyle name="20% - Énfasis3 45" xfId="38842"/>
    <cellStyle name="20% - Énfasis3 46" xfId="38856"/>
    <cellStyle name="20% - Énfasis3 47" xfId="38872"/>
    <cellStyle name="20% - Énfasis3 48" xfId="38963"/>
    <cellStyle name="20% - Énfasis3 49" xfId="38979"/>
    <cellStyle name="20% - Énfasis3 5" xfId="530"/>
    <cellStyle name="20% - Énfasis3 5 2" xfId="1621"/>
    <cellStyle name="20% - Énfasis3 5 2 2" xfId="3930"/>
    <cellStyle name="20% - Énfasis3 5 2 2 2" xfId="9077"/>
    <cellStyle name="20% - Énfasis3 5 2 2 2 2" xfId="19860"/>
    <cellStyle name="20% - Énfasis3 5 2 2 3" xfId="14728"/>
    <cellStyle name="20% - Énfasis3 5 2 2 4" xfId="42787"/>
    <cellStyle name="20% - Énfasis3 5 2 2 5" xfId="47630"/>
    <cellStyle name="20% - Énfasis3 5 2 3" xfId="6796"/>
    <cellStyle name="20% - Énfasis3 5 2 3 2" xfId="17579"/>
    <cellStyle name="20% - Énfasis3 5 2 4" xfId="12441"/>
    <cellStyle name="20% - Énfasis3 5 2 5" xfId="40511"/>
    <cellStyle name="20% - Énfasis3 5 2 6" xfId="45354"/>
    <cellStyle name="20% - Énfasis3 5 3" xfId="2869"/>
    <cellStyle name="20% - Énfasis3 5 3 2" xfId="8023"/>
    <cellStyle name="20% - Énfasis3 5 3 2 2" xfId="18806"/>
    <cellStyle name="20% - Énfasis3 5 3 3" xfId="13674"/>
    <cellStyle name="20% - Énfasis3 5 3 4" xfId="41733"/>
    <cellStyle name="20% - Énfasis3 5 3 5" xfId="46576"/>
    <cellStyle name="20% - Énfasis3 5 4" xfId="5734"/>
    <cellStyle name="20% - Énfasis3 5 4 2" xfId="16523"/>
    <cellStyle name="20% - Énfasis3 5 5" xfId="11358"/>
    <cellStyle name="20% - Énfasis3 5 6" xfId="39466"/>
    <cellStyle name="20% - Énfasis3 5 7" xfId="44312"/>
    <cellStyle name="20% - Énfasis3 50" xfId="38995"/>
    <cellStyle name="20% - Énfasis3 51" xfId="39026"/>
    <cellStyle name="20% - Énfasis3 52" xfId="39040"/>
    <cellStyle name="20% - Énfasis3 53" xfId="39059"/>
    <cellStyle name="20% - Énfasis3 54" xfId="39079"/>
    <cellStyle name="20% - Énfasis3 55" xfId="39097"/>
    <cellStyle name="20% - Énfasis3 56" xfId="43897"/>
    <cellStyle name="20% - Énfasis3 57" xfId="43923"/>
    <cellStyle name="20% - Énfasis3 58" xfId="43941"/>
    <cellStyle name="20% - Énfasis3 59" xfId="43967"/>
    <cellStyle name="20% - Énfasis3 6" xfId="547"/>
    <cellStyle name="20% - Énfasis3 6 2" xfId="1638"/>
    <cellStyle name="20% - Énfasis3 6 2 2" xfId="3947"/>
    <cellStyle name="20% - Énfasis3 6 2 2 2" xfId="9094"/>
    <cellStyle name="20% - Énfasis3 6 2 2 2 2" xfId="19877"/>
    <cellStyle name="20% - Énfasis3 6 2 2 3" xfId="14745"/>
    <cellStyle name="20% - Énfasis3 6 2 2 4" xfId="42804"/>
    <cellStyle name="20% - Énfasis3 6 2 2 5" xfId="47647"/>
    <cellStyle name="20% - Énfasis3 6 2 3" xfId="6813"/>
    <cellStyle name="20% - Énfasis3 6 2 3 2" xfId="17596"/>
    <cellStyle name="20% - Énfasis3 6 2 4" xfId="12458"/>
    <cellStyle name="20% - Énfasis3 6 2 5" xfId="40528"/>
    <cellStyle name="20% - Énfasis3 6 2 6" xfId="45371"/>
    <cellStyle name="20% - Énfasis3 6 3" xfId="2886"/>
    <cellStyle name="20% - Énfasis3 6 3 2" xfId="8040"/>
    <cellStyle name="20% - Énfasis3 6 3 2 2" xfId="18823"/>
    <cellStyle name="20% - Énfasis3 6 3 3" xfId="13691"/>
    <cellStyle name="20% - Énfasis3 6 3 4" xfId="41750"/>
    <cellStyle name="20% - Énfasis3 6 3 5" xfId="46593"/>
    <cellStyle name="20% - Énfasis3 6 4" xfId="5751"/>
    <cellStyle name="20% - Énfasis3 6 4 2" xfId="16540"/>
    <cellStyle name="20% - Énfasis3 6 5" xfId="11375"/>
    <cellStyle name="20% - Énfasis3 6 6" xfId="39483"/>
    <cellStyle name="20% - Énfasis3 6 7" xfId="44329"/>
    <cellStyle name="20% - Énfasis3 7" xfId="567"/>
    <cellStyle name="20% - Énfasis3 7 2" xfId="1658"/>
    <cellStyle name="20% - Énfasis3 7 2 2" xfId="3967"/>
    <cellStyle name="20% - Énfasis3 7 2 2 2" xfId="9114"/>
    <cellStyle name="20% - Énfasis3 7 2 2 2 2" xfId="19897"/>
    <cellStyle name="20% - Énfasis3 7 2 2 3" xfId="14765"/>
    <cellStyle name="20% - Énfasis3 7 2 2 4" xfId="42824"/>
    <cellStyle name="20% - Énfasis3 7 2 2 5" xfId="47667"/>
    <cellStyle name="20% - Énfasis3 7 2 3" xfId="6833"/>
    <cellStyle name="20% - Énfasis3 7 2 3 2" xfId="17616"/>
    <cellStyle name="20% - Énfasis3 7 2 4" xfId="12478"/>
    <cellStyle name="20% - Énfasis3 7 2 5" xfId="40548"/>
    <cellStyle name="20% - Énfasis3 7 2 6" xfId="45391"/>
    <cellStyle name="20% - Énfasis3 7 3" xfId="2906"/>
    <cellStyle name="20% - Énfasis3 7 3 2" xfId="8060"/>
    <cellStyle name="20% - Énfasis3 7 3 2 2" xfId="18843"/>
    <cellStyle name="20% - Énfasis3 7 3 3" xfId="13711"/>
    <cellStyle name="20% - Énfasis3 7 3 4" xfId="41770"/>
    <cellStyle name="20% - Énfasis3 7 3 5" xfId="46613"/>
    <cellStyle name="20% - Énfasis3 7 4" xfId="5771"/>
    <cellStyle name="20% - Énfasis3 7 4 2" xfId="16560"/>
    <cellStyle name="20% - Énfasis3 7 5" xfId="11395"/>
    <cellStyle name="20% - Énfasis3 7 6" xfId="39502"/>
    <cellStyle name="20% - Énfasis3 7 7" xfId="44348"/>
    <cellStyle name="20% - Énfasis3 8" xfId="582"/>
    <cellStyle name="20% - Énfasis3 8 2" xfId="1673"/>
    <cellStyle name="20% - Énfasis3 8 2 2" xfId="3982"/>
    <cellStyle name="20% - Énfasis3 8 2 2 2" xfId="9129"/>
    <cellStyle name="20% - Énfasis3 8 2 2 2 2" xfId="19912"/>
    <cellStyle name="20% - Énfasis3 8 2 2 3" xfId="14780"/>
    <cellStyle name="20% - Énfasis3 8 2 2 4" xfId="42839"/>
    <cellStyle name="20% - Énfasis3 8 2 2 5" xfId="47682"/>
    <cellStyle name="20% - Énfasis3 8 2 3" xfId="6848"/>
    <cellStyle name="20% - Énfasis3 8 2 3 2" xfId="17631"/>
    <cellStyle name="20% - Énfasis3 8 2 4" xfId="12493"/>
    <cellStyle name="20% - Énfasis3 8 2 5" xfId="40563"/>
    <cellStyle name="20% - Énfasis3 8 2 6" xfId="45406"/>
    <cellStyle name="20% - Énfasis3 8 3" xfId="2921"/>
    <cellStyle name="20% - Énfasis3 8 3 2" xfId="8075"/>
    <cellStyle name="20% - Énfasis3 8 3 2 2" xfId="18858"/>
    <cellStyle name="20% - Énfasis3 8 3 3" xfId="13726"/>
    <cellStyle name="20% - Énfasis3 8 3 4" xfId="41785"/>
    <cellStyle name="20% - Énfasis3 8 3 5" xfId="46628"/>
    <cellStyle name="20% - Énfasis3 8 4" xfId="5786"/>
    <cellStyle name="20% - Énfasis3 8 4 2" xfId="16575"/>
    <cellStyle name="20% - Énfasis3 8 5" xfId="11410"/>
    <cellStyle name="20% - Énfasis3 8 6" xfId="39516"/>
    <cellStyle name="20% - Énfasis3 8 7" xfId="44362"/>
    <cellStyle name="20% - Énfasis3 9" xfId="660"/>
    <cellStyle name="20% - Énfasis3 9 2" xfId="1751"/>
    <cellStyle name="20% - Énfasis3 9 2 2" xfId="4060"/>
    <cellStyle name="20% - Énfasis3 9 2 2 2" xfId="9207"/>
    <cellStyle name="20% - Énfasis3 9 2 2 2 2" xfId="19990"/>
    <cellStyle name="20% - Énfasis3 9 2 2 3" xfId="14858"/>
    <cellStyle name="20% - Énfasis3 9 2 2 4" xfId="42917"/>
    <cellStyle name="20% - Énfasis3 9 2 2 5" xfId="47760"/>
    <cellStyle name="20% - Énfasis3 9 2 3" xfId="6926"/>
    <cellStyle name="20% - Énfasis3 9 2 3 2" xfId="17709"/>
    <cellStyle name="20% - Énfasis3 9 2 4" xfId="12571"/>
    <cellStyle name="20% - Énfasis3 9 2 5" xfId="40641"/>
    <cellStyle name="20% - Énfasis3 9 2 6" xfId="45484"/>
    <cellStyle name="20% - Énfasis3 9 3" xfId="2999"/>
    <cellStyle name="20% - Énfasis3 9 3 2" xfId="8153"/>
    <cellStyle name="20% - Énfasis3 9 3 2 2" xfId="18936"/>
    <cellStyle name="20% - Énfasis3 9 3 3" xfId="13804"/>
    <cellStyle name="20% - Énfasis3 9 3 4" xfId="41863"/>
    <cellStyle name="20% - Énfasis3 9 3 5" xfId="46706"/>
    <cellStyle name="20% - Énfasis3 9 4" xfId="5864"/>
    <cellStyle name="20% - Énfasis3 9 4 2" xfId="16653"/>
    <cellStyle name="20% - Énfasis3 9 5" xfId="11489"/>
    <cellStyle name="20% - Énfasis3 9 6" xfId="39594"/>
    <cellStyle name="20% - Énfasis3 9 7" xfId="44440"/>
    <cellStyle name="20% - Énfasis4 10" xfId="803"/>
    <cellStyle name="20% - Énfasis4 10 2" xfId="1886"/>
    <cellStyle name="20% - Énfasis4 10 2 2" xfId="4195"/>
    <cellStyle name="20% - Énfasis4 10 2 2 2" xfId="9342"/>
    <cellStyle name="20% - Énfasis4 10 2 2 2 2" xfId="20125"/>
    <cellStyle name="20% - Énfasis4 10 2 2 3" xfId="14993"/>
    <cellStyle name="20% - Énfasis4 10 2 2 4" xfId="43052"/>
    <cellStyle name="20% - Énfasis4 10 2 2 5" xfId="47895"/>
    <cellStyle name="20% - Énfasis4 10 2 3" xfId="7061"/>
    <cellStyle name="20% - Énfasis4 10 2 3 2" xfId="17844"/>
    <cellStyle name="20% - Énfasis4 10 2 4" xfId="12706"/>
    <cellStyle name="20% - Énfasis4 10 2 5" xfId="40776"/>
    <cellStyle name="20% - Énfasis4 10 2 6" xfId="45619"/>
    <cellStyle name="20% - Énfasis4 10 3" xfId="3140"/>
    <cellStyle name="20% - Énfasis4 10 3 2" xfId="8287"/>
    <cellStyle name="20% - Énfasis4 10 3 2 2" xfId="19070"/>
    <cellStyle name="20% - Énfasis4 10 3 3" xfId="13938"/>
    <cellStyle name="20% - Énfasis4 10 3 4" xfId="41997"/>
    <cellStyle name="20% - Énfasis4 10 3 5" xfId="46840"/>
    <cellStyle name="20% - Énfasis4 10 4" xfId="6004"/>
    <cellStyle name="20% - Énfasis4 10 4 2" xfId="16787"/>
    <cellStyle name="20% - Énfasis4 10 5" xfId="11631"/>
    <cellStyle name="20% - Énfasis4 10 6" xfId="39727"/>
    <cellStyle name="20% - Énfasis4 10 7" xfId="44574"/>
    <cellStyle name="20% - Énfasis4 11" xfId="912"/>
    <cellStyle name="20% - Énfasis4 11 2" xfId="1995"/>
    <cellStyle name="20% - Énfasis4 11 2 2" xfId="4304"/>
    <cellStyle name="20% - Énfasis4 11 2 2 2" xfId="9451"/>
    <cellStyle name="20% - Énfasis4 11 2 2 2 2" xfId="20234"/>
    <cellStyle name="20% - Énfasis4 11 2 2 3" xfId="15102"/>
    <cellStyle name="20% - Énfasis4 11 2 2 4" xfId="43161"/>
    <cellStyle name="20% - Énfasis4 11 2 2 5" xfId="48004"/>
    <cellStyle name="20% - Énfasis4 11 2 3" xfId="7170"/>
    <cellStyle name="20% - Énfasis4 11 2 3 2" xfId="17953"/>
    <cellStyle name="20% - Énfasis4 11 2 4" xfId="12815"/>
    <cellStyle name="20% - Énfasis4 11 2 5" xfId="40885"/>
    <cellStyle name="20% - Énfasis4 11 2 6" xfId="45728"/>
    <cellStyle name="20% - Énfasis4 11 3" xfId="3249"/>
    <cellStyle name="20% - Énfasis4 11 3 2" xfId="8396"/>
    <cellStyle name="20% - Énfasis4 11 3 2 2" xfId="19179"/>
    <cellStyle name="20% - Énfasis4 11 3 3" xfId="14047"/>
    <cellStyle name="20% - Énfasis4 11 3 4" xfId="42106"/>
    <cellStyle name="20% - Énfasis4 11 3 5" xfId="46949"/>
    <cellStyle name="20% - Énfasis4 11 4" xfId="6113"/>
    <cellStyle name="20% - Énfasis4 11 4 2" xfId="16896"/>
    <cellStyle name="20% - Énfasis4 11 5" xfId="11740"/>
    <cellStyle name="20% - Énfasis4 11 6" xfId="39836"/>
    <cellStyle name="20% - Énfasis4 11 7" xfId="44683"/>
    <cellStyle name="20% - Énfasis4 12" xfId="987"/>
    <cellStyle name="20% - Énfasis4 12 2" xfId="2070"/>
    <cellStyle name="20% - Énfasis4 12 2 2" xfId="4379"/>
    <cellStyle name="20% - Énfasis4 12 2 2 2" xfId="9526"/>
    <cellStyle name="20% - Énfasis4 12 2 2 2 2" xfId="20309"/>
    <cellStyle name="20% - Énfasis4 12 2 2 3" xfId="15177"/>
    <cellStyle name="20% - Énfasis4 12 2 2 4" xfId="43236"/>
    <cellStyle name="20% - Énfasis4 12 2 2 5" xfId="48079"/>
    <cellStyle name="20% - Énfasis4 12 2 3" xfId="7245"/>
    <cellStyle name="20% - Énfasis4 12 2 3 2" xfId="18028"/>
    <cellStyle name="20% - Énfasis4 12 2 4" xfId="12890"/>
    <cellStyle name="20% - Énfasis4 12 2 5" xfId="40960"/>
    <cellStyle name="20% - Énfasis4 12 2 6" xfId="45803"/>
    <cellStyle name="20% - Énfasis4 12 3" xfId="3324"/>
    <cellStyle name="20% - Énfasis4 12 3 2" xfId="8471"/>
    <cellStyle name="20% - Énfasis4 12 3 2 2" xfId="19254"/>
    <cellStyle name="20% - Énfasis4 12 3 3" xfId="14122"/>
    <cellStyle name="20% - Énfasis4 12 3 4" xfId="42181"/>
    <cellStyle name="20% - Énfasis4 12 3 5" xfId="47024"/>
    <cellStyle name="20% - Énfasis4 12 4" xfId="6188"/>
    <cellStyle name="20% - Énfasis4 12 4 2" xfId="16971"/>
    <cellStyle name="20% - Énfasis4 12 5" xfId="11815"/>
    <cellStyle name="20% - Énfasis4 12 6" xfId="39911"/>
    <cellStyle name="20% - Énfasis4 12 7" xfId="44758"/>
    <cellStyle name="20% - Énfasis4 13" xfId="1035"/>
    <cellStyle name="20% - Énfasis4 13 2" xfId="2119"/>
    <cellStyle name="20% - Énfasis4 13 2 2" xfId="4427"/>
    <cellStyle name="20% - Énfasis4 13 2 2 2" xfId="9574"/>
    <cellStyle name="20% - Énfasis4 13 2 2 2 2" xfId="20357"/>
    <cellStyle name="20% - Énfasis4 13 2 2 3" xfId="15225"/>
    <cellStyle name="20% - Énfasis4 13 2 2 4" xfId="43284"/>
    <cellStyle name="20% - Énfasis4 13 2 2 5" xfId="48127"/>
    <cellStyle name="20% - Énfasis4 13 2 3" xfId="7293"/>
    <cellStyle name="20% - Énfasis4 13 2 3 2" xfId="18076"/>
    <cellStyle name="20% - Énfasis4 13 2 4" xfId="12939"/>
    <cellStyle name="20% - Énfasis4 13 2 5" xfId="41008"/>
    <cellStyle name="20% - Énfasis4 13 2 6" xfId="45851"/>
    <cellStyle name="20% - Énfasis4 13 3" xfId="3372"/>
    <cellStyle name="20% - Énfasis4 13 3 2" xfId="8519"/>
    <cellStyle name="20% - Énfasis4 13 3 2 2" xfId="19302"/>
    <cellStyle name="20% - Énfasis4 13 3 3" xfId="14170"/>
    <cellStyle name="20% - Énfasis4 13 3 4" xfId="42229"/>
    <cellStyle name="20% - Énfasis4 13 3 5" xfId="47072"/>
    <cellStyle name="20% - Énfasis4 13 4" xfId="6236"/>
    <cellStyle name="20% - Énfasis4 13 4 2" xfId="17019"/>
    <cellStyle name="20% - Énfasis4 13 5" xfId="11863"/>
    <cellStyle name="20% - Énfasis4 13 6" xfId="39960"/>
    <cellStyle name="20% - Énfasis4 13 7" xfId="44806"/>
    <cellStyle name="20% - Énfasis4 14" xfId="1109"/>
    <cellStyle name="20% - Énfasis4 14 2" xfId="2193"/>
    <cellStyle name="20% - Énfasis4 14 2 2" xfId="4501"/>
    <cellStyle name="20% - Énfasis4 14 2 2 2" xfId="9648"/>
    <cellStyle name="20% - Énfasis4 14 2 2 2 2" xfId="20431"/>
    <cellStyle name="20% - Énfasis4 14 2 2 3" xfId="15299"/>
    <cellStyle name="20% - Énfasis4 14 2 2 4" xfId="43358"/>
    <cellStyle name="20% - Énfasis4 14 2 2 5" xfId="48201"/>
    <cellStyle name="20% - Énfasis4 14 2 3" xfId="7367"/>
    <cellStyle name="20% - Énfasis4 14 2 3 2" xfId="18150"/>
    <cellStyle name="20% - Énfasis4 14 2 4" xfId="13013"/>
    <cellStyle name="20% - Énfasis4 14 2 5" xfId="41082"/>
    <cellStyle name="20% - Énfasis4 14 2 6" xfId="45925"/>
    <cellStyle name="20% - Énfasis4 14 3" xfId="3446"/>
    <cellStyle name="20% - Énfasis4 14 3 2" xfId="8593"/>
    <cellStyle name="20% - Énfasis4 14 3 2 2" xfId="19376"/>
    <cellStyle name="20% - Énfasis4 14 3 3" xfId="14244"/>
    <cellStyle name="20% - Énfasis4 14 3 4" xfId="42303"/>
    <cellStyle name="20% - Énfasis4 14 3 5" xfId="47146"/>
    <cellStyle name="20% - Énfasis4 14 4" xfId="6310"/>
    <cellStyle name="20% - Énfasis4 14 4 2" xfId="17093"/>
    <cellStyle name="20% - Énfasis4 14 5" xfId="11937"/>
    <cellStyle name="20% - Énfasis4 14 6" xfId="40034"/>
    <cellStyle name="20% - Énfasis4 14 7" xfId="44880"/>
    <cellStyle name="20% - Énfasis4 15" xfId="1176"/>
    <cellStyle name="20% - Énfasis4 15 2" xfId="2260"/>
    <cellStyle name="20% - Énfasis4 15 2 2" xfId="4568"/>
    <cellStyle name="20% - Énfasis4 15 2 2 2" xfId="9715"/>
    <cellStyle name="20% - Énfasis4 15 2 2 2 2" xfId="20498"/>
    <cellStyle name="20% - Énfasis4 15 2 2 3" xfId="15366"/>
    <cellStyle name="20% - Énfasis4 15 2 2 4" xfId="43425"/>
    <cellStyle name="20% - Énfasis4 15 2 2 5" xfId="48268"/>
    <cellStyle name="20% - Énfasis4 15 2 3" xfId="7434"/>
    <cellStyle name="20% - Énfasis4 15 2 3 2" xfId="18217"/>
    <cellStyle name="20% - Énfasis4 15 2 4" xfId="13080"/>
    <cellStyle name="20% - Énfasis4 15 2 5" xfId="41149"/>
    <cellStyle name="20% - Énfasis4 15 2 6" xfId="45992"/>
    <cellStyle name="20% - Énfasis4 15 3" xfId="3511"/>
    <cellStyle name="20% - Énfasis4 15 3 2" xfId="8658"/>
    <cellStyle name="20% - Énfasis4 15 3 2 2" xfId="19441"/>
    <cellStyle name="20% - Énfasis4 15 3 3" xfId="14309"/>
    <cellStyle name="20% - Énfasis4 15 3 4" xfId="42368"/>
    <cellStyle name="20% - Énfasis4 15 3 5" xfId="47211"/>
    <cellStyle name="20% - Énfasis4 15 4" xfId="6377"/>
    <cellStyle name="20% - Énfasis4 15 4 2" xfId="17160"/>
    <cellStyle name="20% - Énfasis4 15 5" xfId="12004"/>
    <cellStyle name="20% - Énfasis4 15 6" xfId="39177"/>
    <cellStyle name="20% - Énfasis4 15 7" xfId="44024"/>
    <cellStyle name="20% - Énfasis4 16" xfId="1209"/>
    <cellStyle name="20% - Énfasis4 16 2" xfId="2293"/>
    <cellStyle name="20% - Énfasis4 16 2 2" xfId="4601"/>
    <cellStyle name="20% - Énfasis4 16 2 2 2" xfId="9748"/>
    <cellStyle name="20% - Énfasis4 16 2 2 2 2" xfId="20531"/>
    <cellStyle name="20% - Énfasis4 16 2 2 3" xfId="15399"/>
    <cellStyle name="20% - Énfasis4 16 2 2 4" xfId="43458"/>
    <cellStyle name="20% - Énfasis4 16 2 2 5" xfId="48301"/>
    <cellStyle name="20% - Énfasis4 16 2 3" xfId="7467"/>
    <cellStyle name="20% - Énfasis4 16 2 3 2" xfId="18250"/>
    <cellStyle name="20% - Énfasis4 16 2 4" xfId="13113"/>
    <cellStyle name="20% - Énfasis4 16 2 5" xfId="41182"/>
    <cellStyle name="20% - Énfasis4 16 2 6" xfId="46025"/>
    <cellStyle name="20% - Énfasis4 16 3" xfId="3544"/>
    <cellStyle name="20% - Énfasis4 16 3 2" xfId="8691"/>
    <cellStyle name="20% - Énfasis4 16 3 2 2" xfId="19474"/>
    <cellStyle name="20% - Énfasis4 16 3 3" xfId="14342"/>
    <cellStyle name="20% - Énfasis4 16 3 4" xfId="42401"/>
    <cellStyle name="20% - Énfasis4 16 3 5" xfId="47244"/>
    <cellStyle name="20% - Énfasis4 16 4" xfId="6410"/>
    <cellStyle name="20% - Énfasis4 16 4 2" xfId="17193"/>
    <cellStyle name="20% - Énfasis4 16 5" xfId="12037"/>
    <cellStyle name="20% - Énfasis4 16 6" xfId="40129"/>
    <cellStyle name="20% - Énfasis4 16 7" xfId="44972"/>
    <cellStyle name="20% - Énfasis4 17" xfId="1230"/>
    <cellStyle name="20% - Énfasis4 17 2" xfId="2314"/>
    <cellStyle name="20% - Énfasis4 17 2 2" xfId="4622"/>
    <cellStyle name="20% - Énfasis4 17 2 2 2" xfId="9769"/>
    <cellStyle name="20% - Énfasis4 17 2 2 2 2" xfId="20552"/>
    <cellStyle name="20% - Énfasis4 17 2 2 3" xfId="15420"/>
    <cellStyle name="20% - Énfasis4 17 2 2 4" xfId="43479"/>
    <cellStyle name="20% - Énfasis4 17 2 2 5" xfId="48322"/>
    <cellStyle name="20% - Énfasis4 17 2 3" xfId="7488"/>
    <cellStyle name="20% - Énfasis4 17 2 3 2" xfId="18271"/>
    <cellStyle name="20% - Énfasis4 17 2 4" xfId="13134"/>
    <cellStyle name="20% - Énfasis4 17 2 5" xfId="41203"/>
    <cellStyle name="20% - Énfasis4 17 2 6" xfId="46046"/>
    <cellStyle name="20% - Énfasis4 17 3" xfId="3565"/>
    <cellStyle name="20% - Énfasis4 17 3 2" xfId="8712"/>
    <cellStyle name="20% - Énfasis4 17 3 2 2" xfId="19495"/>
    <cellStyle name="20% - Énfasis4 17 3 3" xfId="14363"/>
    <cellStyle name="20% - Énfasis4 17 3 4" xfId="42422"/>
    <cellStyle name="20% - Énfasis4 17 3 5" xfId="47265"/>
    <cellStyle name="20% - Énfasis4 17 4" xfId="6431"/>
    <cellStyle name="20% - Énfasis4 17 4 2" xfId="17214"/>
    <cellStyle name="20% - Énfasis4 17 5" xfId="12058"/>
    <cellStyle name="20% - Énfasis4 17 6" xfId="40150"/>
    <cellStyle name="20% - Énfasis4 17 7" xfId="44993"/>
    <cellStyle name="20% - Énfasis4 18" xfId="1263"/>
    <cellStyle name="20% - Énfasis4 18 2" xfId="2347"/>
    <cellStyle name="20% - Énfasis4 18 2 2" xfId="4655"/>
    <cellStyle name="20% - Énfasis4 18 2 2 2" xfId="9802"/>
    <cellStyle name="20% - Énfasis4 18 2 2 2 2" xfId="20585"/>
    <cellStyle name="20% - Énfasis4 18 2 2 3" xfId="15453"/>
    <cellStyle name="20% - Énfasis4 18 2 2 4" xfId="43512"/>
    <cellStyle name="20% - Énfasis4 18 2 2 5" xfId="48355"/>
    <cellStyle name="20% - Énfasis4 18 2 3" xfId="7521"/>
    <cellStyle name="20% - Énfasis4 18 2 3 2" xfId="18304"/>
    <cellStyle name="20% - Énfasis4 18 2 4" xfId="13167"/>
    <cellStyle name="20% - Énfasis4 18 2 5" xfId="41236"/>
    <cellStyle name="20% - Énfasis4 18 2 6" xfId="46079"/>
    <cellStyle name="20% - Énfasis4 18 3" xfId="3598"/>
    <cellStyle name="20% - Énfasis4 18 3 2" xfId="8745"/>
    <cellStyle name="20% - Énfasis4 18 3 2 2" xfId="19528"/>
    <cellStyle name="20% - Énfasis4 18 3 3" xfId="14396"/>
    <cellStyle name="20% - Énfasis4 18 3 4" xfId="42455"/>
    <cellStyle name="20% - Énfasis4 18 3 5" xfId="47298"/>
    <cellStyle name="20% - Énfasis4 18 4" xfId="6464"/>
    <cellStyle name="20% - Énfasis4 18 4 2" xfId="17247"/>
    <cellStyle name="20% - Énfasis4 18 5" xfId="12091"/>
    <cellStyle name="20% - Énfasis4 18 6" xfId="40181"/>
    <cellStyle name="20% - Énfasis4 18 7" xfId="45024"/>
    <cellStyle name="20% - Énfasis4 19" xfId="1283"/>
    <cellStyle name="20% - Énfasis4 19 2" xfId="3618"/>
    <cellStyle name="20% - Énfasis4 19 2 2" xfId="8765"/>
    <cellStyle name="20% - Énfasis4 19 2 2 2" xfId="19548"/>
    <cellStyle name="20% - Énfasis4 19 2 3" xfId="14416"/>
    <cellStyle name="20% - Énfasis4 19 2 4" xfId="42475"/>
    <cellStyle name="20% - Énfasis4 19 2 5" xfId="47318"/>
    <cellStyle name="20% - Énfasis4 19 3" xfId="6484"/>
    <cellStyle name="20% - Énfasis4 19 3 2" xfId="17267"/>
    <cellStyle name="20% - Énfasis4 19 4" xfId="12111"/>
    <cellStyle name="20% - Énfasis4 19 5" xfId="40201"/>
    <cellStyle name="20% - Énfasis4 19 6" xfId="45044"/>
    <cellStyle name="20% - Énfasis4 2" xfId="137"/>
    <cellStyle name="20% - Énfasis4 2 10" xfId="44243"/>
    <cellStyle name="20% - Énfasis4 2 2" xfId="716"/>
    <cellStyle name="20% - Énfasis4 2 2 2" xfId="1800"/>
    <cellStyle name="20% - Énfasis4 2 2 2 2" xfId="4109"/>
    <cellStyle name="20% - Énfasis4 2 2 2 2 2" xfId="9256"/>
    <cellStyle name="20% - Énfasis4 2 2 2 2 2 2" xfId="20039"/>
    <cellStyle name="20% - Énfasis4 2 2 2 2 3" xfId="14907"/>
    <cellStyle name="20% - Énfasis4 2 2 2 2 4" xfId="42966"/>
    <cellStyle name="20% - Énfasis4 2 2 2 2 5" xfId="47809"/>
    <cellStyle name="20% - Énfasis4 2 2 2 3" xfId="6975"/>
    <cellStyle name="20% - Énfasis4 2 2 2 3 2" xfId="17758"/>
    <cellStyle name="20% - Énfasis4 2 2 2 4" xfId="12620"/>
    <cellStyle name="20% - Énfasis4 2 2 2 5" xfId="40690"/>
    <cellStyle name="20% - Énfasis4 2 2 2 6" xfId="45533"/>
    <cellStyle name="20% - Énfasis4 2 2 3" xfId="3054"/>
    <cellStyle name="20% - Énfasis4 2 2 3 2" xfId="8202"/>
    <cellStyle name="20% - Énfasis4 2 2 3 2 2" xfId="18985"/>
    <cellStyle name="20% - Énfasis4 2 2 3 3" xfId="13853"/>
    <cellStyle name="20% - Énfasis4 2 2 3 4" xfId="41912"/>
    <cellStyle name="20% - Énfasis4 2 2 3 5" xfId="46755"/>
    <cellStyle name="20% - Énfasis4 2 2 4" xfId="5919"/>
    <cellStyle name="20% - Énfasis4 2 2 4 2" xfId="16703"/>
    <cellStyle name="20% - Énfasis4 2 2 5" xfId="11545"/>
    <cellStyle name="20% - Énfasis4 2 2 6" xfId="39643"/>
    <cellStyle name="20% - Énfasis4 2 2 7" xfId="44489"/>
    <cellStyle name="20% - Énfasis4 2 3" xfId="1552"/>
    <cellStyle name="20% - Énfasis4 2 3 2" xfId="3861"/>
    <cellStyle name="20% - Énfasis4 2 3 2 2" xfId="9008"/>
    <cellStyle name="20% - Énfasis4 2 3 2 2 2" xfId="19791"/>
    <cellStyle name="20% - Énfasis4 2 3 2 3" xfId="14659"/>
    <cellStyle name="20% - Énfasis4 2 3 2 4" xfId="42718"/>
    <cellStyle name="20% - Énfasis4 2 3 2 5" xfId="47561"/>
    <cellStyle name="20% - Énfasis4 2 3 3" xfId="6727"/>
    <cellStyle name="20% - Énfasis4 2 3 3 2" xfId="17510"/>
    <cellStyle name="20% - Énfasis4 2 3 4" xfId="12372"/>
    <cellStyle name="20% - Énfasis4 2 3 5" xfId="40442"/>
    <cellStyle name="20% - Énfasis4 2 3 6" xfId="45285"/>
    <cellStyle name="20% - Énfasis4 2 4" xfId="2578"/>
    <cellStyle name="20% - Énfasis4 2 4 2" xfId="7746"/>
    <cellStyle name="20% - Énfasis4 2 4 2 2" xfId="18529"/>
    <cellStyle name="20% - Énfasis4 2 4 3" xfId="13393"/>
    <cellStyle name="20% - Énfasis4 2 4 4" xfId="41458"/>
    <cellStyle name="20% - Énfasis4 2 4 5" xfId="46301"/>
    <cellStyle name="20% - Énfasis4 2 5" xfId="4967"/>
    <cellStyle name="20% - Énfasis4 2 5 2" xfId="10115"/>
    <cellStyle name="20% - Énfasis4 2 5 2 2" xfId="20898"/>
    <cellStyle name="20% - Énfasis4 2 5 3" xfId="15765"/>
    <cellStyle name="20% - Énfasis4 2 5 4" xfId="43821"/>
    <cellStyle name="20% - Énfasis4 2 5 5" xfId="48664"/>
    <cellStyle name="20% - Énfasis4 2 6" xfId="5044"/>
    <cellStyle name="20% - Énfasis4 2 6 2" xfId="10192"/>
    <cellStyle name="20% - Énfasis4 2 6 2 2" xfId="20975"/>
    <cellStyle name="20% - Énfasis4 2 6 3" xfId="15841"/>
    <cellStyle name="20% - Énfasis4 2 7" xfId="5452"/>
    <cellStyle name="20% - Énfasis4 2 7 2" xfId="16244"/>
    <cellStyle name="20% - Énfasis4 2 8" xfId="10989"/>
    <cellStyle name="20% - Énfasis4 2 9" xfId="39397"/>
    <cellStyle name="20% - Énfasis4 20" xfId="1305"/>
    <cellStyle name="20% - Énfasis4 20 2" xfId="3639"/>
    <cellStyle name="20% - Énfasis4 20 2 2" xfId="8786"/>
    <cellStyle name="20% - Énfasis4 20 2 2 2" xfId="19569"/>
    <cellStyle name="20% - Énfasis4 20 2 3" xfId="14437"/>
    <cellStyle name="20% - Énfasis4 20 2 4" xfId="42496"/>
    <cellStyle name="20% - Énfasis4 20 2 5" xfId="47339"/>
    <cellStyle name="20% - Énfasis4 20 3" xfId="6505"/>
    <cellStyle name="20% - Énfasis4 20 3 2" xfId="17288"/>
    <cellStyle name="20% - Énfasis4 20 4" xfId="12132"/>
    <cellStyle name="20% - Énfasis4 20 5" xfId="40222"/>
    <cellStyle name="20% - Énfasis4 20 6" xfId="45065"/>
    <cellStyle name="20% - Énfasis4 21" xfId="2401"/>
    <cellStyle name="20% - Énfasis4 21 2" xfId="4703"/>
    <cellStyle name="20% - Énfasis4 21 2 2" xfId="9850"/>
    <cellStyle name="20% - Énfasis4 21 2 2 2" xfId="20633"/>
    <cellStyle name="20% - Énfasis4 21 2 3" xfId="15501"/>
    <cellStyle name="20% - Énfasis4 21 2 4" xfId="43560"/>
    <cellStyle name="20% - Énfasis4 21 2 5" xfId="48403"/>
    <cellStyle name="20% - Énfasis4 21 3" xfId="7569"/>
    <cellStyle name="20% - Énfasis4 21 3 2" xfId="18352"/>
    <cellStyle name="20% - Énfasis4 21 4" xfId="13215"/>
    <cellStyle name="20% - Énfasis4 21 5" xfId="41284"/>
    <cellStyle name="20% - Énfasis4 21 6" xfId="46127"/>
    <cellStyle name="20% - Énfasis4 22" xfId="2437"/>
    <cellStyle name="20% - Énfasis4 22 2" xfId="4739"/>
    <cellStyle name="20% - Énfasis4 22 2 2" xfId="9886"/>
    <cellStyle name="20% - Énfasis4 22 2 2 2" xfId="20669"/>
    <cellStyle name="20% - Énfasis4 22 2 3" xfId="15537"/>
    <cellStyle name="20% - Énfasis4 22 2 4" xfId="43596"/>
    <cellStyle name="20% - Énfasis4 22 2 5" xfId="48439"/>
    <cellStyle name="20% - Énfasis4 22 3" xfId="7605"/>
    <cellStyle name="20% - Énfasis4 22 3 2" xfId="18388"/>
    <cellStyle name="20% - Énfasis4 22 4" xfId="13251"/>
    <cellStyle name="20% - Énfasis4 22 5" xfId="41320"/>
    <cellStyle name="20% - Énfasis4 22 6" xfId="46163"/>
    <cellStyle name="20% - Énfasis4 23" xfId="2452"/>
    <cellStyle name="20% - Énfasis4 23 2" xfId="4754"/>
    <cellStyle name="20% - Énfasis4 23 2 2" xfId="9901"/>
    <cellStyle name="20% - Énfasis4 23 2 2 2" xfId="20684"/>
    <cellStyle name="20% - Énfasis4 23 2 3" xfId="15552"/>
    <cellStyle name="20% - Énfasis4 23 2 4" xfId="43611"/>
    <cellStyle name="20% - Énfasis4 23 2 5" xfId="48454"/>
    <cellStyle name="20% - Énfasis4 23 3" xfId="7620"/>
    <cellStyle name="20% - Énfasis4 23 3 2" xfId="18403"/>
    <cellStyle name="20% - Énfasis4 23 4" xfId="13266"/>
    <cellStyle name="20% - Énfasis4 23 5" xfId="41335"/>
    <cellStyle name="20% - Énfasis4 23 6" xfId="46178"/>
    <cellStyle name="20% - Énfasis4 24" xfId="2499"/>
    <cellStyle name="20% - Énfasis4 24 2" xfId="4801"/>
    <cellStyle name="20% - Énfasis4 24 2 2" xfId="9948"/>
    <cellStyle name="20% - Énfasis4 24 2 2 2" xfId="20731"/>
    <cellStyle name="20% - Énfasis4 24 2 3" xfId="15599"/>
    <cellStyle name="20% - Énfasis4 24 2 4" xfId="43658"/>
    <cellStyle name="20% - Énfasis4 24 2 5" xfId="48501"/>
    <cellStyle name="20% - Énfasis4 24 3" xfId="7667"/>
    <cellStyle name="20% - Énfasis4 24 3 2" xfId="18450"/>
    <cellStyle name="20% - Énfasis4 24 4" xfId="13313"/>
    <cellStyle name="20% - Énfasis4 24 5" xfId="41382"/>
    <cellStyle name="20% - Énfasis4 24 6" xfId="46225"/>
    <cellStyle name="20% - Énfasis4 25" xfId="2518"/>
    <cellStyle name="20% - Énfasis4 25 2" xfId="4820"/>
    <cellStyle name="20% - Énfasis4 25 2 2" xfId="9967"/>
    <cellStyle name="20% - Énfasis4 25 2 2 2" xfId="20750"/>
    <cellStyle name="20% - Énfasis4 25 2 3" xfId="15618"/>
    <cellStyle name="20% - Énfasis4 25 2 4" xfId="43677"/>
    <cellStyle name="20% - Énfasis4 25 2 5" xfId="48520"/>
    <cellStyle name="20% - Énfasis4 25 3" xfId="7686"/>
    <cellStyle name="20% - Énfasis4 25 3 2" xfId="18469"/>
    <cellStyle name="20% - Énfasis4 25 4" xfId="13332"/>
    <cellStyle name="20% - Énfasis4 25 5" xfId="41400"/>
    <cellStyle name="20% - Énfasis4 25 6" xfId="46243"/>
    <cellStyle name="20% - Énfasis4 26" xfId="2549"/>
    <cellStyle name="20% - Énfasis4 26 2" xfId="4851"/>
    <cellStyle name="20% - Énfasis4 26 2 2" xfId="9998"/>
    <cellStyle name="20% - Énfasis4 26 2 2 2" xfId="20781"/>
    <cellStyle name="20% - Énfasis4 26 2 3" xfId="15649"/>
    <cellStyle name="20% - Énfasis4 26 2 4" xfId="43708"/>
    <cellStyle name="20% - Énfasis4 26 2 5" xfId="48551"/>
    <cellStyle name="20% - Énfasis4 26 3" xfId="7717"/>
    <cellStyle name="20% - Énfasis4 26 3 2" xfId="18500"/>
    <cellStyle name="20% - Énfasis4 26 4" xfId="13364"/>
    <cellStyle name="20% - Énfasis4 26 5" xfId="41429"/>
    <cellStyle name="20% - Énfasis4 26 6" xfId="46272"/>
    <cellStyle name="20% - Énfasis4 27" xfId="4908"/>
    <cellStyle name="20% - Énfasis4 27 2" xfId="10055"/>
    <cellStyle name="20% - Énfasis4 27 2 2" xfId="20838"/>
    <cellStyle name="20% - Énfasis4 27 3" xfId="15705"/>
    <cellStyle name="20% - Énfasis4 27 4" xfId="43762"/>
    <cellStyle name="20% - Énfasis4 27 5" xfId="48605"/>
    <cellStyle name="20% - Énfasis4 28" xfId="4938"/>
    <cellStyle name="20% - Énfasis4 28 2" xfId="10086"/>
    <cellStyle name="20% - Énfasis4 28 2 2" xfId="20869"/>
    <cellStyle name="20% - Énfasis4 28 3" xfId="15736"/>
    <cellStyle name="20% - Énfasis4 28 4" xfId="43792"/>
    <cellStyle name="20% - Énfasis4 28 5" xfId="48635"/>
    <cellStyle name="20% - Énfasis4 29" xfId="5201"/>
    <cellStyle name="20% - Énfasis4 29 2" xfId="10339"/>
    <cellStyle name="20% - Énfasis4 29 2 2" xfId="21122"/>
    <cellStyle name="20% - Énfasis4 29 3" xfId="15994"/>
    <cellStyle name="20% - Énfasis4 3" xfId="497"/>
    <cellStyle name="20% - Énfasis4 3 2" xfId="1589"/>
    <cellStyle name="20% - Énfasis4 3 2 2" xfId="3898"/>
    <cellStyle name="20% - Énfasis4 3 2 2 2" xfId="9045"/>
    <cellStyle name="20% - Énfasis4 3 2 2 2 2" xfId="19828"/>
    <cellStyle name="20% - Énfasis4 3 2 2 3" xfId="14696"/>
    <cellStyle name="20% - Énfasis4 3 2 2 4" xfId="42755"/>
    <cellStyle name="20% - Énfasis4 3 2 2 5" xfId="47598"/>
    <cellStyle name="20% - Énfasis4 3 2 3" xfId="6764"/>
    <cellStyle name="20% - Énfasis4 3 2 3 2" xfId="17547"/>
    <cellStyle name="20% - Énfasis4 3 2 4" xfId="12409"/>
    <cellStyle name="20% - Énfasis4 3 2 5" xfId="40479"/>
    <cellStyle name="20% - Énfasis4 3 2 6" xfId="45322"/>
    <cellStyle name="20% - Énfasis4 3 3" xfId="2837"/>
    <cellStyle name="20% - Énfasis4 3 3 2" xfId="7991"/>
    <cellStyle name="20% - Énfasis4 3 3 2 2" xfId="18774"/>
    <cellStyle name="20% - Énfasis4 3 3 3" xfId="13642"/>
    <cellStyle name="20% - Énfasis4 3 3 4" xfId="41701"/>
    <cellStyle name="20% - Énfasis4 3 3 5" xfId="46544"/>
    <cellStyle name="20% - Énfasis4 3 4" xfId="5702"/>
    <cellStyle name="20% - Énfasis4 3 4 2" xfId="16491"/>
    <cellStyle name="20% - Énfasis4 3 5" xfId="11325"/>
    <cellStyle name="20% - Énfasis4 3 6" xfId="39434"/>
    <cellStyle name="20% - Énfasis4 3 7" xfId="44280"/>
    <cellStyle name="20% - Énfasis4 30" xfId="5217"/>
    <cellStyle name="20% - Énfasis4 30 2" xfId="10355"/>
    <cellStyle name="20% - Énfasis4 30 2 2" xfId="21138"/>
    <cellStyle name="20% - Énfasis4 30 3" xfId="16010"/>
    <cellStyle name="20% - Énfasis4 31" xfId="5246"/>
    <cellStyle name="20% - Énfasis4 31 2" xfId="10384"/>
    <cellStyle name="20% - Énfasis4 31 2 2" xfId="21167"/>
    <cellStyle name="20% - Énfasis4 31 3" xfId="16039"/>
    <cellStyle name="20% - Énfasis4 32" xfId="5263"/>
    <cellStyle name="20% - Énfasis4 32 2" xfId="10399"/>
    <cellStyle name="20% - Énfasis4 32 2 2" xfId="21182"/>
    <cellStyle name="20% - Énfasis4 32 3" xfId="16055"/>
    <cellStyle name="20% - Énfasis4 33" xfId="5279"/>
    <cellStyle name="20% - Énfasis4 33 2" xfId="10415"/>
    <cellStyle name="20% - Énfasis4 33 2 2" xfId="21198"/>
    <cellStyle name="20% - Énfasis4 33 3" xfId="16071"/>
    <cellStyle name="20% - Énfasis4 34" xfId="5299"/>
    <cellStyle name="20% - Énfasis4 34 2" xfId="10435"/>
    <cellStyle name="20% - Énfasis4 34 2 2" xfId="21218"/>
    <cellStyle name="20% - Énfasis4 34 3" xfId="16091"/>
    <cellStyle name="20% - Énfasis4 35" xfId="5315"/>
    <cellStyle name="20% - Énfasis4 35 2" xfId="10451"/>
    <cellStyle name="20% - Énfasis4 35 2 2" xfId="21234"/>
    <cellStyle name="20% - Énfasis4 35 3" xfId="16107"/>
    <cellStyle name="20% - Énfasis4 36" xfId="5332"/>
    <cellStyle name="20% - Énfasis4 36 2" xfId="10468"/>
    <cellStyle name="20% - Énfasis4 36 2 2" xfId="21251"/>
    <cellStyle name="20% - Énfasis4 36 3" xfId="16124"/>
    <cellStyle name="20% - Énfasis4 37" xfId="5380"/>
    <cellStyle name="20% - Énfasis4 37 2" xfId="10516"/>
    <cellStyle name="20% - Énfasis4 37 2 2" xfId="21299"/>
    <cellStyle name="20% - Énfasis4 37 3" xfId="16172"/>
    <cellStyle name="20% - Énfasis4 38" xfId="5400"/>
    <cellStyle name="20% - Énfasis4 38 2" xfId="10536"/>
    <cellStyle name="20% - Énfasis4 38 2 2" xfId="21319"/>
    <cellStyle name="20% - Énfasis4 38 3" xfId="16192"/>
    <cellStyle name="20% - Énfasis4 39" xfId="5429"/>
    <cellStyle name="20% - Énfasis4 39 2" xfId="16221"/>
    <cellStyle name="20% - Énfasis4 4" xfId="515"/>
    <cellStyle name="20% - Énfasis4 4 2" xfId="1608"/>
    <cellStyle name="20% - Énfasis4 4 2 2" xfId="3917"/>
    <cellStyle name="20% - Énfasis4 4 2 2 2" xfId="9064"/>
    <cellStyle name="20% - Énfasis4 4 2 2 2 2" xfId="19847"/>
    <cellStyle name="20% - Énfasis4 4 2 2 3" xfId="14715"/>
    <cellStyle name="20% - Énfasis4 4 2 2 4" xfId="42774"/>
    <cellStyle name="20% - Énfasis4 4 2 2 5" xfId="47617"/>
    <cellStyle name="20% - Énfasis4 4 2 3" xfId="6783"/>
    <cellStyle name="20% - Énfasis4 4 2 3 2" xfId="17566"/>
    <cellStyle name="20% - Énfasis4 4 2 4" xfId="12428"/>
    <cellStyle name="20% - Énfasis4 4 2 5" xfId="40498"/>
    <cellStyle name="20% - Énfasis4 4 2 6" xfId="45341"/>
    <cellStyle name="20% - Énfasis4 4 3" xfId="2856"/>
    <cellStyle name="20% - Énfasis4 4 3 2" xfId="8010"/>
    <cellStyle name="20% - Énfasis4 4 3 2 2" xfId="18793"/>
    <cellStyle name="20% - Énfasis4 4 3 3" xfId="13661"/>
    <cellStyle name="20% - Énfasis4 4 3 4" xfId="41720"/>
    <cellStyle name="20% - Énfasis4 4 3 5" xfId="46563"/>
    <cellStyle name="20% - Énfasis4 4 4" xfId="5721"/>
    <cellStyle name="20% - Énfasis4 4 4 2" xfId="16510"/>
    <cellStyle name="20% - Énfasis4 4 5" xfId="11344"/>
    <cellStyle name="20% - Énfasis4 4 6" xfId="39453"/>
    <cellStyle name="20% - Énfasis4 4 7" xfId="44299"/>
    <cellStyle name="20% - Énfasis4 40" xfId="10861"/>
    <cellStyle name="20% - Énfasis4 40 2" xfId="21644"/>
    <cellStyle name="20% - Énfasis4 41" xfId="10913"/>
    <cellStyle name="20% - Énfasis4 41 2" xfId="21696"/>
    <cellStyle name="20% - Énfasis4 42" xfId="10928"/>
    <cellStyle name="20% - Énfasis4 42 2" xfId="21711"/>
    <cellStyle name="20% - Énfasis4 43" xfId="10949"/>
    <cellStyle name="20% - Énfasis4 43 2" xfId="21732"/>
    <cellStyle name="20% - Énfasis4 44" xfId="10973"/>
    <cellStyle name="20% - Énfasis4 45" xfId="38843"/>
    <cellStyle name="20% - Énfasis4 46" xfId="38857"/>
    <cellStyle name="20% - Énfasis4 47" xfId="38873"/>
    <cellStyle name="20% - Énfasis4 48" xfId="38964"/>
    <cellStyle name="20% - Énfasis4 49" xfId="38980"/>
    <cellStyle name="20% - Énfasis4 5" xfId="531"/>
    <cellStyle name="20% - Énfasis4 5 2" xfId="1622"/>
    <cellStyle name="20% - Énfasis4 5 2 2" xfId="3931"/>
    <cellStyle name="20% - Énfasis4 5 2 2 2" xfId="9078"/>
    <cellStyle name="20% - Énfasis4 5 2 2 2 2" xfId="19861"/>
    <cellStyle name="20% - Énfasis4 5 2 2 3" xfId="14729"/>
    <cellStyle name="20% - Énfasis4 5 2 2 4" xfId="42788"/>
    <cellStyle name="20% - Énfasis4 5 2 2 5" xfId="47631"/>
    <cellStyle name="20% - Énfasis4 5 2 3" xfId="6797"/>
    <cellStyle name="20% - Énfasis4 5 2 3 2" xfId="17580"/>
    <cellStyle name="20% - Énfasis4 5 2 4" xfId="12442"/>
    <cellStyle name="20% - Énfasis4 5 2 5" xfId="40512"/>
    <cellStyle name="20% - Énfasis4 5 2 6" xfId="45355"/>
    <cellStyle name="20% - Énfasis4 5 3" xfId="2870"/>
    <cellStyle name="20% - Énfasis4 5 3 2" xfId="8024"/>
    <cellStyle name="20% - Énfasis4 5 3 2 2" xfId="18807"/>
    <cellStyle name="20% - Énfasis4 5 3 3" xfId="13675"/>
    <cellStyle name="20% - Énfasis4 5 3 4" xfId="41734"/>
    <cellStyle name="20% - Énfasis4 5 3 5" xfId="46577"/>
    <cellStyle name="20% - Énfasis4 5 4" xfId="5735"/>
    <cellStyle name="20% - Énfasis4 5 4 2" xfId="16524"/>
    <cellStyle name="20% - Énfasis4 5 5" xfId="11359"/>
    <cellStyle name="20% - Énfasis4 5 6" xfId="39467"/>
    <cellStyle name="20% - Énfasis4 5 7" xfId="44313"/>
    <cellStyle name="20% - Énfasis4 50" xfId="38996"/>
    <cellStyle name="20% - Énfasis4 51" xfId="39027"/>
    <cellStyle name="20% - Énfasis4 52" xfId="39041"/>
    <cellStyle name="20% - Énfasis4 53" xfId="39060"/>
    <cellStyle name="20% - Énfasis4 54" xfId="39080"/>
    <cellStyle name="20% - Énfasis4 55" xfId="39098"/>
    <cellStyle name="20% - Énfasis4 56" xfId="43898"/>
    <cellStyle name="20% - Énfasis4 57" xfId="43924"/>
    <cellStyle name="20% - Énfasis4 58" xfId="43942"/>
    <cellStyle name="20% - Énfasis4 59" xfId="43968"/>
    <cellStyle name="20% - Énfasis4 6" xfId="548"/>
    <cellStyle name="20% - Énfasis4 6 2" xfId="1639"/>
    <cellStyle name="20% - Énfasis4 6 2 2" xfId="3948"/>
    <cellStyle name="20% - Énfasis4 6 2 2 2" xfId="9095"/>
    <cellStyle name="20% - Énfasis4 6 2 2 2 2" xfId="19878"/>
    <cellStyle name="20% - Énfasis4 6 2 2 3" xfId="14746"/>
    <cellStyle name="20% - Énfasis4 6 2 2 4" xfId="42805"/>
    <cellStyle name="20% - Énfasis4 6 2 2 5" xfId="47648"/>
    <cellStyle name="20% - Énfasis4 6 2 3" xfId="6814"/>
    <cellStyle name="20% - Énfasis4 6 2 3 2" xfId="17597"/>
    <cellStyle name="20% - Énfasis4 6 2 4" xfId="12459"/>
    <cellStyle name="20% - Énfasis4 6 2 5" xfId="40529"/>
    <cellStyle name="20% - Énfasis4 6 2 6" xfId="45372"/>
    <cellStyle name="20% - Énfasis4 6 3" xfId="2887"/>
    <cellStyle name="20% - Énfasis4 6 3 2" xfId="8041"/>
    <cellStyle name="20% - Énfasis4 6 3 2 2" xfId="18824"/>
    <cellStyle name="20% - Énfasis4 6 3 3" xfId="13692"/>
    <cellStyle name="20% - Énfasis4 6 3 4" xfId="41751"/>
    <cellStyle name="20% - Énfasis4 6 3 5" xfId="46594"/>
    <cellStyle name="20% - Énfasis4 6 4" xfId="5752"/>
    <cellStyle name="20% - Énfasis4 6 4 2" xfId="16541"/>
    <cellStyle name="20% - Énfasis4 6 5" xfId="11376"/>
    <cellStyle name="20% - Énfasis4 6 6" xfId="39484"/>
    <cellStyle name="20% - Énfasis4 6 7" xfId="44330"/>
    <cellStyle name="20% - Énfasis4 7" xfId="568"/>
    <cellStyle name="20% - Énfasis4 7 2" xfId="1659"/>
    <cellStyle name="20% - Énfasis4 7 2 2" xfId="3968"/>
    <cellStyle name="20% - Énfasis4 7 2 2 2" xfId="9115"/>
    <cellStyle name="20% - Énfasis4 7 2 2 2 2" xfId="19898"/>
    <cellStyle name="20% - Énfasis4 7 2 2 3" xfId="14766"/>
    <cellStyle name="20% - Énfasis4 7 2 2 4" xfId="42825"/>
    <cellStyle name="20% - Énfasis4 7 2 2 5" xfId="47668"/>
    <cellStyle name="20% - Énfasis4 7 2 3" xfId="6834"/>
    <cellStyle name="20% - Énfasis4 7 2 3 2" xfId="17617"/>
    <cellStyle name="20% - Énfasis4 7 2 4" xfId="12479"/>
    <cellStyle name="20% - Énfasis4 7 2 5" xfId="40549"/>
    <cellStyle name="20% - Énfasis4 7 2 6" xfId="45392"/>
    <cellStyle name="20% - Énfasis4 7 3" xfId="2907"/>
    <cellStyle name="20% - Énfasis4 7 3 2" xfId="8061"/>
    <cellStyle name="20% - Énfasis4 7 3 2 2" xfId="18844"/>
    <cellStyle name="20% - Énfasis4 7 3 3" xfId="13712"/>
    <cellStyle name="20% - Énfasis4 7 3 4" xfId="41771"/>
    <cellStyle name="20% - Énfasis4 7 3 5" xfId="46614"/>
    <cellStyle name="20% - Énfasis4 7 4" xfId="5772"/>
    <cellStyle name="20% - Énfasis4 7 4 2" xfId="16561"/>
    <cellStyle name="20% - Énfasis4 7 5" xfId="11396"/>
    <cellStyle name="20% - Énfasis4 7 6" xfId="39503"/>
    <cellStyle name="20% - Énfasis4 7 7" xfId="44349"/>
    <cellStyle name="20% - Énfasis4 8" xfId="583"/>
    <cellStyle name="20% - Énfasis4 8 2" xfId="1674"/>
    <cellStyle name="20% - Énfasis4 8 2 2" xfId="3983"/>
    <cellStyle name="20% - Énfasis4 8 2 2 2" xfId="9130"/>
    <cellStyle name="20% - Énfasis4 8 2 2 2 2" xfId="19913"/>
    <cellStyle name="20% - Énfasis4 8 2 2 3" xfId="14781"/>
    <cellStyle name="20% - Énfasis4 8 2 2 4" xfId="42840"/>
    <cellStyle name="20% - Énfasis4 8 2 2 5" xfId="47683"/>
    <cellStyle name="20% - Énfasis4 8 2 3" xfId="6849"/>
    <cellStyle name="20% - Énfasis4 8 2 3 2" xfId="17632"/>
    <cellStyle name="20% - Énfasis4 8 2 4" xfId="12494"/>
    <cellStyle name="20% - Énfasis4 8 2 5" xfId="40564"/>
    <cellStyle name="20% - Énfasis4 8 2 6" xfId="45407"/>
    <cellStyle name="20% - Énfasis4 8 3" xfId="2922"/>
    <cellStyle name="20% - Énfasis4 8 3 2" xfId="8076"/>
    <cellStyle name="20% - Énfasis4 8 3 2 2" xfId="18859"/>
    <cellStyle name="20% - Énfasis4 8 3 3" xfId="13727"/>
    <cellStyle name="20% - Énfasis4 8 3 4" xfId="41786"/>
    <cellStyle name="20% - Énfasis4 8 3 5" xfId="46629"/>
    <cellStyle name="20% - Énfasis4 8 4" xfId="5787"/>
    <cellStyle name="20% - Énfasis4 8 4 2" xfId="16576"/>
    <cellStyle name="20% - Énfasis4 8 5" xfId="11411"/>
    <cellStyle name="20% - Énfasis4 8 6" xfId="39517"/>
    <cellStyle name="20% - Énfasis4 8 7" xfId="44363"/>
    <cellStyle name="20% - Énfasis4 9" xfId="661"/>
    <cellStyle name="20% - Énfasis4 9 2" xfId="1752"/>
    <cellStyle name="20% - Énfasis4 9 2 2" xfId="4061"/>
    <cellStyle name="20% - Énfasis4 9 2 2 2" xfId="9208"/>
    <cellStyle name="20% - Énfasis4 9 2 2 2 2" xfId="19991"/>
    <cellStyle name="20% - Énfasis4 9 2 2 3" xfId="14859"/>
    <cellStyle name="20% - Énfasis4 9 2 2 4" xfId="42918"/>
    <cellStyle name="20% - Énfasis4 9 2 2 5" xfId="47761"/>
    <cellStyle name="20% - Énfasis4 9 2 3" xfId="6927"/>
    <cellStyle name="20% - Énfasis4 9 2 3 2" xfId="17710"/>
    <cellStyle name="20% - Énfasis4 9 2 4" xfId="12572"/>
    <cellStyle name="20% - Énfasis4 9 2 5" xfId="40642"/>
    <cellStyle name="20% - Énfasis4 9 2 6" xfId="45485"/>
    <cellStyle name="20% - Énfasis4 9 3" xfId="3000"/>
    <cellStyle name="20% - Énfasis4 9 3 2" xfId="8154"/>
    <cellStyle name="20% - Énfasis4 9 3 2 2" xfId="18937"/>
    <cellStyle name="20% - Énfasis4 9 3 3" xfId="13805"/>
    <cellStyle name="20% - Énfasis4 9 3 4" xfId="41864"/>
    <cellStyle name="20% - Énfasis4 9 3 5" xfId="46707"/>
    <cellStyle name="20% - Énfasis4 9 4" xfId="5865"/>
    <cellStyle name="20% - Énfasis4 9 4 2" xfId="16654"/>
    <cellStyle name="20% - Énfasis4 9 5" xfId="11490"/>
    <cellStyle name="20% - Énfasis4 9 6" xfId="39595"/>
    <cellStyle name="20% - Énfasis4 9 7" xfId="44441"/>
    <cellStyle name="20% - Énfasis5 10" xfId="804"/>
    <cellStyle name="20% - Énfasis5 10 2" xfId="1887"/>
    <cellStyle name="20% - Énfasis5 10 2 2" xfId="4196"/>
    <cellStyle name="20% - Énfasis5 10 2 2 2" xfId="9343"/>
    <cellStyle name="20% - Énfasis5 10 2 2 2 2" xfId="20126"/>
    <cellStyle name="20% - Énfasis5 10 2 2 3" xfId="14994"/>
    <cellStyle name="20% - Énfasis5 10 2 2 4" xfId="43053"/>
    <cellStyle name="20% - Énfasis5 10 2 2 5" xfId="47896"/>
    <cellStyle name="20% - Énfasis5 10 2 3" xfId="7062"/>
    <cellStyle name="20% - Énfasis5 10 2 3 2" xfId="17845"/>
    <cellStyle name="20% - Énfasis5 10 2 4" xfId="12707"/>
    <cellStyle name="20% - Énfasis5 10 2 5" xfId="40777"/>
    <cellStyle name="20% - Énfasis5 10 2 6" xfId="45620"/>
    <cellStyle name="20% - Énfasis5 10 3" xfId="3141"/>
    <cellStyle name="20% - Énfasis5 10 3 2" xfId="8288"/>
    <cellStyle name="20% - Énfasis5 10 3 2 2" xfId="19071"/>
    <cellStyle name="20% - Énfasis5 10 3 3" xfId="13939"/>
    <cellStyle name="20% - Énfasis5 10 3 4" xfId="41998"/>
    <cellStyle name="20% - Énfasis5 10 3 5" xfId="46841"/>
    <cellStyle name="20% - Énfasis5 10 4" xfId="6005"/>
    <cellStyle name="20% - Énfasis5 10 4 2" xfId="16788"/>
    <cellStyle name="20% - Énfasis5 10 5" xfId="11632"/>
    <cellStyle name="20% - Énfasis5 10 6" xfId="39728"/>
    <cellStyle name="20% - Énfasis5 10 7" xfId="44575"/>
    <cellStyle name="20% - Énfasis5 11" xfId="913"/>
    <cellStyle name="20% - Énfasis5 11 2" xfId="1996"/>
    <cellStyle name="20% - Énfasis5 11 2 2" xfId="4305"/>
    <cellStyle name="20% - Énfasis5 11 2 2 2" xfId="9452"/>
    <cellStyle name="20% - Énfasis5 11 2 2 2 2" xfId="20235"/>
    <cellStyle name="20% - Énfasis5 11 2 2 3" xfId="15103"/>
    <cellStyle name="20% - Énfasis5 11 2 2 4" xfId="43162"/>
    <cellStyle name="20% - Énfasis5 11 2 2 5" xfId="48005"/>
    <cellStyle name="20% - Énfasis5 11 2 3" xfId="7171"/>
    <cellStyle name="20% - Énfasis5 11 2 3 2" xfId="17954"/>
    <cellStyle name="20% - Énfasis5 11 2 4" xfId="12816"/>
    <cellStyle name="20% - Énfasis5 11 2 5" xfId="40886"/>
    <cellStyle name="20% - Énfasis5 11 2 6" xfId="45729"/>
    <cellStyle name="20% - Énfasis5 11 3" xfId="3250"/>
    <cellStyle name="20% - Énfasis5 11 3 2" xfId="8397"/>
    <cellStyle name="20% - Énfasis5 11 3 2 2" xfId="19180"/>
    <cellStyle name="20% - Énfasis5 11 3 3" xfId="14048"/>
    <cellStyle name="20% - Énfasis5 11 3 4" xfId="42107"/>
    <cellStyle name="20% - Énfasis5 11 3 5" xfId="46950"/>
    <cellStyle name="20% - Énfasis5 11 4" xfId="6114"/>
    <cellStyle name="20% - Énfasis5 11 4 2" xfId="16897"/>
    <cellStyle name="20% - Énfasis5 11 5" xfId="11741"/>
    <cellStyle name="20% - Énfasis5 11 6" xfId="39837"/>
    <cellStyle name="20% - Énfasis5 11 7" xfId="44684"/>
    <cellStyle name="20% - Énfasis5 12" xfId="988"/>
    <cellStyle name="20% - Énfasis5 12 2" xfId="2071"/>
    <cellStyle name="20% - Énfasis5 12 2 2" xfId="4380"/>
    <cellStyle name="20% - Énfasis5 12 2 2 2" xfId="9527"/>
    <cellStyle name="20% - Énfasis5 12 2 2 2 2" xfId="20310"/>
    <cellStyle name="20% - Énfasis5 12 2 2 3" xfId="15178"/>
    <cellStyle name="20% - Énfasis5 12 2 2 4" xfId="43237"/>
    <cellStyle name="20% - Énfasis5 12 2 2 5" xfId="48080"/>
    <cellStyle name="20% - Énfasis5 12 2 3" xfId="7246"/>
    <cellStyle name="20% - Énfasis5 12 2 3 2" xfId="18029"/>
    <cellStyle name="20% - Énfasis5 12 2 4" xfId="12891"/>
    <cellStyle name="20% - Énfasis5 12 2 5" xfId="40961"/>
    <cellStyle name="20% - Énfasis5 12 2 6" xfId="45804"/>
    <cellStyle name="20% - Énfasis5 12 3" xfId="3325"/>
    <cellStyle name="20% - Énfasis5 12 3 2" xfId="8472"/>
    <cellStyle name="20% - Énfasis5 12 3 2 2" xfId="19255"/>
    <cellStyle name="20% - Énfasis5 12 3 3" xfId="14123"/>
    <cellStyle name="20% - Énfasis5 12 3 4" xfId="42182"/>
    <cellStyle name="20% - Énfasis5 12 3 5" xfId="47025"/>
    <cellStyle name="20% - Énfasis5 12 4" xfId="6189"/>
    <cellStyle name="20% - Énfasis5 12 4 2" xfId="16972"/>
    <cellStyle name="20% - Énfasis5 12 5" xfId="11816"/>
    <cellStyle name="20% - Énfasis5 12 6" xfId="39912"/>
    <cellStyle name="20% - Énfasis5 12 7" xfId="44759"/>
    <cellStyle name="20% - Énfasis5 13" xfId="1036"/>
    <cellStyle name="20% - Énfasis5 13 2" xfId="2120"/>
    <cellStyle name="20% - Énfasis5 13 2 2" xfId="4428"/>
    <cellStyle name="20% - Énfasis5 13 2 2 2" xfId="9575"/>
    <cellStyle name="20% - Énfasis5 13 2 2 2 2" xfId="20358"/>
    <cellStyle name="20% - Énfasis5 13 2 2 3" xfId="15226"/>
    <cellStyle name="20% - Énfasis5 13 2 2 4" xfId="43285"/>
    <cellStyle name="20% - Énfasis5 13 2 2 5" xfId="48128"/>
    <cellStyle name="20% - Énfasis5 13 2 3" xfId="7294"/>
    <cellStyle name="20% - Énfasis5 13 2 3 2" xfId="18077"/>
    <cellStyle name="20% - Énfasis5 13 2 4" xfId="12940"/>
    <cellStyle name="20% - Énfasis5 13 2 5" xfId="41009"/>
    <cellStyle name="20% - Énfasis5 13 2 6" xfId="45852"/>
    <cellStyle name="20% - Énfasis5 13 3" xfId="3373"/>
    <cellStyle name="20% - Énfasis5 13 3 2" xfId="8520"/>
    <cellStyle name="20% - Énfasis5 13 3 2 2" xfId="19303"/>
    <cellStyle name="20% - Énfasis5 13 3 3" xfId="14171"/>
    <cellStyle name="20% - Énfasis5 13 3 4" xfId="42230"/>
    <cellStyle name="20% - Énfasis5 13 3 5" xfId="47073"/>
    <cellStyle name="20% - Énfasis5 13 4" xfId="6237"/>
    <cellStyle name="20% - Énfasis5 13 4 2" xfId="17020"/>
    <cellStyle name="20% - Énfasis5 13 5" xfId="11864"/>
    <cellStyle name="20% - Énfasis5 13 6" xfId="39961"/>
    <cellStyle name="20% - Énfasis5 13 7" xfId="44807"/>
    <cellStyle name="20% - Énfasis5 14" xfId="1110"/>
    <cellStyle name="20% - Énfasis5 14 2" xfId="2194"/>
    <cellStyle name="20% - Énfasis5 14 2 2" xfId="4502"/>
    <cellStyle name="20% - Énfasis5 14 2 2 2" xfId="9649"/>
    <cellStyle name="20% - Énfasis5 14 2 2 2 2" xfId="20432"/>
    <cellStyle name="20% - Énfasis5 14 2 2 3" xfId="15300"/>
    <cellStyle name="20% - Énfasis5 14 2 2 4" xfId="43359"/>
    <cellStyle name="20% - Énfasis5 14 2 2 5" xfId="48202"/>
    <cellStyle name="20% - Énfasis5 14 2 3" xfId="7368"/>
    <cellStyle name="20% - Énfasis5 14 2 3 2" xfId="18151"/>
    <cellStyle name="20% - Énfasis5 14 2 4" xfId="13014"/>
    <cellStyle name="20% - Énfasis5 14 2 5" xfId="41083"/>
    <cellStyle name="20% - Énfasis5 14 2 6" xfId="45926"/>
    <cellStyle name="20% - Énfasis5 14 3" xfId="3447"/>
    <cellStyle name="20% - Énfasis5 14 3 2" xfId="8594"/>
    <cellStyle name="20% - Énfasis5 14 3 2 2" xfId="19377"/>
    <cellStyle name="20% - Énfasis5 14 3 3" xfId="14245"/>
    <cellStyle name="20% - Énfasis5 14 3 4" xfId="42304"/>
    <cellStyle name="20% - Énfasis5 14 3 5" xfId="47147"/>
    <cellStyle name="20% - Énfasis5 14 4" xfId="6311"/>
    <cellStyle name="20% - Énfasis5 14 4 2" xfId="17094"/>
    <cellStyle name="20% - Énfasis5 14 5" xfId="11938"/>
    <cellStyle name="20% - Énfasis5 14 6" xfId="40035"/>
    <cellStyle name="20% - Énfasis5 14 7" xfId="44881"/>
    <cellStyle name="20% - Énfasis5 15" xfId="1177"/>
    <cellStyle name="20% - Énfasis5 15 2" xfId="2261"/>
    <cellStyle name="20% - Énfasis5 15 2 2" xfId="4569"/>
    <cellStyle name="20% - Énfasis5 15 2 2 2" xfId="9716"/>
    <cellStyle name="20% - Énfasis5 15 2 2 2 2" xfId="20499"/>
    <cellStyle name="20% - Énfasis5 15 2 2 3" xfId="15367"/>
    <cellStyle name="20% - Énfasis5 15 2 2 4" xfId="43426"/>
    <cellStyle name="20% - Énfasis5 15 2 2 5" xfId="48269"/>
    <cellStyle name="20% - Énfasis5 15 2 3" xfId="7435"/>
    <cellStyle name="20% - Énfasis5 15 2 3 2" xfId="18218"/>
    <cellStyle name="20% - Énfasis5 15 2 4" xfId="13081"/>
    <cellStyle name="20% - Énfasis5 15 2 5" xfId="41150"/>
    <cellStyle name="20% - Énfasis5 15 2 6" xfId="45993"/>
    <cellStyle name="20% - Énfasis5 15 3" xfId="3512"/>
    <cellStyle name="20% - Énfasis5 15 3 2" xfId="8659"/>
    <cellStyle name="20% - Énfasis5 15 3 2 2" xfId="19442"/>
    <cellStyle name="20% - Énfasis5 15 3 3" xfId="14310"/>
    <cellStyle name="20% - Énfasis5 15 3 4" xfId="42369"/>
    <cellStyle name="20% - Énfasis5 15 3 5" xfId="47212"/>
    <cellStyle name="20% - Énfasis5 15 4" xfId="6378"/>
    <cellStyle name="20% - Énfasis5 15 4 2" xfId="17161"/>
    <cellStyle name="20% - Énfasis5 15 5" xfId="12005"/>
    <cellStyle name="20% - Énfasis5 15 6" xfId="39178"/>
    <cellStyle name="20% - Énfasis5 15 7" xfId="44025"/>
    <cellStyle name="20% - Énfasis5 16" xfId="1210"/>
    <cellStyle name="20% - Énfasis5 16 2" xfId="2294"/>
    <cellStyle name="20% - Énfasis5 16 2 2" xfId="4602"/>
    <cellStyle name="20% - Énfasis5 16 2 2 2" xfId="9749"/>
    <cellStyle name="20% - Énfasis5 16 2 2 2 2" xfId="20532"/>
    <cellStyle name="20% - Énfasis5 16 2 2 3" xfId="15400"/>
    <cellStyle name="20% - Énfasis5 16 2 2 4" xfId="43459"/>
    <cellStyle name="20% - Énfasis5 16 2 2 5" xfId="48302"/>
    <cellStyle name="20% - Énfasis5 16 2 3" xfId="7468"/>
    <cellStyle name="20% - Énfasis5 16 2 3 2" xfId="18251"/>
    <cellStyle name="20% - Énfasis5 16 2 4" xfId="13114"/>
    <cellStyle name="20% - Énfasis5 16 2 5" xfId="41183"/>
    <cellStyle name="20% - Énfasis5 16 2 6" xfId="46026"/>
    <cellStyle name="20% - Énfasis5 16 3" xfId="3545"/>
    <cellStyle name="20% - Énfasis5 16 3 2" xfId="8692"/>
    <cellStyle name="20% - Énfasis5 16 3 2 2" xfId="19475"/>
    <cellStyle name="20% - Énfasis5 16 3 3" xfId="14343"/>
    <cellStyle name="20% - Énfasis5 16 3 4" xfId="42402"/>
    <cellStyle name="20% - Énfasis5 16 3 5" xfId="47245"/>
    <cellStyle name="20% - Énfasis5 16 4" xfId="6411"/>
    <cellStyle name="20% - Énfasis5 16 4 2" xfId="17194"/>
    <cellStyle name="20% - Énfasis5 16 5" xfId="12038"/>
    <cellStyle name="20% - Énfasis5 16 6" xfId="40130"/>
    <cellStyle name="20% - Énfasis5 16 7" xfId="44973"/>
    <cellStyle name="20% - Énfasis5 17" xfId="1231"/>
    <cellStyle name="20% - Énfasis5 17 2" xfId="2315"/>
    <cellStyle name="20% - Énfasis5 17 2 2" xfId="4623"/>
    <cellStyle name="20% - Énfasis5 17 2 2 2" xfId="9770"/>
    <cellStyle name="20% - Énfasis5 17 2 2 2 2" xfId="20553"/>
    <cellStyle name="20% - Énfasis5 17 2 2 3" xfId="15421"/>
    <cellStyle name="20% - Énfasis5 17 2 2 4" xfId="43480"/>
    <cellStyle name="20% - Énfasis5 17 2 2 5" xfId="48323"/>
    <cellStyle name="20% - Énfasis5 17 2 3" xfId="7489"/>
    <cellStyle name="20% - Énfasis5 17 2 3 2" xfId="18272"/>
    <cellStyle name="20% - Énfasis5 17 2 4" xfId="13135"/>
    <cellStyle name="20% - Énfasis5 17 2 5" xfId="41204"/>
    <cellStyle name="20% - Énfasis5 17 2 6" xfId="46047"/>
    <cellStyle name="20% - Énfasis5 17 3" xfId="3566"/>
    <cellStyle name="20% - Énfasis5 17 3 2" xfId="8713"/>
    <cellStyle name="20% - Énfasis5 17 3 2 2" xfId="19496"/>
    <cellStyle name="20% - Énfasis5 17 3 3" xfId="14364"/>
    <cellStyle name="20% - Énfasis5 17 3 4" xfId="42423"/>
    <cellStyle name="20% - Énfasis5 17 3 5" xfId="47266"/>
    <cellStyle name="20% - Énfasis5 17 4" xfId="6432"/>
    <cellStyle name="20% - Énfasis5 17 4 2" xfId="17215"/>
    <cellStyle name="20% - Énfasis5 17 5" xfId="12059"/>
    <cellStyle name="20% - Énfasis5 17 6" xfId="40151"/>
    <cellStyle name="20% - Énfasis5 17 7" xfId="44994"/>
    <cellStyle name="20% - Énfasis5 18" xfId="1264"/>
    <cellStyle name="20% - Énfasis5 18 2" xfId="2348"/>
    <cellStyle name="20% - Énfasis5 18 2 2" xfId="4656"/>
    <cellStyle name="20% - Énfasis5 18 2 2 2" xfId="9803"/>
    <cellStyle name="20% - Énfasis5 18 2 2 2 2" xfId="20586"/>
    <cellStyle name="20% - Énfasis5 18 2 2 3" xfId="15454"/>
    <cellStyle name="20% - Énfasis5 18 2 2 4" xfId="43513"/>
    <cellStyle name="20% - Énfasis5 18 2 2 5" xfId="48356"/>
    <cellStyle name="20% - Énfasis5 18 2 3" xfId="7522"/>
    <cellStyle name="20% - Énfasis5 18 2 3 2" xfId="18305"/>
    <cellStyle name="20% - Énfasis5 18 2 4" xfId="13168"/>
    <cellStyle name="20% - Énfasis5 18 2 5" xfId="41237"/>
    <cellStyle name="20% - Énfasis5 18 2 6" xfId="46080"/>
    <cellStyle name="20% - Énfasis5 18 3" xfId="3599"/>
    <cellStyle name="20% - Énfasis5 18 3 2" xfId="8746"/>
    <cellStyle name="20% - Énfasis5 18 3 2 2" xfId="19529"/>
    <cellStyle name="20% - Énfasis5 18 3 3" xfId="14397"/>
    <cellStyle name="20% - Énfasis5 18 3 4" xfId="42456"/>
    <cellStyle name="20% - Énfasis5 18 3 5" xfId="47299"/>
    <cellStyle name="20% - Énfasis5 18 4" xfId="6465"/>
    <cellStyle name="20% - Énfasis5 18 4 2" xfId="17248"/>
    <cellStyle name="20% - Énfasis5 18 5" xfId="12092"/>
    <cellStyle name="20% - Énfasis5 18 6" xfId="40182"/>
    <cellStyle name="20% - Énfasis5 18 7" xfId="45025"/>
    <cellStyle name="20% - Énfasis5 19" xfId="1284"/>
    <cellStyle name="20% - Énfasis5 19 2" xfId="3619"/>
    <cellStyle name="20% - Énfasis5 19 2 2" xfId="8766"/>
    <cellStyle name="20% - Énfasis5 19 2 2 2" xfId="19549"/>
    <cellStyle name="20% - Énfasis5 19 2 3" xfId="14417"/>
    <cellStyle name="20% - Énfasis5 19 2 4" xfId="42476"/>
    <cellStyle name="20% - Énfasis5 19 2 5" xfId="47319"/>
    <cellStyle name="20% - Énfasis5 19 3" xfId="6485"/>
    <cellStyle name="20% - Énfasis5 19 3 2" xfId="17268"/>
    <cellStyle name="20% - Énfasis5 19 4" xfId="12112"/>
    <cellStyle name="20% - Énfasis5 19 5" xfId="40202"/>
    <cellStyle name="20% - Énfasis5 19 6" xfId="45045"/>
    <cellStyle name="20% - Énfasis5 2" xfId="138"/>
    <cellStyle name="20% - Énfasis5 2 10" xfId="44244"/>
    <cellStyle name="20% - Énfasis5 2 2" xfId="680"/>
    <cellStyle name="20% - Énfasis5 2 2 2" xfId="1771"/>
    <cellStyle name="20% - Énfasis5 2 2 2 2" xfId="4080"/>
    <cellStyle name="20% - Énfasis5 2 2 2 2 2" xfId="9227"/>
    <cellStyle name="20% - Énfasis5 2 2 2 2 2 2" xfId="20010"/>
    <cellStyle name="20% - Énfasis5 2 2 2 2 3" xfId="14878"/>
    <cellStyle name="20% - Énfasis5 2 2 2 2 4" xfId="42937"/>
    <cellStyle name="20% - Énfasis5 2 2 2 2 5" xfId="47780"/>
    <cellStyle name="20% - Énfasis5 2 2 2 3" xfId="6946"/>
    <cellStyle name="20% - Énfasis5 2 2 2 3 2" xfId="17729"/>
    <cellStyle name="20% - Énfasis5 2 2 2 4" xfId="12591"/>
    <cellStyle name="20% - Énfasis5 2 2 2 5" xfId="40661"/>
    <cellStyle name="20% - Énfasis5 2 2 2 6" xfId="45504"/>
    <cellStyle name="20% - Énfasis5 2 2 3" xfId="3019"/>
    <cellStyle name="20% - Énfasis5 2 2 3 2" xfId="8173"/>
    <cellStyle name="20% - Énfasis5 2 2 3 2 2" xfId="18956"/>
    <cellStyle name="20% - Énfasis5 2 2 3 3" xfId="13824"/>
    <cellStyle name="20% - Énfasis5 2 2 3 4" xfId="41883"/>
    <cellStyle name="20% - Énfasis5 2 2 3 5" xfId="46726"/>
    <cellStyle name="20% - Énfasis5 2 2 4" xfId="5884"/>
    <cellStyle name="20% - Énfasis5 2 2 4 2" xfId="16673"/>
    <cellStyle name="20% - Énfasis5 2 2 5" xfId="11509"/>
    <cellStyle name="20% - Énfasis5 2 2 6" xfId="39614"/>
    <cellStyle name="20% - Énfasis5 2 2 7" xfId="44460"/>
    <cellStyle name="20% - Énfasis5 2 3" xfId="1553"/>
    <cellStyle name="20% - Énfasis5 2 3 2" xfId="3862"/>
    <cellStyle name="20% - Énfasis5 2 3 2 2" xfId="9009"/>
    <cellStyle name="20% - Énfasis5 2 3 2 2 2" xfId="19792"/>
    <cellStyle name="20% - Énfasis5 2 3 2 3" xfId="14660"/>
    <cellStyle name="20% - Énfasis5 2 3 2 4" xfId="42719"/>
    <cellStyle name="20% - Énfasis5 2 3 2 5" xfId="47562"/>
    <cellStyle name="20% - Énfasis5 2 3 3" xfId="6728"/>
    <cellStyle name="20% - Énfasis5 2 3 3 2" xfId="17511"/>
    <cellStyle name="20% - Énfasis5 2 3 4" xfId="12373"/>
    <cellStyle name="20% - Énfasis5 2 3 5" xfId="40443"/>
    <cellStyle name="20% - Énfasis5 2 3 6" xfId="45286"/>
    <cellStyle name="20% - Énfasis5 2 4" xfId="2579"/>
    <cellStyle name="20% - Énfasis5 2 4 2" xfId="7747"/>
    <cellStyle name="20% - Énfasis5 2 4 2 2" xfId="18530"/>
    <cellStyle name="20% - Énfasis5 2 4 3" xfId="13394"/>
    <cellStyle name="20% - Énfasis5 2 4 4" xfId="41459"/>
    <cellStyle name="20% - Énfasis5 2 4 5" xfId="46302"/>
    <cellStyle name="20% - Énfasis5 2 5" xfId="4968"/>
    <cellStyle name="20% - Énfasis5 2 5 2" xfId="10116"/>
    <cellStyle name="20% - Énfasis5 2 5 2 2" xfId="20899"/>
    <cellStyle name="20% - Énfasis5 2 5 3" xfId="15766"/>
    <cellStyle name="20% - Énfasis5 2 5 4" xfId="43822"/>
    <cellStyle name="20% - Énfasis5 2 5 5" xfId="48665"/>
    <cellStyle name="20% - Énfasis5 2 6" xfId="5045"/>
    <cellStyle name="20% - Énfasis5 2 6 2" xfId="10193"/>
    <cellStyle name="20% - Énfasis5 2 6 2 2" xfId="20976"/>
    <cellStyle name="20% - Énfasis5 2 6 3" xfId="15842"/>
    <cellStyle name="20% - Énfasis5 2 7" xfId="5453"/>
    <cellStyle name="20% - Énfasis5 2 7 2" xfId="16245"/>
    <cellStyle name="20% - Énfasis5 2 8" xfId="10990"/>
    <cellStyle name="20% - Énfasis5 2 9" xfId="39398"/>
    <cellStyle name="20% - Énfasis5 20" xfId="1306"/>
    <cellStyle name="20% - Énfasis5 20 2" xfId="3640"/>
    <cellStyle name="20% - Énfasis5 20 2 2" xfId="8787"/>
    <cellStyle name="20% - Énfasis5 20 2 2 2" xfId="19570"/>
    <cellStyle name="20% - Énfasis5 20 2 3" xfId="14438"/>
    <cellStyle name="20% - Énfasis5 20 2 4" xfId="42497"/>
    <cellStyle name="20% - Énfasis5 20 2 5" xfId="47340"/>
    <cellStyle name="20% - Énfasis5 20 3" xfId="6506"/>
    <cellStyle name="20% - Énfasis5 20 3 2" xfId="17289"/>
    <cellStyle name="20% - Énfasis5 20 4" xfId="12133"/>
    <cellStyle name="20% - Énfasis5 20 5" xfId="40223"/>
    <cellStyle name="20% - Énfasis5 20 6" xfId="45066"/>
    <cellStyle name="20% - Énfasis5 21" xfId="2402"/>
    <cellStyle name="20% - Énfasis5 21 2" xfId="4704"/>
    <cellStyle name="20% - Énfasis5 21 2 2" xfId="9851"/>
    <cellStyle name="20% - Énfasis5 21 2 2 2" xfId="20634"/>
    <cellStyle name="20% - Énfasis5 21 2 3" xfId="15502"/>
    <cellStyle name="20% - Énfasis5 21 2 4" xfId="43561"/>
    <cellStyle name="20% - Énfasis5 21 2 5" xfId="48404"/>
    <cellStyle name="20% - Énfasis5 21 3" xfId="7570"/>
    <cellStyle name="20% - Énfasis5 21 3 2" xfId="18353"/>
    <cellStyle name="20% - Énfasis5 21 4" xfId="13216"/>
    <cellStyle name="20% - Énfasis5 21 5" xfId="41285"/>
    <cellStyle name="20% - Énfasis5 21 6" xfId="46128"/>
    <cellStyle name="20% - Énfasis5 22" xfId="2438"/>
    <cellStyle name="20% - Énfasis5 22 2" xfId="4740"/>
    <cellStyle name="20% - Énfasis5 22 2 2" xfId="9887"/>
    <cellStyle name="20% - Énfasis5 22 2 2 2" xfId="20670"/>
    <cellStyle name="20% - Énfasis5 22 2 3" xfId="15538"/>
    <cellStyle name="20% - Énfasis5 22 2 4" xfId="43597"/>
    <cellStyle name="20% - Énfasis5 22 2 5" xfId="48440"/>
    <cellStyle name="20% - Énfasis5 22 3" xfId="7606"/>
    <cellStyle name="20% - Énfasis5 22 3 2" xfId="18389"/>
    <cellStyle name="20% - Énfasis5 22 4" xfId="13252"/>
    <cellStyle name="20% - Énfasis5 22 5" xfId="41321"/>
    <cellStyle name="20% - Énfasis5 22 6" xfId="46164"/>
    <cellStyle name="20% - Énfasis5 23" xfId="2453"/>
    <cellStyle name="20% - Énfasis5 23 2" xfId="4755"/>
    <cellStyle name="20% - Énfasis5 23 2 2" xfId="9902"/>
    <cellStyle name="20% - Énfasis5 23 2 2 2" xfId="20685"/>
    <cellStyle name="20% - Énfasis5 23 2 3" xfId="15553"/>
    <cellStyle name="20% - Énfasis5 23 2 4" xfId="43612"/>
    <cellStyle name="20% - Énfasis5 23 2 5" xfId="48455"/>
    <cellStyle name="20% - Énfasis5 23 3" xfId="7621"/>
    <cellStyle name="20% - Énfasis5 23 3 2" xfId="18404"/>
    <cellStyle name="20% - Énfasis5 23 4" xfId="13267"/>
    <cellStyle name="20% - Énfasis5 23 5" xfId="41336"/>
    <cellStyle name="20% - Énfasis5 23 6" xfId="46179"/>
    <cellStyle name="20% - Énfasis5 24" xfId="2500"/>
    <cellStyle name="20% - Énfasis5 24 2" xfId="4802"/>
    <cellStyle name="20% - Énfasis5 24 2 2" xfId="9949"/>
    <cellStyle name="20% - Énfasis5 24 2 2 2" xfId="20732"/>
    <cellStyle name="20% - Énfasis5 24 2 3" xfId="15600"/>
    <cellStyle name="20% - Énfasis5 24 2 4" xfId="43659"/>
    <cellStyle name="20% - Énfasis5 24 2 5" xfId="48502"/>
    <cellStyle name="20% - Énfasis5 24 3" xfId="7668"/>
    <cellStyle name="20% - Énfasis5 24 3 2" xfId="18451"/>
    <cellStyle name="20% - Énfasis5 24 4" xfId="13314"/>
    <cellStyle name="20% - Énfasis5 24 5" xfId="41383"/>
    <cellStyle name="20% - Énfasis5 24 6" xfId="46226"/>
    <cellStyle name="20% - Énfasis5 25" xfId="2519"/>
    <cellStyle name="20% - Énfasis5 25 2" xfId="4821"/>
    <cellStyle name="20% - Énfasis5 25 2 2" xfId="9968"/>
    <cellStyle name="20% - Énfasis5 25 2 2 2" xfId="20751"/>
    <cellStyle name="20% - Énfasis5 25 2 3" xfId="15619"/>
    <cellStyle name="20% - Énfasis5 25 2 4" xfId="43678"/>
    <cellStyle name="20% - Énfasis5 25 2 5" xfId="48521"/>
    <cellStyle name="20% - Énfasis5 25 3" xfId="7687"/>
    <cellStyle name="20% - Énfasis5 25 3 2" xfId="18470"/>
    <cellStyle name="20% - Énfasis5 25 4" xfId="13333"/>
    <cellStyle name="20% - Énfasis5 25 5" xfId="41401"/>
    <cellStyle name="20% - Énfasis5 25 6" xfId="46244"/>
    <cellStyle name="20% - Énfasis5 26" xfId="2550"/>
    <cellStyle name="20% - Énfasis5 26 2" xfId="4852"/>
    <cellStyle name="20% - Énfasis5 26 2 2" xfId="9999"/>
    <cellStyle name="20% - Énfasis5 26 2 2 2" xfId="20782"/>
    <cellStyle name="20% - Énfasis5 26 2 3" xfId="15650"/>
    <cellStyle name="20% - Énfasis5 26 2 4" xfId="43709"/>
    <cellStyle name="20% - Énfasis5 26 2 5" xfId="48552"/>
    <cellStyle name="20% - Énfasis5 26 3" xfId="7718"/>
    <cellStyle name="20% - Énfasis5 26 3 2" xfId="18501"/>
    <cellStyle name="20% - Énfasis5 26 4" xfId="13365"/>
    <cellStyle name="20% - Énfasis5 26 5" xfId="41430"/>
    <cellStyle name="20% - Énfasis5 26 6" xfId="46273"/>
    <cellStyle name="20% - Énfasis5 27" xfId="4909"/>
    <cellStyle name="20% - Énfasis5 27 2" xfId="10056"/>
    <cellStyle name="20% - Énfasis5 27 2 2" xfId="20839"/>
    <cellStyle name="20% - Énfasis5 27 3" xfId="15706"/>
    <cellStyle name="20% - Énfasis5 27 4" xfId="43763"/>
    <cellStyle name="20% - Énfasis5 27 5" xfId="48606"/>
    <cellStyle name="20% - Énfasis5 28" xfId="4939"/>
    <cellStyle name="20% - Énfasis5 28 2" xfId="10087"/>
    <cellStyle name="20% - Énfasis5 28 2 2" xfId="20870"/>
    <cellStyle name="20% - Énfasis5 28 3" xfId="15737"/>
    <cellStyle name="20% - Énfasis5 28 4" xfId="43793"/>
    <cellStyle name="20% - Énfasis5 28 5" xfId="48636"/>
    <cellStyle name="20% - Énfasis5 29" xfId="5202"/>
    <cellStyle name="20% - Énfasis5 29 2" xfId="10340"/>
    <cellStyle name="20% - Énfasis5 29 2 2" xfId="21123"/>
    <cellStyle name="20% - Énfasis5 29 3" xfId="15995"/>
    <cellStyle name="20% - Énfasis5 3" xfId="498"/>
    <cellStyle name="20% - Énfasis5 3 2" xfId="1590"/>
    <cellStyle name="20% - Énfasis5 3 2 2" xfId="3899"/>
    <cellStyle name="20% - Énfasis5 3 2 2 2" xfId="9046"/>
    <cellStyle name="20% - Énfasis5 3 2 2 2 2" xfId="19829"/>
    <cellStyle name="20% - Énfasis5 3 2 2 3" xfId="14697"/>
    <cellStyle name="20% - Énfasis5 3 2 2 4" xfId="42756"/>
    <cellStyle name="20% - Énfasis5 3 2 2 5" xfId="47599"/>
    <cellStyle name="20% - Énfasis5 3 2 3" xfId="6765"/>
    <cellStyle name="20% - Énfasis5 3 2 3 2" xfId="17548"/>
    <cellStyle name="20% - Énfasis5 3 2 4" xfId="12410"/>
    <cellStyle name="20% - Énfasis5 3 2 5" xfId="40480"/>
    <cellStyle name="20% - Énfasis5 3 2 6" xfId="45323"/>
    <cellStyle name="20% - Énfasis5 3 3" xfId="2838"/>
    <cellStyle name="20% - Énfasis5 3 3 2" xfId="7992"/>
    <cellStyle name="20% - Énfasis5 3 3 2 2" xfId="18775"/>
    <cellStyle name="20% - Énfasis5 3 3 3" xfId="13643"/>
    <cellStyle name="20% - Énfasis5 3 3 4" xfId="41702"/>
    <cellStyle name="20% - Énfasis5 3 3 5" xfId="46545"/>
    <cellStyle name="20% - Énfasis5 3 4" xfId="5703"/>
    <cellStyle name="20% - Énfasis5 3 4 2" xfId="16492"/>
    <cellStyle name="20% - Énfasis5 3 5" xfId="11326"/>
    <cellStyle name="20% - Énfasis5 3 6" xfId="39435"/>
    <cellStyle name="20% - Énfasis5 3 7" xfId="44281"/>
    <cellStyle name="20% - Énfasis5 30" xfId="5218"/>
    <cellStyle name="20% - Énfasis5 30 2" xfId="10356"/>
    <cellStyle name="20% - Énfasis5 30 2 2" xfId="21139"/>
    <cellStyle name="20% - Énfasis5 30 3" xfId="16011"/>
    <cellStyle name="20% - Énfasis5 31" xfId="5247"/>
    <cellStyle name="20% - Énfasis5 31 2" xfId="10385"/>
    <cellStyle name="20% - Énfasis5 31 2 2" xfId="21168"/>
    <cellStyle name="20% - Énfasis5 31 3" xfId="16040"/>
    <cellStyle name="20% - Énfasis5 32" xfId="5264"/>
    <cellStyle name="20% - Énfasis5 32 2" xfId="10400"/>
    <cellStyle name="20% - Énfasis5 32 2 2" xfId="21183"/>
    <cellStyle name="20% - Énfasis5 32 3" xfId="16056"/>
    <cellStyle name="20% - Énfasis5 33" xfId="5280"/>
    <cellStyle name="20% - Énfasis5 33 2" xfId="10416"/>
    <cellStyle name="20% - Énfasis5 33 2 2" xfId="21199"/>
    <cellStyle name="20% - Énfasis5 33 3" xfId="16072"/>
    <cellStyle name="20% - Énfasis5 34" xfId="5300"/>
    <cellStyle name="20% - Énfasis5 34 2" xfId="10436"/>
    <cellStyle name="20% - Énfasis5 34 2 2" xfId="21219"/>
    <cellStyle name="20% - Énfasis5 34 3" xfId="16092"/>
    <cellStyle name="20% - Énfasis5 35" xfId="5316"/>
    <cellStyle name="20% - Énfasis5 35 2" xfId="10452"/>
    <cellStyle name="20% - Énfasis5 35 2 2" xfId="21235"/>
    <cellStyle name="20% - Énfasis5 35 3" xfId="16108"/>
    <cellStyle name="20% - Énfasis5 36" xfId="5333"/>
    <cellStyle name="20% - Énfasis5 36 2" xfId="10469"/>
    <cellStyle name="20% - Énfasis5 36 2 2" xfId="21252"/>
    <cellStyle name="20% - Énfasis5 36 3" xfId="16125"/>
    <cellStyle name="20% - Énfasis5 37" xfId="5381"/>
    <cellStyle name="20% - Énfasis5 37 2" xfId="10517"/>
    <cellStyle name="20% - Énfasis5 37 2 2" xfId="21300"/>
    <cellStyle name="20% - Énfasis5 37 3" xfId="16173"/>
    <cellStyle name="20% - Énfasis5 38" xfId="5401"/>
    <cellStyle name="20% - Énfasis5 38 2" xfId="10537"/>
    <cellStyle name="20% - Énfasis5 38 2 2" xfId="21320"/>
    <cellStyle name="20% - Énfasis5 38 3" xfId="16193"/>
    <cellStyle name="20% - Énfasis5 39" xfId="5430"/>
    <cellStyle name="20% - Énfasis5 39 2" xfId="16222"/>
    <cellStyle name="20% - Énfasis5 4" xfId="516"/>
    <cellStyle name="20% - Énfasis5 4 2" xfId="1609"/>
    <cellStyle name="20% - Énfasis5 4 2 2" xfId="3918"/>
    <cellStyle name="20% - Énfasis5 4 2 2 2" xfId="9065"/>
    <cellStyle name="20% - Énfasis5 4 2 2 2 2" xfId="19848"/>
    <cellStyle name="20% - Énfasis5 4 2 2 3" xfId="14716"/>
    <cellStyle name="20% - Énfasis5 4 2 2 4" xfId="42775"/>
    <cellStyle name="20% - Énfasis5 4 2 2 5" xfId="47618"/>
    <cellStyle name="20% - Énfasis5 4 2 3" xfId="6784"/>
    <cellStyle name="20% - Énfasis5 4 2 3 2" xfId="17567"/>
    <cellStyle name="20% - Énfasis5 4 2 4" xfId="12429"/>
    <cellStyle name="20% - Énfasis5 4 2 5" xfId="40499"/>
    <cellStyle name="20% - Énfasis5 4 2 6" xfId="45342"/>
    <cellStyle name="20% - Énfasis5 4 3" xfId="2857"/>
    <cellStyle name="20% - Énfasis5 4 3 2" xfId="8011"/>
    <cellStyle name="20% - Énfasis5 4 3 2 2" xfId="18794"/>
    <cellStyle name="20% - Énfasis5 4 3 3" xfId="13662"/>
    <cellStyle name="20% - Énfasis5 4 3 4" xfId="41721"/>
    <cellStyle name="20% - Énfasis5 4 3 5" xfId="46564"/>
    <cellStyle name="20% - Énfasis5 4 4" xfId="5722"/>
    <cellStyle name="20% - Énfasis5 4 4 2" xfId="16511"/>
    <cellStyle name="20% - Énfasis5 4 5" xfId="11345"/>
    <cellStyle name="20% - Énfasis5 4 6" xfId="39454"/>
    <cellStyle name="20% - Énfasis5 4 7" xfId="44300"/>
    <cellStyle name="20% - Énfasis5 40" xfId="10862"/>
    <cellStyle name="20% - Énfasis5 40 2" xfId="21645"/>
    <cellStyle name="20% - Énfasis5 41" xfId="10914"/>
    <cellStyle name="20% - Énfasis5 41 2" xfId="21697"/>
    <cellStyle name="20% - Énfasis5 42" xfId="10929"/>
    <cellStyle name="20% - Énfasis5 42 2" xfId="21712"/>
    <cellStyle name="20% - Énfasis5 43" xfId="10950"/>
    <cellStyle name="20% - Énfasis5 43 2" xfId="21733"/>
    <cellStyle name="20% - Énfasis5 44" xfId="10974"/>
    <cellStyle name="20% - Énfasis5 45" xfId="38844"/>
    <cellStyle name="20% - Énfasis5 46" xfId="38858"/>
    <cellStyle name="20% - Énfasis5 47" xfId="38874"/>
    <cellStyle name="20% - Énfasis5 48" xfId="38965"/>
    <cellStyle name="20% - Énfasis5 49" xfId="38981"/>
    <cellStyle name="20% - Énfasis5 5" xfId="532"/>
    <cellStyle name="20% - Énfasis5 5 2" xfId="1623"/>
    <cellStyle name="20% - Énfasis5 5 2 2" xfId="3932"/>
    <cellStyle name="20% - Énfasis5 5 2 2 2" xfId="9079"/>
    <cellStyle name="20% - Énfasis5 5 2 2 2 2" xfId="19862"/>
    <cellStyle name="20% - Énfasis5 5 2 2 3" xfId="14730"/>
    <cellStyle name="20% - Énfasis5 5 2 2 4" xfId="42789"/>
    <cellStyle name="20% - Énfasis5 5 2 2 5" xfId="47632"/>
    <cellStyle name="20% - Énfasis5 5 2 3" xfId="6798"/>
    <cellStyle name="20% - Énfasis5 5 2 3 2" xfId="17581"/>
    <cellStyle name="20% - Énfasis5 5 2 4" xfId="12443"/>
    <cellStyle name="20% - Énfasis5 5 2 5" xfId="40513"/>
    <cellStyle name="20% - Énfasis5 5 2 6" xfId="45356"/>
    <cellStyle name="20% - Énfasis5 5 3" xfId="2871"/>
    <cellStyle name="20% - Énfasis5 5 3 2" xfId="8025"/>
    <cellStyle name="20% - Énfasis5 5 3 2 2" xfId="18808"/>
    <cellStyle name="20% - Énfasis5 5 3 3" xfId="13676"/>
    <cellStyle name="20% - Énfasis5 5 3 4" xfId="41735"/>
    <cellStyle name="20% - Énfasis5 5 3 5" xfId="46578"/>
    <cellStyle name="20% - Énfasis5 5 4" xfId="5736"/>
    <cellStyle name="20% - Énfasis5 5 4 2" xfId="16525"/>
    <cellStyle name="20% - Énfasis5 5 5" xfId="11360"/>
    <cellStyle name="20% - Énfasis5 5 6" xfId="39468"/>
    <cellStyle name="20% - Énfasis5 5 7" xfId="44314"/>
    <cellStyle name="20% - Énfasis5 50" xfId="38997"/>
    <cellStyle name="20% - Énfasis5 51" xfId="39028"/>
    <cellStyle name="20% - Énfasis5 52" xfId="39042"/>
    <cellStyle name="20% - Énfasis5 53" xfId="39061"/>
    <cellStyle name="20% - Énfasis5 54" xfId="39081"/>
    <cellStyle name="20% - Énfasis5 55" xfId="39099"/>
    <cellStyle name="20% - Énfasis5 56" xfId="43899"/>
    <cellStyle name="20% - Énfasis5 57" xfId="43925"/>
    <cellStyle name="20% - Énfasis5 58" xfId="43943"/>
    <cellStyle name="20% - Énfasis5 59" xfId="43969"/>
    <cellStyle name="20% - Énfasis5 6" xfId="549"/>
    <cellStyle name="20% - Énfasis5 6 2" xfId="1640"/>
    <cellStyle name="20% - Énfasis5 6 2 2" xfId="3949"/>
    <cellStyle name="20% - Énfasis5 6 2 2 2" xfId="9096"/>
    <cellStyle name="20% - Énfasis5 6 2 2 2 2" xfId="19879"/>
    <cellStyle name="20% - Énfasis5 6 2 2 3" xfId="14747"/>
    <cellStyle name="20% - Énfasis5 6 2 2 4" xfId="42806"/>
    <cellStyle name="20% - Énfasis5 6 2 2 5" xfId="47649"/>
    <cellStyle name="20% - Énfasis5 6 2 3" xfId="6815"/>
    <cellStyle name="20% - Énfasis5 6 2 3 2" xfId="17598"/>
    <cellStyle name="20% - Énfasis5 6 2 4" xfId="12460"/>
    <cellStyle name="20% - Énfasis5 6 2 5" xfId="40530"/>
    <cellStyle name="20% - Énfasis5 6 2 6" xfId="45373"/>
    <cellStyle name="20% - Énfasis5 6 3" xfId="2888"/>
    <cellStyle name="20% - Énfasis5 6 3 2" xfId="8042"/>
    <cellStyle name="20% - Énfasis5 6 3 2 2" xfId="18825"/>
    <cellStyle name="20% - Énfasis5 6 3 3" xfId="13693"/>
    <cellStyle name="20% - Énfasis5 6 3 4" xfId="41752"/>
    <cellStyle name="20% - Énfasis5 6 3 5" xfId="46595"/>
    <cellStyle name="20% - Énfasis5 6 4" xfId="5753"/>
    <cellStyle name="20% - Énfasis5 6 4 2" xfId="16542"/>
    <cellStyle name="20% - Énfasis5 6 5" xfId="11377"/>
    <cellStyle name="20% - Énfasis5 6 6" xfId="39485"/>
    <cellStyle name="20% - Énfasis5 6 7" xfId="44331"/>
    <cellStyle name="20% - Énfasis5 7" xfId="569"/>
    <cellStyle name="20% - Énfasis5 7 2" xfId="1660"/>
    <cellStyle name="20% - Énfasis5 7 2 2" xfId="3969"/>
    <cellStyle name="20% - Énfasis5 7 2 2 2" xfId="9116"/>
    <cellStyle name="20% - Énfasis5 7 2 2 2 2" xfId="19899"/>
    <cellStyle name="20% - Énfasis5 7 2 2 3" xfId="14767"/>
    <cellStyle name="20% - Énfasis5 7 2 2 4" xfId="42826"/>
    <cellStyle name="20% - Énfasis5 7 2 2 5" xfId="47669"/>
    <cellStyle name="20% - Énfasis5 7 2 3" xfId="6835"/>
    <cellStyle name="20% - Énfasis5 7 2 3 2" xfId="17618"/>
    <cellStyle name="20% - Énfasis5 7 2 4" xfId="12480"/>
    <cellStyle name="20% - Énfasis5 7 2 5" xfId="40550"/>
    <cellStyle name="20% - Énfasis5 7 2 6" xfId="45393"/>
    <cellStyle name="20% - Énfasis5 7 3" xfId="2908"/>
    <cellStyle name="20% - Énfasis5 7 3 2" xfId="8062"/>
    <cellStyle name="20% - Énfasis5 7 3 2 2" xfId="18845"/>
    <cellStyle name="20% - Énfasis5 7 3 3" xfId="13713"/>
    <cellStyle name="20% - Énfasis5 7 3 4" xfId="41772"/>
    <cellStyle name="20% - Énfasis5 7 3 5" xfId="46615"/>
    <cellStyle name="20% - Énfasis5 7 4" xfId="5773"/>
    <cellStyle name="20% - Énfasis5 7 4 2" xfId="16562"/>
    <cellStyle name="20% - Énfasis5 7 5" xfId="11397"/>
    <cellStyle name="20% - Énfasis5 7 6" xfId="39504"/>
    <cellStyle name="20% - Énfasis5 7 7" xfId="44350"/>
    <cellStyle name="20% - Énfasis5 8" xfId="584"/>
    <cellStyle name="20% - Énfasis5 8 2" xfId="1675"/>
    <cellStyle name="20% - Énfasis5 8 2 2" xfId="3984"/>
    <cellStyle name="20% - Énfasis5 8 2 2 2" xfId="9131"/>
    <cellStyle name="20% - Énfasis5 8 2 2 2 2" xfId="19914"/>
    <cellStyle name="20% - Énfasis5 8 2 2 3" xfId="14782"/>
    <cellStyle name="20% - Énfasis5 8 2 2 4" xfId="42841"/>
    <cellStyle name="20% - Énfasis5 8 2 2 5" xfId="47684"/>
    <cellStyle name="20% - Énfasis5 8 2 3" xfId="6850"/>
    <cellStyle name="20% - Énfasis5 8 2 3 2" xfId="17633"/>
    <cellStyle name="20% - Énfasis5 8 2 4" xfId="12495"/>
    <cellStyle name="20% - Énfasis5 8 2 5" xfId="40565"/>
    <cellStyle name="20% - Énfasis5 8 2 6" xfId="45408"/>
    <cellStyle name="20% - Énfasis5 8 3" xfId="2923"/>
    <cellStyle name="20% - Énfasis5 8 3 2" xfId="8077"/>
    <cellStyle name="20% - Énfasis5 8 3 2 2" xfId="18860"/>
    <cellStyle name="20% - Énfasis5 8 3 3" xfId="13728"/>
    <cellStyle name="20% - Énfasis5 8 3 4" xfId="41787"/>
    <cellStyle name="20% - Énfasis5 8 3 5" xfId="46630"/>
    <cellStyle name="20% - Énfasis5 8 4" xfId="5788"/>
    <cellStyle name="20% - Énfasis5 8 4 2" xfId="16577"/>
    <cellStyle name="20% - Énfasis5 8 5" xfId="11412"/>
    <cellStyle name="20% - Énfasis5 8 6" xfId="39518"/>
    <cellStyle name="20% - Énfasis5 8 7" xfId="44364"/>
    <cellStyle name="20% - Énfasis5 9" xfId="662"/>
    <cellStyle name="20% - Énfasis5 9 2" xfId="1753"/>
    <cellStyle name="20% - Énfasis5 9 2 2" xfId="4062"/>
    <cellStyle name="20% - Énfasis5 9 2 2 2" xfId="9209"/>
    <cellStyle name="20% - Énfasis5 9 2 2 2 2" xfId="19992"/>
    <cellStyle name="20% - Énfasis5 9 2 2 3" xfId="14860"/>
    <cellStyle name="20% - Énfasis5 9 2 2 4" xfId="42919"/>
    <cellStyle name="20% - Énfasis5 9 2 2 5" xfId="47762"/>
    <cellStyle name="20% - Énfasis5 9 2 3" xfId="6928"/>
    <cellStyle name="20% - Énfasis5 9 2 3 2" xfId="17711"/>
    <cellStyle name="20% - Énfasis5 9 2 4" xfId="12573"/>
    <cellStyle name="20% - Énfasis5 9 2 5" xfId="40643"/>
    <cellStyle name="20% - Énfasis5 9 2 6" xfId="45486"/>
    <cellStyle name="20% - Énfasis5 9 3" xfId="3001"/>
    <cellStyle name="20% - Énfasis5 9 3 2" xfId="8155"/>
    <cellStyle name="20% - Énfasis5 9 3 2 2" xfId="18938"/>
    <cellStyle name="20% - Énfasis5 9 3 3" xfId="13806"/>
    <cellStyle name="20% - Énfasis5 9 3 4" xfId="41865"/>
    <cellStyle name="20% - Énfasis5 9 3 5" xfId="46708"/>
    <cellStyle name="20% - Énfasis5 9 4" xfId="5866"/>
    <cellStyle name="20% - Énfasis5 9 4 2" xfId="16655"/>
    <cellStyle name="20% - Énfasis5 9 5" xfId="11491"/>
    <cellStyle name="20% - Énfasis5 9 6" xfId="39596"/>
    <cellStyle name="20% - Énfasis5 9 7" xfId="44442"/>
    <cellStyle name="20% - Énfasis6 10" xfId="805"/>
    <cellStyle name="20% - Énfasis6 10 2" xfId="1888"/>
    <cellStyle name="20% - Énfasis6 10 2 2" xfId="4197"/>
    <cellStyle name="20% - Énfasis6 10 2 2 2" xfId="9344"/>
    <cellStyle name="20% - Énfasis6 10 2 2 2 2" xfId="20127"/>
    <cellStyle name="20% - Énfasis6 10 2 2 3" xfId="14995"/>
    <cellStyle name="20% - Énfasis6 10 2 2 4" xfId="43054"/>
    <cellStyle name="20% - Énfasis6 10 2 2 5" xfId="47897"/>
    <cellStyle name="20% - Énfasis6 10 2 3" xfId="7063"/>
    <cellStyle name="20% - Énfasis6 10 2 3 2" xfId="17846"/>
    <cellStyle name="20% - Énfasis6 10 2 4" xfId="12708"/>
    <cellStyle name="20% - Énfasis6 10 2 5" xfId="40778"/>
    <cellStyle name="20% - Énfasis6 10 2 6" xfId="45621"/>
    <cellStyle name="20% - Énfasis6 10 3" xfId="3142"/>
    <cellStyle name="20% - Énfasis6 10 3 2" xfId="8289"/>
    <cellStyle name="20% - Énfasis6 10 3 2 2" xfId="19072"/>
    <cellStyle name="20% - Énfasis6 10 3 3" xfId="13940"/>
    <cellStyle name="20% - Énfasis6 10 3 4" xfId="41999"/>
    <cellStyle name="20% - Énfasis6 10 3 5" xfId="46842"/>
    <cellStyle name="20% - Énfasis6 10 4" xfId="6006"/>
    <cellStyle name="20% - Énfasis6 10 4 2" xfId="16789"/>
    <cellStyle name="20% - Énfasis6 10 5" xfId="11633"/>
    <cellStyle name="20% - Énfasis6 10 6" xfId="39729"/>
    <cellStyle name="20% - Énfasis6 10 7" xfId="44576"/>
    <cellStyle name="20% - Énfasis6 11" xfId="914"/>
    <cellStyle name="20% - Énfasis6 11 2" xfId="1997"/>
    <cellStyle name="20% - Énfasis6 11 2 2" xfId="4306"/>
    <cellStyle name="20% - Énfasis6 11 2 2 2" xfId="9453"/>
    <cellStyle name="20% - Énfasis6 11 2 2 2 2" xfId="20236"/>
    <cellStyle name="20% - Énfasis6 11 2 2 3" xfId="15104"/>
    <cellStyle name="20% - Énfasis6 11 2 2 4" xfId="43163"/>
    <cellStyle name="20% - Énfasis6 11 2 2 5" xfId="48006"/>
    <cellStyle name="20% - Énfasis6 11 2 3" xfId="7172"/>
    <cellStyle name="20% - Énfasis6 11 2 3 2" xfId="17955"/>
    <cellStyle name="20% - Énfasis6 11 2 4" xfId="12817"/>
    <cellStyle name="20% - Énfasis6 11 2 5" xfId="40887"/>
    <cellStyle name="20% - Énfasis6 11 2 6" xfId="45730"/>
    <cellStyle name="20% - Énfasis6 11 3" xfId="3251"/>
    <cellStyle name="20% - Énfasis6 11 3 2" xfId="8398"/>
    <cellStyle name="20% - Énfasis6 11 3 2 2" xfId="19181"/>
    <cellStyle name="20% - Énfasis6 11 3 3" xfId="14049"/>
    <cellStyle name="20% - Énfasis6 11 3 4" xfId="42108"/>
    <cellStyle name="20% - Énfasis6 11 3 5" xfId="46951"/>
    <cellStyle name="20% - Énfasis6 11 4" xfId="6115"/>
    <cellStyle name="20% - Énfasis6 11 4 2" xfId="16898"/>
    <cellStyle name="20% - Énfasis6 11 5" xfId="11742"/>
    <cellStyle name="20% - Énfasis6 11 6" xfId="39838"/>
    <cellStyle name="20% - Énfasis6 11 7" xfId="44685"/>
    <cellStyle name="20% - Énfasis6 12" xfId="989"/>
    <cellStyle name="20% - Énfasis6 12 2" xfId="2072"/>
    <cellStyle name="20% - Énfasis6 12 2 2" xfId="4381"/>
    <cellStyle name="20% - Énfasis6 12 2 2 2" xfId="9528"/>
    <cellStyle name="20% - Énfasis6 12 2 2 2 2" xfId="20311"/>
    <cellStyle name="20% - Énfasis6 12 2 2 3" xfId="15179"/>
    <cellStyle name="20% - Énfasis6 12 2 2 4" xfId="43238"/>
    <cellStyle name="20% - Énfasis6 12 2 2 5" xfId="48081"/>
    <cellStyle name="20% - Énfasis6 12 2 3" xfId="7247"/>
    <cellStyle name="20% - Énfasis6 12 2 3 2" xfId="18030"/>
    <cellStyle name="20% - Énfasis6 12 2 4" xfId="12892"/>
    <cellStyle name="20% - Énfasis6 12 2 5" xfId="40962"/>
    <cellStyle name="20% - Énfasis6 12 2 6" xfId="45805"/>
    <cellStyle name="20% - Énfasis6 12 3" xfId="3326"/>
    <cellStyle name="20% - Énfasis6 12 3 2" xfId="8473"/>
    <cellStyle name="20% - Énfasis6 12 3 2 2" xfId="19256"/>
    <cellStyle name="20% - Énfasis6 12 3 3" xfId="14124"/>
    <cellStyle name="20% - Énfasis6 12 3 4" xfId="42183"/>
    <cellStyle name="20% - Énfasis6 12 3 5" xfId="47026"/>
    <cellStyle name="20% - Énfasis6 12 4" xfId="6190"/>
    <cellStyle name="20% - Énfasis6 12 4 2" xfId="16973"/>
    <cellStyle name="20% - Énfasis6 12 5" xfId="11817"/>
    <cellStyle name="20% - Énfasis6 12 6" xfId="39913"/>
    <cellStyle name="20% - Énfasis6 12 7" xfId="44760"/>
    <cellStyle name="20% - Énfasis6 13" xfId="1037"/>
    <cellStyle name="20% - Énfasis6 13 2" xfId="2121"/>
    <cellStyle name="20% - Énfasis6 13 2 2" xfId="4429"/>
    <cellStyle name="20% - Énfasis6 13 2 2 2" xfId="9576"/>
    <cellStyle name="20% - Énfasis6 13 2 2 2 2" xfId="20359"/>
    <cellStyle name="20% - Énfasis6 13 2 2 3" xfId="15227"/>
    <cellStyle name="20% - Énfasis6 13 2 2 4" xfId="43286"/>
    <cellStyle name="20% - Énfasis6 13 2 2 5" xfId="48129"/>
    <cellStyle name="20% - Énfasis6 13 2 3" xfId="7295"/>
    <cellStyle name="20% - Énfasis6 13 2 3 2" xfId="18078"/>
    <cellStyle name="20% - Énfasis6 13 2 4" xfId="12941"/>
    <cellStyle name="20% - Énfasis6 13 2 5" xfId="41010"/>
    <cellStyle name="20% - Énfasis6 13 2 6" xfId="45853"/>
    <cellStyle name="20% - Énfasis6 13 3" xfId="3374"/>
    <cellStyle name="20% - Énfasis6 13 3 2" xfId="8521"/>
    <cellStyle name="20% - Énfasis6 13 3 2 2" xfId="19304"/>
    <cellStyle name="20% - Énfasis6 13 3 3" xfId="14172"/>
    <cellStyle name="20% - Énfasis6 13 3 4" xfId="42231"/>
    <cellStyle name="20% - Énfasis6 13 3 5" xfId="47074"/>
    <cellStyle name="20% - Énfasis6 13 4" xfId="6238"/>
    <cellStyle name="20% - Énfasis6 13 4 2" xfId="17021"/>
    <cellStyle name="20% - Énfasis6 13 5" xfId="11865"/>
    <cellStyle name="20% - Énfasis6 13 6" xfId="39962"/>
    <cellStyle name="20% - Énfasis6 13 7" xfId="44808"/>
    <cellStyle name="20% - Énfasis6 14" xfId="1111"/>
    <cellStyle name="20% - Énfasis6 14 2" xfId="2195"/>
    <cellStyle name="20% - Énfasis6 14 2 2" xfId="4503"/>
    <cellStyle name="20% - Énfasis6 14 2 2 2" xfId="9650"/>
    <cellStyle name="20% - Énfasis6 14 2 2 2 2" xfId="20433"/>
    <cellStyle name="20% - Énfasis6 14 2 2 3" xfId="15301"/>
    <cellStyle name="20% - Énfasis6 14 2 2 4" xfId="43360"/>
    <cellStyle name="20% - Énfasis6 14 2 2 5" xfId="48203"/>
    <cellStyle name="20% - Énfasis6 14 2 3" xfId="7369"/>
    <cellStyle name="20% - Énfasis6 14 2 3 2" xfId="18152"/>
    <cellStyle name="20% - Énfasis6 14 2 4" xfId="13015"/>
    <cellStyle name="20% - Énfasis6 14 2 5" xfId="41084"/>
    <cellStyle name="20% - Énfasis6 14 2 6" xfId="45927"/>
    <cellStyle name="20% - Énfasis6 14 3" xfId="3448"/>
    <cellStyle name="20% - Énfasis6 14 3 2" xfId="8595"/>
    <cellStyle name="20% - Énfasis6 14 3 2 2" xfId="19378"/>
    <cellStyle name="20% - Énfasis6 14 3 3" xfId="14246"/>
    <cellStyle name="20% - Énfasis6 14 3 4" xfId="42305"/>
    <cellStyle name="20% - Énfasis6 14 3 5" xfId="47148"/>
    <cellStyle name="20% - Énfasis6 14 4" xfId="6312"/>
    <cellStyle name="20% - Énfasis6 14 4 2" xfId="17095"/>
    <cellStyle name="20% - Énfasis6 14 5" xfId="11939"/>
    <cellStyle name="20% - Énfasis6 14 6" xfId="40036"/>
    <cellStyle name="20% - Énfasis6 14 7" xfId="44882"/>
    <cellStyle name="20% - Énfasis6 15" xfId="1178"/>
    <cellStyle name="20% - Énfasis6 15 2" xfId="2262"/>
    <cellStyle name="20% - Énfasis6 15 2 2" xfId="4570"/>
    <cellStyle name="20% - Énfasis6 15 2 2 2" xfId="9717"/>
    <cellStyle name="20% - Énfasis6 15 2 2 2 2" xfId="20500"/>
    <cellStyle name="20% - Énfasis6 15 2 2 3" xfId="15368"/>
    <cellStyle name="20% - Énfasis6 15 2 2 4" xfId="43427"/>
    <cellStyle name="20% - Énfasis6 15 2 2 5" xfId="48270"/>
    <cellStyle name="20% - Énfasis6 15 2 3" xfId="7436"/>
    <cellStyle name="20% - Énfasis6 15 2 3 2" xfId="18219"/>
    <cellStyle name="20% - Énfasis6 15 2 4" xfId="13082"/>
    <cellStyle name="20% - Énfasis6 15 2 5" xfId="41151"/>
    <cellStyle name="20% - Énfasis6 15 2 6" xfId="45994"/>
    <cellStyle name="20% - Énfasis6 15 3" xfId="3513"/>
    <cellStyle name="20% - Énfasis6 15 3 2" xfId="8660"/>
    <cellStyle name="20% - Énfasis6 15 3 2 2" xfId="19443"/>
    <cellStyle name="20% - Énfasis6 15 3 3" xfId="14311"/>
    <cellStyle name="20% - Énfasis6 15 3 4" xfId="42370"/>
    <cellStyle name="20% - Énfasis6 15 3 5" xfId="47213"/>
    <cellStyle name="20% - Énfasis6 15 4" xfId="6379"/>
    <cellStyle name="20% - Énfasis6 15 4 2" xfId="17162"/>
    <cellStyle name="20% - Énfasis6 15 5" xfId="12006"/>
    <cellStyle name="20% - Énfasis6 15 6" xfId="39179"/>
    <cellStyle name="20% - Énfasis6 15 7" xfId="44026"/>
    <cellStyle name="20% - Énfasis6 16" xfId="1211"/>
    <cellStyle name="20% - Énfasis6 16 2" xfId="2295"/>
    <cellStyle name="20% - Énfasis6 16 2 2" xfId="4603"/>
    <cellStyle name="20% - Énfasis6 16 2 2 2" xfId="9750"/>
    <cellStyle name="20% - Énfasis6 16 2 2 2 2" xfId="20533"/>
    <cellStyle name="20% - Énfasis6 16 2 2 3" xfId="15401"/>
    <cellStyle name="20% - Énfasis6 16 2 2 4" xfId="43460"/>
    <cellStyle name="20% - Énfasis6 16 2 2 5" xfId="48303"/>
    <cellStyle name="20% - Énfasis6 16 2 3" xfId="7469"/>
    <cellStyle name="20% - Énfasis6 16 2 3 2" xfId="18252"/>
    <cellStyle name="20% - Énfasis6 16 2 4" xfId="13115"/>
    <cellStyle name="20% - Énfasis6 16 2 5" xfId="41184"/>
    <cellStyle name="20% - Énfasis6 16 2 6" xfId="46027"/>
    <cellStyle name="20% - Énfasis6 16 3" xfId="3546"/>
    <cellStyle name="20% - Énfasis6 16 3 2" xfId="8693"/>
    <cellStyle name="20% - Énfasis6 16 3 2 2" xfId="19476"/>
    <cellStyle name="20% - Énfasis6 16 3 3" xfId="14344"/>
    <cellStyle name="20% - Énfasis6 16 3 4" xfId="42403"/>
    <cellStyle name="20% - Énfasis6 16 3 5" xfId="47246"/>
    <cellStyle name="20% - Énfasis6 16 4" xfId="6412"/>
    <cellStyle name="20% - Énfasis6 16 4 2" xfId="17195"/>
    <cellStyle name="20% - Énfasis6 16 5" xfId="12039"/>
    <cellStyle name="20% - Énfasis6 16 6" xfId="40131"/>
    <cellStyle name="20% - Énfasis6 16 7" xfId="44974"/>
    <cellStyle name="20% - Énfasis6 17" xfId="1232"/>
    <cellStyle name="20% - Énfasis6 17 2" xfId="2316"/>
    <cellStyle name="20% - Énfasis6 17 2 2" xfId="4624"/>
    <cellStyle name="20% - Énfasis6 17 2 2 2" xfId="9771"/>
    <cellStyle name="20% - Énfasis6 17 2 2 2 2" xfId="20554"/>
    <cellStyle name="20% - Énfasis6 17 2 2 3" xfId="15422"/>
    <cellStyle name="20% - Énfasis6 17 2 2 4" xfId="43481"/>
    <cellStyle name="20% - Énfasis6 17 2 2 5" xfId="48324"/>
    <cellStyle name="20% - Énfasis6 17 2 3" xfId="7490"/>
    <cellStyle name="20% - Énfasis6 17 2 3 2" xfId="18273"/>
    <cellStyle name="20% - Énfasis6 17 2 4" xfId="13136"/>
    <cellStyle name="20% - Énfasis6 17 2 5" xfId="41205"/>
    <cellStyle name="20% - Énfasis6 17 2 6" xfId="46048"/>
    <cellStyle name="20% - Énfasis6 17 3" xfId="3567"/>
    <cellStyle name="20% - Énfasis6 17 3 2" xfId="8714"/>
    <cellStyle name="20% - Énfasis6 17 3 2 2" xfId="19497"/>
    <cellStyle name="20% - Énfasis6 17 3 3" xfId="14365"/>
    <cellStyle name="20% - Énfasis6 17 3 4" xfId="42424"/>
    <cellStyle name="20% - Énfasis6 17 3 5" xfId="47267"/>
    <cellStyle name="20% - Énfasis6 17 4" xfId="6433"/>
    <cellStyle name="20% - Énfasis6 17 4 2" xfId="17216"/>
    <cellStyle name="20% - Énfasis6 17 5" xfId="12060"/>
    <cellStyle name="20% - Énfasis6 17 6" xfId="40152"/>
    <cellStyle name="20% - Énfasis6 17 7" xfId="44995"/>
    <cellStyle name="20% - Énfasis6 18" xfId="1265"/>
    <cellStyle name="20% - Énfasis6 18 2" xfId="2349"/>
    <cellStyle name="20% - Énfasis6 18 2 2" xfId="4657"/>
    <cellStyle name="20% - Énfasis6 18 2 2 2" xfId="9804"/>
    <cellStyle name="20% - Énfasis6 18 2 2 2 2" xfId="20587"/>
    <cellStyle name="20% - Énfasis6 18 2 2 3" xfId="15455"/>
    <cellStyle name="20% - Énfasis6 18 2 2 4" xfId="43514"/>
    <cellStyle name="20% - Énfasis6 18 2 2 5" xfId="48357"/>
    <cellStyle name="20% - Énfasis6 18 2 3" xfId="7523"/>
    <cellStyle name="20% - Énfasis6 18 2 3 2" xfId="18306"/>
    <cellStyle name="20% - Énfasis6 18 2 4" xfId="13169"/>
    <cellStyle name="20% - Énfasis6 18 2 5" xfId="41238"/>
    <cellStyle name="20% - Énfasis6 18 2 6" xfId="46081"/>
    <cellStyle name="20% - Énfasis6 18 3" xfId="3600"/>
    <cellStyle name="20% - Énfasis6 18 3 2" xfId="8747"/>
    <cellStyle name="20% - Énfasis6 18 3 2 2" xfId="19530"/>
    <cellStyle name="20% - Énfasis6 18 3 3" xfId="14398"/>
    <cellStyle name="20% - Énfasis6 18 3 4" xfId="42457"/>
    <cellStyle name="20% - Énfasis6 18 3 5" xfId="47300"/>
    <cellStyle name="20% - Énfasis6 18 4" xfId="6466"/>
    <cellStyle name="20% - Énfasis6 18 4 2" xfId="17249"/>
    <cellStyle name="20% - Énfasis6 18 5" xfId="12093"/>
    <cellStyle name="20% - Énfasis6 18 6" xfId="40183"/>
    <cellStyle name="20% - Énfasis6 18 7" xfId="45026"/>
    <cellStyle name="20% - Énfasis6 19" xfId="1285"/>
    <cellStyle name="20% - Énfasis6 19 2" xfId="3620"/>
    <cellStyle name="20% - Énfasis6 19 2 2" xfId="8767"/>
    <cellStyle name="20% - Énfasis6 19 2 2 2" xfId="19550"/>
    <cellStyle name="20% - Énfasis6 19 2 3" xfId="14418"/>
    <cellStyle name="20% - Énfasis6 19 2 4" xfId="42477"/>
    <cellStyle name="20% - Énfasis6 19 2 5" xfId="47320"/>
    <cellStyle name="20% - Énfasis6 19 3" xfId="6486"/>
    <cellStyle name="20% - Énfasis6 19 3 2" xfId="17269"/>
    <cellStyle name="20% - Énfasis6 19 4" xfId="12113"/>
    <cellStyle name="20% - Énfasis6 19 5" xfId="40203"/>
    <cellStyle name="20% - Énfasis6 19 6" xfId="45046"/>
    <cellStyle name="20% - Énfasis6 2" xfId="139"/>
    <cellStyle name="20% - Énfasis6 2 10" xfId="44245"/>
    <cellStyle name="20% - Énfasis6 2 2" xfId="681"/>
    <cellStyle name="20% - Énfasis6 2 2 2" xfId="1772"/>
    <cellStyle name="20% - Énfasis6 2 2 2 2" xfId="4081"/>
    <cellStyle name="20% - Énfasis6 2 2 2 2 2" xfId="9228"/>
    <cellStyle name="20% - Énfasis6 2 2 2 2 2 2" xfId="20011"/>
    <cellStyle name="20% - Énfasis6 2 2 2 2 3" xfId="14879"/>
    <cellStyle name="20% - Énfasis6 2 2 2 2 4" xfId="42938"/>
    <cellStyle name="20% - Énfasis6 2 2 2 2 5" xfId="47781"/>
    <cellStyle name="20% - Énfasis6 2 2 2 3" xfId="6947"/>
    <cellStyle name="20% - Énfasis6 2 2 2 3 2" xfId="17730"/>
    <cellStyle name="20% - Énfasis6 2 2 2 4" xfId="12592"/>
    <cellStyle name="20% - Énfasis6 2 2 2 5" xfId="40662"/>
    <cellStyle name="20% - Énfasis6 2 2 2 6" xfId="45505"/>
    <cellStyle name="20% - Énfasis6 2 2 3" xfId="3020"/>
    <cellStyle name="20% - Énfasis6 2 2 3 2" xfId="8174"/>
    <cellStyle name="20% - Énfasis6 2 2 3 2 2" xfId="18957"/>
    <cellStyle name="20% - Énfasis6 2 2 3 3" xfId="13825"/>
    <cellStyle name="20% - Énfasis6 2 2 3 4" xfId="41884"/>
    <cellStyle name="20% - Énfasis6 2 2 3 5" xfId="46727"/>
    <cellStyle name="20% - Énfasis6 2 2 4" xfId="5885"/>
    <cellStyle name="20% - Énfasis6 2 2 4 2" xfId="16674"/>
    <cellStyle name="20% - Énfasis6 2 2 5" xfId="11510"/>
    <cellStyle name="20% - Énfasis6 2 2 6" xfId="39615"/>
    <cellStyle name="20% - Énfasis6 2 2 7" xfId="44461"/>
    <cellStyle name="20% - Énfasis6 2 3" xfId="1554"/>
    <cellStyle name="20% - Énfasis6 2 3 2" xfId="3863"/>
    <cellStyle name="20% - Énfasis6 2 3 2 2" xfId="9010"/>
    <cellStyle name="20% - Énfasis6 2 3 2 2 2" xfId="19793"/>
    <cellStyle name="20% - Énfasis6 2 3 2 3" xfId="14661"/>
    <cellStyle name="20% - Énfasis6 2 3 2 4" xfId="42720"/>
    <cellStyle name="20% - Énfasis6 2 3 2 5" xfId="47563"/>
    <cellStyle name="20% - Énfasis6 2 3 3" xfId="6729"/>
    <cellStyle name="20% - Énfasis6 2 3 3 2" xfId="17512"/>
    <cellStyle name="20% - Énfasis6 2 3 4" xfId="12374"/>
    <cellStyle name="20% - Énfasis6 2 3 5" xfId="40444"/>
    <cellStyle name="20% - Énfasis6 2 3 6" xfId="45287"/>
    <cellStyle name="20% - Énfasis6 2 4" xfId="2580"/>
    <cellStyle name="20% - Énfasis6 2 4 2" xfId="7748"/>
    <cellStyle name="20% - Énfasis6 2 4 2 2" xfId="18531"/>
    <cellStyle name="20% - Énfasis6 2 4 3" xfId="13395"/>
    <cellStyle name="20% - Énfasis6 2 4 4" xfId="41460"/>
    <cellStyle name="20% - Énfasis6 2 4 5" xfId="46303"/>
    <cellStyle name="20% - Énfasis6 2 5" xfId="4969"/>
    <cellStyle name="20% - Énfasis6 2 5 2" xfId="10117"/>
    <cellStyle name="20% - Énfasis6 2 5 2 2" xfId="20900"/>
    <cellStyle name="20% - Énfasis6 2 5 3" xfId="15767"/>
    <cellStyle name="20% - Énfasis6 2 5 4" xfId="43823"/>
    <cellStyle name="20% - Énfasis6 2 5 5" xfId="48666"/>
    <cellStyle name="20% - Énfasis6 2 6" xfId="5046"/>
    <cellStyle name="20% - Énfasis6 2 6 2" xfId="10194"/>
    <cellStyle name="20% - Énfasis6 2 6 2 2" xfId="20977"/>
    <cellStyle name="20% - Énfasis6 2 6 3" xfId="15843"/>
    <cellStyle name="20% - Énfasis6 2 7" xfId="5454"/>
    <cellStyle name="20% - Énfasis6 2 7 2" xfId="16246"/>
    <cellStyle name="20% - Énfasis6 2 8" xfId="10991"/>
    <cellStyle name="20% - Énfasis6 2 9" xfId="39399"/>
    <cellStyle name="20% - Énfasis6 20" xfId="1307"/>
    <cellStyle name="20% - Énfasis6 20 2" xfId="3641"/>
    <cellStyle name="20% - Énfasis6 20 2 2" xfId="8788"/>
    <cellStyle name="20% - Énfasis6 20 2 2 2" xfId="19571"/>
    <cellStyle name="20% - Énfasis6 20 2 3" xfId="14439"/>
    <cellStyle name="20% - Énfasis6 20 2 4" xfId="42498"/>
    <cellStyle name="20% - Énfasis6 20 2 5" xfId="47341"/>
    <cellStyle name="20% - Énfasis6 20 3" xfId="6507"/>
    <cellStyle name="20% - Énfasis6 20 3 2" xfId="17290"/>
    <cellStyle name="20% - Énfasis6 20 4" xfId="12134"/>
    <cellStyle name="20% - Énfasis6 20 5" xfId="40224"/>
    <cellStyle name="20% - Énfasis6 20 6" xfId="45067"/>
    <cellStyle name="20% - Énfasis6 21" xfId="2403"/>
    <cellStyle name="20% - Énfasis6 21 2" xfId="4705"/>
    <cellStyle name="20% - Énfasis6 21 2 2" xfId="9852"/>
    <cellStyle name="20% - Énfasis6 21 2 2 2" xfId="20635"/>
    <cellStyle name="20% - Énfasis6 21 2 3" xfId="15503"/>
    <cellStyle name="20% - Énfasis6 21 2 4" xfId="43562"/>
    <cellStyle name="20% - Énfasis6 21 2 5" xfId="48405"/>
    <cellStyle name="20% - Énfasis6 21 3" xfId="7571"/>
    <cellStyle name="20% - Énfasis6 21 3 2" xfId="18354"/>
    <cellStyle name="20% - Énfasis6 21 4" xfId="13217"/>
    <cellStyle name="20% - Énfasis6 21 5" xfId="41286"/>
    <cellStyle name="20% - Énfasis6 21 6" xfId="46129"/>
    <cellStyle name="20% - Énfasis6 22" xfId="2439"/>
    <cellStyle name="20% - Énfasis6 22 2" xfId="4741"/>
    <cellStyle name="20% - Énfasis6 22 2 2" xfId="9888"/>
    <cellStyle name="20% - Énfasis6 22 2 2 2" xfId="20671"/>
    <cellStyle name="20% - Énfasis6 22 2 3" xfId="15539"/>
    <cellStyle name="20% - Énfasis6 22 2 4" xfId="43598"/>
    <cellStyle name="20% - Énfasis6 22 2 5" xfId="48441"/>
    <cellStyle name="20% - Énfasis6 22 3" xfId="7607"/>
    <cellStyle name="20% - Énfasis6 22 3 2" xfId="18390"/>
    <cellStyle name="20% - Énfasis6 22 4" xfId="13253"/>
    <cellStyle name="20% - Énfasis6 22 5" xfId="41322"/>
    <cellStyle name="20% - Énfasis6 22 6" xfId="46165"/>
    <cellStyle name="20% - Énfasis6 23" xfId="2454"/>
    <cellStyle name="20% - Énfasis6 23 2" xfId="4756"/>
    <cellStyle name="20% - Énfasis6 23 2 2" xfId="9903"/>
    <cellStyle name="20% - Énfasis6 23 2 2 2" xfId="20686"/>
    <cellStyle name="20% - Énfasis6 23 2 3" xfId="15554"/>
    <cellStyle name="20% - Énfasis6 23 2 4" xfId="43613"/>
    <cellStyle name="20% - Énfasis6 23 2 5" xfId="48456"/>
    <cellStyle name="20% - Énfasis6 23 3" xfId="7622"/>
    <cellStyle name="20% - Énfasis6 23 3 2" xfId="18405"/>
    <cellStyle name="20% - Énfasis6 23 4" xfId="13268"/>
    <cellStyle name="20% - Énfasis6 23 5" xfId="41337"/>
    <cellStyle name="20% - Énfasis6 23 6" xfId="46180"/>
    <cellStyle name="20% - Énfasis6 24" xfId="2501"/>
    <cellStyle name="20% - Énfasis6 24 2" xfId="4803"/>
    <cellStyle name="20% - Énfasis6 24 2 2" xfId="9950"/>
    <cellStyle name="20% - Énfasis6 24 2 2 2" xfId="20733"/>
    <cellStyle name="20% - Énfasis6 24 2 3" xfId="15601"/>
    <cellStyle name="20% - Énfasis6 24 2 4" xfId="43660"/>
    <cellStyle name="20% - Énfasis6 24 2 5" xfId="48503"/>
    <cellStyle name="20% - Énfasis6 24 3" xfId="7669"/>
    <cellStyle name="20% - Énfasis6 24 3 2" xfId="18452"/>
    <cellStyle name="20% - Énfasis6 24 4" xfId="13315"/>
    <cellStyle name="20% - Énfasis6 24 5" xfId="41384"/>
    <cellStyle name="20% - Énfasis6 24 6" xfId="46227"/>
    <cellStyle name="20% - Énfasis6 25" xfId="2520"/>
    <cellStyle name="20% - Énfasis6 25 2" xfId="4822"/>
    <cellStyle name="20% - Énfasis6 25 2 2" xfId="9969"/>
    <cellStyle name="20% - Énfasis6 25 2 2 2" xfId="20752"/>
    <cellStyle name="20% - Énfasis6 25 2 3" xfId="15620"/>
    <cellStyle name="20% - Énfasis6 25 2 4" xfId="43679"/>
    <cellStyle name="20% - Énfasis6 25 2 5" xfId="48522"/>
    <cellStyle name="20% - Énfasis6 25 3" xfId="7688"/>
    <cellStyle name="20% - Énfasis6 25 3 2" xfId="18471"/>
    <cellStyle name="20% - Énfasis6 25 4" xfId="13334"/>
    <cellStyle name="20% - Énfasis6 25 5" xfId="41402"/>
    <cellStyle name="20% - Énfasis6 25 6" xfId="46245"/>
    <cellStyle name="20% - Énfasis6 26" xfId="2551"/>
    <cellStyle name="20% - Énfasis6 26 2" xfId="4853"/>
    <cellStyle name="20% - Énfasis6 26 2 2" xfId="10000"/>
    <cellStyle name="20% - Énfasis6 26 2 2 2" xfId="20783"/>
    <cellStyle name="20% - Énfasis6 26 2 3" xfId="15651"/>
    <cellStyle name="20% - Énfasis6 26 2 4" xfId="43710"/>
    <cellStyle name="20% - Énfasis6 26 2 5" xfId="48553"/>
    <cellStyle name="20% - Énfasis6 26 3" xfId="7719"/>
    <cellStyle name="20% - Énfasis6 26 3 2" xfId="18502"/>
    <cellStyle name="20% - Énfasis6 26 4" xfId="13366"/>
    <cellStyle name="20% - Énfasis6 26 5" xfId="41431"/>
    <cellStyle name="20% - Énfasis6 26 6" xfId="46274"/>
    <cellStyle name="20% - Énfasis6 27" xfId="4910"/>
    <cellStyle name="20% - Énfasis6 27 2" xfId="10057"/>
    <cellStyle name="20% - Énfasis6 27 2 2" xfId="20840"/>
    <cellStyle name="20% - Énfasis6 27 3" xfId="15707"/>
    <cellStyle name="20% - Énfasis6 27 4" xfId="43764"/>
    <cellStyle name="20% - Énfasis6 27 5" xfId="48607"/>
    <cellStyle name="20% - Énfasis6 28" xfId="4940"/>
    <cellStyle name="20% - Énfasis6 28 2" xfId="10088"/>
    <cellStyle name="20% - Énfasis6 28 2 2" xfId="20871"/>
    <cellStyle name="20% - Énfasis6 28 3" xfId="15738"/>
    <cellStyle name="20% - Énfasis6 28 4" xfId="43794"/>
    <cellStyle name="20% - Énfasis6 28 5" xfId="48637"/>
    <cellStyle name="20% - Énfasis6 29" xfId="5203"/>
    <cellStyle name="20% - Énfasis6 29 2" xfId="10341"/>
    <cellStyle name="20% - Énfasis6 29 2 2" xfId="21124"/>
    <cellStyle name="20% - Énfasis6 29 3" xfId="15996"/>
    <cellStyle name="20% - Énfasis6 3" xfId="499"/>
    <cellStyle name="20% - Énfasis6 3 2" xfId="1591"/>
    <cellStyle name="20% - Énfasis6 3 2 2" xfId="3900"/>
    <cellStyle name="20% - Énfasis6 3 2 2 2" xfId="9047"/>
    <cellStyle name="20% - Énfasis6 3 2 2 2 2" xfId="19830"/>
    <cellStyle name="20% - Énfasis6 3 2 2 3" xfId="14698"/>
    <cellStyle name="20% - Énfasis6 3 2 2 4" xfId="42757"/>
    <cellStyle name="20% - Énfasis6 3 2 2 5" xfId="47600"/>
    <cellStyle name="20% - Énfasis6 3 2 3" xfId="6766"/>
    <cellStyle name="20% - Énfasis6 3 2 3 2" xfId="17549"/>
    <cellStyle name="20% - Énfasis6 3 2 4" xfId="12411"/>
    <cellStyle name="20% - Énfasis6 3 2 5" xfId="40481"/>
    <cellStyle name="20% - Énfasis6 3 2 6" xfId="45324"/>
    <cellStyle name="20% - Énfasis6 3 3" xfId="2839"/>
    <cellStyle name="20% - Énfasis6 3 3 2" xfId="7993"/>
    <cellStyle name="20% - Énfasis6 3 3 2 2" xfId="18776"/>
    <cellStyle name="20% - Énfasis6 3 3 3" xfId="13644"/>
    <cellStyle name="20% - Énfasis6 3 3 4" xfId="41703"/>
    <cellStyle name="20% - Énfasis6 3 3 5" xfId="46546"/>
    <cellStyle name="20% - Énfasis6 3 4" xfId="5704"/>
    <cellStyle name="20% - Énfasis6 3 4 2" xfId="16493"/>
    <cellStyle name="20% - Énfasis6 3 5" xfId="11327"/>
    <cellStyle name="20% - Énfasis6 3 6" xfId="39436"/>
    <cellStyle name="20% - Énfasis6 3 7" xfId="44282"/>
    <cellStyle name="20% - Énfasis6 30" xfId="5219"/>
    <cellStyle name="20% - Énfasis6 30 2" xfId="10357"/>
    <cellStyle name="20% - Énfasis6 30 2 2" xfId="21140"/>
    <cellStyle name="20% - Énfasis6 30 3" xfId="16012"/>
    <cellStyle name="20% - Énfasis6 31" xfId="5248"/>
    <cellStyle name="20% - Énfasis6 31 2" xfId="10386"/>
    <cellStyle name="20% - Énfasis6 31 2 2" xfId="21169"/>
    <cellStyle name="20% - Énfasis6 31 3" xfId="16041"/>
    <cellStyle name="20% - Énfasis6 32" xfId="5265"/>
    <cellStyle name="20% - Énfasis6 32 2" xfId="10401"/>
    <cellStyle name="20% - Énfasis6 32 2 2" xfId="21184"/>
    <cellStyle name="20% - Énfasis6 32 3" xfId="16057"/>
    <cellStyle name="20% - Énfasis6 33" xfId="5281"/>
    <cellStyle name="20% - Énfasis6 33 2" xfId="10417"/>
    <cellStyle name="20% - Énfasis6 33 2 2" xfId="21200"/>
    <cellStyle name="20% - Énfasis6 33 3" xfId="16073"/>
    <cellStyle name="20% - Énfasis6 34" xfId="5301"/>
    <cellStyle name="20% - Énfasis6 34 2" xfId="10437"/>
    <cellStyle name="20% - Énfasis6 34 2 2" xfId="21220"/>
    <cellStyle name="20% - Énfasis6 34 3" xfId="16093"/>
    <cellStyle name="20% - Énfasis6 35" xfId="5317"/>
    <cellStyle name="20% - Énfasis6 35 2" xfId="10453"/>
    <cellStyle name="20% - Énfasis6 35 2 2" xfId="21236"/>
    <cellStyle name="20% - Énfasis6 35 3" xfId="16109"/>
    <cellStyle name="20% - Énfasis6 36" xfId="5334"/>
    <cellStyle name="20% - Énfasis6 36 2" xfId="10470"/>
    <cellStyle name="20% - Énfasis6 36 2 2" xfId="21253"/>
    <cellStyle name="20% - Énfasis6 36 3" xfId="16126"/>
    <cellStyle name="20% - Énfasis6 37" xfId="5382"/>
    <cellStyle name="20% - Énfasis6 37 2" xfId="10518"/>
    <cellStyle name="20% - Énfasis6 37 2 2" xfId="21301"/>
    <cellStyle name="20% - Énfasis6 37 3" xfId="16174"/>
    <cellStyle name="20% - Énfasis6 38" xfId="5402"/>
    <cellStyle name="20% - Énfasis6 38 2" xfId="10538"/>
    <cellStyle name="20% - Énfasis6 38 2 2" xfId="21321"/>
    <cellStyle name="20% - Énfasis6 38 3" xfId="16194"/>
    <cellStyle name="20% - Énfasis6 39" xfId="5431"/>
    <cellStyle name="20% - Énfasis6 39 2" xfId="16223"/>
    <cellStyle name="20% - Énfasis6 4" xfId="517"/>
    <cellStyle name="20% - Énfasis6 4 2" xfId="1610"/>
    <cellStyle name="20% - Énfasis6 4 2 2" xfId="3919"/>
    <cellStyle name="20% - Énfasis6 4 2 2 2" xfId="9066"/>
    <cellStyle name="20% - Énfasis6 4 2 2 2 2" xfId="19849"/>
    <cellStyle name="20% - Énfasis6 4 2 2 3" xfId="14717"/>
    <cellStyle name="20% - Énfasis6 4 2 2 4" xfId="42776"/>
    <cellStyle name="20% - Énfasis6 4 2 2 5" xfId="47619"/>
    <cellStyle name="20% - Énfasis6 4 2 3" xfId="6785"/>
    <cellStyle name="20% - Énfasis6 4 2 3 2" xfId="17568"/>
    <cellStyle name="20% - Énfasis6 4 2 4" xfId="12430"/>
    <cellStyle name="20% - Énfasis6 4 2 5" xfId="40500"/>
    <cellStyle name="20% - Énfasis6 4 2 6" xfId="45343"/>
    <cellStyle name="20% - Énfasis6 4 3" xfId="2858"/>
    <cellStyle name="20% - Énfasis6 4 3 2" xfId="8012"/>
    <cellStyle name="20% - Énfasis6 4 3 2 2" xfId="18795"/>
    <cellStyle name="20% - Énfasis6 4 3 3" xfId="13663"/>
    <cellStyle name="20% - Énfasis6 4 3 4" xfId="41722"/>
    <cellStyle name="20% - Énfasis6 4 3 5" xfId="46565"/>
    <cellStyle name="20% - Énfasis6 4 4" xfId="5723"/>
    <cellStyle name="20% - Énfasis6 4 4 2" xfId="16512"/>
    <cellStyle name="20% - Énfasis6 4 5" xfId="11346"/>
    <cellStyle name="20% - Énfasis6 4 6" xfId="39455"/>
    <cellStyle name="20% - Énfasis6 4 7" xfId="44301"/>
    <cellStyle name="20% - Énfasis6 40" xfId="10863"/>
    <cellStyle name="20% - Énfasis6 40 2" xfId="21646"/>
    <cellStyle name="20% - Énfasis6 41" xfId="10915"/>
    <cellStyle name="20% - Énfasis6 41 2" xfId="21698"/>
    <cellStyle name="20% - Énfasis6 42" xfId="10930"/>
    <cellStyle name="20% - Énfasis6 42 2" xfId="21713"/>
    <cellStyle name="20% - Énfasis6 43" xfId="10951"/>
    <cellStyle name="20% - Énfasis6 43 2" xfId="21734"/>
    <cellStyle name="20% - Énfasis6 44" xfId="10975"/>
    <cellStyle name="20% - Énfasis6 45" xfId="38845"/>
    <cellStyle name="20% - Énfasis6 46" xfId="38859"/>
    <cellStyle name="20% - Énfasis6 47" xfId="38875"/>
    <cellStyle name="20% - Énfasis6 48" xfId="38966"/>
    <cellStyle name="20% - Énfasis6 49" xfId="38982"/>
    <cellStyle name="20% - Énfasis6 5" xfId="533"/>
    <cellStyle name="20% - Énfasis6 5 2" xfId="1624"/>
    <cellStyle name="20% - Énfasis6 5 2 2" xfId="3933"/>
    <cellStyle name="20% - Énfasis6 5 2 2 2" xfId="9080"/>
    <cellStyle name="20% - Énfasis6 5 2 2 2 2" xfId="19863"/>
    <cellStyle name="20% - Énfasis6 5 2 2 3" xfId="14731"/>
    <cellStyle name="20% - Énfasis6 5 2 2 4" xfId="42790"/>
    <cellStyle name="20% - Énfasis6 5 2 2 5" xfId="47633"/>
    <cellStyle name="20% - Énfasis6 5 2 3" xfId="6799"/>
    <cellStyle name="20% - Énfasis6 5 2 3 2" xfId="17582"/>
    <cellStyle name="20% - Énfasis6 5 2 4" xfId="12444"/>
    <cellStyle name="20% - Énfasis6 5 2 5" xfId="40514"/>
    <cellStyle name="20% - Énfasis6 5 2 6" xfId="45357"/>
    <cellStyle name="20% - Énfasis6 5 3" xfId="2872"/>
    <cellStyle name="20% - Énfasis6 5 3 2" xfId="8026"/>
    <cellStyle name="20% - Énfasis6 5 3 2 2" xfId="18809"/>
    <cellStyle name="20% - Énfasis6 5 3 3" xfId="13677"/>
    <cellStyle name="20% - Énfasis6 5 3 4" xfId="41736"/>
    <cellStyle name="20% - Énfasis6 5 3 5" xfId="46579"/>
    <cellStyle name="20% - Énfasis6 5 4" xfId="5737"/>
    <cellStyle name="20% - Énfasis6 5 4 2" xfId="16526"/>
    <cellStyle name="20% - Énfasis6 5 5" xfId="11361"/>
    <cellStyle name="20% - Énfasis6 5 6" xfId="39469"/>
    <cellStyle name="20% - Énfasis6 5 7" xfId="44315"/>
    <cellStyle name="20% - Énfasis6 50" xfId="38998"/>
    <cellStyle name="20% - Énfasis6 51" xfId="39029"/>
    <cellStyle name="20% - Énfasis6 52" xfId="39043"/>
    <cellStyle name="20% - Énfasis6 53" xfId="39062"/>
    <cellStyle name="20% - Énfasis6 54" xfId="39082"/>
    <cellStyle name="20% - Énfasis6 55" xfId="39100"/>
    <cellStyle name="20% - Énfasis6 56" xfId="43900"/>
    <cellStyle name="20% - Énfasis6 57" xfId="43926"/>
    <cellStyle name="20% - Énfasis6 58" xfId="43944"/>
    <cellStyle name="20% - Énfasis6 59" xfId="43970"/>
    <cellStyle name="20% - Énfasis6 6" xfId="550"/>
    <cellStyle name="20% - Énfasis6 6 2" xfId="1641"/>
    <cellStyle name="20% - Énfasis6 6 2 2" xfId="3950"/>
    <cellStyle name="20% - Énfasis6 6 2 2 2" xfId="9097"/>
    <cellStyle name="20% - Énfasis6 6 2 2 2 2" xfId="19880"/>
    <cellStyle name="20% - Énfasis6 6 2 2 3" xfId="14748"/>
    <cellStyle name="20% - Énfasis6 6 2 2 4" xfId="42807"/>
    <cellStyle name="20% - Énfasis6 6 2 2 5" xfId="47650"/>
    <cellStyle name="20% - Énfasis6 6 2 3" xfId="6816"/>
    <cellStyle name="20% - Énfasis6 6 2 3 2" xfId="17599"/>
    <cellStyle name="20% - Énfasis6 6 2 4" xfId="12461"/>
    <cellStyle name="20% - Énfasis6 6 2 5" xfId="40531"/>
    <cellStyle name="20% - Énfasis6 6 2 6" xfId="45374"/>
    <cellStyle name="20% - Énfasis6 6 3" xfId="2889"/>
    <cellStyle name="20% - Énfasis6 6 3 2" xfId="8043"/>
    <cellStyle name="20% - Énfasis6 6 3 2 2" xfId="18826"/>
    <cellStyle name="20% - Énfasis6 6 3 3" xfId="13694"/>
    <cellStyle name="20% - Énfasis6 6 3 4" xfId="41753"/>
    <cellStyle name="20% - Énfasis6 6 3 5" xfId="46596"/>
    <cellStyle name="20% - Énfasis6 6 4" xfId="5754"/>
    <cellStyle name="20% - Énfasis6 6 4 2" xfId="16543"/>
    <cellStyle name="20% - Énfasis6 6 5" xfId="11378"/>
    <cellStyle name="20% - Énfasis6 6 6" xfId="39486"/>
    <cellStyle name="20% - Énfasis6 6 7" xfId="44332"/>
    <cellStyle name="20% - Énfasis6 7" xfId="570"/>
    <cellStyle name="20% - Énfasis6 7 2" xfId="1661"/>
    <cellStyle name="20% - Énfasis6 7 2 2" xfId="3970"/>
    <cellStyle name="20% - Énfasis6 7 2 2 2" xfId="9117"/>
    <cellStyle name="20% - Énfasis6 7 2 2 2 2" xfId="19900"/>
    <cellStyle name="20% - Énfasis6 7 2 2 3" xfId="14768"/>
    <cellStyle name="20% - Énfasis6 7 2 2 4" xfId="42827"/>
    <cellStyle name="20% - Énfasis6 7 2 2 5" xfId="47670"/>
    <cellStyle name="20% - Énfasis6 7 2 3" xfId="6836"/>
    <cellStyle name="20% - Énfasis6 7 2 3 2" xfId="17619"/>
    <cellStyle name="20% - Énfasis6 7 2 4" xfId="12481"/>
    <cellStyle name="20% - Énfasis6 7 2 5" xfId="40551"/>
    <cellStyle name="20% - Énfasis6 7 2 6" xfId="45394"/>
    <cellStyle name="20% - Énfasis6 7 3" xfId="2909"/>
    <cellStyle name="20% - Énfasis6 7 3 2" xfId="8063"/>
    <cellStyle name="20% - Énfasis6 7 3 2 2" xfId="18846"/>
    <cellStyle name="20% - Énfasis6 7 3 3" xfId="13714"/>
    <cellStyle name="20% - Énfasis6 7 3 4" xfId="41773"/>
    <cellStyle name="20% - Énfasis6 7 3 5" xfId="46616"/>
    <cellStyle name="20% - Énfasis6 7 4" xfId="5774"/>
    <cellStyle name="20% - Énfasis6 7 4 2" xfId="16563"/>
    <cellStyle name="20% - Énfasis6 7 5" xfId="11398"/>
    <cellStyle name="20% - Énfasis6 7 6" xfId="39505"/>
    <cellStyle name="20% - Énfasis6 7 7" xfId="44351"/>
    <cellStyle name="20% - Énfasis6 8" xfId="585"/>
    <cellStyle name="20% - Énfasis6 8 2" xfId="1676"/>
    <cellStyle name="20% - Énfasis6 8 2 2" xfId="3985"/>
    <cellStyle name="20% - Énfasis6 8 2 2 2" xfId="9132"/>
    <cellStyle name="20% - Énfasis6 8 2 2 2 2" xfId="19915"/>
    <cellStyle name="20% - Énfasis6 8 2 2 3" xfId="14783"/>
    <cellStyle name="20% - Énfasis6 8 2 2 4" xfId="42842"/>
    <cellStyle name="20% - Énfasis6 8 2 2 5" xfId="47685"/>
    <cellStyle name="20% - Énfasis6 8 2 3" xfId="6851"/>
    <cellStyle name="20% - Énfasis6 8 2 3 2" xfId="17634"/>
    <cellStyle name="20% - Énfasis6 8 2 4" xfId="12496"/>
    <cellStyle name="20% - Énfasis6 8 2 5" xfId="40566"/>
    <cellStyle name="20% - Énfasis6 8 2 6" xfId="45409"/>
    <cellStyle name="20% - Énfasis6 8 3" xfId="2924"/>
    <cellStyle name="20% - Énfasis6 8 3 2" xfId="8078"/>
    <cellStyle name="20% - Énfasis6 8 3 2 2" xfId="18861"/>
    <cellStyle name="20% - Énfasis6 8 3 3" xfId="13729"/>
    <cellStyle name="20% - Énfasis6 8 3 4" xfId="41788"/>
    <cellStyle name="20% - Énfasis6 8 3 5" xfId="46631"/>
    <cellStyle name="20% - Énfasis6 8 4" xfId="5789"/>
    <cellStyle name="20% - Énfasis6 8 4 2" xfId="16578"/>
    <cellStyle name="20% - Énfasis6 8 5" xfId="11413"/>
    <cellStyle name="20% - Énfasis6 8 6" xfId="39519"/>
    <cellStyle name="20% - Énfasis6 8 7" xfId="44365"/>
    <cellStyle name="20% - Énfasis6 9" xfId="663"/>
    <cellStyle name="20% - Énfasis6 9 2" xfId="1754"/>
    <cellStyle name="20% - Énfasis6 9 2 2" xfId="4063"/>
    <cellStyle name="20% - Énfasis6 9 2 2 2" xfId="9210"/>
    <cellStyle name="20% - Énfasis6 9 2 2 2 2" xfId="19993"/>
    <cellStyle name="20% - Énfasis6 9 2 2 3" xfId="14861"/>
    <cellStyle name="20% - Énfasis6 9 2 2 4" xfId="42920"/>
    <cellStyle name="20% - Énfasis6 9 2 2 5" xfId="47763"/>
    <cellStyle name="20% - Énfasis6 9 2 3" xfId="6929"/>
    <cellStyle name="20% - Énfasis6 9 2 3 2" xfId="17712"/>
    <cellStyle name="20% - Énfasis6 9 2 4" xfId="12574"/>
    <cellStyle name="20% - Énfasis6 9 2 5" xfId="40644"/>
    <cellStyle name="20% - Énfasis6 9 2 6" xfId="45487"/>
    <cellStyle name="20% - Énfasis6 9 3" xfId="3002"/>
    <cellStyle name="20% - Énfasis6 9 3 2" xfId="8156"/>
    <cellStyle name="20% - Énfasis6 9 3 2 2" xfId="18939"/>
    <cellStyle name="20% - Énfasis6 9 3 3" xfId="13807"/>
    <cellStyle name="20% - Énfasis6 9 3 4" xfId="41866"/>
    <cellStyle name="20% - Énfasis6 9 3 5" xfId="46709"/>
    <cellStyle name="20% - Énfasis6 9 4" xfId="5867"/>
    <cellStyle name="20% - Énfasis6 9 4 2" xfId="16656"/>
    <cellStyle name="20% - Énfasis6 9 5" xfId="11492"/>
    <cellStyle name="20% - Énfasis6 9 6" xfId="39597"/>
    <cellStyle name="20% - Énfasis6 9 7" xfId="44443"/>
    <cellStyle name="40% - Énfasis1 10" xfId="806"/>
    <cellStyle name="40% - Énfasis1 10 2" xfId="1889"/>
    <cellStyle name="40% - Énfasis1 10 2 2" xfId="4198"/>
    <cellStyle name="40% - Énfasis1 10 2 2 2" xfId="9345"/>
    <cellStyle name="40% - Énfasis1 10 2 2 2 2" xfId="20128"/>
    <cellStyle name="40% - Énfasis1 10 2 2 3" xfId="14996"/>
    <cellStyle name="40% - Énfasis1 10 2 2 4" xfId="43055"/>
    <cellStyle name="40% - Énfasis1 10 2 2 5" xfId="47898"/>
    <cellStyle name="40% - Énfasis1 10 2 3" xfId="7064"/>
    <cellStyle name="40% - Énfasis1 10 2 3 2" xfId="17847"/>
    <cellStyle name="40% - Énfasis1 10 2 4" xfId="12709"/>
    <cellStyle name="40% - Énfasis1 10 2 5" xfId="40779"/>
    <cellStyle name="40% - Énfasis1 10 2 6" xfId="45622"/>
    <cellStyle name="40% - Énfasis1 10 3" xfId="3143"/>
    <cellStyle name="40% - Énfasis1 10 3 2" xfId="8290"/>
    <cellStyle name="40% - Énfasis1 10 3 2 2" xfId="19073"/>
    <cellStyle name="40% - Énfasis1 10 3 3" xfId="13941"/>
    <cellStyle name="40% - Énfasis1 10 3 4" xfId="42000"/>
    <cellStyle name="40% - Énfasis1 10 3 5" xfId="46843"/>
    <cellStyle name="40% - Énfasis1 10 4" xfId="6007"/>
    <cellStyle name="40% - Énfasis1 10 4 2" xfId="16790"/>
    <cellStyle name="40% - Énfasis1 10 5" xfId="11634"/>
    <cellStyle name="40% - Énfasis1 10 6" xfId="39730"/>
    <cellStyle name="40% - Énfasis1 10 7" xfId="44577"/>
    <cellStyle name="40% - Énfasis1 11" xfId="915"/>
    <cellStyle name="40% - Énfasis1 11 2" xfId="1998"/>
    <cellStyle name="40% - Énfasis1 11 2 2" xfId="4307"/>
    <cellStyle name="40% - Énfasis1 11 2 2 2" xfId="9454"/>
    <cellStyle name="40% - Énfasis1 11 2 2 2 2" xfId="20237"/>
    <cellStyle name="40% - Énfasis1 11 2 2 3" xfId="15105"/>
    <cellStyle name="40% - Énfasis1 11 2 2 4" xfId="43164"/>
    <cellStyle name="40% - Énfasis1 11 2 2 5" xfId="48007"/>
    <cellStyle name="40% - Énfasis1 11 2 3" xfId="7173"/>
    <cellStyle name="40% - Énfasis1 11 2 3 2" xfId="17956"/>
    <cellStyle name="40% - Énfasis1 11 2 4" xfId="12818"/>
    <cellStyle name="40% - Énfasis1 11 2 5" xfId="40888"/>
    <cellStyle name="40% - Énfasis1 11 2 6" xfId="45731"/>
    <cellStyle name="40% - Énfasis1 11 3" xfId="3252"/>
    <cellStyle name="40% - Énfasis1 11 3 2" xfId="8399"/>
    <cellStyle name="40% - Énfasis1 11 3 2 2" xfId="19182"/>
    <cellStyle name="40% - Énfasis1 11 3 3" xfId="14050"/>
    <cellStyle name="40% - Énfasis1 11 3 4" xfId="42109"/>
    <cellStyle name="40% - Énfasis1 11 3 5" xfId="46952"/>
    <cellStyle name="40% - Énfasis1 11 4" xfId="6116"/>
    <cellStyle name="40% - Énfasis1 11 4 2" xfId="16899"/>
    <cellStyle name="40% - Énfasis1 11 5" xfId="11743"/>
    <cellStyle name="40% - Énfasis1 11 6" xfId="39839"/>
    <cellStyle name="40% - Énfasis1 11 7" xfId="44686"/>
    <cellStyle name="40% - Énfasis1 12" xfId="990"/>
    <cellStyle name="40% - Énfasis1 12 2" xfId="2073"/>
    <cellStyle name="40% - Énfasis1 12 2 2" xfId="4382"/>
    <cellStyle name="40% - Énfasis1 12 2 2 2" xfId="9529"/>
    <cellStyle name="40% - Énfasis1 12 2 2 2 2" xfId="20312"/>
    <cellStyle name="40% - Énfasis1 12 2 2 3" xfId="15180"/>
    <cellStyle name="40% - Énfasis1 12 2 2 4" xfId="43239"/>
    <cellStyle name="40% - Énfasis1 12 2 2 5" xfId="48082"/>
    <cellStyle name="40% - Énfasis1 12 2 3" xfId="7248"/>
    <cellStyle name="40% - Énfasis1 12 2 3 2" xfId="18031"/>
    <cellStyle name="40% - Énfasis1 12 2 4" xfId="12893"/>
    <cellStyle name="40% - Énfasis1 12 2 5" xfId="40963"/>
    <cellStyle name="40% - Énfasis1 12 2 6" xfId="45806"/>
    <cellStyle name="40% - Énfasis1 12 3" xfId="3327"/>
    <cellStyle name="40% - Énfasis1 12 3 2" xfId="8474"/>
    <cellStyle name="40% - Énfasis1 12 3 2 2" xfId="19257"/>
    <cellStyle name="40% - Énfasis1 12 3 3" xfId="14125"/>
    <cellStyle name="40% - Énfasis1 12 3 4" xfId="42184"/>
    <cellStyle name="40% - Énfasis1 12 3 5" xfId="47027"/>
    <cellStyle name="40% - Énfasis1 12 4" xfId="6191"/>
    <cellStyle name="40% - Énfasis1 12 4 2" xfId="16974"/>
    <cellStyle name="40% - Énfasis1 12 5" xfId="11818"/>
    <cellStyle name="40% - Énfasis1 12 6" xfId="39914"/>
    <cellStyle name="40% - Énfasis1 12 7" xfId="44761"/>
    <cellStyle name="40% - Énfasis1 13" xfId="1038"/>
    <cellStyle name="40% - Énfasis1 13 2" xfId="2122"/>
    <cellStyle name="40% - Énfasis1 13 2 2" xfId="4430"/>
    <cellStyle name="40% - Énfasis1 13 2 2 2" xfId="9577"/>
    <cellStyle name="40% - Énfasis1 13 2 2 2 2" xfId="20360"/>
    <cellStyle name="40% - Énfasis1 13 2 2 3" xfId="15228"/>
    <cellStyle name="40% - Énfasis1 13 2 2 4" xfId="43287"/>
    <cellStyle name="40% - Énfasis1 13 2 2 5" xfId="48130"/>
    <cellStyle name="40% - Énfasis1 13 2 3" xfId="7296"/>
    <cellStyle name="40% - Énfasis1 13 2 3 2" xfId="18079"/>
    <cellStyle name="40% - Énfasis1 13 2 4" xfId="12942"/>
    <cellStyle name="40% - Énfasis1 13 2 5" xfId="41011"/>
    <cellStyle name="40% - Énfasis1 13 2 6" xfId="45854"/>
    <cellStyle name="40% - Énfasis1 13 3" xfId="3375"/>
    <cellStyle name="40% - Énfasis1 13 3 2" xfId="8522"/>
    <cellStyle name="40% - Énfasis1 13 3 2 2" xfId="19305"/>
    <cellStyle name="40% - Énfasis1 13 3 3" xfId="14173"/>
    <cellStyle name="40% - Énfasis1 13 3 4" xfId="42232"/>
    <cellStyle name="40% - Énfasis1 13 3 5" xfId="47075"/>
    <cellStyle name="40% - Énfasis1 13 4" xfId="6239"/>
    <cellStyle name="40% - Énfasis1 13 4 2" xfId="17022"/>
    <cellStyle name="40% - Énfasis1 13 5" xfId="11866"/>
    <cellStyle name="40% - Énfasis1 13 6" xfId="39963"/>
    <cellStyle name="40% - Énfasis1 13 7" xfId="44809"/>
    <cellStyle name="40% - Énfasis1 14" xfId="1112"/>
    <cellStyle name="40% - Énfasis1 14 2" xfId="2196"/>
    <cellStyle name="40% - Énfasis1 14 2 2" xfId="4504"/>
    <cellStyle name="40% - Énfasis1 14 2 2 2" xfId="9651"/>
    <cellStyle name="40% - Énfasis1 14 2 2 2 2" xfId="20434"/>
    <cellStyle name="40% - Énfasis1 14 2 2 3" xfId="15302"/>
    <cellStyle name="40% - Énfasis1 14 2 2 4" xfId="43361"/>
    <cellStyle name="40% - Énfasis1 14 2 2 5" xfId="48204"/>
    <cellStyle name="40% - Énfasis1 14 2 3" xfId="7370"/>
    <cellStyle name="40% - Énfasis1 14 2 3 2" xfId="18153"/>
    <cellStyle name="40% - Énfasis1 14 2 4" xfId="13016"/>
    <cellStyle name="40% - Énfasis1 14 2 5" xfId="41085"/>
    <cellStyle name="40% - Énfasis1 14 2 6" xfId="45928"/>
    <cellStyle name="40% - Énfasis1 14 3" xfId="3449"/>
    <cellStyle name="40% - Énfasis1 14 3 2" xfId="8596"/>
    <cellStyle name="40% - Énfasis1 14 3 2 2" xfId="19379"/>
    <cellStyle name="40% - Énfasis1 14 3 3" xfId="14247"/>
    <cellStyle name="40% - Énfasis1 14 3 4" xfId="42306"/>
    <cellStyle name="40% - Énfasis1 14 3 5" xfId="47149"/>
    <cellStyle name="40% - Énfasis1 14 4" xfId="6313"/>
    <cellStyle name="40% - Énfasis1 14 4 2" xfId="17096"/>
    <cellStyle name="40% - Énfasis1 14 5" xfId="11940"/>
    <cellStyle name="40% - Énfasis1 14 6" xfId="40037"/>
    <cellStyle name="40% - Énfasis1 14 7" xfId="44883"/>
    <cellStyle name="40% - Énfasis1 15" xfId="1179"/>
    <cellStyle name="40% - Énfasis1 15 2" xfId="2263"/>
    <cellStyle name="40% - Énfasis1 15 2 2" xfId="4571"/>
    <cellStyle name="40% - Énfasis1 15 2 2 2" xfId="9718"/>
    <cellStyle name="40% - Énfasis1 15 2 2 2 2" xfId="20501"/>
    <cellStyle name="40% - Énfasis1 15 2 2 3" xfId="15369"/>
    <cellStyle name="40% - Énfasis1 15 2 2 4" xfId="43428"/>
    <cellStyle name="40% - Énfasis1 15 2 2 5" xfId="48271"/>
    <cellStyle name="40% - Énfasis1 15 2 3" xfId="7437"/>
    <cellStyle name="40% - Énfasis1 15 2 3 2" xfId="18220"/>
    <cellStyle name="40% - Énfasis1 15 2 4" xfId="13083"/>
    <cellStyle name="40% - Énfasis1 15 2 5" xfId="41152"/>
    <cellStyle name="40% - Énfasis1 15 2 6" xfId="45995"/>
    <cellStyle name="40% - Énfasis1 15 3" xfId="3514"/>
    <cellStyle name="40% - Énfasis1 15 3 2" xfId="8661"/>
    <cellStyle name="40% - Énfasis1 15 3 2 2" xfId="19444"/>
    <cellStyle name="40% - Énfasis1 15 3 3" xfId="14312"/>
    <cellStyle name="40% - Énfasis1 15 3 4" xfId="42371"/>
    <cellStyle name="40% - Énfasis1 15 3 5" xfId="47214"/>
    <cellStyle name="40% - Énfasis1 15 4" xfId="6380"/>
    <cellStyle name="40% - Énfasis1 15 4 2" xfId="17163"/>
    <cellStyle name="40% - Énfasis1 15 5" xfId="12007"/>
    <cellStyle name="40% - Énfasis1 15 6" xfId="39180"/>
    <cellStyle name="40% - Énfasis1 15 7" xfId="44027"/>
    <cellStyle name="40% - Énfasis1 16" xfId="1212"/>
    <cellStyle name="40% - Énfasis1 16 2" xfId="2296"/>
    <cellStyle name="40% - Énfasis1 16 2 2" xfId="4604"/>
    <cellStyle name="40% - Énfasis1 16 2 2 2" xfId="9751"/>
    <cellStyle name="40% - Énfasis1 16 2 2 2 2" xfId="20534"/>
    <cellStyle name="40% - Énfasis1 16 2 2 3" xfId="15402"/>
    <cellStyle name="40% - Énfasis1 16 2 2 4" xfId="43461"/>
    <cellStyle name="40% - Énfasis1 16 2 2 5" xfId="48304"/>
    <cellStyle name="40% - Énfasis1 16 2 3" xfId="7470"/>
    <cellStyle name="40% - Énfasis1 16 2 3 2" xfId="18253"/>
    <cellStyle name="40% - Énfasis1 16 2 4" xfId="13116"/>
    <cellStyle name="40% - Énfasis1 16 2 5" xfId="41185"/>
    <cellStyle name="40% - Énfasis1 16 2 6" xfId="46028"/>
    <cellStyle name="40% - Énfasis1 16 3" xfId="3547"/>
    <cellStyle name="40% - Énfasis1 16 3 2" xfId="8694"/>
    <cellStyle name="40% - Énfasis1 16 3 2 2" xfId="19477"/>
    <cellStyle name="40% - Énfasis1 16 3 3" xfId="14345"/>
    <cellStyle name="40% - Énfasis1 16 3 4" xfId="42404"/>
    <cellStyle name="40% - Énfasis1 16 3 5" xfId="47247"/>
    <cellStyle name="40% - Énfasis1 16 4" xfId="6413"/>
    <cellStyle name="40% - Énfasis1 16 4 2" xfId="17196"/>
    <cellStyle name="40% - Énfasis1 16 5" xfId="12040"/>
    <cellStyle name="40% - Énfasis1 16 6" xfId="40132"/>
    <cellStyle name="40% - Énfasis1 16 7" xfId="44975"/>
    <cellStyle name="40% - Énfasis1 17" xfId="1233"/>
    <cellStyle name="40% - Énfasis1 17 2" xfId="2317"/>
    <cellStyle name="40% - Énfasis1 17 2 2" xfId="4625"/>
    <cellStyle name="40% - Énfasis1 17 2 2 2" xfId="9772"/>
    <cellStyle name="40% - Énfasis1 17 2 2 2 2" xfId="20555"/>
    <cellStyle name="40% - Énfasis1 17 2 2 3" xfId="15423"/>
    <cellStyle name="40% - Énfasis1 17 2 2 4" xfId="43482"/>
    <cellStyle name="40% - Énfasis1 17 2 2 5" xfId="48325"/>
    <cellStyle name="40% - Énfasis1 17 2 3" xfId="7491"/>
    <cellStyle name="40% - Énfasis1 17 2 3 2" xfId="18274"/>
    <cellStyle name="40% - Énfasis1 17 2 4" xfId="13137"/>
    <cellStyle name="40% - Énfasis1 17 2 5" xfId="41206"/>
    <cellStyle name="40% - Énfasis1 17 2 6" xfId="46049"/>
    <cellStyle name="40% - Énfasis1 17 3" xfId="3568"/>
    <cellStyle name="40% - Énfasis1 17 3 2" xfId="8715"/>
    <cellStyle name="40% - Énfasis1 17 3 2 2" xfId="19498"/>
    <cellStyle name="40% - Énfasis1 17 3 3" xfId="14366"/>
    <cellStyle name="40% - Énfasis1 17 3 4" xfId="42425"/>
    <cellStyle name="40% - Énfasis1 17 3 5" xfId="47268"/>
    <cellStyle name="40% - Énfasis1 17 4" xfId="6434"/>
    <cellStyle name="40% - Énfasis1 17 4 2" xfId="17217"/>
    <cellStyle name="40% - Énfasis1 17 5" xfId="12061"/>
    <cellStyle name="40% - Énfasis1 17 6" xfId="40153"/>
    <cellStyle name="40% - Énfasis1 17 7" xfId="44996"/>
    <cellStyle name="40% - Énfasis1 18" xfId="1266"/>
    <cellStyle name="40% - Énfasis1 18 2" xfId="2350"/>
    <cellStyle name="40% - Énfasis1 18 2 2" xfId="4658"/>
    <cellStyle name="40% - Énfasis1 18 2 2 2" xfId="9805"/>
    <cellStyle name="40% - Énfasis1 18 2 2 2 2" xfId="20588"/>
    <cellStyle name="40% - Énfasis1 18 2 2 3" xfId="15456"/>
    <cellStyle name="40% - Énfasis1 18 2 2 4" xfId="43515"/>
    <cellStyle name="40% - Énfasis1 18 2 2 5" xfId="48358"/>
    <cellStyle name="40% - Énfasis1 18 2 3" xfId="7524"/>
    <cellStyle name="40% - Énfasis1 18 2 3 2" xfId="18307"/>
    <cellStyle name="40% - Énfasis1 18 2 4" xfId="13170"/>
    <cellStyle name="40% - Énfasis1 18 2 5" xfId="41239"/>
    <cellStyle name="40% - Énfasis1 18 2 6" xfId="46082"/>
    <cellStyle name="40% - Énfasis1 18 3" xfId="3601"/>
    <cellStyle name="40% - Énfasis1 18 3 2" xfId="8748"/>
    <cellStyle name="40% - Énfasis1 18 3 2 2" xfId="19531"/>
    <cellStyle name="40% - Énfasis1 18 3 3" xfId="14399"/>
    <cellStyle name="40% - Énfasis1 18 3 4" xfId="42458"/>
    <cellStyle name="40% - Énfasis1 18 3 5" xfId="47301"/>
    <cellStyle name="40% - Énfasis1 18 4" xfId="6467"/>
    <cellStyle name="40% - Énfasis1 18 4 2" xfId="17250"/>
    <cellStyle name="40% - Énfasis1 18 5" xfId="12094"/>
    <cellStyle name="40% - Énfasis1 18 6" xfId="40184"/>
    <cellStyle name="40% - Énfasis1 18 7" xfId="45027"/>
    <cellStyle name="40% - Énfasis1 19" xfId="1286"/>
    <cellStyle name="40% - Énfasis1 19 2" xfId="3621"/>
    <cellStyle name="40% - Énfasis1 19 2 2" xfId="8768"/>
    <cellStyle name="40% - Énfasis1 19 2 2 2" xfId="19551"/>
    <cellStyle name="40% - Énfasis1 19 2 3" xfId="14419"/>
    <cellStyle name="40% - Énfasis1 19 2 4" xfId="42478"/>
    <cellStyle name="40% - Énfasis1 19 2 5" xfId="47321"/>
    <cellStyle name="40% - Énfasis1 19 3" xfId="6487"/>
    <cellStyle name="40% - Énfasis1 19 3 2" xfId="17270"/>
    <cellStyle name="40% - Énfasis1 19 4" xfId="12114"/>
    <cellStyle name="40% - Énfasis1 19 5" xfId="40204"/>
    <cellStyle name="40% - Énfasis1 19 6" xfId="45047"/>
    <cellStyle name="40% - Énfasis1 2" xfId="140"/>
    <cellStyle name="40% - Énfasis1 2 10" xfId="44246"/>
    <cellStyle name="40% - Énfasis1 2 2" xfId="682"/>
    <cellStyle name="40% - Énfasis1 2 2 2" xfId="1773"/>
    <cellStyle name="40% - Énfasis1 2 2 2 2" xfId="4082"/>
    <cellStyle name="40% - Énfasis1 2 2 2 2 2" xfId="9229"/>
    <cellStyle name="40% - Énfasis1 2 2 2 2 2 2" xfId="20012"/>
    <cellStyle name="40% - Énfasis1 2 2 2 2 3" xfId="14880"/>
    <cellStyle name="40% - Énfasis1 2 2 2 2 4" xfId="42939"/>
    <cellStyle name="40% - Énfasis1 2 2 2 2 5" xfId="47782"/>
    <cellStyle name="40% - Énfasis1 2 2 2 3" xfId="6948"/>
    <cellStyle name="40% - Énfasis1 2 2 2 3 2" xfId="17731"/>
    <cellStyle name="40% - Énfasis1 2 2 2 4" xfId="12593"/>
    <cellStyle name="40% - Énfasis1 2 2 2 5" xfId="40663"/>
    <cellStyle name="40% - Énfasis1 2 2 2 6" xfId="45506"/>
    <cellStyle name="40% - Énfasis1 2 2 3" xfId="3021"/>
    <cellStyle name="40% - Énfasis1 2 2 3 2" xfId="8175"/>
    <cellStyle name="40% - Énfasis1 2 2 3 2 2" xfId="18958"/>
    <cellStyle name="40% - Énfasis1 2 2 3 3" xfId="13826"/>
    <cellStyle name="40% - Énfasis1 2 2 3 4" xfId="41885"/>
    <cellStyle name="40% - Énfasis1 2 2 3 5" xfId="46728"/>
    <cellStyle name="40% - Énfasis1 2 2 4" xfId="5886"/>
    <cellStyle name="40% - Énfasis1 2 2 4 2" xfId="16675"/>
    <cellStyle name="40% - Énfasis1 2 2 5" xfId="11511"/>
    <cellStyle name="40% - Énfasis1 2 2 6" xfId="39616"/>
    <cellStyle name="40% - Énfasis1 2 2 7" xfId="44462"/>
    <cellStyle name="40% - Énfasis1 2 3" xfId="1555"/>
    <cellStyle name="40% - Énfasis1 2 3 2" xfId="3864"/>
    <cellStyle name="40% - Énfasis1 2 3 2 2" xfId="9011"/>
    <cellStyle name="40% - Énfasis1 2 3 2 2 2" xfId="19794"/>
    <cellStyle name="40% - Énfasis1 2 3 2 3" xfId="14662"/>
    <cellStyle name="40% - Énfasis1 2 3 2 4" xfId="42721"/>
    <cellStyle name="40% - Énfasis1 2 3 2 5" xfId="47564"/>
    <cellStyle name="40% - Énfasis1 2 3 3" xfId="6730"/>
    <cellStyle name="40% - Énfasis1 2 3 3 2" xfId="17513"/>
    <cellStyle name="40% - Énfasis1 2 3 4" xfId="12375"/>
    <cellStyle name="40% - Énfasis1 2 3 5" xfId="40445"/>
    <cellStyle name="40% - Énfasis1 2 3 6" xfId="45288"/>
    <cellStyle name="40% - Énfasis1 2 4" xfId="2581"/>
    <cellStyle name="40% - Énfasis1 2 4 2" xfId="7749"/>
    <cellStyle name="40% - Énfasis1 2 4 2 2" xfId="18532"/>
    <cellStyle name="40% - Énfasis1 2 4 3" xfId="13396"/>
    <cellStyle name="40% - Énfasis1 2 4 4" xfId="41461"/>
    <cellStyle name="40% - Énfasis1 2 4 5" xfId="46304"/>
    <cellStyle name="40% - Énfasis1 2 5" xfId="4970"/>
    <cellStyle name="40% - Énfasis1 2 5 2" xfId="10118"/>
    <cellStyle name="40% - Énfasis1 2 5 2 2" xfId="20901"/>
    <cellStyle name="40% - Énfasis1 2 5 3" xfId="15768"/>
    <cellStyle name="40% - Énfasis1 2 5 4" xfId="43824"/>
    <cellStyle name="40% - Énfasis1 2 5 5" xfId="48667"/>
    <cellStyle name="40% - Énfasis1 2 6" xfId="5047"/>
    <cellStyle name="40% - Énfasis1 2 6 2" xfId="10195"/>
    <cellStyle name="40% - Énfasis1 2 6 2 2" xfId="20978"/>
    <cellStyle name="40% - Énfasis1 2 6 3" xfId="15844"/>
    <cellStyle name="40% - Énfasis1 2 7" xfId="5455"/>
    <cellStyle name="40% - Énfasis1 2 7 2" xfId="16247"/>
    <cellStyle name="40% - Énfasis1 2 8" xfId="10992"/>
    <cellStyle name="40% - Énfasis1 2 9" xfId="39400"/>
    <cellStyle name="40% - Énfasis1 20" xfId="1308"/>
    <cellStyle name="40% - Énfasis1 20 2" xfId="3642"/>
    <cellStyle name="40% - Énfasis1 20 2 2" xfId="8789"/>
    <cellStyle name="40% - Énfasis1 20 2 2 2" xfId="19572"/>
    <cellStyle name="40% - Énfasis1 20 2 3" xfId="14440"/>
    <cellStyle name="40% - Énfasis1 20 2 4" xfId="42499"/>
    <cellStyle name="40% - Énfasis1 20 2 5" xfId="47342"/>
    <cellStyle name="40% - Énfasis1 20 3" xfId="6508"/>
    <cellStyle name="40% - Énfasis1 20 3 2" xfId="17291"/>
    <cellStyle name="40% - Énfasis1 20 4" xfId="12135"/>
    <cellStyle name="40% - Énfasis1 20 5" xfId="40225"/>
    <cellStyle name="40% - Énfasis1 20 6" xfId="45068"/>
    <cellStyle name="40% - Énfasis1 21" xfId="2404"/>
    <cellStyle name="40% - Énfasis1 21 2" xfId="4706"/>
    <cellStyle name="40% - Énfasis1 21 2 2" xfId="9853"/>
    <cellStyle name="40% - Énfasis1 21 2 2 2" xfId="20636"/>
    <cellStyle name="40% - Énfasis1 21 2 3" xfId="15504"/>
    <cellStyle name="40% - Énfasis1 21 2 4" xfId="43563"/>
    <cellStyle name="40% - Énfasis1 21 2 5" xfId="48406"/>
    <cellStyle name="40% - Énfasis1 21 3" xfId="7572"/>
    <cellStyle name="40% - Énfasis1 21 3 2" xfId="18355"/>
    <cellStyle name="40% - Énfasis1 21 4" xfId="13218"/>
    <cellStyle name="40% - Énfasis1 21 5" xfId="41287"/>
    <cellStyle name="40% - Énfasis1 21 6" xfId="46130"/>
    <cellStyle name="40% - Énfasis1 22" xfId="2440"/>
    <cellStyle name="40% - Énfasis1 22 2" xfId="4742"/>
    <cellStyle name="40% - Énfasis1 22 2 2" xfId="9889"/>
    <cellStyle name="40% - Énfasis1 22 2 2 2" xfId="20672"/>
    <cellStyle name="40% - Énfasis1 22 2 3" xfId="15540"/>
    <cellStyle name="40% - Énfasis1 22 2 4" xfId="43599"/>
    <cellStyle name="40% - Énfasis1 22 2 5" xfId="48442"/>
    <cellStyle name="40% - Énfasis1 22 3" xfId="7608"/>
    <cellStyle name="40% - Énfasis1 22 3 2" xfId="18391"/>
    <cellStyle name="40% - Énfasis1 22 4" xfId="13254"/>
    <cellStyle name="40% - Énfasis1 22 5" xfId="41323"/>
    <cellStyle name="40% - Énfasis1 22 6" xfId="46166"/>
    <cellStyle name="40% - Énfasis1 23" xfId="2455"/>
    <cellStyle name="40% - Énfasis1 23 2" xfId="4757"/>
    <cellStyle name="40% - Énfasis1 23 2 2" xfId="9904"/>
    <cellStyle name="40% - Énfasis1 23 2 2 2" xfId="20687"/>
    <cellStyle name="40% - Énfasis1 23 2 3" xfId="15555"/>
    <cellStyle name="40% - Énfasis1 23 2 4" xfId="43614"/>
    <cellStyle name="40% - Énfasis1 23 2 5" xfId="48457"/>
    <cellStyle name="40% - Énfasis1 23 3" xfId="7623"/>
    <cellStyle name="40% - Énfasis1 23 3 2" xfId="18406"/>
    <cellStyle name="40% - Énfasis1 23 4" xfId="13269"/>
    <cellStyle name="40% - Énfasis1 23 5" xfId="41338"/>
    <cellStyle name="40% - Énfasis1 23 6" xfId="46181"/>
    <cellStyle name="40% - Énfasis1 24" xfId="2502"/>
    <cellStyle name="40% - Énfasis1 24 2" xfId="4804"/>
    <cellStyle name="40% - Énfasis1 24 2 2" xfId="9951"/>
    <cellStyle name="40% - Énfasis1 24 2 2 2" xfId="20734"/>
    <cellStyle name="40% - Énfasis1 24 2 3" xfId="15602"/>
    <cellStyle name="40% - Énfasis1 24 2 4" xfId="43661"/>
    <cellStyle name="40% - Énfasis1 24 2 5" xfId="48504"/>
    <cellStyle name="40% - Énfasis1 24 3" xfId="7670"/>
    <cellStyle name="40% - Énfasis1 24 3 2" xfId="18453"/>
    <cellStyle name="40% - Énfasis1 24 4" xfId="13316"/>
    <cellStyle name="40% - Énfasis1 24 5" xfId="41385"/>
    <cellStyle name="40% - Énfasis1 24 6" xfId="46228"/>
    <cellStyle name="40% - Énfasis1 25" xfId="2521"/>
    <cellStyle name="40% - Énfasis1 25 2" xfId="4823"/>
    <cellStyle name="40% - Énfasis1 25 2 2" xfId="9970"/>
    <cellStyle name="40% - Énfasis1 25 2 2 2" xfId="20753"/>
    <cellStyle name="40% - Énfasis1 25 2 3" xfId="15621"/>
    <cellStyle name="40% - Énfasis1 25 2 4" xfId="43680"/>
    <cellStyle name="40% - Énfasis1 25 2 5" xfId="48523"/>
    <cellStyle name="40% - Énfasis1 25 3" xfId="7689"/>
    <cellStyle name="40% - Énfasis1 25 3 2" xfId="18472"/>
    <cellStyle name="40% - Énfasis1 25 4" xfId="13335"/>
    <cellStyle name="40% - Énfasis1 25 5" xfId="41403"/>
    <cellStyle name="40% - Énfasis1 25 6" xfId="46246"/>
    <cellStyle name="40% - Énfasis1 26" xfId="2552"/>
    <cellStyle name="40% - Énfasis1 26 2" xfId="4854"/>
    <cellStyle name="40% - Énfasis1 26 2 2" xfId="10001"/>
    <cellStyle name="40% - Énfasis1 26 2 2 2" xfId="20784"/>
    <cellStyle name="40% - Énfasis1 26 2 3" xfId="15652"/>
    <cellStyle name="40% - Énfasis1 26 2 4" xfId="43711"/>
    <cellStyle name="40% - Énfasis1 26 2 5" xfId="48554"/>
    <cellStyle name="40% - Énfasis1 26 3" xfId="7720"/>
    <cellStyle name="40% - Énfasis1 26 3 2" xfId="18503"/>
    <cellStyle name="40% - Énfasis1 26 4" xfId="13367"/>
    <cellStyle name="40% - Énfasis1 26 5" xfId="41432"/>
    <cellStyle name="40% - Énfasis1 26 6" xfId="46275"/>
    <cellStyle name="40% - Énfasis1 27" xfId="4911"/>
    <cellStyle name="40% - Énfasis1 27 2" xfId="10058"/>
    <cellStyle name="40% - Énfasis1 27 2 2" xfId="20841"/>
    <cellStyle name="40% - Énfasis1 27 3" xfId="15708"/>
    <cellStyle name="40% - Énfasis1 27 4" xfId="43765"/>
    <cellStyle name="40% - Énfasis1 27 5" xfId="48608"/>
    <cellStyle name="40% - Énfasis1 28" xfId="4941"/>
    <cellStyle name="40% - Énfasis1 28 2" xfId="10089"/>
    <cellStyle name="40% - Énfasis1 28 2 2" xfId="20872"/>
    <cellStyle name="40% - Énfasis1 28 3" xfId="15739"/>
    <cellStyle name="40% - Énfasis1 28 4" xfId="43795"/>
    <cellStyle name="40% - Énfasis1 28 5" xfId="48638"/>
    <cellStyle name="40% - Énfasis1 29" xfId="5204"/>
    <cellStyle name="40% - Énfasis1 29 2" xfId="10342"/>
    <cellStyle name="40% - Énfasis1 29 2 2" xfId="21125"/>
    <cellStyle name="40% - Énfasis1 29 3" xfId="15997"/>
    <cellStyle name="40% - Énfasis1 3" xfId="500"/>
    <cellStyle name="40% - Énfasis1 3 2" xfId="1592"/>
    <cellStyle name="40% - Énfasis1 3 2 2" xfId="3901"/>
    <cellStyle name="40% - Énfasis1 3 2 2 2" xfId="9048"/>
    <cellStyle name="40% - Énfasis1 3 2 2 2 2" xfId="19831"/>
    <cellStyle name="40% - Énfasis1 3 2 2 3" xfId="14699"/>
    <cellStyle name="40% - Énfasis1 3 2 2 4" xfId="42758"/>
    <cellStyle name="40% - Énfasis1 3 2 2 5" xfId="47601"/>
    <cellStyle name="40% - Énfasis1 3 2 3" xfId="6767"/>
    <cellStyle name="40% - Énfasis1 3 2 3 2" xfId="17550"/>
    <cellStyle name="40% - Énfasis1 3 2 4" xfId="12412"/>
    <cellStyle name="40% - Énfasis1 3 2 5" xfId="40482"/>
    <cellStyle name="40% - Énfasis1 3 2 6" xfId="45325"/>
    <cellStyle name="40% - Énfasis1 3 3" xfId="2840"/>
    <cellStyle name="40% - Énfasis1 3 3 2" xfId="7994"/>
    <cellStyle name="40% - Énfasis1 3 3 2 2" xfId="18777"/>
    <cellStyle name="40% - Énfasis1 3 3 3" xfId="13645"/>
    <cellStyle name="40% - Énfasis1 3 3 4" xfId="41704"/>
    <cellStyle name="40% - Énfasis1 3 3 5" xfId="46547"/>
    <cellStyle name="40% - Énfasis1 3 4" xfId="5705"/>
    <cellStyle name="40% - Énfasis1 3 4 2" xfId="16494"/>
    <cellStyle name="40% - Énfasis1 3 5" xfId="11328"/>
    <cellStyle name="40% - Énfasis1 3 6" xfId="39437"/>
    <cellStyle name="40% - Énfasis1 3 7" xfId="44283"/>
    <cellStyle name="40% - Énfasis1 30" xfId="5220"/>
    <cellStyle name="40% - Énfasis1 30 2" xfId="10358"/>
    <cellStyle name="40% - Énfasis1 30 2 2" xfId="21141"/>
    <cellStyle name="40% - Énfasis1 30 3" xfId="16013"/>
    <cellStyle name="40% - Énfasis1 31" xfId="5249"/>
    <cellStyle name="40% - Énfasis1 31 2" xfId="10387"/>
    <cellStyle name="40% - Énfasis1 31 2 2" xfId="21170"/>
    <cellStyle name="40% - Énfasis1 31 3" xfId="16042"/>
    <cellStyle name="40% - Énfasis1 32" xfId="5266"/>
    <cellStyle name="40% - Énfasis1 32 2" xfId="10402"/>
    <cellStyle name="40% - Énfasis1 32 2 2" xfId="21185"/>
    <cellStyle name="40% - Énfasis1 32 3" xfId="16058"/>
    <cellStyle name="40% - Énfasis1 33" xfId="5282"/>
    <cellStyle name="40% - Énfasis1 33 2" xfId="10418"/>
    <cellStyle name="40% - Énfasis1 33 2 2" xfId="21201"/>
    <cellStyle name="40% - Énfasis1 33 3" xfId="16074"/>
    <cellStyle name="40% - Énfasis1 34" xfId="5302"/>
    <cellStyle name="40% - Énfasis1 34 2" xfId="10438"/>
    <cellStyle name="40% - Énfasis1 34 2 2" xfId="21221"/>
    <cellStyle name="40% - Énfasis1 34 3" xfId="16094"/>
    <cellStyle name="40% - Énfasis1 35" xfId="5318"/>
    <cellStyle name="40% - Énfasis1 35 2" xfId="10454"/>
    <cellStyle name="40% - Énfasis1 35 2 2" xfId="21237"/>
    <cellStyle name="40% - Énfasis1 35 3" xfId="16110"/>
    <cellStyle name="40% - Énfasis1 36" xfId="5335"/>
    <cellStyle name="40% - Énfasis1 36 2" xfId="10471"/>
    <cellStyle name="40% - Énfasis1 36 2 2" xfId="21254"/>
    <cellStyle name="40% - Énfasis1 36 3" xfId="16127"/>
    <cellStyle name="40% - Énfasis1 37" xfId="5383"/>
    <cellStyle name="40% - Énfasis1 37 2" xfId="10519"/>
    <cellStyle name="40% - Énfasis1 37 2 2" xfId="21302"/>
    <cellStyle name="40% - Énfasis1 37 3" xfId="16175"/>
    <cellStyle name="40% - Énfasis1 38" xfId="5403"/>
    <cellStyle name="40% - Énfasis1 38 2" xfId="10539"/>
    <cellStyle name="40% - Énfasis1 38 2 2" xfId="21322"/>
    <cellStyle name="40% - Énfasis1 38 3" xfId="16195"/>
    <cellStyle name="40% - Énfasis1 39" xfId="5432"/>
    <cellStyle name="40% - Énfasis1 39 2" xfId="16224"/>
    <cellStyle name="40% - Énfasis1 4" xfId="518"/>
    <cellStyle name="40% - Énfasis1 4 2" xfId="1611"/>
    <cellStyle name="40% - Énfasis1 4 2 2" xfId="3920"/>
    <cellStyle name="40% - Énfasis1 4 2 2 2" xfId="9067"/>
    <cellStyle name="40% - Énfasis1 4 2 2 2 2" xfId="19850"/>
    <cellStyle name="40% - Énfasis1 4 2 2 3" xfId="14718"/>
    <cellStyle name="40% - Énfasis1 4 2 2 4" xfId="42777"/>
    <cellStyle name="40% - Énfasis1 4 2 2 5" xfId="47620"/>
    <cellStyle name="40% - Énfasis1 4 2 3" xfId="6786"/>
    <cellStyle name="40% - Énfasis1 4 2 3 2" xfId="17569"/>
    <cellStyle name="40% - Énfasis1 4 2 4" xfId="12431"/>
    <cellStyle name="40% - Énfasis1 4 2 5" xfId="40501"/>
    <cellStyle name="40% - Énfasis1 4 2 6" xfId="45344"/>
    <cellStyle name="40% - Énfasis1 4 3" xfId="2859"/>
    <cellStyle name="40% - Énfasis1 4 3 2" xfId="8013"/>
    <cellStyle name="40% - Énfasis1 4 3 2 2" xfId="18796"/>
    <cellStyle name="40% - Énfasis1 4 3 3" xfId="13664"/>
    <cellStyle name="40% - Énfasis1 4 3 4" xfId="41723"/>
    <cellStyle name="40% - Énfasis1 4 3 5" xfId="46566"/>
    <cellStyle name="40% - Énfasis1 4 4" xfId="5724"/>
    <cellStyle name="40% - Énfasis1 4 4 2" xfId="16513"/>
    <cellStyle name="40% - Énfasis1 4 5" xfId="11347"/>
    <cellStyle name="40% - Énfasis1 4 6" xfId="39456"/>
    <cellStyle name="40% - Énfasis1 4 7" xfId="44302"/>
    <cellStyle name="40% - Énfasis1 40" xfId="10864"/>
    <cellStyle name="40% - Énfasis1 40 2" xfId="21647"/>
    <cellStyle name="40% - Énfasis1 41" xfId="10916"/>
    <cellStyle name="40% - Énfasis1 41 2" xfId="21699"/>
    <cellStyle name="40% - Énfasis1 42" xfId="10931"/>
    <cellStyle name="40% - Énfasis1 42 2" xfId="21714"/>
    <cellStyle name="40% - Énfasis1 43" xfId="10952"/>
    <cellStyle name="40% - Énfasis1 43 2" xfId="21735"/>
    <cellStyle name="40% - Énfasis1 44" xfId="10976"/>
    <cellStyle name="40% - Énfasis1 45" xfId="38846"/>
    <cellStyle name="40% - Énfasis1 46" xfId="38860"/>
    <cellStyle name="40% - Énfasis1 47" xfId="38876"/>
    <cellStyle name="40% - Énfasis1 48" xfId="38967"/>
    <cellStyle name="40% - Énfasis1 49" xfId="38983"/>
    <cellStyle name="40% - Énfasis1 5" xfId="534"/>
    <cellStyle name="40% - Énfasis1 5 2" xfId="1625"/>
    <cellStyle name="40% - Énfasis1 5 2 2" xfId="3934"/>
    <cellStyle name="40% - Énfasis1 5 2 2 2" xfId="9081"/>
    <cellStyle name="40% - Énfasis1 5 2 2 2 2" xfId="19864"/>
    <cellStyle name="40% - Énfasis1 5 2 2 3" xfId="14732"/>
    <cellStyle name="40% - Énfasis1 5 2 2 4" xfId="42791"/>
    <cellStyle name="40% - Énfasis1 5 2 2 5" xfId="47634"/>
    <cellStyle name="40% - Énfasis1 5 2 3" xfId="6800"/>
    <cellStyle name="40% - Énfasis1 5 2 3 2" xfId="17583"/>
    <cellStyle name="40% - Énfasis1 5 2 4" xfId="12445"/>
    <cellStyle name="40% - Énfasis1 5 2 5" xfId="40515"/>
    <cellStyle name="40% - Énfasis1 5 2 6" xfId="45358"/>
    <cellStyle name="40% - Énfasis1 5 3" xfId="2873"/>
    <cellStyle name="40% - Énfasis1 5 3 2" xfId="8027"/>
    <cellStyle name="40% - Énfasis1 5 3 2 2" xfId="18810"/>
    <cellStyle name="40% - Énfasis1 5 3 3" xfId="13678"/>
    <cellStyle name="40% - Énfasis1 5 3 4" xfId="41737"/>
    <cellStyle name="40% - Énfasis1 5 3 5" xfId="46580"/>
    <cellStyle name="40% - Énfasis1 5 4" xfId="5738"/>
    <cellStyle name="40% - Énfasis1 5 4 2" xfId="16527"/>
    <cellStyle name="40% - Énfasis1 5 5" xfId="11362"/>
    <cellStyle name="40% - Énfasis1 5 6" xfId="39470"/>
    <cellStyle name="40% - Énfasis1 5 7" xfId="44316"/>
    <cellStyle name="40% - Énfasis1 50" xfId="38999"/>
    <cellStyle name="40% - Énfasis1 51" xfId="39030"/>
    <cellStyle name="40% - Énfasis1 52" xfId="39044"/>
    <cellStyle name="40% - Énfasis1 53" xfId="39063"/>
    <cellStyle name="40% - Énfasis1 54" xfId="39083"/>
    <cellStyle name="40% - Énfasis1 55" xfId="39101"/>
    <cellStyle name="40% - Énfasis1 56" xfId="43901"/>
    <cellStyle name="40% - Énfasis1 57" xfId="43927"/>
    <cellStyle name="40% - Énfasis1 58" xfId="43945"/>
    <cellStyle name="40% - Énfasis1 59" xfId="43971"/>
    <cellStyle name="40% - Énfasis1 6" xfId="551"/>
    <cellStyle name="40% - Énfasis1 6 2" xfId="1642"/>
    <cellStyle name="40% - Énfasis1 6 2 2" xfId="3951"/>
    <cellStyle name="40% - Énfasis1 6 2 2 2" xfId="9098"/>
    <cellStyle name="40% - Énfasis1 6 2 2 2 2" xfId="19881"/>
    <cellStyle name="40% - Énfasis1 6 2 2 3" xfId="14749"/>
    <cellStyle name="40% - Énfasis1 6 2 2 4" xfId="42808"/>
    <cellStyle name="40% - Énfasis1 6 2 2 5" xfId="47651"/>
    <cellStyle name="40% - Énfasis1 6 2 3" xfId="6817"/>
    <cellStyle name="40% - Énfasis1 6 2 3 2" xfId="17600"/>
    <cellStyle name="40% - Énfasis1 6 2 4" xfId="12462"/>
    <cellStyle name="40% - Énfasis1 6 2 5" xfId="40532"/>
    <cellStyle name="40% - Énfasis1 6 2 6" xfId="45375"/>
    <cellStyle name="40% - Énfasis1 6 3" xfId="2890"/>
    <cellStyle name="40% - Énfasis1 6 3 2" xfId="8044"/>
    <cellStyle name="40% - Énfasis1 6 3 2 2" xfId="18827"/>
    <cellStyle name="40% - Énfasis1 6 3 3" xfId="13695"/>
    <cellStyle name="40% - Énfasis1 6 3 4" xfId="41754"/>
    <cellStyle name="40% - Énfasis1 6 3 5" xfId="46597"/>
    <cellStyle name="40% - Énfasis1 6 4" xfId="5755"/>
    <cellStyle name="40% - Énfasis1 6 4 2" xfId="16544"/>
    <cellStyle name="40% - Énfasis1 6 5" xfId="11379"/>
    <cellStyle name="40% - Énfasis1 6 6" xfId="39487"/>
    <cellStyle name="40% - Énfasis1 6 7" xfId="44333"/>
    <cellStyle name="40% - Énfasis1 7" xfId="571"/>
    <cellStyle name="40% - Énfasis1 7 2" xfId="1662"/>
    <cellStyle name="40% - Énfasis1 7 2 2" xfId="3971"/>
    <cellStyle name="40% - Énfasis1 7 2 2 2" xfId="9118"/>
    <cellStyle name="40% - Énfasis1 7 2 2 2 2" xfId="19901"/>
    <cellStyle name="40% - Énfasis1 7 2 2 3" xfId="14769"/>
    <cellStyle name="40% - Énfasis1 7 2 2 4" xfId="42828"/>
    <cellStyle name="40% - Énfasis1 7 2 2 5" xfId="47671"/>
    <cellStyle name="40% - Énfasis1 7 2 3" xfId="6837"/>
    <cellStyle name="40% - Énfasis1 7 2 3 2" xfId="17620"/>
    <cellStyle name="40% - Énfasis1 7 2 4" xfId="12482"/>
    <cellStyle name="40% - Énfasis1 7 2 5" xfId="40552"/>
    <cellStyle name="40% - Énfasis1 7 2 6" xfId="45395"/>
    <cellStyle name="40% - Énfasis1 7 3" xfId="2910"/>
    <cellStyle name="40% - Énfasis1 7 3 2" xfId="8064"/>
    <cellStyle name="40% - Énfasis1 7 3 2 2" xfId="18847"/>
    <cellStyle name="40% - Énfasis1 7 3 3" xfId="13715"/>
    <cellStyle name="40% - Énfasis1 7 3 4" xfId="41774"/>
    <cellStyle name="40% - Énfasis1 7 3 5" xfId="46617"/>
    <cellStyle name="40% - Énfasis1 7 4" xfId="5775"/>
    <cellStyle name="40% - Énfasis1 7 4 2" xfId="16564"/>
    <cellStyle name="40% - Énfasis1 7 5" xfId="11399"/>
    <cellStyle name="40% - Énfasis1 7 6" xfId="39506"/>
    <cellStyle name="40% - Énfasis1 7 7" xfId="44352"/>
    <cellStyle name="40% - Énfasis1 8" xfId="586"/>
    <cellStyle name="40% - Énfasis1 8 2" xfId="1677"/>
    <cellStyle name="40% - Énfasis1 8 2 2" xfId="3986"/>
    <cellStyle name="40% - Énfasis1 8 2 2 2" xfId="9133"/>
    <cellStyle name="40% - Énfasis1 8 2 2 2 2" xfId="19916"/>
    <cellStyle name="40% - Énfasis1 8 2 2 3" xfId="14784"/>
    <cellStyle name="40% - Énfasis1 8 2 2 4" xfId="42843"/>
    <cellStyle name="40% - Énfasis1 8 2 2 5" xfId="47686"/>
    <cellStyle name="40% - Énfasis1 8 2 3" xfId="6852"/>
    <cellStyle name="40% - Énfasis1 8 2 3 2" xfId="17635"/>
    <cellStyle name="40% - Énfasis1 8 2 4" xfId="12497"/>
    <cellStyle name="40% - Énfasis1 8 2 5" xfId="40567"/>
    <cellStyle name="40% - Énfasis1 8 2 6" xfId="45410"/>
    <cellStyle name="40% - Énfasis1 8 3" xfId="2925"/>
    <cellStyle name="40% - Énfasis1 8 3 2" xfId="8079"/>
    <cellStyle name="40% - Énfasis1 8 3 2 2" xfId="18862"/>
    <cellStyle name="40% - Énfasis1 8 3 3" xfId="13730"/>
    <cellStyle name="40% - Énfasis1 8 3 4" xfId="41789"/>
    <cellStyle name="40% - Énfasis1 8 3 5" xfId="46632"/>
    <cellStyle name="40% - Énfasis1 8 4" xfId="5790"/>
    <cellStyle name="40% - Énfasis1 8 4 2" xfId="16579"/>
    <cellStyle name="40% - Énfasis1 8 5" xfId="11414"/>
    <cellStyle name="40% - Énfasis1 8 6" xfId="39520"/>
    <cellStyle name="40% - Énfasis1 8 7" xfId="44366"/>
    <cellStyle name="40% - Énfasis1 9" xfId="664"/>
    <cellStyle name="40% - Énfasis1 9 2" xfId="1755"/>
    <cellStyle name="40% - Énfasis1 9 2 2" xfId="4064"/>
    <cellStyle name="40% - Énfasis1 9 2 2 2" xfId="9211"/>
    <cellStyle name="40% - Énfasis1 9 2 2 2 2" xfId="19994"/>
    <cellStyle name="40% - Énfasis1 9 2 2 3" xfId="14862"/>
    <cellStyle name="40% - Énfasis1 9 2 2 4" xfId="42921"/>
    <cellStyle name="40% - Énfasis1 9 2 2 5" xfId="47764"/>
    <cellStyle name="40% - Énfasis1 9 2 3" xfId="6930"/>
    <cellStyle name="40% - Énfasis1 9 2 3 2" xfId="17713"/>
    <cellStyle name="40% - Énfasis1 9 2 4" xfId="12575"/>
    <cellStyle name="40% - Énfasis1 9 2 5" xfId="40645"/>
    <cellStyle name="40% - Énfasis1 9 2 6" xfId="45488"/>
    <cellStyle name="40% - Énfasis1 9 3" xfId="3003"/>
    <cellStyle name="40% - Énfasis1 9 3 2" xfId="8157"/>
    <cellStyle name="40% - Énfasis1 9 3 2 2" xfId="18940"/>
    <cellStyle name="40% - Énfasis1 9 3 3" xfId="13808"/>
    <cellStyle name="40% - Énfasis1 9 3 4" xfId="41867"/>
    <cellStyle name="40% - Énfasis1 9 3 5" xfId="46710"/>
    <cellStyle name="40% - Énfasis1 9 4" xfId="5868"/>
    <cellStyle name="40% - Énfasis1 9 4 2" xfId="16657"/>
    <cellStyle name="40% - Énfasis1 9 5" xfId="11493"/>
    <cellStyle name="40% - Énfasis1 9 6" xfId="39598"/>
    <cellStyle name="40% - Énfasis1 9 7" xfId="44444"/>
    <cellStyle name="40% - Énfasis2 10" xfId="807"/>
    <cellStyle name="40% - Énfasis2 10 2" xfId="1890"/>
    <cellStyle name="40% - Énfasis2 10 2 2" xfId="4199"/>
    <cellStyle name="40% - Énfasis2 10 2 2 2" xfId="9346"/>
    <cellStyle name="40% - Énfasis2 10 2 2 2 2" xfId="20129"/>
    <cellStyle name="40% - Énfasis2 10 2 2 3" xfId="14997"/>
    <cellStyle name="40% - Énfasis2 10 2 2 4" xfId="43056"/>
    <cellStyle name="40% - Énfasis2 10 2 2 5" xfId="47899"/>
    <cellStyle name="40% - Énfasis2 10 2 3" xfId="7065"/>
    <cellStyle name="40% - Énfasis2 10 2 3 2" xfId="17848"/>
    <cellStyle name="40% - Énfasis2 10 2 4" xfId="12710"/>
    <cellStyle name="40% - Énfasis2 10 2 5" xfId="40780"/>
    <cellStyle name="40% - Énfasis2 10 2 6" xfId="45623"/>
    <cellStyle name="40% - Énfasis2 10 3" xfId="3144"/>
    <cellStyle name="40% - Énfasis2 10 3 2" xfId="8291"/>
    <cellStyle name="40% - Énfasis2 10 3 2 2" xfId="19074"/>
    <cellStyle name="40% - Énfasis2 10 3 3" xfId="13942"/>
    <cellStyle name="40% - Énfasis2 10 3 4" xfId="42001"/>
    <cellStyle name="40% - Énfasis2 10 3 5" xfId="46844"/>
    <cellStyle name="40% - Énfasis2 10 4" xfId="6008"/>
    <cellStyle name="40% - Énfasis2 10 4 2" xfId="16791"/>
    <cellStyle name="40% - Énfasis2 10 5" xfId="11635"/>
    <cellStyle name="40% - Énfasis2 10 6" xfId="39731"/>
    <cellStyle name="40% - Énfasis2 10 7" xfId="44578"/>
    <cellStyle name="40% - Énfasis2 11" xfId="916"/>
    <cellStyle name="40% - Énfasis2 11 2" xfId="1999"/>
    <cellStyle name="40% - Énfasis2 11 2 2" xfId="4308"/>
    <cellStyle name="40% - Énfasis2 11 2 2 2" xfId="9455"/>
    <cellStyle name="40% - Énfasis2 11 2 2 2 2" xfId="20238"/>
    <cellStyle name="40% - Énfasis2 11 2 2 3" xfId="15106"/>
    <cellStyle name="40% - Énfasis2 11 2 2 4" xfId="43165"/>
    <cellStyle name="40% - Énfasis2 11 2 2 5" xfId="48008"/>
    <cellStyle name="40% - Énfasis2 11 2 3" xfId="7174"/>
    <cellStyle name="40% - Énfasis2 11 2 3 2" xfId="17957"/>
    <cellStyle name="40% - Énfasis2 11 2 4" xfId="12819"/>
    <cellStyle name="40% - Énfasis2 11 2 5" xfId="40889"/>
    <cellStyle name="40% - Énfasis2 11 2 6" xfId="45732"/>
    <cellStyle name="40% - Énfasis2 11 3" xfId="3253"/>
    <cellStyle name="40% - Énfasis2 11 3 2" xfId="8400"/>
    <cellStyle name="40% - Énfasis2 11 3 2 2" xfId="19183"/>
    <cellStyle name="40% - Énfasis2 11 3 3" xfId="14051"/>
    <cellStyle name="40% - Énfasis2 11 3 4" xfId="42110"/>
    <cellStyle name="40% - Énfasis2 11 3 5" xfId="46953"/>
    <cellStyle name="40% - Énfasis2 11 4" xfId="6117"/>
    <cellStyle name="40% - Énfasis2 11 4 2" xfId="16900"/>
    <cellStyle name="40% - Énfasis2 11 5" xfId="11744"/>
    <cellStyle name="40% - Énfasis2 11 6" xfId="39840"/>
    <cellStyle name="40% - Énfasis2 11 7" xfId="44687"/>
    <cellStyle name="40% - Énfasis2 12" xfId="991"/>
    <cellStyle name="40% - Énfasis2 12 2" xfId="2074"/>
    <cellStyle name="40% - Énfasis2 12 2 2" xfId="4383"/>
    <cellStyle name="40% - Énfasis2 12 2 2 2" xfId="9530"/>
    <cellStyle name="40% - Énfasis2 12 2 2 2 2" xfId="20313"/>
    <cellStyle name="40% - Énfasis2 12 2 2 3" xfId="15181"/>
    <cellStyle name="40% - Énfasis2 12 2 2 4" xfId="43240"/>
    <cellStyle name="40% - Énfasis2 12 2 2 5" xfId="48083"/>
    <cellStyle name="40% - Énfasis2 12 2 3" xfId="7249"/>
    <cellStyle name="40% - Énfasis2 12 2 3 2" xfId="18032"/>
    <cellStyle name="40% - Énfasis2 12 2 4" xfId="12894"/>
    <cellStyle name="40% - Énfasis2 12 2 5" xfId="40964"/>
    <cellStyle name="40% - Énfasis2 12 2 6" xfId="45807"/>
    <cellStyle name="40% - Énfasis2 12 3" xfId="3328"/>
    <cellStyle name="40% - Énfasis2 12 3 2" xfId="8475"/>
    <cellStyle name="40% - Énfasis2 12 3 2 2" xfId="19258"/>
    <cellStyle name="40% - Énfasis2 12 3 3" xfId="14126"/>
    <cellStyle name="40% - Énfasis2 12 3 4" xfId="42185"/>
    <cellStyle name="40% - Énfasis2 12 3 5" xfId="47028"/>
    <cellStyle name="40% - Énfasis2 12 4" xfId="6192"/>
    <cellStyle name="40% - Énfasis2 12 4 2" xfId="16975"/>
    <cellStyle name="40% - Énfasis2 12 5" xfId="11819"/>
    <cellStyle name="40% - Énfasis2 12 6" xfId="39915"/>
    <cellStyle name="40% - Énfasis2 12 7" xfId="44762"/>
    <cellStyle name="40% - Énfasis2 13" xfId="1039"/>
    <cellStyle name="40% - Énfasis2 13 2" xfId="2123"/>
    <cellStyle name="40% - Énfasis2 13 2 2" xfId="4431"/>
    <cellStyle name="40% - Énfasis2 13 2 2 2" xfId="9578"/>
    <cellStyle name="40% - Énfasis2 13 2 2 2 2" xfId="20361"/>
    <cellStyle name="40% - Énfasis2 13 2 2 3" xfId="15229"/>
    <cellStyle name="40% - Énfasis2 13 2 2 4" xfId="43288"/>
    <cellStyle name="40% - Énfasis2 13 2 2 5" xfId="48131"/>
    <cellStyle name="40% - Énfasis2 13 2 3" xfId="7297"/>
    <cellStyle name="40% - Énfasis2 13 2 3 2" xfId="18080"/>
    <cellStyle name="40% - Énfasis2 13 2 4" xfId="12943"/>
    <cellStyle name="40% - Énfasis2 13 2 5" xfId="41012"/>
    <cellStyle name="40% - Énfasis2 13 2 6" xfId="45855"/>
    <cellStyle name="40% - Énfasis2 13 3" xfId="3376"/>
    <cellStyle name="40% - Énfasis2 13 3 2" xfId="8523"/>
    <cellStyle name="40% - Énfasis2 13 3 2 2" xfId="19306"/>
    <cellStyle name="40% - Énfasis2 13 3 3" xfId="14174"/>
    <cellStyle name="40% - Énfasis2 13 3 4" xfId="42233"/>
    <cellStyle name="40% - Énfasis2 13 3 5" xfId="47076"/>
    <cellStyle name="40% - Énfasis2 13 4" xfId="6240"/>
    <cellStyle name="40% - Énfasis2 13 4 2" xfId="17023"/>
    <cellStyle name="40% - Énfasis2 13 5" xfId="11867"/>
    <cellStyle name="40% - Énfasis2 13 6" xfId="39964"/>
    <cellStyle name="40% - Énfasis2 13 7" xfId="44810"/>
    <cellStyle name="40% - Énfasis2 14" xfId="1113"/>
    <cellStyle name="40% - Énfasis2 14 2" xfId="2197"/>
    <cellStyle name="40% - Énfasis2 14 2 2" xfId="4505"/>
    <cellStyle name="40% - Énfasis2 14 2 2 2" xfId="9652"/>
    <cellStyle name="40% - Énfasis2 14 2 2 2 2" xfId="20435"/>
    <cellStyle name="40% - Énfasis2 14 2 2 3" xfId="15303"/>
    <cellStyle name="40% - Énfasis2 14 2 2 4" xfId="43362"/>
    <cellStyle name="40% - Énfasis2 14 2 2 5" xfId="48205"/>
    <cellStyle name="40% - Énfasis2 14 2 3" xfId="7371"/>
    <cellStyle name="40% - Énfasis2 14 2 3 2" xfId="18154"/>
    <cellStyle name="40% - Énfasis2 14 2 4" xfId="13017"/>
    <cellStyle name="40% - Énfasis2 14 2 5" xfId="41086"/>
    <cellStyle name="40% - Énfasis2 14 2 6" xfId="45929"/>
    <cellStyle name="40% - Énfasis2 14 3" xfId="3450"/>
    <cellStyle name="40% - Énfasis2 14 3 2" xfId="8597"/>
    <cellStyle name="40% - Énfasis2 14 3 2 2" xfId="19380"/>
    <cellStyle name="40% - Énfasis2 14 3 3" xfId="14248"/>
    <cellStyle name="40% - Énfasis2 14 3 4" xfId="42307"/>
    <cellStyle name="40% - Énfasis2 14 3 5" xfId="47150"/>
    <cellStyle name="40% - Énfasis2 14 4" xfId="6314"/>
    <cellStyle name="40% - Énfasis2 14 4 2" xfId="17097"/>
    <cellStyle name="40% - Énfasis2 14 5" xfId="11941"/>
    <cellStyle name="40% - Énfasis2 14 6" xfId="40038"/>
    <cellStyle name="40% - Énfasis2 14 7" xfId="44884"/>
    <cellStyle name="40% - Énfasis2 15" xfId="1180"/>
    <cellStyle name="40% - Énfasis2 15 2" xfId="2264"/>
    <cellStyle name="40% - Énfasis2 15 2 2" xfId="4572"/>
    <cellStyle name="40% - Énfasis2 15 2 2 2" xfId="9719"/>
    <cellStyle name="40% - Énfasis2 15 2 2 2 2" xfId="20502"/>
    <cellStyle name="40% - Énfasis2 15 2 2 3" xfId="15370"/>
    <cellStyle name="40% - Énfasis2 15 2 2 4" xfId="43429"/>
    <cellStyle name="40% - Énfasis2 15 2 2 5" xfId="48272"/>
    <cellStyle name="40% - Énfasis2 15 2 3" xfId="7438"/>
    <cellStyle name="40% - Énfasis2 15 2 3 2" xfId="18221"/>
    <cellStyle name="40% - Énfasis2 15 2 4" xfId="13084"/>
    <cellStyle name="40% - Énfasis2 15 2 5" xfId="41153"/>
    <cellStyle name="40% - Énfasis2 15 2 6" xfId="45996"/>
    <cellStyle name="40% - Énfasis2 15 3" xfId="3515"/>
    <cellStyle name="40% - Énfasis2 15 3 2" xfId="8662"/>
    <cellStyle name="40% - Énfasis2 15 3 2 2" xfId="19445"/>
    <cellStyle name="40% - Énfasis2 15 3 3" xfId="14313"/>
    <cellStyle name="40% - Énfasis2 15 3 4" xfId="42372"/>
    <cellStyle name="40% - Énfasis2 15 3 5" xfId="47215"/>
    <cellStyle name="40% - Énfasis2 15 4" xfId="6381"/>
    <cellStyle name="40% - Énfasis2 15 4 2" xfId="17164"/>
    <cellStyle name="40% - Énfasis2 15 5" xfId="12008"/>
    <cellStyle name="40% - Énfasis2 15 6" xfId="39181"/>
    <cellStyle name="40% - Énfasis2 15 7" xfId="44028"/>
    <cellStyle name="40% - Énfasis2 16" xfId="1213"/>
    <cellStyle name="40% - Énfasis2 16 2" xfId="2297"/>
    <cellStyle name="40% - Énfasis2 16 2 2" xfId="4605"/>
    <cellStyle name="40% - Énfasis2 16 2 2 2" xfId="9752"/>
    <cellStyle name="40% - Énfasis2 16 2 2 2 2" xfId="20535"/>
    <cellStyle name="40% - Énfasis2 16 2 2 3" xfId="15403"/>
    <cellStyle name="40% - Énfasis2 16 2 2 4" xfId="43462"/>
    <cellStyle name="40% - Énfasis2 16 2 2 5" xfId="48305"/>
    <cellStyle name="40% - Énfasis2 16 2 3" xfId="7471"/>
    <cellStyle name="40% - Énfasis2 16 2 3 2" xfId="18254"/>
    <cellStyle name="40% - Énfasis2 16 2 4" xfId="13117"/>
    <cellStyle name="40% - Énfasis2 16 2 5" xfId="41186"/>
    <cellStyle name="40% - Énfasis2 16 2 6" xfId="46029"/>
    <cellStyle name="40% - Énfasis2 16 3" xfId="3548"/>
    <cellStyle name="40% - Énfasis2 16 3 2" xfId="8695"/>
    <cellStyle name="40% - Énfasis2 16 3 2 2" xfId="19478"/>
    <cellStyle name="40% - Énfasis2 16 3 3" xfId="14346"/>
    <cellStyle name="40% - Énfasis2 16 3 4" xfId="42405"/>
    <cellStyle name="40% - Énfasis2 16 3 5" xfId="47248"/>
    <cellStyle name="40% - Énfasis2 16 4" xfId="6414"/>
    <cellStyle name="40% - Énfasis2 16 4 2" xfId="17197"/>
    <cellStyle name="40% - Énfasis2 16 5" xfId="12041"/>
    <cellStyle name="40% - Énfasis2 16 6" xfId="40133"/>
    <cellStyle name="40% - Énfasis2 16 7" xfId="44976"/>
    <cellStyle name="40% - Énfasis2 17" xfId="1234"/>
    <cellStyle name="40% - Énfasis2 17 2" xfId="2318"/>
    <cellStyle name="40% - Énfasis2 17 2 2" xfId="4626"/>
    <cellStyle name="40% - Énfasis2 17 2 2 2" xfId="9773"/>
    <cellStyle name="40% - Énfasis2 17 2 2 2 2" xfId="20556"/>
    <cellStyle name="40% - Énfasis2 17 2 2 3" xfId="15424"/>
    <cellStyle name="40% - Énfasis2 17 2 2 4" xfId="43483"/>
    <cellStyle name="40% - Énfasis2 17 2 2 5" xfId="48326"/>
    <cellStyle name="40% - Énfasis2 17 2 3" xfId="7492"/>
    <cellStyle name="40% - Énfasis2 17 2 3 2" xfId="18275"/>
    <cellStyle name="40% - Énfasis2 17 2 4" xfId="13138"/>
    <cellStyle name="40% - Énfasis2 17 2 5" xfId="41207"/>
    <cellStyle name="40% - Énfasis2 17 2 6" xfId="46050"/>
    <cellStyle name="40% - Énfasis2 17 3" xfId="3569"/>
    <cellStyle name="40% - Énfasis2 17 3 2" xfId="8716"/>
    <cellStyle name="40% - Énfasis2 17 3 2 2" xfId="19499"/>
    <cellStyle name="40% - Énfasis2 17 3 3" xfId="14367"/>
    <cellStyle name="40% - Énfasis2 17 3 4" xfId="42426"/>
    <cellStyle name="40% - Énfasis2 17 3 5" xfId="47269"/>
    <cellStyle name="40% - Énfasis2 17 4" xfId="6435"/>
    <cellStyle name="40% - Énfasis2 17 4 2" xfId="17218"/>
    <cellStyle name="40% - Énfasis2 17 5" xfId="12062"/>
    <cellStyle name="40% - Énfasis2 17 6" xfId="40154"/>
    <cellStyle name="40% - Énfasis2 17 7" xfId="44997"/>
    <cellStyle name="40% - Énfasis2 18" xfId="1267"/>
    <cellStyle name="40% - Énfasis2 18 2" xfId="2351"/>
    <cellStyle name="40% - Énfasis2 18 2 2" xfId="4659"/>
    <cellStyle name="40% - Énfasis2 18 2 2 2" xfId="9806"/>
    <cellStyle name="40% - Énfasis2 18 2 2 2 2" xfId="20589"/>
    <cellStyle name="40% - Énfasis2 18 2 2 3" xfId="15457"/>
    <cellStyle name="40% - Énfasis2 18 2 2 4" xfId="43516"/>
    <cellStyle name="40% - Énfasis2 18 2 2 5" xfId="48359"/>
    <cellStyle name="40% - Énfasis2 18 2 3" xfId="7525"/>
    <cellStyle name="40% - Énfasis2 18 2 3 2" xfId="18308"/>
    <cellStyle name="40% - Énfasis2 18 2 4" xfId="13171"/>
    <cellStyle name="40% - Énfasis2 18 2 5" xfId="41240"/>
    <cellStyle name="40% - Énfasis2 18 2 6" xfId="46083"/>
    <cellStyle name="40% - Énfasis2 18 3" xfId="3602"/>
    <cellStyle name="40% - Énfasis2 18 3 2" xfId="8749"/>
    <cellStyle name="40% - Énfasis2 18 3 2 2" xfId="19532"/>
    <cellStyle name="40% - Énfasis2 18 3 3" xfId="14400"/>
    <cellStyle name="40% - Énfasis2 18 3 4" xfId="42459"/>
    <cellStyle name="40% - Énfasis2 18 3 5" xfId="47302"/>
    <cellStyle name="40% - Énfasis2 18 4" xfId="6468"/>
    <cellStyle name="40% - Énfasis2 18 4 2" xfId="17251"/>
    <cellStyle name="40% - Énfasis2 18 5" xfId="12095"/>
    <cellStyle name="40% - Énfasis2 18 6" xfId="40185"/>
    <cellStyle name="40% - Énfasis2 18 7" xfId="45028"/>
    <cellStyle name="40% - Énfasis2 19" xfId="1287"/>
    <cellStyle name="40% - Énfasis2 19 2" xfId="3622"/>
    <cellStyle name="40% - Énfasis2 19 2 2" xfId="8769"/>
    <cellStyle name="40% - Énfasis2 19 2 2 2" xfId="19552"/>
    <cellStyle name="40% - Énfasis2 19 2 3" xfId="14420"/>
    <cellStyle name="40% - Énfasis2 19 2 4" xfId="42479"/>
    <cellStyle name="40% - Énfasis2 19 2 5" xfId="47322"/>
    <cellStyle name="40% - Énfasis2 19 3" xfId="6488"/>
    <cellStyle name="40% - Énfasis2 19 3 2" xfId="17271"/>
    <cellStyle name="40% - Énfasis2 19 4" xfId="12115"/>
    <cellStyle name="40% - Énfasis2 19 5" xfId="40205"/>
    <cellStyle name="40% - Énfasis2 19 6" xfId="45048"/>
    <cellStyle name="40% - Énfasis2 2" xfId="141"/>
    <cellStyle name="40% - Énfasis2 2 10" xfId="44247"/>
    <cellStyle name="40% - Énfasis2 2 2" xfId="683"/>
    <cellStyle name="40% - Énfasis2 2 2 2" xfId="1774"/>
    <cellStyle name="40% - Énfasis2 2 2 2 2" xfId="4083"/>
    <cellStyle name="40% - Énfasis2 2 2 2 2 2" xfId="9230"/>
    <cellStyle name="40% - Énfasis2 2 2 2 2 2 2" xfId="20013"/>
    <cellStyle name="40% - Énfasis2 2 2 2 2 3" xfId="14881"/>
    <cellStyle name="40% - Énfasis2 2 2 2 2 4" xfId="42940"/>
    <cellStyle name="40% - Énfasis2 2 2 2 2 5" xfId="47783"/>
    <cellStyle name="40% - Énfasis2 2 2 2 3" xfId="6949"/>
    <cellStyle name="40% - Énfasis2 2 2 2 3 2" xfId="17732"/>
    <cellStyle name="40% - Énfasis2 2 2 2 4" xfId="12594"/>
    <cellStyle name="40% - Énfasis2 2 2 2 5" xfId="40664"/>
    <cellStyle name="40% - Énfasis2 2 2 2 6" xfId="45507"/>
    <cellStyle name="40% - Énfasis2 2 2 3" xfId="3022"/>
    <cellStyle name="40% - Énfasis2 2 2 3 2" xfId="8176"/>
    <cellStyle name="40% - Énfasis2 2 2 3 2 2" xfId="18959"/>
    <cellStyle name="40% - Énfasis2 2 2 3 3" xfId="13827"/>
    <cellStyle name="40% - Énfasis2 2 2 3 4" xfId="41886"/>
    <cellStyle name="40% - Énfasis2 2 2 3 5" xfId="46729"/>
    <cellStyle name="40% - Énfasis2 2 2 4" xfId="5887"/>
    <cellStyle name="40% - Énfasis2 2 2 4 2" xfId="16676"/>
    <cellStyle name="40% - Énfasis2 2 2 5" xfId="11512"/>
    <cellStyle name="40% - Énfasis2 2 2 6" xfId="39617"/>
    <cellStyle name="40% - Énfasis2 2 2 7" xfId="44463"/>
    <cellStyle name="40% - Énfasis2 2 3" xfId="1556"/>
    <cellStyle name="40% - Énfasis2 2 3 2" xfId="3865"/>
    <cellStyle name="40% - Énfasis2 2 3 2 2" xfId="9012"/>
    <cellStyle name="40% - Énfasis2 2 3 2 2 2" xfId="19795"/>
    <cellStyle name="40% - Énfasis2 2 3 2 3" xfId="14663"/>
    <cellStyle name="40% - Énfasis2 2 3 2 4" xfId="42722"/>
    <cellStyle name="40% - Énfasis2 2 3 2 5" xfId="47565"/>
    <cellStyle name="40% - Énfasis2 2 3 3" xfId="6731"/>
    <cellStyle name="40% - Énfasis2 2 3 3 2" xfId="17514"/>
    <cellStyle name="40% - Énfasis2 2 3 4" xfId="12376"/>
    <cellStyle name="40% - Énfasis2 2 3 5" xfId="40446"/>
    <cellStyle name="40% - Énfasis2 2 3 6" xfId="45289"/>
    <cellStyle name="40% - Énfasis2 2 4" xfId="2582"/>
    <cellStyle name="40% - Énfasis2 2 4 2" xfId="7750"/>
    <cellStyle name="40% - Énfasis2 2 4 2 2" xfId="18533"/>
    <cellStyle name="40% - Énfasis2 2 4 3" xfId="13397"/>
    <cellStyle name="40% - Énfasis2 2 4 4" xfId="41462"/>
    <cellStyle name="40% - Énfasis2 2 4 5" xfId="46305"/>
    <cellStyle name="40% - Énfasis2 2 5" xfId="4971"/>
    <cellStyle name="40% - Énfasis2 2 5 2" xfId="10119"/>
    <cellStyle name="40% - Énfasis2 2 5 2 2" xfId="20902"/>
    <cellStyle name="40% - Énfasis2 2 5 3" xfId="15769"/>
    <cellStyle name="40% - Énfasis2 2 5 4" xfId="43825"/>
    <cellStyle name="40% - Énfasis2 2 5 5" xfId="48668"/>
    <cellStyle name="40% - Énfasis2 2 6" xfId="5048"/>
    <cellStyle name="40% - Énfasis2 2 6 2" xfId="10196"/>
    <cellStyle name="40% - Énfasis2 2 6 2 2" xfId="20979"/>
    <cellStyle name="40% - Énfasis2 2 6 3" xfId="15845"/>
    <cellStyle name="40% - Énfasis2 2 7" xfId="5456"/>
    <cellStyle name="40% - Énfasis2 2 7 2" xfId="16248"/>
    <cellStyle name="40% - Énfasis2 2 8" xfId="10993"/>
    <cellStyle name="40% - Énfasis2 2 9" xfId="39401"/>
    <cellStyle name="40% - Énfasis2 20" xfId="1309"/>
    <cellStyle name="40% - Énfasis2 20 2" xfId="3643"/>
    <cellStyle name="40% - Énfasis2 20 2 2" xfId="8790"/>
    <cellStyle name="40% - Énfasis2 20 2 2 2" xfId="19573"/>
    <cellStyle name="40% - Énfasis2 20 2 3" xfId="14441"/>
    <cellStyle name="40% - Énfasis2 20 2 4" xfId="42500"/>
    <cellStyle name="40% - Énfasis2 20 2 5" xfId="47343"/>
    <cellStyle name="40% - Énfasis2 20 3" xfId="6509"/>
    <cellStyle name="40% - Énfasis2 20 3 2" xfId="17292"/>
    <cellStyle name="40% - Énfasis2 20 4" xfId="12136"/>
    <cellStyle name="40% - Énfasis2 20 5" xfId="40226"/>
    <cellStyle name="40% - Énfasis2 20 6" xfId="45069"/>
    <cellStyle name="40% - Énfasis2 21" xfId="2405"/>
    <cellStyle name="40% - Énfasis2 21 2" xfId="4707"/>
    <cellStyle name="40% - Énfasis2 21 2 2" xfId="9854"/>
    <cellStyle name="40% - Énfasis2 21 2 2 2" xfId="20637"/>
    <cellStyle name="40% - Énfasis2 21 2 3" xfId="15505"/>
    <cellStyle name="40% - Énfasis2 21 2 4" xfId="43564"/>
    <cellStyle name="40% - Énfasis2 21 2 5" xfId="48407"/>
    <cellStyle name="40% - Énfasis2 21 3" xfId="7573"/>
    <cellStyle name="40% - Énfasis2 21 3 2" xfId="18356"/>
    <cellStyle name="40% - Énfasis2 21 4" xfId="13219"/>
    <cellStyle name="40% - Énfasis2 21 5" xfId="41288"/>
    <cellStyle name="40% - Énfasis2 21 6" xfId="46131"/>
    <cellStyle name="40% - Énfasis2 22" xfId="2441"/>
    <cellStyle name="40% - Énfasis2 22 2" xfId="4743"/>
    <cellStyle name="40% - Énfasis2 22 2 2" xfId="9890"/>
    <cellStyle name="40% - Énfasis2 22 2 2 2" xfId="20673"/>
    <cellStyle name="40% - Énfasis2 22 2 3" xfId="15541"/>
    <cellStyle name="40% - Énfasis2 22 2 4" xfId="43600"/>
    <cellStyle name="40% - Énfasis2 22 2 5" xfId="48443"/>
    <cellStyle name="40% - Énfasis2 22 3" xfId="7609"/>
    <cellStyle name="40% - Énfasis2 22 3 2" xfId="18392"/>
    <cellStyle name="40% - Énfasis2 22 4" xfId="13255"/>
    <cellStyle name="40% - Énfasis2 22 5" xfId="41324"/>
    <cellStyle name="40% - Énfasis2 22 6" xfId="46167"/>
    <cellStyle name="40% - Énfasis2 23" xfId="2456"/>
    <cellStyle name="40% - Énfasis2 23 2" xfId="4758"/>
    <cellStyle name="40% - Énfasis2 23 2 2" xfId="9905"/>
    <cellStyle name="40% - Énfasis2 23 2 2 2" xfId="20688"/>
    <cellStyle name="40% - Énfasis2 23 2 3" xfId="15556"/>
    <cellStyle name="40% - Énfasis2 23 2 4" xfId="43615"/>
    <cellStyle name="40% - Énfasis2 23 2 5" xfId="48458"/>
    <cellStyle name="40% - Énfasis2 23 3" xfId="7624"/>
    <cellStyle name="40% - Énfasis2 23 3 2" xfId="18407"/>
    <cellStyle name="40% - Énfasis2 23 4" xfId="13270"/>
    <cellStyle name="40% - Énfasis2 23 5" xfId="41339"/>
    <cellStyle name="40% - Énfasis2 23 6" xfId="46182"/>
    <cellStyle name="40% - Énfasis2 24" xfId="2503"/>
    <cellStyle name="40% - Énfasis2 24 2" xfId="4805"/>
    <cellStyle name="40% - Énfasis2 24 2 2" xfId="9952"/>
    <cellStyle name="40% - Énfasis2 24 2 2 2" xfId="20735"/>
    <cellStyle name="40% - Énfasis2 24 2 3" xfId="15603"/>
    <cellStyle name="40% - Énfasis2 24 2 4" xfId="43662"/>
    <cellStyle name="40% - Énfasis2 24 2 5" xfId="48505"/>
    <cellStyle name="40% - Énfasis2 24 3" xfId="7671"/>
    <cellStyle name="40% - Énfasis2 24 3 2" xfId="18454"/>
    <cellStyle name="40% - Énfasis2 24 4" xfId="13317"/>
    <cellStyle name="40% - Énfasis2 24 5" xfId="41386"/>
    <cellStyle name="40% - Énfasis2 24 6" xfId="46229"/>
    <cellStyle name="40% - Énfasis2 25" xfId="2522"/>
    <cellStyle name="40% - Énfasis2 25 2" xfId="4824"/>
    <cellStyle name="40% - Énfasis2 25 2 2" xfId="9971"/>
    <cellStyle name="40% - Énfasis2 25 2 2 2" xfId="20754"/>
    <cellStyle name="40% - Énfasis2 25 2 3" xfId="15622"/>
    <cellStyle name="40% - Énfasis2 25 2 4" xfId="43681"/>
    <cellStyle name="40% - Énfasis2 25 2 5" xfId="48524"/>
    <cellStyle name="40% - Énfasis2 25 3" xfId="7690"/>
    <cellStyle name="40% - Énfasis2 25 3 2" xfId="18473"/>
    <cellStyle name="40% - Énfasis2 25 4" xfId="13336"/>
    <cellStyle name="40% - Énfasis2 25 5" xfId="41404"/>
    <cellStyle name="40% - Énfasis2 25 6" xfId="46247"/>
    <cellStyle name="40% - Énfasis2 26" xfId="2553"/>
    <cellStyle name="40% - Énfasis2 26 2" xfId="4855"/>
    <cellStyle name="40% - Énfasis2 26 2 2" xfId="10002"/>
    <cellStyle name="40% - Énfasis2 26 2 2 2" xfId="20785"/>
    <cellStyle name="40% - Énfasis2 26 2 3" xfId="15653"/>
    <cellStyle name="40% - Énfasis2 26 2 4" xfId="43712"/>
    <cellStyle name="40% - Énfasis2 26 2 5" xfId="48555"/>
    <cellStyle name="40% - Énfasis2 26 3" xfId="7721"/>
    <cellStyle name="40% - Énfasis2 26 3 2" xfId="18504"/>
    <cellStyle name="40% - Énfasis2 26 4" xfId="13368"/>
    <cellStyle name="40% - Énfasis2 26 5" xfId="41433"/>
    <cellStyle name="40% - Énfasis2 26 6" xfId="46276"/>
    <cellStyle name="40% - Énfasis2 27" xfId="4912"/>
    <cellStyle name="40% - Énfasis2 27 2" xfId="10059"/>
    <cellStyle name="40% - Énfasis2 27 2 2" xfId="20842"/>
    <cellStyle name="40% - Énfasis2 27 3" xfId="15709"/>
    <cellStyle name="40% - Énfasis2 27 4" xfId="43766"/>
    <cellStyle name="40% - Énfasis2 27 5" xfId="48609"/>
    <cellStyle name="40% - Énfasis2 28" xfId="4942"/>
    <cellStyle name="40% - Énfasis2 28 2" xfId="10090"/>
    <cellStyle name="40% - Énfasis2 28 2 2" xfId="20873"/>
    <cellStyle name="40% - Énfasis2 28 3" xfId="15740"/>
    <cellStyle name="40% - Énfasis2 28 4" xfId="43796"/>
    <cellStyle name="40% - Énfasis2 28 5" xfId="48639"/>
    <cellStyle name="40% - Énfasis2 29" xfId="5205"/>
    <cellStyle name="40% - Énfasis2 29 2" xfId="10343"/>
    <cellStyle name="40% - Énfasis2 29 2 2" xfId="21126"/>
    <cellStyle name="40% - Énfasis2 29 3" xfId="15998"/>
    <cellStyle name="40% - Énfasis2 3" xfId="501"/>
    <cellStyle name="40% - Énfasis2 3 2" xfId="1593"/>
    <cellStyle name="40% - Énfasis2 3 2 2" xfId="3902"/>
    <cellStyle name="40% - Énfasis2 3 2 2 2" xfId="9049"/>
    <cellStyle name="40% - Énfasis2 3 2 2 2 2" xfId="19832"/>
    <cellStyle name="40% - Énfasis2 3 2 2 3" xfId="14700"/>
    <cellStyle name="40% - Énfasis2 3 2 2 4" xfId="42759"/>
    <cellStyle name="40% - Énfasis2 3 2 2 5" xfId="47602"/>
    <cellStyle name="40% - Énfasis2 3 2 3" xfId="6768"/>
    <cellStyle name="40% - Énfasis2 3 2 3 2" xfId="17551"/>
    <cellStyle name="40% - Énfasis2 3 2 4" xfId="12413"/>
    <cellStyle name="40% - Énfasis2 3 2 5" xfId="40483"/>
    <cellStyle name="40% - Énfasis2 3 2 6" xfId="45326"/>
    <cellStyle name="40% - Énfasis2 3 3" xfId="2841"/>
    <cellStyle name="40% - Énfasis2 3 3 2" xfId="7995"/>
    <cellStyle name="40% - Énfasis2 3 3 2 2" xfId="18778"/>
    <cellStyle name="40% - Énfasis2 3 3 3" xfId="13646"/>
    <cellStyle name="40% - Énfasis2 3 3 4" xfId="41705"/>
    <cellStyle name="40% - Énfasis2 3 3 5" xfId="46548"/>
    <cellStyle name="40% - Énfasis2 3 4" xfId="5706"/>
    <cellStyle name="40% - Énfasis2 3 4 2" xfId="16495"/>
    <cellStyle name="40% - Énfasis2 3 5" xfId="11329"/>
    <cellStyle name="40% - Énfasis2 3 6" xfId="39438"/>
    <cellStyle name="40% - Énfasis2 3 7" xfId="44284"/>
    <cellStyle name="40% - Énfasis2 30" xfId="5221"/>
    <cellStyle name="40% - Énfasis2 30 2" xfId="10359"/>
    <cellStyle name="40% - Énfasis2 30 2 2" xfId="21142"/>
    <cellStyle name="40% - Énfasis2 30 3" xfId="16014"/>
    <cellStyle name="40% - Énfasis2 31" xfId="5250"/>
    <cellStyle name="40% - Énfasis2 31 2" xfId="10388"/>
    <cellStyle name="40% - Énfasis2 31 2 2" xfId="21171"/>
    <cellStyle name="40% - Énfasis2 31 3" xfId="16043"/>
    <cellStyle name="40% - Énfasis2 32" xfId="5267"/>
    <cellStyle name="40% - Énfasis2 32 2" xfId="10403"/>
    <cellStyle name="40% - Énfasis2 32 2 2" xfId="21186"/>
    <cellStyle name="40% - Énfasis2 32 3" xfId="16059"/>
    <cellStyle name="40% - Énfasis2 33" xfId="5283"/>
    <cellStyle name="40% - Énfasis2 33 2" xfId="10419"/>
    <cellStyle name="40% - Énfasis2 33 2 2" xfId="21202"/>
    <cellStyle name="40% - Énfasis2 33 3" xfId="16075"/>
    <cellStyle name="40% - Énfasis2 34" xfId="5303"/>
    <cellStyle name="40% - Énfasis2 34 2" xfId="10439"/>
    <cellStyle name="40% - Énfasis2 34 2 2" xfId="21222"/>
    <cellStyle name="40% - Énfasis2 34 3" xfId="16095"/>
    <cellStyle name="40% - Énfasis2 35" xfId="5319"/>
    <cellStyle name="40% - Énfasis2 35 2" xfId="10455"/>
    <cellStyle name="40% - Énfasis2 35 2 2" xfId="21238"/>
    <cellStyle name="40% - Énfasis2 35 3" xfId="16111"/>
    <cellStyle name="40% - Énfasis2 36" xfId="5336"/>
    <cellStyle name="40% - Énfasis2 36 2" xfId="10472"/>
    <cellStyle name="40% - Énfasis2 36 2 2" xfId="21255"/>
    <cellStyle name="40% - Énfasis2 36 3" xfId="16128"/>
    <cellStyle name="40% - Énfasis2 37" xfId="5384"/>
    <cellStyle name="40% - Énfasis2 37 2" xfId="10520"/>
    <cellStyle name="40% - Énfasis2 37 2 2" xfId="21303"/>
    <cellStyle name="40% - Énfasis2 37 3" xfId="16176"/>
    <cellStyle name="40% - Énfasis2 38" xfId="5404"/>
    <cellStyle name="40% - Énfasis2 38 2" xfId="10540"/>
    <cellStyle name="40% - Énfasis2 38 2 2" xfId="21323"/>
    <cellStyle name="40% - Énfasis2 38 3" xfId="16196"/>
    <cellStyle name="40% - Énfasis2 39" xfId="5433"/>
    <cellStyle name="40% - Énfasis2 39 2" xfId="16225"/>
    <cellStyle name="40% - Énfasis2 4" xfId="519"/>
    <cellStyle name="40% - Énfasis2 4 2" xfId="1612"/>
    <cellStyle name="40% - Énfasis2 4 2 2" xfId="3921"/>
    <cellStyle name="40% - Énfasis2 4 2 2 2" xfId="9068"/>
    <cellStyle name="40% - Énfasis2 4 2 2 2 2" xfId="19851"/>
    <cellStyle name="40% - Énfasis2 4 2 2 3" xfId="14719"/>
    <cellStyle name="40% - Énfasis2 4 2 2 4" xfId="42778"/>
    <cellStyle name="40% - Énfasis2 4 2 2 5" xfId="47621"/>
    <cellStyle name="40% - Énfasis2 4 2 3" xfId="6787"/>
    <cellStyle name="40% - Énfasis2 4 2 3 2" xfId="17570"/>
    <cellStyle name="40% - Énfasis2 4 2 4" xfId="12432"/>
    <cellStyle name="40% - Énfasis2 4 2 5" xfId="40502"/>
    <cellStyle name="40% - Énfasis2 4 2 6" xfId="45345"/>
    <cellStyle name="40% - Énfasis2 4 3" xfId="2860"/>
    <cellStyle name="40% - Énfasis2 4 3 2" xfId="8014"/>
    <cellStyle name="40% - Énfasis2 4 3 2 2" xfId="18797"/>
    <cellStyle name="40% - Énfasis2 4 3 3" xfId="13665"/>
    <cellStyle name="40% - Énfasis2 4 3 4" xfId="41724"/>
    <cellStyle name="40% - Énfasis2 4 3 5" xfId="46567"/>
    <cellStyle name="40% - Énfasis2 4 4" xfId="5725"/>
    <cellStyle name="40% - Énfasis2 4 4 2" xfId="16514"/>
    <cellStyle name="40% - Énfasis2 4 5" xfId="11348"/>
    <cellStyle name="40% - Énfasis2 4 6" xfId="39457"/>
    <cellStyle name="40% - Énfasis2 4 7" xfId="44303"/>
    <cellStyle name="40% - Énfasis2 40" xfId="10865"/>
    <cellStyle name="40% - Énfasis2 40 2" xfId="21648"/>
    <cellStyle name="40% - Énfasis2 41" xfId="10917"/>
    <cellStyle name="40% - Énfasis2 41 2" xfId="21700"/>
    <cellStyle name="40% - Énfasis2 42" xfId="10932"/>
    <cellStyle name="40% - Énfasis2 42 2" xfId="21715"/>
    <cellStyle name="40% - Énfasis2 43" xfId="10953"/>
    <cellStyle name="40% - Énfasis2 43 2" xfId="21736"/>
    <cellStyle name="40% - Énfasis2 44" xfId="10977"/>
    <cellStyle name="40% - Énfasis2 45" xfId="38847"/>
    <cellStyle name="40% - Énfasis2 46" xfId="38861"/>
    <cellStyle name="40% - Énfasis2 47" xfId="38877"/>
    <cellStyle name="40% - Énfasis2 48" xfId="38968"/>
    <cellStyle name="40% - Énfasis2 49" xfId="38984"/>
    <cellStyle name="40% - Énfasis2 5" xfId="535"/>
    <cellStyle name="40% - Énfasis2 5 2" xfId="1626"/>
    <cellStyle name="40% - Énfasis2 5 2 2" xfId="3935"/>
    <cellStyle name="40% - Énfasis2 5 2 2 2" xfId="9082"/>
    <cellStyle name="40% - Énfasis2 5 2 2 2 2" xfId="19865"/>
    <cellStyle name="40% - Énfasis2 5 2 2 3" xfId="14733"/>
    <cellStyle name="40% - Énfasis2 5 2 2 4" xfId="42792"/>
    <cellStyle name="40% - Énfasis2 5 2 2 5" xfId="47635"/>
    <cellStyle name="40% - Énfasis2 5 2 3" xfId="6801"/>
    <cellStyle name="40% - Énfasis2 5 2 3 2" xfId="17584"/>
    <cellStyle name="40% - Énfasis2 5 2 4" xfId="12446"/>
    <cellStyle name="40% - Énfasis2 5 2 5" xfId="40516"/>
    <cellStyle name="40% - Énfasis2 5 2 6" xfId="45359"/>
    <cellStyle name="40% - Énfasis2 5 3" xfId="2874"/>
    <cellStyle name="40% - Énfasis2 5 3 2" xfId="8028"/>
    <cellStyle name="40% - Énfasis2 5 3 2 2" xfId="18811"/>
    <cellStyle name="40% - Énfasis2 5 3 3" xfId="13679"/>
    <cellStyle name="40% - Énfasis2 5 3 4" xfId="41738"/>
    <cellStyle name="40% - Énfasis2 5 3 5" xfId="46581"/>
    <cellStyle name="40% - Énfasis2 5 4" xfId="5739"/>
    <cellStyle name="40% - Énfasis2 5 4 2" xfId="16528"/>
    <cellStyle name="40% - Énfasis2 5 5" xfId="11363"/>
    <cellStyle name="40% - Énfasis2 5 6" xfId="39471"/>
    <cellStyle name="40% - Énfasis2 5 7" xfId="44317"/>
    <cellStyle name="40% - Énfasis2 50" xfId="39000"/>
    <cellStyle name="40% - Énfasis2 51" xfId="39031"/>
    <cellStyle name="40% - Énfasis2 52" xfId="39045"/>
    <cellStyle name="40% - Énfasis2 53" xfId="39064"/>
    <cellStyle name="40% - Énfasis2 54" xfId="39084"/>
    <cellStyle name="40% - Énfasis2 55" xfId="39102"/>
    <cellStyle name="40% - Énfasis2 56" xfId="43902"/>
    <cellStyle name="40% - Énfasis2 57" xfId="43928"/>
    <cellStyle name="40% - Énfasis2 58" xfId="43946"/>
    <cellStyle name="40% - Énfasis2 59" xfId="43972"/>
    <cellStyle name="40% - Énfasis2 6" xfId="552"/>
    <cellStyle name="40% - Énfasis2 6 2" xfId="1643"/>
    <cellStyle name="40% - Énfasis2 6 2 2" xfId="3952"/>
    <cellStyle name="40% - Énfasis2 6 2 2 2" xfId="9099"/>
    <cellStyle name="40% - Énfasis2 6 2 2 2 2" xfId="19882"/>
    <cellStyle name="40% - Énfasis2 6 2 2 3" xfId="14750"/>
    <cellStyle name="40% - Énfasis2 6 2 2 4" xfId="42809"/>
    <cellStyle name="40% - Énfasis2 6 2 2 5" xfId="47652"/>
    <cellStyle name="40% - Énfasis2 6 2 3" xfId="6818"/>
    <cellStyle name="40% - Énfasis2 6 2 3 2" xfId="17601"/>
    <cellStyle name="40% - Énfasis2 6 2 4" xfId="12463"/>
    <cellStyle name="40% - Énfasis2 6 2 5" xfId="40533"/>
    <cellStyle name="40% - Énfasis2 6 2 6" xfId="45376"/>
    <cellStyle name="40% - Énfasis2 6 3" xfId="2891"/>
    <cellStyle name="40% - Énfasis2 6 3 2" xfId="8045"/>
    <cellStyle name="40% - Énfasis2 6 3 2 2" xfId="18828"/>
    <cellStyle name="40% - Énfasis2 6 3 3" xfId="13696"/>
    <cellStyle name="40% - Énfasis2 6 3 4" xfId="41755"/>
    <cellStyle name="40% - Énfasis2 6 3 5" xfId="46598"/>
    <cellStyle name="40% - Énfasis2 6 4" xfId="5756"/>
    <cellStyle name="40% - Énfasis2 6 4 2" xfId="16545"/>
    <cellStyle name="40% - Énfasis2 6 5" xfId="11380"/>
    <cellStyle name="40% - Énfasis2 6 6" xfId="39488"/>
    <cellStyle name="40% - Énfasis2 6 7" xfId="44334"/>
    <cellStyle name="40% - Énfasis2 7" xfId="572"/>
    <cellStyle name="40% - Énfasis2 7 2" xfId="1663"/>
    <cellStyle name="40% - Énfasis2 7 2 2" xfId="3972"/>
    <cellStyle name="40% - Énfasis2 7 2 2 2" xfId="9119"/>
    <cellStyle name="40% - Énfasis2 7 2 2 2 2" xfId="19902"/>
    <cellStyle name="40% - Énfasis2 7 2 2 3" xfId="14770"/>
    <cellStyle name="40% - Énfasis2 7 2 2 4" xfId="42829"/>
    <cellStyle name="40% - Énfasis2 7 2 2 5" xfId="47672"/>
    <cellStyle name="40% - Énfasis2 7 2 3" xfId="6838"/>
    <cellStyle name="40% - Énfasis2 7 2 3 2" xfId="17621"/>
    <cellStyle name="40% - Énfasis2 7 2 4" xfId="12483"/>
    <cellStyle name="40% - Énfasis2 7 2 5" xfId="40553"/>
    <cellStyle name="40% - Énfasis2 7 2 6" xfId="45396"/>
    <cellStyle name="40% - Énfasis2 7 3" xfId="2911"/>
    <cellStyle name="40% - Énfasis2 7 3 2" xfId="8065"/>
    <cellStyle name="40% - Énfasis2 7 3 2 2" xfId="18848"/>
    <cellStyle name="40% - Énfasis2 7 3 3" xfId="13716"/>
    <cellStyle name="40% - Énfasis2 7 3 4" xfId="41775"/>
    <cellStyle name="40% - Énfasis2 7 3 5" xfId="46618"/>
    <cellStyle name="40% - Énfasis2 7 4" xfId="5776"/>
    <cellStyle name="40% - Énfasis2 7 4 2" xfId="16565"/>
    <cellStyle name="40% - Énfasis2 7 5" xfId="11400"/>
    <cellStyle name="40% - Énfasis2 7 6" xfId="39507"/>
    <cellStyle name="40% - Énfasis2 7 7" xfId="44353"/>
    <cellStyle name="40% - Énfasis2 8" xfId="587"/>
    <cellStyle name="40% - Énfasis2 8 2" xfId="1678"/>
    <cellStyle name="40% - Énfasis2 8 2 2" xfId="3987"/>
    <cellStyle name="40% - Énfasis2 8 2 2 2" xfId="9134"/>
    <cellStyle name="40% - Énfasis2 8 2 2 2 2" xfId="19917"/>
    <cellStyle name="40% - Énfasis2 8 2 2 3" xfId="14785"/>
    <cellStyle name="40% - Énfasis2 8 2 2 4" xfId="42844"/>
    <cellStyle name="40% - Énfasis2 8 2 2 5" xfId="47687"/>
    <cellStyle name="40% - Énfasis2 8 2 3" xfId="6853"/>
    <cellStyle name="40% - Énfasis2 8 2 3 2" xfId="17636"/>
    <cellStyle name="40% - Énfasis2 8 2 4" xfId="12498"/>
    <cellStyle name="40% - Énfasis2 8 2 5" xfId="40568"/>
    <cellStyle name="40% - Énfasis2 8 2 6" xfId="45411"/>
    <cellStyle name="40% - Énfasis2 8 3" xfId="2926"/>
    <cellStyle name="40% - Énfasis2 8 3 2" xfId="8080"/>
    <cellStyle name="40% - Énfasis2 8 3 2 2" xfId="18863"/>
    <cellStyle name="40% - Énfasis2 8 3 3" xfId="13731"/>
    <cellStyle name="40% - Énfasis2 8 3 4" xfId="41790"/>
    <cellStyle name="40% - Énfasis2 8 3 5" xfId="46633"/>
    <cellStyle name="40% - Énfasis2 8 4" xfId="5791"/>
    <cellStyle name="40% - Énfasis2 8 4 2" xfId="16580"/>
    <cellStyle name="40% - Énfasis2 8 5" xfId="11415"/>
    <cellStyle name="40% - Énfasis2 8 6" xfId="39521"/>
    <cellStyle name="40% - Énfasis2 8 7" xfId="44367"/>
    <cellStyle name="40% - Énfasis2 9" xfId="665"/>
    <cellStyle name="40% - Énfasis2 9 2" xfId="1756"/>
    <cellStyle name="40% - Énfasis2 9 2 2" xfId="4065"/>
    <cellStyle name="40% - Énfasis2 9 2 2 2" xfId="9212"/>
    <cellStyle name="40% - Énfasis2 9 2 2 2 2" xfId="19995"/>
    <cellStyle name="40% - Énfasis2 9 2 2 3" xfId="14863"/>
    <cellStyle name="40% - Énfasis2 9 2 2 4" xfId="42922"/>
    <cellStyle name="40% - Énfasis2 9 2 2 5" xfId="47765"/>
    <cellStyle name="40% - Énfasis2 9 2 3" xfId="6931"/>
    <cellStyle name="40% - Énfasis2 9 2 3 2" xfId="17714"/>
    <cellStyle name="40% - Énfasis2 9 2 4" xfId="12576"/>
    <cellStyle name="40% - Énfasis2 9 2 5" xfId="40646"/>
    <cellStyle name="40% - Énfasis2 9 2 6" xfId="45489"/>
    <cellStyle name="40% - Énfasis2 9 3" xfId="3004"/>
    <cellStyle name="40% - Énfasis2 9 3 2" xfId="8158"/>
    <cellStyle name="40% - Énfasis2 9 3 2 2" xfId="18941"/>
    <cellStyle name="40% - Énfasis2 9 3 3" xfId="13809"/>
    <cellStyle name="40% - Énfasis2 9 3 4" xfId="41868"/>
    <cellStyle name="40% - Énfasis2 9 3 5" xfId="46711"/>
    <cellStyle name="40% - Énfasis2 9 4" xfId="5869"/>
    <cellStyle name="40% - Énfasis2 9 4 2" xfId="16658"/>
    <cellStyle name="40% - Énfasis2 9 5" xfId="11494"/>
    <cellStyle name="40% - Énfasis2 9 6" xfId="39599"/>
    <cellStyle name="40% - Énfasis2 9 7" xfId="44445"/>
    <cellStyle name="40% - Énfasis3 10" xfId="808"/>
    <cellStyle name="40% - Énfasis3 10 2" xfId="1891"/>
    <cellStyle name="40% - Énfasis3 10 2 2" xfId="4200"/>
    <cellStyle name="40% - Énfasis3 10 2 2 2" xfId="9347"/>
    <cellStyle name="40% - Énfasis3 10 2 2 2 2" xfId="20130"/>
    <cellStyle name="40% - Énfasis3 10 2 2 3" xfId="14998"/>
    <cellStyle name="40% - Énfasis3 10 2 2 4" xfId="43057"/>
    <cellStyle name="40% - Énfasis3 10 2 2 5" xfId="47900"/>
    <cellStyle name="40% - Énfasis3 10 2 3" xfId="7066"/>
    <cellStyle name="40% - Énfasis3 10 2 3 2" xfId="17849"/>
    <cellStyle name="40% - Énfasis3 10 2 4" xfId="12711"/>
    <cellStyle name="40% - Énfasis3 10 2 5" xfId="40781"/>
    <cellStyle name="40% - Énfasis3 10 2 6" xfId="45624"/>
    <cellStyle name="40% - Énfasis3 10 3" xfId="3145"/>
    <cellStyle name="40% - Énfasis3 10 3 2" xfId="8292"/>
    <cellStyle name="40% - Énfasis3 10 3 2 2" xfId="19075"/>
    <cellStyle name="40% - Énfasis3 10 3 3" xfId="13943"/>
    <cellStyle name="40% - Énfasis3 10 3 4" xfId="42002"/>
    <cellStyle name="40% - Énfasis3 10 3 5" xfId="46845"/>
    <cellStyle name="40% - Énfasis3 10 4" xfId="6009"/>
    <cellStyle name="40% - Énfasis3 10 4 2" xfId="16792"/>
    <cellStyle name="40% - Énfasis3 10 5" xfId="11636"/>
    <cellStyle name="40% - Énfasis3 10 6" xfId="39732"/>
    <cellStyle name="40% - Énfasis3 10 7" xfId="44579"/>
    <cellStyle name="40% - Énfasis3 11" xfId="917"/>
    <cellStyle name="40% - Énfasis3 11 2" xfId="2000"/>
    <cellStyle name="40% - Énfasis3 11 2 2" xfId="4309"/>
    <cellStyle name="40% - Énfasis3 11 2 2 2" xfId="9456"/>
    <cellStyle name="40% - Énfasis3 11 2 2 2 2" xfId="20239"/>
    <cellStyle name="40% - Énfasis3 11 2 2 3" xfId="15107"/>
    <cellStyle name="40% - Énfasis3 11 2 2 4" xfId="43166"/>
    <cellStyle name="40% - Énfasis3 11 2 2 5" xfId="48009"/>
    <cellStyle name="40% - Énfasis3 11 2 3" xfId="7175"/>
    <cellStyle name="40% - Énfasis3 11 2 3 2" xfId="17958"/>
    <cellStyle name="40% - Énfasis3 11 2 4" xfId="12820"/>
    <cellStyle name="40% - Énfasis3 11 2 5" xfId="40890"/>
    <cellStyle name="40% - Énfasis3 11 2 6" xfId="45733"/>
    <cellStyle name="40% - Énfasis3 11 3" xfId="3254"/>
    <cellStyle name="40% - Énfasis3 11 3 2" xfId="8401"/>
    <cellStyle name="40% - Énfasis3 11 3 2 2" xfId="19184"/>
    <cellStyle name="40% - Énfasis3 11 3 3" xfId="14052"/>
    <cellStyle name="40% - Énfasis3 11 3 4" xfId="42111"/>
    <cellStyle name="40% - Énfasis3 11 3 5" xfId="46954"/>
    <cellStyle name="40% - Énfasis3 11 4" xfId="6118"/>
    <cellStyle name="40% - Énfasis3 11 4 2" xfId="16901"/>
    <cellStyle name="40% - Énfasis3 11 5" xfId="11745"/>
    <cellStyle name="40% - Énfasis3 11 6" xfId="39841"/>
    <cellStyle name="40% - Énfasis3 11 7" xfId="44688"/>
    <cellStyle name="40% - Énfasis3 12" xfId="992"/>
    <cellStyle name="40% - Énfasis3 12 2" xfId="2075"/>
    <cellStyle name="40% - Énfasis3 12 2 2" xfId="4384"/>
    <cellStyle name="40% - Énfasis3 12 2 2 2" xfId="9531"/>
    <cellStyle name="40% - Énfasis3 12 2 2 2 2" xfId="20314"/>
    <cellStyle name="40% - Énfasis3 12 2 2 3" xfId="15182"/>
    <cellStyle name="40% - Énfasis3 12 2 2 4" xfId="43241"/>
    <cellStyle name="40% - Énfasis3 12 2 2 5" xfId="48084"/>
    <cellStyle name="40% - Énfasis3 12 2 3" xfId="7250"/>
    <cellStyle name="40% - Énfasis3 12 2 3 2" xfId="18033"/>
    <cellStyle name="40% - Énfasis3 12 2 4" xfId="12895"/>
    <cellStyle name="40% - Énfasis3 12 2 5" xfId="40965"/>
    <cellStyle name="40% - Énfasis3 12 2 6" xfId="45808"/>
    <cellStyle name="40% - Énfasis3 12 3" xfId="3329"/>
    <cellStyle name="40% - Énfasis3 12 3 2" xfId="8476"/>
    <cellStyle name="40% - Énfasis3 12 3 2 2" xfId="19259"/>
    <cellStyle name="40% - Énfasis3 12 3 3" xfId="14127"/>
    <cellStyle name="40% - Énfasis3 12 3 4" xfId="42186"/>
    <cellStyle name="40% - Énfasis3 12 3 5" xfId="47029"/>
    <cellStyle name="40% - Énfasis3 12 4" xfId="6193"/>
    <cellStyle name="40% - Énfasis3 12 4 2" xfId="16976"/>
    <cellStyle name="40% - Énfasis3 12 5" xfId="11820"/>
    <cellStyle name="40% - Énfasis3 12 6" xfId="39916"/>
    <cellStyle name="40% - Énfasis3 12 7" xfId="44763"/>
    <cellStyle name="40% - Énfasis3 13" xfId="1040"/>
    <cellStyle name="40% - Énfasis3 13 2" xfId="2124"/>
    <cellStyle name="40% - Énfasis3 13 2 2" xfId="4432"/>
    <cellStyle name="40% - Énfasis3 13 2 2 2" xfId="9579"/>
    <cellStyle name="40% - Énfasis3 13 2 2 2 2" xfId="20362"/>
    <cellStyle name="40% - Énfasis3 13 2 2 3" xfId="15230"/>
    <cellStyle name="40% - Énfasis3 13 2 2 4" xfId="43289"/>
    <cellStyle name="40% - Énfasis3 13 2 2 5" xfId="48132"/>
    <cellStyle name="40% - Énfasis3 13 2 3" xfId="7298"/>
    <cellStyle name="40% - Énfasis3 13 2 3 2" xfId="18081"/>
    <cellStyle name="40% - Énfasis3 13 2 4" xfId="12944"/>
    <cellStyle name="40% - Énfasis3 13 2 5" xfId="41013"/>
    <cellStyle name="40% - Énfasis3 13 2 6" xfId="45856"/>
    <cellStyle name="40% - Énfasis3 13 3" xfId="3377"/>
    <cellStyle name="40% - Énfasis3 13 3 2" xfId="8524"/>
    <cellStyle name="40% - Énfasis3 13 3 2 2" xfId="19307"/>
    <cellStyle name="40% - Énfasis3 13 3 3" xfId="14175"/>
    <cellStyle name="40% - Énfasis3 13 3 4" xfId="42234"/>
    <cellStyle name="40% - Énfasis3 13 3 5" xfId="47077"/>
    <cellStyle name="40% - Énfasis3 13 4" xfId="6241"/>
    <cellStyle name="40% - Énfasis3 13 4 2" xfId="17024"/>
    <cellStyle name="40% - Énfasis3 13 5" xfId="11868"/>
    <cellStyle name="40% - Énfasis3 13 6" xfId="39965"/>
    <cellStyle name="40% - Énfasis3 13 7" xfId="44811"/>
    <cellStyle name="40% - Énfasis3 14" xfId="1114"/>
    <cellStyle name="40% - Énfasis3 14 2" xfId="2198"/>
    <cellStyle name="40% - Énfasis3 14 2 2" xfId="4506"/>
    <cellStyle name="40% - Énfasis3 14 2 2 2" xfId="9653"/>
    <cellStyle name="40% - Énfasis3 14 2 2 2 2" xfId="20436"/>
    <cellStyle name="40% - Énfasis3 14 2 2 3" xfId="15304"/>
    <cellStyle name="40% - Énfasis3 14 2 2 4" xfId="43363"/>
    <cellStyle name="40% - Énfasis3 14 2 2 5" xfId="48206"/>
    <cellStyle name="40% - Énfasis3 14 2 3" xfId="7372"/>
    <cellStyle name="40% - Énfasis3 14 2 3 2" xfId="18155"/>
    <cellStyle name="40% - Énfasis3 14 2 4" xfId="13018"/>
    <cellStyle name="40% - Énfasis3 14 2 5" xfId="41087"/>
    <cellStyle name="40% - Énfasis3 14 2 6" xfId="45930"/>
    <cellStyle name="40% - Énfasis3 14 3" xfId="3451"/>
    <cellStyle name="40% - Énfasis3 14 3 2" xfId="8598"/>
    <cellStyle name="40% - Énfasis3 14 3 2 2" xfId="19381"/>
    <cellStyle name="40% - Énfasis3 14 3 3" xfId="14249"/>
    <cellStyle name="40% - Énfasis3 14 3 4" xfId="42308"/>
    <cellStyle name="40% - Énfasis3 14 3 5" xfId="47151"/>
    <cellStyle name="40% - Énfasis3 14 4" xfId="6315"/>
    <cellStyle name="40% - Énfasis3 14 4 2" xfId="17098"/>
    <cellStyle name="40% - Énfasis3 14 5" xfId="11942"/>
    <cellStyle name="40% - Énfasis3 14 6" xfId="40039"/>
    <cellStyle name="40% - Énfasis3 14 7" xfId="44885"/>
    <cellStyle name="40% - Énfasis3 15" xfId="1181"/>
    <cellStyle name="40% - Énfasis3 15 2" xfId="2265"/>
    <cellStyle name="40% - Énfasis3 15 2 2" xfId="4573"/>
    <cellStyle name="40% - Énfasis3 15 2 2 2" xfId="9720"/>
    <cellStyle name="40% - Énfasis3 15 2 2 2 2" xfId="20503"/>
    <cellStyle name="40% - Énfasis3 15 2 2 3" xfId="15371"/>
    <cellStyle name="40% - Énfasis3 15 2 2 4" xfId="43430"/>
    <cellStyle name="40% - Énfasis3 15 2 2 5" xfId="48273"/>
    <cellStyle name="40% - Énfasis3 15 2 3" xfId="7439"/>
    <cellStyle name="40% - Énfasis3 15 2 3 2" xfId="18222"/>
    <cellStyle name="40% - Énfasis3 15 2 4" xfId="13085"/>
    <cellStyle name="40% - Énfasis3 15 2 5" xfId="41154"/>
    <cellStyle name="40% - Énfasis3 15 2 6" xfId="45997"/>
    <cellStyle name="40% - Énfasis3 15 3" xfId="3516"/>
    <cellStyle name="40% - Énfasis3 15 3 2" xfId="8663"/>
    <cellStyle name="40% - Énfasis3 15 3 2 2" xfId="19446"/>
    <cellStyle name="40% - Énfasis3 15 3 3" xfId="14314"/>
    <cellStyle name="40% - Énfasis3 15 3 4" xfId="42373"/>
    <cellStyle name="40% - Énfasis3 15 3 5" xfId="47216"/>
    <cellStyle name="40% - Énfasis3 15 4" xfId="6382"/>
    <cellStyle name="40% - Énfasis3 15 4 2" xfId="17165"/>
    <cellStyle name="40% - Énfasis3 15 5" xfId="12009"/>
    <cellStyle name="40% - Énfasis3 15 6" xfId="39182"/>
    <cellStyle name="40% - Énfasis3 15 7" xfId="44029"/>
    <cellStyle name="40% - Énfasis3 16" xfId="1214"/>
    <cellStyle name="40% - Énfasis3 16 2" xfId="2298"/>
    <cellStyle name="40% - Énfasis3 16 2 2" xfId="4606"/>
    <cellStyle name="40% - Énfasis3 16 2 2 2" xfId="9753"/>
    <cellStyle name="40% - Énfasis3 16 2 2 2 2" xfId="20536"/>
    <cellStyle name="40% - Énfasis3 16 2 2 3" xfId="15404"/>
    <cellStyle name="40% - Énfasis3 16 2 2 4" xfId="43463"/>
    <cellStyle name="40% - Énfasis3 16 2 2 5" xfId="48306"/>
    <cellStyle name="40% - Énfasis3 16 2 3" xfId="7472"/>
    <cellStyle name="40% - Énfasis3 16 2 3 2" xfId="18255"/>
    <cellStyle name="40% - Énfasis3 16 2 4" xfId="13118"/>
    <cellStyle name="40% - Énfasis3 16 2 5" xfId="41187"/>
    <cellStyle name="40% - Énfasis3 16 2 6" xfId="46030"/>
    <cellStyle name="40% - Énfasis3 16 3" xfId="3549"/>
    <cellStyle name="40% - Énfasis3 16 3 2" xfId="8696"/>
    <cellStyle name="40% - Énfasis3 16 3 2 2" xfId="19479"/>
    <cellStyle name="40% - Énfasis3 16 3 3" xfId="14347"/>
    <cellStyle name="40% - Énfasis3 16 3 4" xfId="42406"/>
    <cellStyle name="40% - Énfasis3 16 3 5" xfId="47249"/>
    <cellStyle name="40% - Énfasis3 16 4" xfId="6415"/>
    <cellStyle name="40% - Énfasis3 16 4 2" xfId="17198"/>
    <cellStyle name="40% - Énfasis3 16 5" xfId="12042"/>
    <cellStyle name="40% - Énfasis3 16 6" xfId="40134"/>
    <cellStyle name="40% - Énfasis3 16 7" xfId="44977"/>
    <cellStyle name="40% - Énfasis3 17" xfId="1235"/>
    <cellStyle name="40% - Énfasis3 17 2" xfId="2319"/>
    <cellStyle name="40% - Énfasis3 17 2 2" xfId="4627"/>
    <cellStyle name="40% - Énfasis3 17 2 2 2" xfId="9774"/>
    <cellStyle name="40% - Énfasis3 17 2 2 2 2" xfId="20557"/>
    <cellStyle name="40% - Énfasis3 17 2 2 3" xfId="15425"/>
    <cellStyle name="40% - Énfasis3 17 2 2 4" xfId="43484"/>
    <cellStyle name="40% - Énfasis3 17 2 2 5" xfId="48327"/>
    <cellStyle name="40% - Énfasis3 17 2 3" xfId="7493"/>
    <cellStyle name="40% - Énfasis3 17 2 3 2" xfId="18276"/>
    <cellStyle name="40% - Énfasis3 17 2 4" xfId="13139"/>
    <cellStyle name="40% - Énfasis3 17 2 5" xfId="41208"/>
    <cellStyle name="40% - Énfasis3 17 2 6" xfId="46051"/>
    <cellStyle name="40% - Énfasis3 17 3" xfId="3570"/>
    <cellStyle name="40% - Énfasis3 17 3 2" xfId="8717"/>
    <cellStyle name="40% - Énfasis3 17 3 2 2" xfId="19500"/>
    <cellStyle name="40% - Énfasis3 17 3 3" xfId="14368"/>
    <cellStyle name="40% - Énfasis3 17 3 4" xfId="42427"/>
    <cellStyle name="40% - Énfasis3 17 3 5" xfId="47270"/>
    <cellStyle name="40% - Énfasis3 17 4" xfId="6436"/>
    <cellStyle name="40% - Énfasis3 17 4 2" xfId="17219"/>
    <cellStyle name="40% - Énfasis3 17 5" xfId="12063"/>
    <cellStyle name="40% - Énfasis3 17 6" xfId="40155"/>
    <cellStyle name="40% - Énfasis3 17 7" xfId="44998"/>
    <cellStyle name="40% - Énfasis3 18" xfId="1268"/>
    <cellStyle name="40% - Énfasis3 18 2" xfId="2352"/>
    <cellStyle name="40% - Énfasis3 18 2 2" xfId="4660"/>
    <cellStyle name="40% - Énfasis3 18 2 2 2" xfId="9807"/>
    <cellStyle name="40% - Énfasis3 18 2 2 2 2" xfId="20590"/>
    <cellStyle name="40% - Énfasis3 18 2 2 3" xfId="15458"/>
    <cellStyle name="40% - Énfasis3 18 2 2 4" xfId="43517"/>
    <cellStyle name="40% - Énfasis3 18 2 2 5" xfId="48360"/>
    <cellStyle name="40% - Énfasis3 18 2 3" xfId="7526"/>
    <cellStyle name="40% - Énfasis3 18 2 3 2" xfId="18309"/>
    <cellStyle name="40% - Énfasis3 18 2 4" xfId="13172"/>
    <cellStyle name="40% - Énfasis3 18 2 5" xfId="41241"/>
    <cellStyle name="40% - Énfasis3 18 2 6" xfId="46084"/>
    <cellStyle name="40% - Énfasis3 18 3" xfId="3603"/>
    <cellStyle name="40% - Énfasis3 18 3 2" xfId="8750"/>
    <cellStyle name="40% - Énfasis3 18 3 2 2" xfId="19533"/>
    <cellStyle name="40% - Énfasis3 18 3 3" xfId="14401"/>
    <cellStyle name="40% - Énfasis3 18 3 4" xfId="42460"/>
    <cellStyle name="40% - Énfasis3 18 3 5" xfId="47303"/>
    <cellStyle name="40% - Énfasis3 18 4" xfId="6469"/>
    <cellStyle name="40% - Énfasis3 18 4 2" xfId="17252"/>
    <cellStyle name="40% - Énfasis3 18 5" xfId="12096"/>
    <cellStyle name="40% - Énfasis3 18 6" xfId="40186"/>
    <cellStyle name="40% - Énfasis3 18 7" xfId="45029"/>
    <cellStyle name="40% - Énfasis3 19" xfId="1288"/>
    <cellStyle name="40% - Énfasis3 19 2" xfId="3623"/>
    <cellStyle name="40% - Énfasis3 19 2 2" xfId="8770"/>
    <cellStyle name="40% - Énfasis3 19 2 2 2" xfId="19553"/>
    <cellStyle name="40% - Énfasis3 19 2 3" xfId="14421"/>
    <cellStyle name="40% - Énfasis3 19 2 4" xfId="42480"/>
    <cellStyle name="40% - Énfasis3 19 2 5" xfId="47323"/>
    <cellStyle name="40% - Énfasis3 19 3" xfId="6489"/>
    <cellStyle name="40% - Énfasis3 19 3 2" xfId="17272"/>
    <cellStyle name="40% - Énfasis3 19 4" xfId="12116"/>
    <cellStyle name="40% - Énfasis3 19 5" xfId="40206"/>
    <cellStyle name="40% - Énfasis3 19 6" xfId="45049"/>
    <cellStyle name="40% - Énfasis3 2" xfId="142"/>
    <cellStyle name="40% - Énfasis3 2 10" xfId="44248"/>
    <cellStyle name="40% - Énfasis3 2 2" xfId="684"/>
    <cellStyle name="40% - Énfasis3 2 2 2" xfId="1775"/>
    <cellStyle name="40% - Énfasis3 2 2 2 2" xfId="4084"/>
    <cellStyle name="40% - Énfasis3 2 2 2 2 2" xfId="9231"/>
    <cellStyle name="40% - Énfasis3 2 2 2 2 2 2" xfId="20014"/>
    <cellStyle name="40% - Énfasis3 2 2 2 2 3" xfId="14882"/>
    <cellStyle name="40% - Énfasis3 2 2 2 2 4" xfId="42941"/>
    <cellStyle name="40% - Énfasis3 2 2 2 2 5" xfId="47784"/>
    <cellStyle name="40% - Énfasis3 2 2 2 3" xfId="6950"/>
    <cellStyle name="40% - Énfasis3 2 2 2 3 2" xfId="17733"/>
    <cellStyle name="40% - Énfasis3 2 2 2 4" xfId="12595"/>
    <cellStyle name="40% - Énfasis3 2 2 2 5" xfId="40665"/>
    <cellStyle name="40% - Énfasis3 2 2 2 6" xfId="45508"/>
    <cellStyle name="40% - Énfasis3 2 2 3" xfId="3023"/>
    <cellStyle name="40% - Énfasis3 2 2 3 2" xfId="8177"/>
    <cellStyle name="40% - Énfasis3 2 2 3 2 2" xfId="18960"/>
    <cellStyle name="40% - Énfasis3 2 2 3 3" xfId="13828"/>
    <cellStyle name="40% - Énfasis3 2 2 3 4" xfId="41887"/>
    <cellStyle name="40% - Énfasis3 2 2 3 5" xfId="46730"/>
    <cellStyle name="40% - Énfasis3 2 2 4" xfId="5888"/>
    <cellStyle name="40% - Énfasis3 2 2 4 2" xfId="16677"/>
    <cellStyle name="40% - Énfasis3 2 2 5" xfId="11513"/>
    <cellStyle name="40% - Énfasis3 2 2 6" xfId="39618"/>
    <cellStyle name="40% - Énfasis3 2 2 7" xfId="44464"/>
    <cellStyle name="40% - Énfasis3 2 3" xfId="1557"/>
    <cellStyle name="40% - Énfasis3 2 3 2" xfId="3866"/>
    <cellStyle name="40% - Énfasis3 2 3 2 2" xfId="9013"/>
    <cellStyle name="40% - Énfasis3 2 3 2 2 2" xfId="19796"/>
    <cellStyle name="40% - Énfasis3 2 3 2 3" xfId="14664"/>
    <cellStyle name="40% - Énfasis3 2 3 2 4" xfId="42723"/>
    <cellStyle name="40% - Énfasis3 2 3 2 5" xfId="47566"/>
    <cellStyle name="40% - Énfasis3 2 3 3" xfId="6732"/>
    <cellStyle name="40% - Énfasis3 2 3 3 2" xfId="17515"/>
    <cellStyle name="40% - Énfasis3 2 3 4" xfId="12377"/>
    <cellStyle name="40% - Énfasis3 2 3 5" xfId="40447"/>
    <cellStyle name="40% - Énfasis3 2 3 6" xfId="45290"/>
    <cellStyle name="40% - Énfasis3 2 4" xfId="2583"/>
    <cellStyle name="40% - Énfasis3 2 4 2" xfId="7751"/>
    <cellStyle name="40% - Énfasis3 2 4 2 2" xfId="18534"/>
    <cellStyle name="40% - Énfasis3 2 4 3" xfId="13398"/>
    <cellStyle name="40% - Énfasis3 2 4 4" xfId="41463"/>
    <cellStyle name="40% - Énfasis3 2 4 5" xfId="46306"/>
    <cellStyle name="40% - Énfasis3 2 5" xfId="4972"/>
    <cellStyle name="40% - Énfasis3 2 5 2" xfId="10120"/>
    <cellStyle name="40% - Énfasis3 2 5 2 2" xfId="20903"/>
    <cellStyle name="40% - Énfasis3 2 5 3" xfId="15770"/>
    <cellStyle name="40% - Énfasis3 2 5 4" xfId="43826"/>
    <cellStyle name="40% - Énfasis3 2 5 5" xfId="48669"/>
    <cellStyle name="40% - Énfasis3 2 6" xfId="5049"/>
    <cellStyle name="40% - Énfasis3 2 6 2" xfId="10197"/>
    <cellStyle name="40% - Énfasis3 2 6 2 2" xfId="20980"/>
    <cellStyle name="40% - Énfasis3 2 6 3" xfId="15846"/>
    <cellStyle name="40% - Énfasis3 2 7" xfId="5457"/>
    <cellStyle name="40% - Énfasis3 2 7 2" xfId="16249"/>
    <cellStyle name="40% - Énfasis3 2 8" xfId="10994"/>
    <cellStyle name="40% - Énfasis3 2 9" xfId="39402"/>
    <cellStyle name="40% - Énfasis3 20" xfId="1310"/>
    <cellStyle name="40% - Énfasis3 20 2" xfId="3644"/>
    <cellStyle name="40% - Énfasis3 20 2 2" xfId="8791"/>
    <cellStyle name="40% - Énfasis3 20 2 2 2" xfId="19574"/>
    <cellStyle name="40% - Énfasis3 20 2 3" xfId="14442"/>
    <cellStyle name="40% - Énfasis3 20 2 4" xfId="42501"/>
    <cellStyle name="40% - Énfasis3 20 2 5" xfId="47344"/>
    <cellStyle name="40% - Énfasis3 20 3" xfId="6510"/>
    <cellStyle name="40% - Énfasis3 20 3 2" xfId="17293"/>
    <cellStyle name="40% - Énfasis3 20 4" xfId="12137"/>
    <cellStyle name="40% - Énfasis3 20 5" xfId="40227"/>
    <cellStyle name="40% - Énfasis3 20 6" xfId="45070"/>
    <cellStyle name="40% - Énfasis3 21" xfId="2406"/>
    <cellStyle name="40% - Énfasis3 21 2" xfId="4708"/>
    <cellStyle name="40% - Énfasis3 21 2 2" xfId="9855"/>
    <cellStyle name="40% - Énfasis3 21 2 2 2" xfId="20638"/>
    <cellStyle name="40% - Énfasis3 21 2 3" xfId="15506"/>
    <cellStyle name="40% - Énfasis3 21 2 4" xfId="43565"/>
    <cellStyle name="40% - Énfasis3 21 2 5" xfId="48408"/>
    <cellStyle name="40% - Énfasis3 21 3" xfId="7574"/>
    <cellStyle name="40% - Énfasis3 21 3 2" xfId="18357"/>
    <cellStyle name="40% - Énfasis3 21 4" xfId="13220"/>
    <cellStyle name="40% - Énfasis3 21 5" xfId="41289"/>
    <cellStyle name="40% - Énfasis3 21 6" xfId="46132"/>
    <cellStyle name="40% - Énfasis3 22" xfId="2442"/>
    <cellStyle name="40% - Énfasis3 22 2" xfId="4744"/>
    <cellStyle name="40% - Énfasis3 22 2 2" xfId="9891"/>
    <cellStyle name="40% - Énfasis3 22 2 2 2" xfId="20674"/>
    <cellStyle name="40% - Énfasis3 22 2 3" xfId="15542"/>
    <cellStyle name="40% - Énfasis3 22 2 4" xfId="43601"/>
    <cellStyle name="40% - Énfasis3 22 2 5" xfId="48444"/>
    <cellStyle name="40% - Énfasis3 22 3" xfId="7610"/>
    <cellStyle name="40% - Énfasis3 22 3 2" xfId="18393"/>
    <cellStyle name="40% - Énfasis3 22 4" xfId="13256"/>
    <cellStyle name="40% - Énfasis3 22 5" xfId="41325"/>
    <cellStyle name="40% - Énfasis3 22 6" xfId="46168"/>
    <cellStyle name="40% - Énfasis3 23" xfId="2457"/>
    <cellStyle name="40% - Énfasis3 23 2" xfId="4759"/>
    <cellStyle name="40% - Énfasis3 23 2 2" xfId="9906"/>
    <cellStyle name="40% - Énfasis3 23 2 2 2" xfId="20689"/>
    <cellStyle name="40% - Énfasis3 23 2 3" xfId="15557"/>
    <cellStyle name="40% - Énfasis3 23 2 4" xfId="43616"/>
    <cellStyle name="40% - Énfasis3 23 2 5" xfId="48459"/>
    <cellStyle name="40% - Énfasis3 23 3" xfId="7625"/>
    <cellStyle name="40% - Énfasis3 23 3 2" xfId="18408"/>
    <cellStyle name="40% - Énfasis3 23 4" xfId="13271"/>
    <cellStyle name="40% - Énfasis3 23 5" xfId="41340"/>
    <cellStyle name="40% - Énfasis3 23 6" xfId="46183"/>
    <cellStyle name="40% - Énfasis3 24" xfId="2504"/>
    <cellStyle name="40% - Énfasis3 24 2" xfId="4806"/>
    <cellStyle name="40% - Énfasis3 24 2 2" xfId="9953"/>
    <cellStyle name="40% - Énfasis3 24 2 2 2" xfId="20736"/>
    <cellStyle name="40% - Énfasis3 24 2 3" xfId="15604"/>
    <cellStyle name="40% - Énfasis3 24 2 4" xfId="43663"/>
    <cellStyle name="40% - Énfasis3 24 2 5" xfId="48506"/>
    <cellStyle name="40% - Énfasis3 24 3" xfId="7672"/>
    <cellStyle name="40% - Énfasis3 24 3 2" xfId="18455"/>
    <cellStyle name="40% - Énfasis3 24 4" xfId="13318"/>
    <cellStyle name="40% - Énfasis3 24 5" xfId="41387"/>
    <cellStyle name="40% - Énfasis3 24 6" xfId="46230"/>
    <cellStyle name="40% - Énfasis3 25" xfId="2523"/>
    <cellStyle name="40% - Énfasis3 25 2" xfId="4825"/>
    <cellStyle name="40% - Énfasis3 25 2 2" xfId="9972"/>
    <cellStyle name="40% - Énfasis3 25 2 2 2" xfId="20755"/>
    <cellStyle name="40% - Énfasis3 25 2 3" xfId="15623"/>
    <cellStyle name="40% - Énfasis3 25 2 4" xfId="43682"/>
    <cellStyle name="40% - Énfasis3 25 2 5" xfId="48525"/>
    <cellStyle name="40% - Énfasis3 25 3" xfId="7691"/>
    <cellStyle name="40% - Énfasis3 25 3 2" xfId="18474"/>
    <cellStyle name="40% - Énfasis3 25 4" xfId="13337"/>
    <cellStyle name="40% - Énfasis3 25 5" xfId="41405"/>
    <cellStyle name="40% - Énfasis3 25 6" xfId="46248"/>
    <cellStyle name="40% - Énfasis3 26" xfId="2554"/>
    <cellStyle name="40% - Énfasis3 26 2" xfId="4856"/>
    <cellStyle name="40% - Énfasis3 26 2 2" xfId="10003"/>
    <cellStyle name="40% - Énfasis3 26 2 2 2" xfId="20786"/>
    <cellStyle name="40% - Énfasis3 26 2 3" xfId="15654"/>
    <cellStyle name="40% - Énfasis3 26 2 4" xfId="43713"/>
    <cellStyle name="40% - Énfasis3 26 2 5" xfId="48556"/>
    <cellStyle name="40% - Énfasis3 26 3" xfId="7722"/>
    <cellStyle name="40% - Énfasis3 26 3 2" xfId="18505"/>
    <cellStyle name="40% - Énfasis3 26 4" xfId="13369"/>
    <cellStyle name="40% - Énfasis3 26 5" xfId="41434"/>
    <cellStyle name="40% - Énfasis3 26 6" xfId="46277"/>
    <cellStyle name="40% - Énfasis3 27" xfId="4913"/>
    <cellStyle name="40% - Énfasis3 27 2" xfId="10060"/>
    <cellStyle name="40% - Énfasis3 27 2 2" xfId="20843"/>
    <cellStyle name="40% - Énfasis3 27 3" xfId="15710"/>
    <cellStyle name="40% - Énfasis3 27 4" xfId="43767"/>
    <cellStyle name="40% - Énfasis3 27 5" xfId="48610"/>
    <cellStyle name="40% - Énfasis3 28" xfId="4943"/>
    <cellStyle name="40% - Énfasis3 28 2" xfId="10091"/>
    <cellStyle name="40% - Énfasis3 28 2 2" xfId="20874"/>
    <cellStyle name="40% - Énfasis3 28 3" xfId="15741"/>
    <cellStyle name="40% - Énfasis3 28 4" xfId="43797"/>
    <cellStyle name="40% - Énfasis3 28 5" xfId="48640"/>
    <cellStyle name="40% - Énfasis3 29" xfId="5206"/>
    <cellStyle name="40% - Énfasis3 29 2" xfId="10344"/>
    <cellStyle name="40% - Énfasis3 29 2 2" xfId="21127"/>
    <cellStyle name="40% - Énfasis3 29 3" xfId="15999"/>
    <cellStyle name="40% - Énfasis3 3" xfId="502"/>
    <cellStyle name="40% - Énfasis3 3 2" xfId="1594"/>
    <cellStyle name="40% - Énfasis3 3 2 2" xfId="3903"/>
    <cellStyle name="40% - Énfasis3 3 2 2 2" xfId="9050"/>
    <cellStyle name="40% - Énfasis3 3 2 2 2 2" xfId="19833"/>
    <cellStyle name="40% - Énfasis3 3 2 2 3" xfId="14701"/>
    <cellStyle name="40% - Énfasis3 3 2 2 4" xfId="42760"/>
    <cellStyle name="40% - Énfasis3 3 2 2 5" xfId="47603"/>
    <cellStyle name="40% - Énfasis3 3 2 3" xfId="6769"/>
    <cellStyle name="40% - Énfasis3 3 2 3 2" xfId="17552"/>
    <cellStyle name="40% - Énfasis3 3 2 4" xfId="12414"/>
    <cellStyle name="40% - Énfasis3 3 2 5" xfId="40484"/>
    <cellStyle name="40% - Énfasis3 3 2 6" xfId="45327"/>
    <cellStyle name="40% - Énfasis3 3 3" xfId="2842"/>
    <cellStyle name="40% - Énfasis3 3 3 2" xfId="7996"/>
    <cellStyle name="40% - Énfasis3 3 3 2 2" xfId="18779"/>
    <cellStyle name="40% - Énfasis3 3 3 3" xfId="13647"/>
    <cellStyle name="40% - Énfasis3 3 3 4" xfId="41706"/>
    <cellStyle name="40% - Énfasis3 3 3 5" xfId="46549"/>
    <cellStyle name="40% - Énfasis3 3 4" xfId="5707"/>
    <cellStyle name="40% - Énfasis3 3 4 2" xfId="16496"/>
    <cellStyle name="40% - Énfasis3 3 5" xfId="11330"/>
    <cellStyle name="40% - Énfasis3 3 6" xfId="39439"/>
    <cellStyle name="40% - Énfasis3 3 7" xfId="44285"/>
    <cellStyle name="40% - Énfasis3 30" xfId="5222"/>
    <cellStyle name="40% - Énfasis3 30 2" xfId="10360"/>
    <cellStyle name="40% - Énfasis3 30 2 2" xfId="21143"/>
    <cellStyle name="40% - Énfasis3 30 3" xfId="16015"/>
    <cellStyle name="40% - Énfasis3 31" xfId="5251"/>
    <cellStyle name="40% - Énfasis3 31 2" xfId="10389"/>
    <cellStyle name="40% - Énfasis3 31 2 2" xfId="21172"/>
    <cellStyle name="40% - Énfasis3 31 3" xfId="16044"/>
    <cellStyle name="40% - Énfasis3 32" xfId="5268"/>
    <cellStyle name="40% - Énfasis3 32 2" xfId="10404"/>
    <cellStyle name="40% - Énfasis3 32 2 2" xfId="21187"/>
    <cellStyle name="40% - Énfasis3 32 3" xfId="16060"/>
    <cellStyle name="40% - Énfasis3 33" xfId="5284"/>
    <cellStyle name="40% - Énfasis3 33 2" xfId="10420"/>
    <cellStyle name="40% - Énfasis3 33 2 2" xfId="21203"/>
    <cellStyle name="40% - Énfasis3 33 3" xfId="16076"/>
    <cellStyle name="40% - Énfasis3 34" xfId="5304"/>
    <cellStyle name="40% - Énfasis3 34 2" xfId="10440"/>
    <cellStyle name="40% - Énfasis3 34 2 2" xfId="21223"/>
    <cellStyle name="40% - Énfasis3 34 3" xfId="16096"/>
    <cellStyle name="40% - Énfasis3 35" xfId="5320"/>
    <cellStyle name="40% - Énfasis3 35 2" xfId="10456"/>
    <cellStyle name="40% - Énfasis3 35 2 2" xfId="21239"/>
    <cellStyle name="40% - Énfasis3 35 3" xfId="16112"/>
    <cellStyle name="40% - Énfasis3 36" xfId="5337"/>
    <cellStyle name="40% - Énfasis3 36 2" xfId="10473"/>
    <cellStyle name="40% - Énfasis3 36 2 2" xfId="21256"/>
    <cellStyle name="40% - Énfasis3 36 3" xfId="16129"/>
    <cellStyle name="40% - Énfasis3 37" xfId="5385"/>
    <cellStyle name="40% - Énfasis3 37 2" xfId="10521"/>
    <cellStyle name="40% - Énfasis3 37 2 2" xfId="21304"/>
    <cellStyle name="40% - Énfasis3 37 3" xfId="16177"/>
    <cellStyle name="40% - Énfasis3 38" xfId="5405"/>
    <cellStyle name="40% - Énfasis3 38 2" xfId="10541"/>
    <cellStyle name="40% - Énfasis3 38 2 2" xfId="21324"/>
    <cellStyle name="40% - Énfasis3 38 3" xfId="16197"/>
    <cellStyle name="40% - Énfasis3 39" xfId="5434"/>
    <cellStyle name="40% - Énfasis3 39 2" xfId="16226"/>
    <cellStyle name="40% - Énfasis3 4" xfId="520"/>
    <cellStyle name="40% - Énfasis3 4 2" xfId="1613"/>
    <cellStyle name="40% - Énfasis3 4 2 2" xfId="3922"/>
    <cellStyle name="40% - Énfasis3 4 2 2 2" xfId="9069"/>
    <cellStyle name="40% - Énfasis3 4 2 2 2 2" xfId="19852"/>
    <cellStyle name="40% - Énfasis3 4 2 2 3" xfId="14720"/>
    <cellStyle name="40% - Énfasis3 4 2 2 4" xfId="42779"/>
    <cellStyle name="40% - Énfasis3 4 2 2 5" xfId="47622"/>
    <cellStyle name="40% - Énfasis3 4 2 3" xfId="6788"/>
    <cellStyle name="40% - Énfasis3 4 2 3 2" xfId="17571"/>
    <cellStyle name="40% - Énfasis3 4 2 4" xfId="12433"/>
    <cellStyle name="40% - Énfasis3 4 2 5" xfId="40503"/>
    <cellStyle name="40% - Énfasis3 4 2 6" xfId="45346"/>
    <cellStyle name="40% - Énfasis3 4 3" xfId="2861"/>
    <cellStyle name="40% - Énfasis3 4 3 2" xfId="8015"/>
    <cellStyle name="40% - Énfasis3 4 3 2 2" xfId="18798"/>
    <cellStyle name="40% - Énfasis3 4 3 3" xfId="13666"/>
    <cellStyle name="40% - Énfasis3 4 3 4" xfId="41725"/>
    <cellStyle name="40% - Énfasis3 4 3 5" xfId="46568"/>
    <cellStyle name="40% - Énfasis3 4 4" xfId="5726"/>
    <cellStyle name="40% - Énfasis3 4 4 2" xfId="16515"/>
    <cellStyle name="40% - Énfasis3 4 5" xfId="11349"/>
    <cellStyle name="40% - Énfasis3 4 6" xfId="39458"/>
    <cellStyle name="40% - Énfasis3 4 7" xfId="44304"/>
    <cellStyle name="40% - Énfasis3 40" xfId="10866"/>
    <cellStyle name="40% - Énfasis3 40 2" xfId="21649"/>
    <cellStyle name="40% - Énfasis3 41" xfId="10918"/>
    <cellStyle name="40% - Énfasis3 41 2" xfId="21701"/>
    <cellStyle name="40% - Énfasis3 42" xfId="10933"/>
    <cellStyle name="40% - Énfasis3 42 2" xfId="21716"/>
    <cellStyle name="40% - Énfasis3 43" xfId="10954"/>
    <cellStyle name="40% - Énfasis3 43 2" xfId="21737"/>
    <cellStyle name="40% - Énfasis3 44" xfId="10978"/>
    <cellStyle name="40% - Énfasis3 45" xfId="38848"/>
    <cellStyle name="40% - Énfasis3 46" xfId="38862"/>
    <cellStyle name="40% - Énfasis3 47" xfId="38878"/>
    <cellStyle name="40% - Énfasis3 48" xfId="38969"/>
    <cellStyle name="40% - Énfasis3 49" xfId="38985"/>
    <cellStyle name="40% - Énfasis3 5" xfId="536"/>
    <cellStyle name="40% - Énfasis3 5 2" xfId="1627"/>
    <cellStyle name="40% - Énfasis3 5 2 2" xfId="3936"/>
    <cellStyle name="40% - Énfasis3 5 2 2 2" xfId="9083"/>
    <cellStyle name="40% - Énfasis3 5 2 2 2 2" xfId="19866"/>
    <cellStyle name="40% - Énfasis3 5 2 2 3" xfId="14734"/>
    <cellStyle name="40% - Énfasis3 5 2 2 4" xfId="42793"/>
    <cellStyle name="40% - Énfasis3 5 2 2 5" xfId="47636"/>
    <cellStyle name="40% - Énfasis3 5 2 3" xfId="6802"/>
    <cellStyle name="40% - Énfasis3 5 2 3 2" xfId="17585"/>
    <cellStyle name="40% - Énfasis3 5 2 4" xfId="12447"/>
    <cellStyle name="40% - Énfasis3 5 2 5" xfId="40517"/>
    <cellStyle name="40% - Énfasis3 5 2 6" xfId="45360"/>
    <cellStyle name="40% - Énfasis3 5 3" xfId="2875"/>
    <cellStyle name="40% - Énfasis3 5 3 2" xfId="8029"/>
    <cellStyle name="40% - Énfasis3 5 3 2 2" xfId="18812"/>
    <cellStyle name="40% - Énfasis3 5 3 3" xfId="13680"/>
    <cellStyle name="40% - Énfasis3 5 3 4" xfId="41739"/>
    <cellStyle name="40% - Énfasis3 5 3 5" xfId="46582"/>
    <cellStyle name="40% - Énfasis3 5 4" xfId="5740"/>
    <cellStyle name="40% - Énfasis3 5 4 2" xfId="16529"/>
    <cellStyle name="40% - Énfasis3 5 5" xfId="11364"/>
    <cellStyle name="40% - Énfasis3 5 6" xfId="39472"/>
    <cellStyle name="40% - Énfasis3 5 7" xfId="44318"/>
    <cellStyle name="40% - Énfasis3 50" xfId="39001"/>
    <cellStyle name="40% - Énfasis3 51" xfId="39032"/>
    <cellStyle name="40% - Énfasis3 52" xfId="39046"/>
    <cellStyle name="40% - Énfasis3 53" xfId="39065"/>
    <cellStyle name="40% - Énfasis3 54" xfId="39085"/>
    <cellStyle name="40% - Énfasis3 55" xfId="39103"/>
    <cellStyle name="40% - Énfasis3 56" xfId="43903"/>
    <cellStyle name="40% - Énfasis3 57" xfId="43929"/>
    <cellStyle name="40% - Énfasis3 58" xfId="43947"/>
    <cellStyle name="40% - Énfasis3 59" xfId="43973"/>
    <cellStyle name="40% - Énfasis3 6" xfId="553"/>
    <cellStyle name="40% - Énfasis3 6 2" xfId="1644"/>
    <cellStyle name="40% - Énfasis3 6 2 2" xfId="3953"/>
    <cellStyle name="40% - Énfasis3 6 2 2 2" xfId="9100"/>
    <cellStyle name="40% - Énfasis3 6 2 2 2 2" xfId="19883"/>
    <cellStyle name="40% - Énfasis3 6 2 2 3" xfId="14751"/>
    <cellStyle name="40% - Énfasis3 6 2 2 4" xfId="42810"/>
    <cellStyle name="40% - Énfasis3 6 2 2 5" xfId="47653"/>
    <cellStyle name="40% - Énfasis3 6 2 3" xfId="6819"/>
    <cellStyle name="40% - Énfasis3 6 2 3 2" xfId="17602"/>
    <cellStyle name="40% - Énfasis3 6 2 4" xfId="12464"/>
    <cellStyle name="40% - Énfasis3 6 2 5" xfId="40534"/>
    <cellStyle name="40% - Énfasis3 6 2 6" xfId="45377"/>
    <cellStyle name="40% - Énfasis3 6 3" xfId="2892"/>
    <cellStyle name="40% - Énfasis3 6 3 2" xfId="8046"/>
    <cellStyle name="40% - Énfasis3 6 3 2 2" xfId="18829"/>
    <cellStyle name="40% - Énfasis3 6 3 3" xfId="13697"/>
    <cellStyle name="40% - Énfasis3 6 3 4" xfId="41756"/>
    <cellStyle name="40% - Énfasis3 6 3 5" xfId="46599"/>
    <cellStyle name="40% - Énfasis3 6 4" xfId="5757"/>
    <cellStyle name="40% - Énfasis3 6 4 2" xfId="16546"/>
    <cellStyle name="40% - Énfasis3 6 5" xfId="11381"/>
    <cellStyle name="40% - Énfasis3 6 6" xfId="39489"/>
    <cellStyle name="40% - Énfasis3 6 7" xfId="44335"/>
    <cellStyle name="40% - Énfasis3 7" xfId="573"/>
    <cellStyle name="40% - Énfasis3 7 2" xfId="1664"/>
    <cellStyle name="40% - Énfasis3 7 2 2" xfId="3973"/>
    <cellStyle name="40% - Énfasis3 7 2 2 2" xfId="9120"/>
    <cellStyle name="40% - Énfasis3 7 2 2 2 2" xfId="19903"/>
    <cellStyle name="40% - Énfasis3 7 2 2 3" xfId="14771"/>
    <cellStyle name="40% - Énfasis3 7 2 2 4" xfId="42830"/>
    <cellStyle name="40% - Énfasis3 7 2 2 5" xfId="47673"/>
    <cellStyle name="40% - Énfasis3 7 2 3" xfId="6839"/>
    <cellStyle name="40% - Énfasis3 7 2 3 2" xfId="17622"/>
    <cellStyle name="40% - Énfasis3 7 2 4" xfId="12484"/>
    <cellStyle name="40% - Énfasis3 7 2 5" xfId="40554"/>
    <cellStyle name="40% - Énfasis3 7 2 6" xfId="45397"/>
    <cellStyle name="40% - Énfasis3 7 3" xfId="2912"/>
    <cellStyle name="40% - Énfasis3 7 3 2" xfId="8066"/>
    <cellStyle name="40% - Énfasis3 7 3 2 2" xfId="18849"/>
    <cellStyle name="40% - Énfasis3 7 3 3" xfId="13717"/>
    <cellStyle name="40% - Énfasis3 7 3 4" xfId="41776"/>
    <cellStyle name="40% - Énfasis3 7 3 5" xfId="46619"/>
    <cellStyle name="40% - Énfasis3 7 4" xfId="5777"/>
    <cellStyle name="40% - Énfasis3 7 4 2" xfId="16566"/>
    <cellStyle name="40% - Énfasis3 7 5" xfId="11401"/>
    <cellStyle name="40% - Énfasis3 7 6" xfId="39508"/>
    <cellStyle name="40% - Énfasis3 7 7" xfId="44354"/>
    <cellStyle name="40% - Énfasis3 8" xfId="588"/>
    <cellStyle name="40% - Énfasis3 8 2" xfId="1679"/>
    <cellStyle name="40% - Énfasis3 8 2 2" xfId="3988"/>
    <cellStyle name="40% - Énfasis3 8 2 2 2" xfId="9135"/>
    <cellStyle name="40% - Énfasis3 8 2 2 2 2" xfId="19918"/>
    <cellStyle name="40% - Énfasis3 8 2 2 3" xfId="14786"/>
    <cellStyle name="40% - Énfasis3 8 2 2 4" xfId="42845"/>
    <cellStyle name="40% - Énfasis3 8 2 2 5" xfId="47688"/>
    <cellStyle name="40% - Énfasis3 8 2 3" xfId="6854"/>
    <cellStyle name="40% - Énfasis3 8 2 3 2" xfId="17637"/>
    <cellStyle name="40% - Énfasis3 8 2 4" xfId="12499"/>
    <cellStyle name="40% - Énfasis3 8 2 5" xfId="40569"/>
    <cellStyle name="40% - Énfasis3 8 2 6" xfId="45412"/>
    <cellStyle name="40% - Énfasis3 8 3" xfId="2927"/>
    <cellStyle name="40% - Énfasis3 8 3 2" xfId="8081"/>
    <cellStyle name="40% - Énfasis3 8 3 2 2" xfId="18864"/>
    <cellStyle name="40% - Énfasis3 8 3 3" xfId="13732"/>
    <cellStyle name="40% - Énfasis3 8 3 4" xfId="41791"/>
    <cellStyle name="40% - Énfasis3 8 3 5" xfId="46634"/>
    <cellStyle name="40% - Énfasis3 8 4" xfId="5792"/>
    <cellStyle name="40% - Énfasis3 8 4 2" xfId="16581"/>
    <cellStyle name="40% - Énfasis3 8 5" xfId="11416"/>
    <cellStyle name="40% - Énfasis3 8 6" xfId="39522"/>
    <cellStyle name="40% - Énfasis3 8 7" xfId="44368"/>
    <cellStyle name="40% - Énfasis3 9" xfId="666"/>
    <cellStyle name="40% - Énfasis3 9 2" xfId="1757"/>
    <cellStyle name="40% - Énfasis3 9 2 2" xfId="4066"/>
    <cellStyle name="40% - Énfasis3 9 2 2 2" xfId="9213"/>
    <cellStyle name="40% - Énfasis3 9 2 2 2 2" xfId="19996"/>
    <cellStyle name="40% - Énfasis3 9 2 2 3" xfId="14864"/>
    <cellStyle name="40% - Énfasis3 9 2 2 4" xfId="42923"/>
    <cellStyle name="40% - Énfasis3 9 2 2 5" xfId="47766"/>
    <cellStyle name="40% - Énfasis3 9 2 3" xfId="6932"/>
    <cellStyle name="40% - Énfasis3 9 2 3 2" xfId="17715"/>
    <cellStyle name="40% - Énfasis3 9 2 4" xfId="12577"/>
    <cellStyle name="40% - Énfasis3 9 2 5" xfId="40647"/>
    <cellStyle name="40% - Énfasis3 9 2 6" xfId="45490"/>
    <cellStyle name="40% - Énfasis3 9 3" xfId="3005"/>
    <cellStyle name="40% - Énfasis3 9 3 2" xfId="8159"/>
    <cellStyle name="40% - Énfasis3 9 3 2 2" xfId="18942"/>
    <cellStyle name="40% - Énfasis3 9 3 3" xfId="13810"/>
    <cellStyle name="40% - Énfasis3 9 3 4" xfId="41869"/>
    <cellStyle name="40% - Énfasis3 9 3 5" xfId="46712"/>
    <cellStyle name="40% - Énfasis3 9 4" xfId="5870"/>
    <cellStyle name="40% - Énfasis3 9 4 2" xfId="16659"/>
    <cellStyle name="40% - Énfasis3 9 5" xfId="11495"/>
    <cellStyle name="40% - Énfasis3 9 6" xfId="39600"/>
    <cellStyle name="40% - Énfasis3 9 7" xfId="44446"/>
    <cellStyle name="40% - Énfasis4 10" xfId="809"/>
    <cellStyle name="40% - Énfasis4 10 2" xfId="1892"/>
    <cellStyle name="40% - Énfasis4 10 2 2" xfId="4201"/>
    <cellStyle name="40% - Énfasis4 10 2 2 2" xfId="9348"/>
    <cellStyle name="40% - Énfasis4 10 2 2 2 2" xfId="20131"/>
    <cellStyle name="40% - Énfasis4 10 2 2 3" xfId="14999"/>
    <cellStyle name="40% - Énfasis4 10 2 2 4" xfId="43058"/>
    <cellStyle name="40% - Énfasis4 10 2 2 5" xfId="47901"/>
    <cellStyle name="40% - Énfasis4 10 2 3" xfId="7067"/>
    <cellStyle name="40% - Énfasis4 10 2 3 2" xfId="17850"/>
    <cellStyle name="40% - Énfasis4 10 2 4" xfId="12712"/>
    <cellStyle name="40% - Énfasis4 10 2 5" xfId="40782"/>
    <cellStyle name="40% - Énfasis4 10 2 6" xfId="45625"/>
    <cellStyle name="40% - Énfasis4 10 3" xfId="3146"/>
    <cellStyle name="40% - Énfasis4 10 3 2" xfId="8293"/>
    <cellStyle name="40% - Énfasis4 10 3 2 2" xfId="19076"/>
    <cellStyle name="40% - Énfasis4 10 3 3" xfId="13944"/>
    <cellStyle name="40% - Énfasis4 10 3 4" xfId="42003"/>
    <cellStyle name="40% - Énfasis4 10 3 5" xfId="46846"/>
    <cellStyle name="40% - Énfasis4 10 4" xfId="6010"/>
    <cellStyle name="40% - Énfasis4 10 4 2" xfId="16793"/>
    <cellStyle name="40% - Énfasis4 10 5" xfId="11637"/>
    <cellStyle name="40% - Énfasis4 10 6" xfId="39733"/>
    <cellStyle name="40% - Énfasis4 10 7" xfId="44580"/>
    <cellStyle name="40% - Énfasis4 11" xfId="918"/>
    <cellStyle name="40% - Énfasis4 11 2" xfId="2001"/>
    <cellStyle name="40% - Énfasis4 11 2 2" xfId="4310"/>
    <cellStyle name="40% - Énfasis4 11 2 2 2" xfId="9457"/>
    <cellStyle name="40% - Énfasis4 11 2 2 2 2" xfId="20240"/>
    <cellStyle name="40% - Énfasis4 11 2 2 3" xfId="15108"/>
    <cellStyle name="40% - Énfasis4 11 2 2 4" xfId="43167"/>
    <cellStyle name="40% - Énfasis4 11 2 2 5" xfId="48010"/>
    <cellStyle name="40% - Énfasis4 11 2 3" xfId="7176"/>
    <cellStyle name="40% - Énfasis4 11 2 3 2" xfId="17959"/>
    <cellStyle name="40% - Énfasis4 11 2 4" xfId="12821"/>
    <cellStyle name="40% - Énfasis4 11 2 5" xfId="40891"/>
    <cellStyle name="40% - Énfasis4 11 2 6" xfId="45734"/>
    <cellStyle name="40% - Énfasis4 11 3" xfId="3255"/>
    <cellStyle name="40% - Énfasis4 11 3 2" xfId="8402"/>
    <cellStyle name="40% - Énfasis4 11 3 2 2" xfId="19185"/>
    <cellStyle name="40% - Énfasis4 11 3 3" xfId="14053"/>
    <cellStyle name="40% - Énfasis4 11 3 4" xfId="42112"/>
    <cellStyle name="40% - Énfasis4 11 3 5" xfId="46955"/>
    <cellStyle name="40% - Énfasis4 11 4" xfId="6119"/>
    <cellStyle name="40% - Énfasis4 11 4 2" xfId="16902"/>
    <cellStyle name="40% - Énfasis4 11 5" xfId="11746"/>
    <cellStyle name="40% - Énfasis4 11 6" xfId="39842"/>
    <cellStyle name="40% - Énfasis4 11 7" xfId="44689"/>
    <cellStyle name="40% - Énfasis4 12" xfId="993"/>
    <cellStyle name="40% - Énfasis4 12 2" xfId="2076"/>
    <cellStyle name="40% - Énfasis4 12 2 2" xfId="4385"/>
    <cellStyle name="40% - Énfasis4 12 2 2 2" xfId="9532"/>
    <cellStyle name="40% - Énfasis4 12 2 2 2 2" xfId="20315"/>
    <cellStyle name="40% - Énfasis4 12 2 2 3" xfId="15183"/>
    <cellStyle name="40% - Énfasis4 12 2 2 4" xfId="43242"/>
    <cellStyle name="40% - Énfasis4 12 2 2 5" xfId="48085"/>
    <cellStyle name="40% - Énfasis4 12 2 3" xfId="7251"/>
    <cellStyle name="40% - Énfasis4 12 2 3 2" xfId="18034"/>
    <cellStyle name="40% - Énfasis4 12 2 4" xfId="12896"/>
    <cellStyle name="40% - Énfasis4 12 2 5" xfId="40966"/>
    <cellStyle name="40% - Énfasis4 12 2 6" xfId="45809"/>
    <cellStyle name="40% - Énfasis4 12 3" xfId="3330"/>
    <cellStyle name="40% - Énfasis4 12 3 2" xfId="8477"/>
    <cellStyle name="40% - Énfasis4 12 3 2 2" xfId="19260"/>
    <cellStyle name="40% - Énfasis4 12 3 3" xfId="14128"/>
    <cellStyle name="40% - Énfasis4 12 3 4" xfId="42187"/>
    <cellStyle name="40% - Énfasis4 12 3 5" xfId="47030"/>
    <cellStyle name="40% - Énfasis4 12 4" xfId="6194"/>
    <cellStyle name="40% - Énfasis4 12 4 2" xfId="16977"/>
    <cellStyle name="40% - Énfasis4 12 5" xfId="11821"/>
    <cellStyle name="40% - Énfasis4 12 6" xfId="39917"/>
    <cellStyle name="40% - Énfasis4 12 7" xfId="44764"/>
    <cellStyle name="40% - Énfasis4 13" xfId="1041"/>
    <cellStyle name="40% - Énfasis4 13 2" xfId="2125"/>
    <cellStyle name="40% - Énfasis4 13 2 2" xfId="4433"/>
    <cellStyle name="40% - Énfasis4 13 2 2 2" xfId="9580"/>
    <cellStyle name="40% - Énfasis4 13 2 2 2 2" xfId="20363"/>
    <cellStyle name="40% - Énfasis4 13 2 2 3" xfId="15231"/>
    <cellStyle name="40% - Énfasis4 13 2 2 4" xfId="43290"/>
    <cellStyle name="40% - Énfasis4 13 2 2 5" xfId="48133"/>
    <cellStyle name="40% - Énfasis4 13 2 3" xfId="7299"/>
    <cellStyle name="40% - Énfasis4 13 2 3 2" xfId="18082"/>
    <cellStyle name="40% - Énfasis4 13 2 4" xfId="12945"/>
    <cellStyle name="40% - Énfasis4 13 2 5" xfId="41014"/>
    <cellStyle name="40% - Énfasis4 13 2 6" xfId="45857"/>
    <cellStyle name="40% - Énfasis4 13 3" xfId="3378"/>
    <cellStyle name="40% - Énfasis4 13 3 2" xfId="8525"/>
    <cellStyle name="40% - Énfasis4 13 3 2 2" xfId="19308"/>
    <cellStyle name="40% - Énfasis4 13 3 3" xfId="14176"/>
    <cellStyle name="40% - Énfasis4 13 3 4" xfId="42235"/>
    <cellStyle name="40% - Énfasis4 13 3 5" xfId="47078"/>
    <cellStyle name="40% - Énfasis4 13 4" xfId="6242"/>
    <cellStyle name="40% - Énfasis4 13 4 2" xfId="17025"/>
    <cellStyle name="40% - Énfasis4 13 5" xfId="11869"/>
    <cellStyle name="40% - Énfasis4 13 6" xfId="39966"/>
    <cellStyle name="40% - Énfasis4 13 7" xfId="44812"/>
    <cellStyle name="40% - Énfasis4 14" xfId="1115"/>
    <cellStyle name="40% - Énfasis4 14 2" xfId="2199"/>
    <cellStyle name="40% - Énfasis4 14 2 2" xfId="4507"/>
    <cellStyle name="40% - Énfasis4 14 2 2 2" xfId="9654"/>
    <cellStyle name="40% - Énfasis4 14 2 2 2 2" xfId="20437"/>
    <cellStyle name="40% - Énfasis4 14 2 2 3" xfId="15305"/>
    <cellStyle name="40% - Énfasis4 14 2 2 4" xfId="43364"/>
    <cellStyle name="40% - Énfasis4 14 2 2 5" xfId="48207"/>
    <cellStyle name="40% - Énfasis4 14 2 3" xfId="7373"/>
    <cellStyle name="40% - Énfasis4 14 2 3 2" xfId="18156"/>
    <cellStyle name="40% - Énfasis4 14 2 4" xfId="13019"/>
    <cellStyle name="40% - Énfasis4 14 2 5" xfId="41088"/>
    <cellStyle name="40% - Énfasis4 14 2 6" xfId="45931"/>
    <cellStyle name="40% - Énfasis4 14 3" xfId="3452"/>
    <cellStyle name="40% - Énfasis4 14 3 2" xfId="8599"/>
    <cellStyle name="40% - Énfasis4 14 3 2 2" xfId="19382"/>
    <cellStyle name="40% - Énfasis4 14 3 3" xfId="14250"/>
    <cellStyle name="40% - Énfasis4 14 3 4" xfId="42309"/>
    <cellStyle name="40% - Énfasis4 14 3 5" xfId="47152"/>
    <cellStyle name="40% - Énfasis4 14 4" xfId="6316"/>
    <cellStyle name="40% - Énfasis4 14 4 2" xfId="17099"/>
    <cellStyle name="40% - Énfasis4 14 5" xfId="11943"/>
    <cellStyle name="40% - Énfasis4 14 6" xfId="40040"/>
    <cellStyle name="40% - Énfasis4 14 7" xfId="44886"/>
    <cellStyle name="40% - Énfasis4 15" xfId="1182"/>
    <cellStyle name="40% - Énfasis4 15 2" xfId="2266"/>
    <cellStyle name="40% - Énfasis4 15 2 2" xfId="4574"/>
    <cellStyle name="40% - Énfasis4 15 2 2 2" xfId="9721"/>
    <cellStyle name="40% - Énfasis4 15 2 2 2 2" xfId="20504"/>
    <cellStyle name="40% - Énfasis4 15 2 2 3" xfId="15372"/>
    <cellStyle name="40% - Énfasis4 15 2 2 4" xfId="43431"/>
    <cellStyle name="40% - Énfasis4 15 2 2 5" xfId="48274"/>
    <cellStyle name="40% - Énfasis4 15 2 3" xfId="7440"/>
    <cellStyle name="40% - Énfasis4 15 2 3 2" xfId="18223"/>
    <cellStyle name="40% - Énfasis4 15 2 4" xfId="13086"/>
    <cellStyle name="40% - Énfasis4 15 2 5" xfId="41155"/>
    <cellStyle name="40% - Énfasis4 15 2 6" xfId="45998"/>
    <cellStyle name="40% - Énfasis4 15 3" xfId="3517"/>
    <cellStyle name="40% - Énfasis4 15 3 2" xfId="8664"/>
    <cellStyle name="40% - Énfasis4 15 3 2 2" xfId="19447"/>
    <cellStyle name="40% - Énfasis4 15 3 3" xfId="14315"/>
    <cellStyle name="40% - Énfasis4 15 3 4" xfId="42374"/>
    <cellStyle name="40% - Énfasis4 15 3 5" xfId="47217"/>
    <cellStyle name="40% - Énfasis4 15 4" xfId="6383"/>
    <cellStyle name="40% - Énfasis4 15 4 2" xfId="17166"/>
    <cellStyle name="40% - Énfasis4 15 5" xfId="12010"/>
    <cellStyle name="40% - Énfasis4 15 6" xfId="39183"/>
    <cellStyle name="40% - Énfasis4 15 7" xfId="44030"/>
    <cellStyle name="40% - Énfasis4 16" xfId="1215"/>
    <cellStyle name="40% - Énfasis4 16 2" xfId="2299"/>
    <cellStyle name="40% - Énfasis4 16 2 2" xfId="4607"/>
    <cellStyle name="40% - Énfasis4 16 2 2 2" xfId="9754"/>
    <cellStyle name="40% - Énfasis4 16 2 2 2 2" xfId="20537"/>
    <cellStyle name="40% - Énfasis4 16 2 2 3" xfId="15405"/>
    <cellStyle name="40% - Énfasis4 16 2 2 4" xfId="43464"/>
    <cellStyle name="40% - Énfasis4 16 2 2 5" xfId="48307"/>
    <cellStyle name="40% - Énfasis4 16 2 3" xfId="7473"/>
    <cellStyle name="40% - Énfasis4 16 2 3 2" xfId="18256"/>
    <cellStyle name="40% - Énfasis4 16 2 4" xfId="13119"/>
    <cellStyle name="40% - Énfasis4 16 2 5" xfId="41188"/>
    <cellStyle name="40% - Énfasis4 16 2 6" xfId="46031"/>
    <cellStyle name="40% - Énfasis4 16 3" xfId="3550"/>
    <cellStyle name="40% - Énfasis4 16 3 2" xfId="8697"/>
    <cellStyle name="40% - Énfasis4 16 3 2 2" xfId="19480"/>
    <cellStyle name="40% - Énfasis4 16 3 3" xfId="14348"/>
    <cellStyle name="40% - Énfasis4 16 3 4" xfId="42407"/>
    <cellStyle name="40% - Énfasis4 16 3 5" xfId="47250"/>
    <cellStyle name="40% - Énfasis4 16 4" xfId="6416"/>
    <cellStyle name="40% - Énfasis4 16 4 2" xfId="17199"/>
    <cellStyle name="40% - Énfasis4 16 5" xfId="12043"/>
    <cellStyle name="40% - Énfasis4 16 6" xfId="40135"/>
    <cellStyle name="40% - Énfasis4 16 7" xfId="44978"/>
    <cellStyle name="40% - Énfasis4 17" xfId="1236"/>
    <cellStyle name="40% - Énfasis4 17 2" xfId="2320"/>
    <cellStyle name="40% - Énfasis4 17 2 2" xfId="4628"/>
    <cellStyle name="40% - Énfasis4 17 2 2 2" xfId="9775"/>
    <cellStyle name="40% - Énfasis4 17 2 2 2 2" xfId="20558"/>
    <cellStyle name="40% - Énfasis4 17 2 2 3" xfId="15426"/>
    <cellStyle name="40% - Énfasis4 17 2 2 4" xfId="43485"/>
    <cellStyle name="40% - Énfasis4 17 2 2 5" xfId="48328"/>
    <cellStyle name="40% - Énfasis4 17 2 3" xfId="7494"/>
    <cellStyle name="40% - Énfasis4 17 2 3 2" xfId="18277"/>
    <cellStyle name="40% - Énfasis4 17 2 4" xfId="13140"/>
    <cellStyle name="40% - Énfasis4 17 2 5" xfId="41209"/>
    <cellStyle name="40% - Énfasis4 17 2 6" xfId="46052"/>
    <cellStyle name="40% - Énfasis4 17 3" xfId="3571"/>
    <cellStyle name="40% - Énfasis4 17 3 2" xfId="8718"/>
    <cellStyle name="40% - Énfasis4 17 3 2 2" xfId="19501"/>
    <cellStyle name="40% - Énfasis4 17 3 3" xfId="14369"/>
    <cellStyle name="40% - Énfasis4 17 3 4" xfId="42428"/>
    <cellStyle name="40% - Énfasis4 17 3 5" xfId="47271"/>
    <cellStyle name="40% - Énfasis4 17 4" xfId="6437"/>
    <cellStyle name="40% - Énfasis4 17 4 2" xfId="17220"/>
    <cellStyle name="40% - Énfasis4 17 5" xfId="12064"/>
    <cellStyle name="40% - Énfasis4 17 6" xfId="40156"/>
    <cellStyle name="40% - Énfasis4 17 7" xfId="44999"/>
    <cellStyle name="40% - Énfasis4 18" xfId="1269"/>
    <cellStyle name="40% - Énfasis4 18 2" xfId="2353"/>
    <cellStyle name="40% - Énfasis4 18 2 2" xfId="4661"/>
    <cellStyle name="40% - Énfasis4 18 2 2 2" xfId="9808"/>
    <cellStyle name="40% - Énfasis4 18 2 2 2 2" xfId="20591"/>
    <cellStyle name="40% - Énfasis4 18 2 2 3" xfId="15459"/>
    <cellStyle name="40% - Énfasis4 18 2 2 4" xfId="43518"/>
    <cellStyle name="40% - Énfasis4 18 2 2 5" xfId="48361"/>
    <cellStyle name="40% - Énfasis4 18 2 3" xfId="7527"/>
    <cellStyle name="40% - Énfasis4 18 2 3 2" xfId="18310"/>
    <cellStyle name="40% - Énfasis4 18 2 4" xfId="13173"/>
    <cellStyle name="40% - Énfasis4 18 2 5" xfId="41242"/>
    <cellStyle name="40% - Énfasis4 18 2 6" xfId="46085"/>
    <cellStyle name="40% - Énfasis4 18 3" xfId="3604"/>
    <cellStyle name="40% - Énfasis4 18 3 2" xfId="8751"/>
    <cellStyle name="40% - Énfasis4 18 3 2 2" xfId="19534"/>
    <cellStyle name="40% - Énfasis4 18 3 3" xfId="14402"/>
    <cellStyle name="40% - Énfasis4 18 3 4" xfId="42461"/>
    <cellStyle name="40% - Énfasis4 18 3 5" xfId="47304"/>
    <cellStyle name="40% - Énfasis4 18 4" xfId="6470"/>
    <cellStyle name="40% - Énfasis4 18 4 2" xfId="17253"/>
    <cellStyle name="40% - Énfasis4 18 5" xfId="12097"/>
    <cellStyle name="40% - Énfasis4 18 6" xfId="40187"/>
    <cellStyle name="40% - Énfasis4 18 7" xfId="45030"/>
    <cellStyle name="40% - Énfasis4 19" xfId="1289"/>
    <cellStyle name="40% - Énfasis4 19 2" xfId="3624"/>
    <cellStyle name="40% - Énfasis4 19 2 2" xfId="8771"/>
    <cellStyle name="40% - Énfasis4 19 2 2 2" xfId="19554"/>
    <cellStyle name="40% - Énfasis4 19 2 3" xfId="14422"/>
    <cellStyle name="40% - Énfasis4 19 2 4" xfId="42481"/>
    <cellStyle name="40% - Énfasis4 19 2 5" xfId="47324"/>
    <cellStyle name="40% - Énfasis4 19 3" xfId="6490"/>
    <cellStyle name="40% - Énfasis4 19 3 2" xfId="17273"/>
    <cellStyle name="40% - Énfasis4 19 4" xfId="12117"/>
    <cellStyle name="40% - Énfasis4 19 5" xfId="40207"/>
    <cellStyle name="40% - Énfasis4 19 6" xfId="45050"/>
    <cellStyle name="40% - Énfasis4 2" xfId="143"/>
    <cellStyle name="40% - Énfasis4 2 10" xfId="44249"/>
    <cellStyle name="40% - Énfasis4 2 2" xfId="685"/>
    <cellStyle name="40% - Énfasis4 2 2 2" xfId="1776"/>
    <cellStyle name="40% - Énfasis4 2 2 2 2" xfId="4085"/>
    <cellStyle name="40% - Énfasis4 2 2 2 2 2" xfId="9232"/>
    <cellStyle name="40% - Énfasis4 2 2 2 2 2 2" xfId="20015"/>
    <cellStyle name="40% - Énfasis4 2 2 2 2 3" xfId="14883"/>
    <cellStyle name="40% - Énfasis4 2 2 2 2 4" xfId="42942"/>
    <cellStyle name="40% - Énfasis4 2 2 2 2 5" xfId="47785"/>
    <cellStyle name="40% - Énfasis4 2 2 2 3" xfId="6951"/>
    <cellStyle name="40% - Énfasis4 2 2 2 3 2" xfId="17734"/>
    <cellStyle name="40% - Énfasis4 2 2 2 4" xfId="12596"/>
    <cellStyle name="40% - Énfasis4 2 2 2 5" xfId="40666"/>
    <cellStyle name="40% - Énfasis4 2 2 2 6" xfId="45509"/>
    <cellStyle name="40% - Énfasis4 2 2 3" xfId="3024"/>
    <cellStyle name="40% - Énfasis4 2 2 3 2" xfId="8178"/>
    <cellStyle name="40% - Énfasis4 2 2 3 2 2" xfId="18961"/>
    <cellStyle name="40% - Énfasis4 2 2 3 3" xfId="13829"/>
    <cellStyle name="40% - Énfasis4 2 2 3 4" xfId="41888"/>
    <cellStyle name="40% - Énfasis4 2 2 3 5" xfId="46731"/>
    <cellStyle name="40% - Énfasis4 2 2 4" xfId="5889"/>
    <cellStyle name="40% - Énfasis4 2 2 4 2" xfId="16678"/>
    <cellStyle name="40% - Énfasis4 2 2 5" xfId="11514"/>
    <cellStyle name="40% - Énfasis4 2 2 6" xfId="39619"/>
    <cellStyle name="40% - Énfasis4 2 2 7" xfId="44465"/>
    <cellStyle name="40% - Énfasis4 2 3" xfId="1558"/>
    <cellStyle name="40% - Énfasis4 2 3 2" xfId="3867"/>
    <cellStyle name="40% - Énfasis4 2 3 2 2" xfId="9014"/>
    <cellStyle name="40% - Énfasis4 2 3 2 2 2" xfId="19797"/>
    <cellStyle name="40% - Énfasis4 2 3 2 3" xfId="14665"/>
    <cellStyle name="40% - Énfasis4 2 3 2 4" xfId="42724"/>
    <cellStyle name="40% - Énfasis4 2 3 2 5" xfId="47567"/>
    <cellStyle name="40% - Énfasis4 2 3 3" xfId="6733"/>
    <cellStyle name="40% - Énfasis4 2 3 3 2" xfId="17516"/>
    <cellStyle name="40% - Énfasis4 2 3 4" xfId="12378"/>
    <cellStyle name="40% - Énfasis4 2 3 5" xfId="40448"/>
    <cellStyle name="40% - Énfasis4 2 3 6" xfId="45291"/>
    <cellStyle name="40% - Énfasis4 2 4" xfId="2584"/>
    <cellStyle name="40% - Énfasis4 2 4 2" xfId="7752"/>
    <cellStyle name="40% - Énfasis4 2 4 2 2" xfId="18535"/>
    <cellStyle name="40% - Énfasis4 2 4 3" xfId="13399"/>
    <cellStyle name="40% - Énfasis4 2 4 4" xfId="41464"/>
    <cellStyle name="40% - Énfasis4 2 4 5" xfId="46307"/>
    <cellStyle name="40% - Énfasis4 2 5" xfId="4973"/>
    <cellStyle name="40% - Énfasis4 2 5 2" xfId="10121"/>
    <cellStyle name="40% - Énfasis4 2 5 2 2" xfId="20904"/>
    <cellStyle name="40% - Énfasis4 2 5 3" xfId="15771"/>
    <cellStyle name="40% - Énfasis4 2 5 4" xfId="43827"/>
    <cellStyle name="40% - Énfasis4 2 5 5" xfId="48670"/>
    <cellStyle name="40% - Énfasis4 2 6" xfId="5050"/>
    <cellStyle name="40% - Énfasis4 2 6 2" xfId="10198"/>
    <cellStyle name="40% - Énfasis4 2 6 2 2" xfId="20981"/>
    <cellStyle name="40% - Énfasis4 2 6 3" xfId="15847"/>
    <cellStyle name="40% - Énfasis4 2 7" xfId="5458"/>
    <cellStyle name="40% - Énfasis4 2 7 2" xfId="16250"/>
    <cellStyle name="40% - Énfasis4 2 8" xfId="10995"/>
    <cellStyle name="40% - Énfasis4 2 9" xfId="39403"/>
    <cellStyle name="40% - Énfasis4 20" xfId="1311"/>
    <cellStyle name="40% - Énfasis4 20 2" xfId="3645"/>
    <cellStyle name="40% - Énfasis4 20 2 2" xfId="8792"/>
    <cellStyle name="40% - Énfasis4 20 2 2 2" xfId="19575"/>
    <cellStyle name="40% - Énfasis4 20 2 3" xfId="14443"/>
    <cellStyle name="40% - Énfasis4 20 2 4" xfId="42502"/>
    <cellStyle name="40% - Énfasis4 20 2 5" xfId="47345"/>
    <cellStyle name="40% - Énfasis4 20 3" xfId="6511"/>
    <cellStyle name="40% - Énfasis4 20 3 2" xfId="17294"/>
    <cellStyle name="40% - Énfasis4 20 4" xfId="12138"/>
    <cellStyle name="40% - Énfasis4 20 5" xfId="40228"/>
    <cellStyle name="40% - Énfasis4 20 6" xfId="45071"/>
    <cellStyle name="40% - Énfasis4 21" xfId="2407"/>
    <cellStyle name="40% - Énfasis4 21 2" xfId="4709"/>
    <cellStyle name="40% - Énfasis4 21 2 2" xfId="9856"/>
    <cellStyle name="40% - Énfasis4 21 2 2 2" xfId="20639"/>
    <cellStyle name="40% - Énfasis4 21 2 3" xfId="15507"/>
    <cellStyle name="40% - Énfasis4 21 2 4" xfId="43566"/>
    <cellStyle name="40% - Énfasis4 21 2 5" xfId="48409"/>
    <cellStyle name="40% - Énfasis4 21 3" xfId="7575"/>
    <cellStyle name="40% - Énfasis4 21 3 2" xfId="18358"/>
    <cellStyle name="40% - Énfasis4 21 4" xfId="13221"/>
    <cellStyle name="40% - Énfasis4 21 5" xfId="41290"/>
    <cellStyle name="40% - Énfasis4 21 6" xfId="46133"/>
    <cellStyle name="40% - Énfasis4 22" xfId="2443"/>
    <cellStyle name="40% - Énfasis4 22 2" xfId="4745"/>
    <cellStyle name="40% - Énfasis4 22 2 2" xfId="9892"/>
    <cellStyle name="40% - Énfasis4 22 2 2 2" xfId="20675"/>
    <cellStyle name="40% - Énfasis4 22 2 3" xfId="15543"/>
    <cellStyle name="40% - Énfasis4 22 2 4" xfId="43602"/>
    <cellStyle name="40% - Énfasis4 22 2 5" xfId="48445"/>
    <cellStyle name="40% - Énfasis4 22 3" xfId="7611"/>
    <cellStyle name="40% - Énfasis4 22 3 2" xfId="18394"/>
    <cellStyle name="40% - Énfasis4 22 4" xfId="13257"/>
    <cellStyle name="40% - Énfasis4 22 5" xfId="41326"/>
    <cellStyle name="40% - Énfasis4 22 6" xfId="46169"/>
    <cellStyle name="40% - Énfasis4 23" xfId="2458"/>
    <cellStyle name="40% - Énfasis4 23 2" xfId="4760"/>
    <cellStyle name="40% - Énfasis4 23 2 2" xfId="9907"/>
    <cellStyle name="40% - Énfasis4 23 2 2 2" xfId="20690"/>
    <cellStyle name="40% - Énfasis4 23 2 3" xfId="15558"/>
    <cellStyle name="40% - Énfasis4 23 2 4" xfId="43617"/>
    <cellStyle name="40% - Énfasis4 23 2 5" xfId="48460"/>
    <cellStyle name="40% - Énfasis4 23 3" xfId="7626"/>
    <cellStyle name="40% - Énfasis4 23 3 2" xfId="18409"/>
    <cellStyle name="40% - Énfasis4 23 4" xfId="13272"/>
    <cellStyle name="40% - Énfasis4 23 5" xfId="41341"/>
    <cellStyle name="40% - Énfasis4 23 6" xfId="46184"/>
    <cellStyle name="40% - Énfasis4 24" xfId="2505"/>
    <cellStyle name="40% - Énfasis4 24 2" xfId="4807"/>
    <cellStyle name="40% - Énfasis4 24 2 2" xfId="9954"/>
    <cellStyle name="40% - Énfasis4 24 2 2 2" xfId="20737"/>
    <cellStyle name="40% - Énfasis4 24 2 3" xfId="15605"/>
    <cellStyle name="40% - Énfasis4 24 2 4" xfId="43664"/>
    <cellStyle name="40% - Énfasis4 24 2 5" xfId="48507"/>
    <cellStyle name="40% - Énfasis4 24 3" xfId="7673"/>
    <cellStyle name="40% - Énfasis4 24 3 2" xfId="18456"/>
    <cellStyle name="40% - Énfasis4 24 4" xfId="13319"/>
    <cellStyle name="40% - Énfasis4 24 5" xfId="41388"/>
    <cellStyle name="40% - Énfasis4 24 6" xfId="46231"/>
    <cellStyle name="40% - Énfasis4 25" xfId="2524"/>
    <cellStyle name="40% - Énfasis4 25 2" xfId="4826"/>
    <cellStyle name="40% - Énfasis4 25 2 2" xfId="9973"/>
    <cellStyle name="40% - Énfasis4 25 2 2 2" xfId="20756"/>
    <cellStyle name="40% - Énfasis4 25 2 3" xfId="15624"/>
    <cellStyle name="40% - Énfasis4 25 2 4" xfId="43683"/>
    <cellStyle name="40% - Énfasis4 25 2 5" xfId="48526"/>
    <cellStyle name="40% - Énfasis4 25 3" xfId="7692"/>
    <cellStyle name="40% - Énfasis4 25 3 2" xfId="18475"/>
    <cellStyle name="40% - Énfasis4 25 4" xfId="13338"/>
    <cellStyle name="40% - Énfasis4 25 5" xfId="41406"/>
    <cellStyle name="40% - Énfasis4 25 6" xfId="46249"/>
    <cellStyle name="40% - Énfasis4 26" xfId="2555"/>
    <cellStyle name="40% - Énfasis4 26 2" xfId="4857"/>
    <cellStyle name="40% - Énfasis4 26 2 2" xfId="10004"/>
    <cellStyle name="40% - Énfasis4 26 2 2 2" xfId="20787"/>
    <cellStyle name="40% - Énfasis4 26 2 3" xfId="15655"/>
    <cellStyle name="40% - Énfasis4 26 2 4" xfId="43714"/>
    <cellStyle name="40% - Énfasis4 26 2 5" xfId="48557"/>
    <cellStyle name="40% - Énfasis4 26 3" xfId="7723"/>
    <cellStyle name="40% - Énfasis4 26 3 2" xfId="18506"/>
    <cellStyle name="40% - Énfasis4 26 4" xfId="13370"/>
    <cellStyle name="40% - Énfasis4 26 5" xfId="41435"/>
    <cellStyle name="40% - Énfasis4 26 6" xfId="46278"/>
    <cellStyle name="40% - Énfasis4 27" xfId="4914"/>
    <cellStyle name="40% - Énfasis4 27 2" xfId="10061"/>
    <cellStyle name="40% - Énfasis4 27 2 2" xfId="20844"/>
    <cellStyle name="40% - Énfasis4 27 3" xfId="15711"/>
    <cellStyle name="40% - Énfasis4 27 4" xfId="43768"/>
    <cellStyle name="40% - Énfasis4 27 5" xfId="48611"/>
    <cellStyle name="40% - Énfasis4 28" xfId="4944"/>
    <cellStyle name="40% - Énfasis4 28 2" xfId="10092"/>
    <cellStyle name="40% - Énfasis4 28 2 2" xfId="20875"/>
    <cellStyle name="40% - Énfasis4 28 3" xfId="15742"/>
    <cellStyle name="40% - Énfasis4 28 4" xfId="43798"/>
    <cellStyle name="40% - Énfasis4 28 5" xfId="48641"/>
    <cellStyle name="40% - Énfasis4 29" xfId="5207"/>
    <cellStyle name="40% - Énfasis4 29 2" xfId="10345"/>
    <cellStyle name="40% - Énfasis4 29 2 2" xfId="21128"/>
    <cellStyle name="40% - Énfasis4 29 3" xfId="16000"/>
    <cellStyle name="40% - Énfasis4 3" xfId="503"/>
    <cellStyle name="40% - Énfasis4 3 2" xfId="1595"/>
    <cellStyle name="40% - Énfasis4 3 2 2" xfId="3904"/>
    <cellStyle name="40% - Énfasis4 3 2 2 2" xfId="9051"/>
    <cellStyle name="40% - Énfasis4 3 2 2 2 2" xfId="19834"/>
    <cellStyle name="40% - Énfasis4 3 2 2 3" xfId="14702"/>
    <cellStyle name="40% - Énfasis4 3 2 2 4" xfId="42761"/>
    <cellStyle name="40% - Énfasis4 3 2 2 5" xfId="47604"/>
    <cellStyle name="40% - Énfasis4 3 2 3" xfId="6770"/>
    <cellStyle name="40% - Énfasis4 3 2 3 2" xfId="17553"/>
    <cellStyle name="40% - Énfasis4 3 2 4" xfId="12415"/>
    <cellStyle name="40% - Énfasis4 3 2 5" xfId="40485"/>
    <cellStyle name="40% - Énfasis4 3 2 6" xfId="45328"/>
    <cellStyle name="40% - Énfasis4 3 3" xfId="2843"/>
    <cellStyle name="40% - Énfasis4 3 3 2" xfId="7997"/>
    <cellStyle name="40% - Énfasis4 3 3 2 2" xfId="18780"/>
    <cellStyle name="40% - Énfasis4 3 3 3" xfId="13648"/>
    <cellStyle name="40% - Énfasis4 3 3 4" xfId="41707"/>
    <cellStyle name="40% - Énfasis4 3 3 5" xfId="46550"/>
    <cellStyle name="40% - Énfasis4 3 4" xfId="5708"/>
    <cellStyle name="40% - Énfasis4 3 4 2" xfId="16497"/>
    <cellStyle name="40% - Énfasis4 3 5" xfId="11331"/>
    <cellStyle name="40% - Énfasis4 3 6" xfId="39440"/>
    <cellStyle name="40% - Énfasis4 3 7" xfId="44286"/>
    <cellStyle name="40% - Énfasis4 30" xfId="5223"/>
    <cellStyle name="40% - Énfasis4 30 2" xfId="10361"/>
    <cellStyle name="40% - Énfasis4 30 2 2" xfId="21144"/>
    <cellStyle name="40% - Énfasis4 30 3" xfId="16016"/>
    <cellStyle name="40% - Énfasis4 31" xfId="5252"/>
    <cellStyle name="40% - Énfasis4 31 2" xfId="10390"/>
    <cellStyle name="40% - Énfasis4 31 2 2" xfId="21173"/>
    <cellStyle name="40% - Énfasis4 31 3" xfId="16045"/>
    <cellStyle name="40% - Énfasis4 32" xfId="5269"/>
    <cellStyle name="40% - Énfasis4 32 2" xfId="10405"/>
    <cellStyle name="40% - Énfasis4 32 2 2" xfId="21188"/>
    <cellStyle name="40% - Énfasis4 32 3" xfId="16061"/>
    <cellStyle name="40% - Énfasis4 33" xfId="5285"/>
    <cellStyle name="40% - Énfasis4 33 2" xfId="10421"/>
    <cellStyle name="40% - Énfasis4 33 2 2" xfId="21204"/>
    <cellStyle name="40% - Énfasis4 33 3" xfId="16077"/>
    <cellStyle name="40% - Énfasis4 34" xfId="5305"/>
    <cellStyle name="40% - Énfasis4 34 2" xfId="10441"/>
    <cellStyle name="40% - Énfasis4 34 2 2" xfId="21224"/>
    <cellStyle name="40% - Énfasis4 34 3" xfId="16097"/>
    <cellStyle name="40% - Énfasis4 35" xfId="5321"/>
    <cellStyle name="40% - Énfasis4 35 2" xfId="10457"/>
    <cellStyle name="40% - Énfasis4 35 2 2" xfId="21240"/>
    <cellStyle name="40% - Énfasis4 35 3" xfId="16113"/>
    <cellStyle name="40% - Énfasis4 36" xfId="5338"/>
    <cellStyle name="40% - Énfasis4 36 2" xfId="10474"/>
    <cellStyle name="40% - Énfasis4 36 2 2" xfId="21257"/>
    <cellStyle name="40% - Énfasis4 36 3" xfId="16130"/>
    <cellStyle name="40% - Énfasis4 37" xfId="5386"/>
    <cellStyle name="40% - Énfasis4 37 2" xfId="10522"/>
    <cellStyle name="40% - Énfasis4 37 2 2" xfId="21305"/>
    <cellStyle name="40% - Énfasis4 37 3" xfId="16178"/>
    <cellStyle name="40% - Énfasis4 38" xfId="5406"/>
    <cellStyle name="40% - Énfasis4 38 2" xfId="10542"/>
    <cellStyle name="40% - Énfasis4 38 2 2" xfId="21325"/>
    <cellStyle name="40% - Énfasis4 38 3" xfId="16198"/>
    <cellStyle name="40% - Énfasis4 39" xfId="5435"/>
    <cellStyle name="40% - Énfasis4 39 2" xfId="16227"/>
    <cellStyle name="40% - Énfasis4 4" xfId="521"/>
    <cellStyle name="40% - Énfasis4 4 2" xfId="1614"/>
    <cellStyle name="40% - Énfasis4 4 2 2" xfId="3923"/>
    <cellStyle name="40% - Énfasis4 4 2 2 2" xfId="9070"/>
    <cellStyle name="40% - Énfasis4 4 2 2 2 2" xfId="19853"/>
    <cellStyle name="40% - Énfasis4 4 2 2 3" xfId="14721"/>
    <cellStyle name="40% - Énfasis4 4 2 2 4" xfId="42780"/>
    <cellStyle name="40% - Énfasis4 4 2 2 5" xfId="47623"/>
    <cellStyle name="40% - Énfasis4 4 2 3" xfId="6789"/>
    <cellStyle name="40% - Énfasis4 4 2 3 2" xfId="17572"/>
    <cellStyle name="40% - Énfasis4 4 2 4" xfId="12434"/>
    <cellStyle name="40% - Énfasis4 4 2 5" xfId="40504"/>
    <cellStyle name="40% - Énfasis4 4 2 6" xfId="45347"/>
    <cellStyle name="40% - Énfasis4 4 3" xfId="2862"/>
    <cellStyle name="40% - Énfasis4 4 3 2" xfId="8016"/>
    <cellStyle name="40% - Énfasis4 4 3 2 2" xfId="18799"/>
    <cellStyle name="40% - Énfasis4 4 3 3" xfId="13667"/>
    <cellStyle name="40% - Énfasis4 4 3 4" xfId="41726"/>
    <cellStyle name="40% - Énfasis4 4 3 5" xfId="46569"/>
    <cellStyle name="40% - Énfasis4 4 4" xfId="5727"/>
    <cellStyle name="40% - Énfasis4 4 4 2" xfId="16516"/>
    <cellStyle name="40% - Énfasis4 4 5" xfId="11350"/>
    <cellStyle name="40% - Énfasis4 4 6" xfId="39459"/>
    <cellStyle name="40% - Énfasis4 4 7" xfId="44305"/>
    <cellStyle name="40% - Énfasis4 40" xfId="10867"/>
    <cellStyle name="40% - Énfasis4 40 2" xfId="21650"/>
    <cellStyle name="40% - Énfasis4 41" xfId="10919"/>
    <cellStyle name="40% - Énfasis4 41 2" xfId="21702"/>
    <cellStyle name="40% - Énfasis4 42" xfId="10934"/>
    <cellStyle name="40% - Énfasis4 42 2" xfId="21717"/>
    <cellStyle name="40% - Énfasis4 43" xfId="10955"/>
    <cellStyle name="40% - Énfasis4 43 2" xfId="21738"/>
    <cellStyle name="40% - Énfasis4 44" xfId="10979"/>
    <cellStyle name="40% - Énfasis4 45" xfId="38849"/>
    <cellStyle name="40% - Énfasis4 46" xfId="38863"/>
    <cellStyle name="40% - Énfasis4 47" xfId="38879"/>
    <cellStyle name="40% - Énfasis4 48" xfId="38970"/>
    <cellStyle name="40% - Énfasis4 49" xfId="38986"/>
    <cellStyle name="40% - Énfasis4 5" xfId="537"/>
    <cellStyle name="40% - Énfasis4 5 2" xfId="1628"/>
    <cellStyle name="40% - Énfasis4 5 2 2" xfId="3937"/>
    <cellStyle name="40% - Énfasis4 5 2 2 2" xfId="9084"/>
    <cellStyle name="40% - Énfasis4 5 2 2 2 2" xfId="19867"/>
    <cellStyle name="40% - Énfasis4 5 2 2 3" xfId="14735"/>
    <cellStyle name="40% - Énfasis4 5 2 2 4" xfId="42794"/>
    <cellStyle name="40% - Énfasis4 5 2 2 5" xfId="47637"/>
    <cellStyle name="40% - Énfasis4 5 2 3" xfId="6803"/>
    <cellStyle name="40% - Énfasis4 5 2 3 2" xfId="17586"/>
    <cellStyle name="40% - Énfasis4 5 2 4" xfId="12448"/>
    <cellStyle name="40% - Énfasis4 5 2 5" xfId="40518"/>
    <cellStyle name="40% - Énfasis4 5 2 6" xfId="45361"/>
    <cellStyle name="40% - Énfasis4 5 3" xfId="2876"/>
    <cellStyle name="40% - Énfasis4 5 3 2" xfId="8030"/>
    <cellStyle name="40% - Énfasis4 5 3 2 2" xfId="18813"/>
    <cellStyle name="40% - Énfasis4 5 3 3" xfId="13681"/>
    <cellStyle name="40% - Énfasis4 5 3 4" xfId="41740"/>
    <cellStyle name="40% - Énfasis4 5 3 5" xfId="46583"/>
    <cellStyle name="40% - Énfasis4 5 4" xfId="5741"/>
    <cellStyle name="40% - Énfasis4 5 4 2" xfId="16530"/>
    <cellStyle name="40% - Énfasis4 5 5" xfId="11365"/>
    <cellStyle name="40% - Énfasis4 5 6" xfId="39473"/>
    <cellStyle name="40% - Énfasis4 5 7" xfId="44319"/>
    <cellStyle name="40% - Énfasis4 50" xfId="39002"/>
    <cellStyle name="40% - Énfasis4 51" xfId="39033"/>
    <cellStyle name="40% - Énfasis4 52" xfId="39047"/>
    <cellStyle name="40% - Énfasis4 53" xfId="39066"/>
    <cellStyle name="40% - Énfasis4 54" xfId="39086"/>
    <cellStyle name="40% - Énfasis4 55" xfId="39104"/>
    <cellStyle name="40% - Énfasis4 56" xfId="43904"/>
    <cellStyle name="40% - Énfasis4 57" xfId="43930"/>
    <cellStyle name="40% - Énfasis4 58" xfId="43948"/>
    <cellStyle name="40% - Énfasis4 59" xfId="43974"/>
    <cellStyle name="40% - Énfasis4 6" xfId="554"/>
    <cellStyle name="40% - Énfasis4 6 2" xfId="1645"/>
    <cellStyle name="40% - Énfasis4 6 2 2" xfId="3954"/>
    <cellStyle name="40% - Énfasis4 6 2 2 2" xfId="9101"/>
    <cellStyle name="40% - Énfasis4 6 2 2 2 2" xfId="19884"/>
    <cellStyle name="40% - Énfasis4 6 2 2 3" xfId="14752"/>
    <cellStyle name="40% - Énfasis4 6 2 2 4" xfId="42811"/>
    <cellStyle name="40% - Énfasis4 6 2 2 5" xfId="47654"/>
    <cellStyle name="40% - Énfasis4 6 2 3" xfId="6820"/>
    <cellStyle name="40% - Énfasis4 6 2 3 2" xfId="17603"/>
    <cellStyle name="40% - Énfasis4 6 2 4" xfId="12465"/>
    <cellStyle name="40% - Énfasis4 6 2 5" xfId="40535"/>
    <cellStyle name="40% - Énfasis4 6 2 6" xfId="45378"/>
    <cellStyle name="40% - Énfasis4 6 3" xfId="2893"/>
    <cellStyle name="40% - Énfasis4 6 3 2" xfId="8047"/>
    <cellStyle name="40% - Énfasis4 6 3 2 2" xfId="18830"/>
    <cellStyle name="40% - Énfasis4 6 3 3" xfId="13698"/>
    <cellStyle name="40% - Énfasis4 6 3 4" xfId="41757"/>
    <cellStyle name="40% - Énfasis4 6 3 5" xfId="46600"/>
    <cellStyle name="40% - Énfasis4 6 4" xfId="5758"/>
    <cellStyle name="40% - Énfasis4 6 4 2" xfId="16547"/>
    <cellStyle name="40% - Énfasis4 6 5" xfId="11382"/>
    <cellStyle name="40% - Énfasis4 6 6" xfId="39490"/>
    <cellStyle name="40% - Énfasis4 6 7" xfId="44336"/>
    <cellStyle name="40% - Énfasis4 7" xfId="574"/>
    <cellStyle name="40% - Énfasis4 7 2" xfId="1665"/>
    <cellStyle name="40% - Énfasis4 7 2 2" xfId="3974"/>
    <cellStyle name="40% - Énfasis4 7 2 2 2" xfId="9121"/>
    <cellStyle name="40% - Énfasis4 7 2 2 2 2" xfId="19904"/>
    <cellStyle name="40% - Énfasis4 7 2 2 3" xfId="14772"/>
    <cellStyle name="40% - Énfasis4 7 2 2 4" xfId="42831"/>
    <cellStyle name="40% - Énfasis4 7 2 2 5" xfId="47674"/>
    <cellStyle name="40% - Énfasis4 7 2 3" xfId="6840"/>
    <cellStyle name="40% - Énfasis4 7 2 3 2" xfId="17623"/>
    <cellStyle name="40% - Énfasis4 7 2 4" xfId="12485"/>
    <cellStyle name="40% - Énfasis4 7 2 5" xfId="40555"/>
    <cellStyle name="40% - Énfasis4 7 2 6" xfId="45398"/>
    <cellStyle name="40% - Énfasis4 7 3" xfId="2913"/>
    <cellStyle name="40% - Énfasis4 7 3 2" xfId="8067"/>
    <cellStyle name="40% - Énfasis4 7 3 2 2" xfId="18850"/>
    <cellStyle name="40% - Énfasis4 7 3 3" xfId="13718"/>
    <cellStyle name="40% - Énfasis4 7 3 4" xfId="41777"/>
    <cellStyle name="40% - Énfasis4 7 3 5" xfId="46620"/>
    <cellStyle name="40% - Énfasis4 7 4" xfId="5778"/>
    <cellStyle name="40% - Énfasis4 7 4 2" xfId="16567"/>
    <cellStyle name="40% - Énfasis4 7 5" xfId="11402"/>
    <cellStyle name="40% - Énfasis4 7 6" xfId="39509"/>
    <cellStyle name="40% - Énfasis4 7 7" xfId="44355"/>
    <cellStyle name="40% - Énfasis4 8" xfId="589"/>
    <cellStyle name="40% - Énfasis4 8 2" xfId="1680"/>
    <cellStyle name="40% - Énfasis4 8 2 2" xfId="3989"/>
    <cellStyle name="40% - Énfasis4 8 2 2 2" xfId="9136"/>
    <cellStyle name="40% - Énfasis4 8 2 2 2 2" xfId="19919"/>
    <cellStyle name="40% - Énfasis4 8 2 2 3" xfId="14787"/>
    <cellStyle name="40% - Énfasis4 8 2 2 4" xfId="42846"/>
    <cellStyle name="40% - Énfasis4 8 2 2 5" xfId="47689"/>
    <cellStyle name="40% - Énfasis4 8 2 3" xfId="6855"/>
    <cellStyle name="40% - Énfasis4 8 2 3 2" xfId="17638"/>
    <cellStyle name="40% - Énfasis4 8 2 4" xfId="12500"/>
    <cellStyle name="40% - Énfasis4 8 2 5" xfId="40570"/>
    <cellStyle name="40% - Énfasis4 8 2 6" xfId="45413"/>
    <cellStyle name="40% - Énfasis4 8 3" xfId="2928"/>
    <cellStyle name="40% - Énfasis4 8 3 2" xfId="8082"/>
    <cellStyle name="40% - Énfasis4 8 3 2 2" xfId="18865"/>
    <cellStyle name="40% - Énfasis4 8 3 3" xfId="13733"/>
    <cellStyle name="40% - Énfasis4 8 3 4" xfId="41792"/>
    <cellStyle name="40% - Énfasis4 8 3 5" xfId="46635"/>
    <cellStyle name="40% - Énfasis4 8 4" xfId="5793"/>
    <cellStyle name="40% - Énfasis4 8 4 2" xfId="16582"/>
    <cellStyle name="40% - Énfasis4 8 5" xfId="11417"/>
    <cellStyle name="40% - Énfasis4 8 6" xfId="39523"/>
    <cellStyle name="40% - Énfasis4 8 7" xfId="44369"/>
    <cellStyle name="40% - Énfasis4 9" xfId="667"/>
    <cellStyle name="40% - Énfasis4 9 2" xfId="1758"/>
    <cellStyle name="40% - Énfasis4 9 2 2" xfId="4067"/>
    <cellStyle name="40% - Énfasis4 9 2 2 2" xfId="9214"/>
    <cellStyle name="40% - Énfasis4 9 2 2 2 2" xfId="19997"/>
    <cellStyle name="40% - Énfasis4 9 2 2 3" xfId="14865"/>
    <cellStyle name="40% - Énfasis4 9 2 2 4" xfId="42924"/>
    <cellStyle name="40% - Énfasis4 9 2 2 5" xfId="47767"/>
    <cellStyle name="40% - Énfasis4 9 2 3" xfId="6933"/>
    <cellStyle name="40% - Énfasis4 9 2 3 2" xfId="17716"/>
    <cellStyle name="40% - Énfasis4 9 2 4" xfId="12578"/>
    <cellStyle name="40% - Énfasis4 9 2 5" xfId="40648"/>
    <cellStyle name="40% - Énfasis4 9 2 6" xfId="45491"/>
    <cellStyle name="40% - Énfasis4 9 3" xfId="3006"/>
    <cellStyle name="40% - Énfasis4 9 3 2" xfId="8160"/>
    <cellStyle name="40% - Énfasis4 9 3 2 2" xfId="18943"/>
    <cellStyle name="40% - Énfasis4 9 3 3" xfId="13811"/>
    <cellStyle name="40% - Énfasis4 9 3 4" xfId="41870"/>
    <cellStyle name="40% - Énfasis4 9 3 5" xfId="46713"/>
    <cellStyle name="40% - Énfasis4 9 4" xfId="5871"/>
    <cellStyle name="40% - Énfasis4 9 4 2" xfId="16660"/>
    <cellStyle name="40% - Énfasis4 9 5" xfId="11496"/>
    <cellStyle name="40% - Énfasis4 9 6" xfId="39601"/>
    <cellStyle name="40% - Énfasis4 9 7" xfId="44447"/>
    <cellStyle name="40% - Énfasis5 10" xfId="810"/>
    <cellStyle name="40% - Énfasis5 10 2" xfId="1893"/>
    <cellStyle name="40% - Énfasis5 10 2 2" xfId="4202"/>
    <cellStyle name="40% - Énfasis5 10 2 2 2" xfId="9349"/>
    <cellStyle name="40% - Énfasis5 10 2 2 2 2" xfId="20132"/>
    <cellStyle name="40% - Énfasis5 10 2 2 3" xfId="15000"/>
    <cellStyle name="40% - Énfasis5 10 2 2 4" xfId="43059"/>
    <cellStyle name="40% - Énfasis5 10 2 2 5" xfId="47902"/>
    <cellStyle name="40% - Énfasis5 10 2 3" xfId="7068"/>
    <cellStyle name="40% - Énfasis5 10 2 3 2" xfId="17851"/>
    <cellStyle name="40% - Énfasis5 10 2 4" xfId="12713"/>
    <cellStyle name="40% - Énfasis5 10 2 5" xfId="40783"/>
    <cellStyle name="40% - Énfasis5 10 2 6" xfId="45626"/>
    <cellStyle name="40% - Énfasis5 10 3" xfId="3147"/>
    <cellStyle name="40% - Énfasis5 10 3 2" xfId="8294"/>
    <cellStyle name="40% - Énfasis5 10 3 2 2" xfId="19077"/>
    <cellStyle name="40% - Énfasis5 10 3 3" xfId="13945"/>
    <cellStyle name="40% - Énfasis5 10 3 4" xfId="42004"/>
    <cellStyle name="40% - Énfasis5 10 3 5" xfId="46847"/>
    <cellStyle name="40% - Énfasis5 10 4" xfId="6011"/>
    <cellStyle name="40% - Énfasis5 10 4 2" xfId="16794"/>
    <cellStyle name="40% - Énfasis5 10 5" xfId="11638"/>
    <cellStyle name="40% - Énfasis5 10 6" xfId="39734"/>
    <cellStyle name="40% - Énfasis5 10 7" xfId="44581"/>
    <cellStyle name="40% - Énfasis5 11" xfId="919"/>
    <cellStyle name="40% - Énfasis5 11 2" xfId="2002"/>
    <cellStyle name="40% - Énfasis5 11 2 2" xfId="4311"/>
    <cellStyle name="40% - Énfasis5 11 2 2 2" xfId="9458"/>
    <cellStyle name="40% - Énfasis5 11 2 2 2 2" xfId="20241"/>
    <cellStyle name="40% - Énfasis5 11 2 2 3" xfId="15109"/>
    <cellStyle name="40% - Énfasis5 11 2 2 4" xfId="43168"/>
    <cellStyle name="40% - Énfasis5 11 2 2 5" xfId="48011"/>
    <cellStyle name="40% - Énfasis5 11 2 3" xfId="7177"/>
    <cellStyle name="40% - Énfasis5 11 2 3 2" xfId="17960"/>
    <cellStyle name="40% - Énfasis5 11 2 4" xfId="12822"/>
    <cellStyle name="40% - Énfasis5 11 2 5" xfId="40892"/>
    <cellStyle name="40% - Énfasis5 11 2 6" xfId="45735"/>
    <cellStyle name="40% - Énfasis5 11 3" xfId="3256"/>
    <cellStyle name="40% - Énfasis5 11 3 2" xfId="8403"/>
    <cellStyle name="40% - Énfasis5 11 3 2 2" xfId="19186"/>
    <cellStyle name="40% - Énfasis5 11 3 3" xfId="14054"/>
    <cellStyle name="40% - Énfasis5 11 3 4" xfId="42113"/>
    <cellStyle name="40% - Énfasis5 11 3 5" xfId="46956"/>
    <cellStyle name="40% - Énfasis5 11 4" xfId="6120"/>
    <cellStyle name="40% - Énfasis5 11 4 2" xfId="16903"/>
    <cellStyle name="40% - Énfasis5 11 5" xfId="11747"/>
    <cellStyle name="40% - Énfasis5 11 6" xfId="39843"/>
    <cellStyle name="40% - Énfasis5 11 7" xfId="44690"/>
    <cellStyle name="40% - Énfasis5 12" xfId="994"/>
    <cellStyle name="40% - Énfasis5 12 2" xfId="2077"/>
    <cellStyle name="40% - Énfasis5 12 2 2" xfId="4386"/>
    <cellStyle name="40% - Énfasis5 12 2 2 2" xfId="9533"/>
    <cellStyle name="40% - Énfasis5 12 2 2 2 2" xfId="20316"/>
    <cellStyle name="40% - Énfasis5 12 2 2 3" xfId="15184"/>
    <cellStyle name="40% - Énfasis5 12 2 2 4" xfId="43243"/>
    <cellStyle name="40% - Énfasis5 12 2 2 5" xfId="48086"/>
    <cellStyle name="40% - Énfasis5 12 2 3" xfId="7252"/>
    <cellStyle name="40% - Énfasis5 12 2 3 2" xfId="18035"/>
    <cellStyle name="40% - Énfasis5 12 2 4" xfId="12897"/>
    <cellStyle name="40% - Énfasis5 12 2 5" xfId="40967"/>
    <cellStyle name="40% - Énfasis5 12 2 6" xfId="45810"/>
    <cellStyle name="40% - Énfasis5 12 3" xfId="3331"/>
    <cellStyle name="40% - Énfasis5 12 3 2" xfId="8478"/>
    <cellStyle name="40% - Énfasis5 12 3 2 2" xfId="19261"/>
    <cellStyle name="40% - Énfasis5 12 3 3" xfId="14129"/>
    <cellStyle name="40% - Énfasis5 12 3 4" xfId="42188"/>
    <cellStyle name="40% - Énfasis5 12 3 5" xfId="47031"/>
    <cellStyle name="40% - Énfasis5 12 4" xfId="6195"/>
    <cellStyle name="40% - Énfasis5 12 4 2" xfId="16978"/>
    <cellStyle name="40% - Énfasis5 12 5" xfId="11822"/>
    <cellStyle name="40% - Énfasis5 12 6" xfId="39918"/>
    <cellStyle name="40% - Énfasis5 12 7" xfId="44765"/>
    <cellStyle name="40% - Énfasis5 13" xfId="1042"/>
    <cellStyle name="40% - Énfasis5 13 2" xfId="2126"/>
    <cellStyle name="40% - Énfasis5 13 2 2" xfId="4434"/>
    <cellStyle name="40% - Énfasis5 13 2 2 2" xfId="9581"/>
    <cellStyle name="40% - Énfasis5 13 2 2 2 2" xfId="20364"/>
    <cellStyle name="40% - Énfasis5 13 2 2 3" xfId="15232"/>
    <cellStyle name="40% - Énfasis5 13 2 2 4" xfId="43291"/>
    <cellStyle name="40% - Énfasis5 13 2 2 5" xfId="48134"/>
    <cellStyle name="40% - Énfasis5 13 2 3" xfId="7300"/>
    <cellStyle name="40% - Énfasis5 13 2 3 2" xfId="18083"/>
    <cellStyle name="40% - Énfasis5 13 2 4" xfId="12946"/>
    <cellStyle name="40% - Énfasis5 13 2 5" xfId="41015"/>
    <cellStyle name="40% - Énfasis5 13 2 6" xfId="45858"/>
    <cellStyle name="40% - Énfasis5 13 3" xfId="3379"/>
    <cellStyle name="40% - Énfasis5 13 3 2" xfId="8526"/>
    <cellStyle name="40% - Énfasis5 13 3 2 2" xfId="19309"/>
    <cellStyle name="40% - Énfasis5 13 3 3" xfId="14177"/>
    <cellStyle name="40% - Énfasis5 13 3 4" xfId="42236"/>
    <cellStyle name="40% - Énfasis5 13 3 5" xfId="47079"/>
    <cellStyle name="40% - Énfasis5 13 4" xfId="6243"/>
    <cellStyle name="40% - Énfasis5 13 4 2" xfId="17026"/>
    <cellStyle name="40% - Énfasis5 13 5" xfId="11870"/>
    <cellStyle name="40% - Énfasis5 13 6" xfId="39967"/>
    <cellStyle name="40% - Énfasis5 13 7" xfId="44813"/>
    <cellStyle name="40% - Énfasis5 14" xfId="1116"/>
    <cellStyle name="40% - Énfasis5 14 2" xfId="2200"/>
    <cellStyle name="40% - Énfasis5 14 2 2" xfId="4508"/>
    <cellStyle name="40% - Énfasis5 14 2 2 2" xfId="9655"/>
    <cellStyle name="40% - Énfasis5 14 2 2 2 2" xfId="20438"/>
    <cellStyle name="40% - Énfasis5 14 2 2 3" xfId="15306"/>
    <cellStyle name="40% - Énfasis5 14 2 2 4" xfId="43365"/>
    <cellStyle name="40% - Énfasis5 14 2 2 5" xfId="48208"/>
    <cellStyle name="40% - Énfasis5 14 2 3" xfId="7374"/>
    <cellStyle name="40% - Énfasis5 14 2 3 2" xfId="18157"/>
    <cellStyle name="40% - Énfasis5 14 2 4" xfId="13020"/>
    <cellStyle name="40% - Énfasis5 14 2 5" xfId="41089"/>
    <cellStyle name="40% - Énfasis5 14 2 6" xfId="45932"/>
    <cellStyle name="40% - Énfasis5 14 3" xfId="3453"/>
    <cellStyle name="40% - Énfasis5 14 3 2" xfId="8600"/>
    <cellStyle name="40% - Énfasis5 14 3 2 2" xfId="19383"/>
    <cellStyle name="40% - Énfasis5 14 3 3" xfId="14251"/>
    <cellStyle name="40% - Énfasis5 14 3 4" xfId="42310"/>
    <cellStyle name="40% - Énfasis5 14 3 5" xfId="47153"/>
    <cellStyle name="40% - Énfasis5 14 4" xfId="6317"/>
    <cellStyle name="40% - Énfasis5 14 4 2" xfId="17100"/>
    <cellStyle name="40% - Énfasis5 14 5" xfId="11944"/>
    <cellStyle name="40% - Énfasis5 14 6" xfId="40041"/>
    <cellStyle name="40% - Énfasis5 14 7" xfId="44887"/>
    <cellStyle name="40% - Énfasis5 15" xfId="1183"/>
    <cellStyle name="40% - Énfasis5 15 2" xfId="2267"/>
    <cellStyle name="40% - Énfasis5 15 2 2" xfId="4575"/>
    <cellStyle name="40% - Énfasis5 15 2 2 2" xfId="9722"/>
    <cellStyle name="40% - Énfasis5 15 2 2 2 2" xfId="20505"/>
    <cellStyle name="40% - Énfasis5 15 2 2 3" xfId="15373"/>
    <cellStyle name="40% - Énfasis5 15 2 2 4" xfId="43432"/>
    <cellStyle name="40% - Énfasis5 15 2 2 5" xfId="48275"/>
    <cellStyle name="40% - Énfasis5 15 2 3" xfId="7441"/>
    <cellStyle name="40% - Énfasis5 15 2 3 2" xfId="18224"/>
    <cellStyle name="40% - Énfasis5 15 2 4" xfId="13087"/>
    <cellStyle name="40% - Énfasis5 15 2 5" xfId="41156"/>
    <cellStyle name="40% - Énfasis5 15 2 6" xfId="45999"/>
    <cellStyle name="40% - Énfasis5 15 3" xfId="3518"/>
    <cellStyle name="40% - Énfasis5 15 3 2" xfId="8665"/>
    <cellStyle name="40% - Énfasis5 15 3 2 2" xfId="19448"/>
    <cellStyle name="40% - Énfasis5 15 3 3" xfId="14316"/>
    <cellStyle name="40% - Énfasis5 15 3 4" xfId="42375"/>
    <cellStyle name="40% - Énfasis5 15 3 5" xfId="47218"/>
    <cellStyle name="40% - Énfasis5 15 4" xfId="6384"/>
    <cellStyle name="40% - Énfasis5 15 4 2" xfId="17167"/>
    <cellStyle name="40% - Énfasis5 15 5" xfId="12011"/>
    <cellStyle name="40% - Énfasis5 15 6" xfId="39184"/>
    <cellStyle name="40% - Énfasis5 15 7" xfId="44031"/>
    <cellStyle name="40% - Énfasis5 16" xfId="1216"/>
    <cellStyle name="40% - Énfasis5 16 2" xfId="2300"/>
    <cellStyle name="40% - Énfasis5 16 2 2" xfId="4608"/>
    <cellStyle name="40% - Énfasis5 16 2 2 2" xfId="9755"/>
    <cellStyle name="40% - Énfasis5 16 2 2 2 2" xfId="20538"/>
    <cellStyle name="40% - Énfasis5 16 2 2 3" xfId="15406"/>
    <cellStyle name="40% - Énfasis5 16 2 2 4" xfId="43465"/>
    <cellStyle name="40% - Énfasis5 16 2 2 5" xfId="48308"/>
    <cellStyle name="40% - Énfasis5 16 2 3" xfId="7474"/>
    <cellStyle name="40% - Énfasis5 16 2 3 2" xfId="18257"/>
    <cellStyle name="40% - Énfasis5 16 2 4" xfId="13120"/>
    <cellStyle name="40% - Énfasis5 16 2 5" xfId="41189"/>
    <cellStyle name="40% - Énfasis5 16 2 6" xfId="46032"/>
    <cellStyle name="40% - Énfasis5 16 3" xfId="3551"/>
    <cellStyle name="40% - Énfasis5 16 3 2" xfId="8698"/>
    <cellStyle name="40% - Énfasis5 16 3 2 2" xfId="19481"/>
    <cellStyle name="40% - Énfasis5 16 3 3" xfId="14349"/>
    <cellStyle name="40% - Énfasis5 16 3 4" xfId="42408"/>
    <cellStyle name="40% - Énfasis5 16 3 5" xfId="47251"/>
    <cellStyle name="40% - Énfasis5 16 4" xfId="6417"/>
    <cellStyle name="40% - Énfasis5 16 4 2" xfId="17200"/>
    <cellStyle name="40% - Énfasis5 16 5" xfId="12044"/>
    <cellStyle name="40% - Énfasis5 16 6" xfId="40136"/>
    <cellStyle name="40% - Énfasis5 16 7" xfId="44979"/>
    <cellStyle name="40% - Énfasis5 17" xfId="1237"/>
    <cellStyle name="40% - Énfasis5 17 2" xfId="2321"/>
    <cellStyle name="40% - Énfasis5 17 2 2" xfId="4629"/>
    <cellStyle name="40% - Énfasis5 17 2 2 2" xfId="9776"/>
    <cellStyle name="40% - Énfasis5 17 2 2 2 2" xfId="20559"/>
    <cellStyle name="40% - Énfasis5 17 2 2 3" xfId="15427"/>
    <cellStyle name="40% - Énfasis5 17 2 2 4" xfId="43486"/>
    <cellStyle name="40% - Énfasis5 17 2 2 5" xfId="48329"/>
    <cellStyle name="40% - Énfasis5 17 2 3" xfId="7495"/>
    <cellStyle name="40% - Énfasis5 17 2 3 2" xfId="18278"/>
    <cellStyle name="40% - Énfasis5 17 2 4" xfId="13141"/>
    <cellStyle name="40% - Énfasis5 17 2 5" xfId="41210"/>
    <cellStyle name="40% - Énfasis5 17 2 6" xfId="46053"/>
    <cellStyle name="40% - Énfasis5 17 3" xfId="3572"/>
    <cellStyle name="40% - Énfasis5 17 3 2" xfId="8719"/>
    <cellStyle name="40% - Énfasis5 17 3 2 2" xfId="19502"/>
    <cellStyle name="40% - Énfasis5 17 3 3" xfId="14370"/>
    <cellStyle name="40% - Énfasis5 17 3 4" xfId="42429"/>
    <cellStyle name="40% - Énfasis5 17 3 5" xfId="47272"/>
    <cellStyle name="40% - Énfasis5 17 4" xfId="6438"/>
    <cellStyle name="40% - Énfasis5 17 4 2" xfId="17221"/>
    <cellStyle name="40% - Énfasis5 17 5" xfId="12065"/>
    <cellStyle name="40% - Énfasis5 17 6" xfId="40157"/>
    <cellStyle name="40% - Énfasis5 17 7" xfId="45000"/>
    <cellStyle name="40% - Énfasis5 18" xfId="1270"/>
    <cellStyle name="40% - Énfasis5 18 2" xfId="2354"/>
    <cellStyle name="40% - Énfasis5 18 2 2" xfId="4662"/>
    <cellStyle name="40% - Énfasis5 18 2 2 2" xfId="9809"/>
    <cellStyle name="40% - Énfasis5 18 2 2 2 2" xfId="20592"/>
    <cellStyle name="40% - Énfasis5 18 2 2 3" xfId="15460"/>
    <cellStyle name="40% - Énfasis5 18 2 2 4" xfId="43519"/>
    <cellStyle name="40% - Énfasis5 18 2 2 5" xfId="48362"/>
    <cellStyle name="40% - Énfasis5 18 2 3" xfId="7528"/>
    <cellStyle name="40% - Énfasis5 18 2 3 2" xfId="18311"/>
    <cellStyle name="40% - Énfasis5 18 2 4" xfId="13174"/>
    <cellStyle name="40% - Énfasis5 18 2 5" xfId="41243"/>
    <cellStyle name="40% - Énfasis5 18 2 6" xfId="46086"/>
    <cellStyle name="40% - Énfasis5 18 3" xfId="3605"/>
    <cellStyle name="40% - Énfasis5 18 3 2" xfId="8752"/>
    <cellStyle name="40% - Énfasis5 18 3 2 2" xfId="19535"/>
    <cellStyle name="40% - Énfasis5 18 3 3" xfId="14403"/>
    <cellStyle name="40% - Énfasis5 18 3 4" xfId="42462"/>
    <cellStyle name="40% - Énfasis5 18 3 5" xfId="47305"/>
    <cellStyle name="40% - Énfasis5 18 4" xfId="6471"/>
    <cellStyle name="40% - Énfasis5 18 4 2" xfId="17254"/>
    <cellStyle name="40% - Énfasis5 18 5" xfId="12098"/>
    <cellStyle name="40% - Énfasis5 18 6" xfId="40188"/>
    <cellStyle name="40% - Énfasis5 18 7" xfId="45031"/>
    <cellStyle name="40% - Énfasis5 19" xfId="1290"/>
    <cellStyle name="40% - Énfasis5 19 2" xfId="3625"/>
    <cellStyle name="40% - Énfasis5 19 2 2" xfId="8772"/>
    <cellStyle name="40% - Énfasis5 19 2 2 2" xfId="19555"/>
    <cellStyle name="40% - Énfasis5 19 2 3" xfId="14423"/>
    <cellStyle name="40% - Énfasis5 19 2 4" xfId="42482"/>
    <cellStyle name="40% - Énfasis5 19 2 5" xfId="47325"/>
    <cellStyle name="40% - Énfasis5 19 3" xfId="6491"/>
    <cellStyle name="40% - Énfasis5 19 3 2" xfId="17274"/>
    <cellStyle name="40% - Énfasis5 19 4" xfId="12118"/>
    <cellStyle name="40% - Énfasis5 19 5" xfId="40208"/>
    <cellStyle name="40% - Énfasis5 19 6" xfId="45051"/>
    <cellStyle name="40% - Énfasis5 2" xfId="144"/>
    <cellStyle name="40% - Énfasis5 2 10" xfId="44250"/>
    <cellStyle name="40% - Énfasis5 2 2" xfId="686"/>
    <cellStyle name="40% - Énfasis5 2 2 2" xfId="1777"/>
    <cellStyle name="40% - Énfasis5 2 2 2 2" xfId="4086"/>
    <cellStyle name="40% - Énfasis5 2 2 2 2 2" xfId="9233"/>
    <cellStyle name="40% - Énfasis5 2 2 2 2 2 2" xfId="20016"/>
    <cellStyle name="40% - Énfasis5 2 2 2 2 3" xfId="14884"/>
    <cellStyle name="40% - Énfasis5 2 2 2 2 4" xfId="42943"/>
    <cellStyle name="40% - Énfasis5 2 2 2 2 5" xfId="47786"/>
    <cellStyle name="40% - Énfasis5 2 2 2 3" xfId="6952"/>
    <cellStyle name="40% - Énfasis5 2 2 2 3 2" xfId="17735"/>
    <cellStyle name="40% - Énfasis5 2 2 2 4" xfId="12597"/>
    <cellStyle name="40% - Énfasis5 2 2 2 5" xfId="40667"/>
    <cellStyle name="40% - Énfasis5 2 2 2 6" xfId="45510"/>
    <cellStyle name="40% - Énfasis5 2 2 3" xfId="3025"/>
    <cellStyle name="40% - Énfasis5 2 2 3 2" xfId="8179"/>
    <cellStyle name="40% - Énfasis5 2 2 3 2 2" xfId="18962"/>
    <cellStyle name="40% - Énfasis5 2 2 3 3" xfId="13830"/>
    <cellStyle name="40% - Énfasis5 2 2 3 4" xfId="41889"/>
    <cellStyle name="40% - Énfasis5 2 2 3 5" xfId="46732"/>
    <cellStyle name="40% - Énfasis5 2 2 4" xfId="5890"/>
    <cellStyle name="40% - Énfasis5 2 2 4 2" xfId="16679"/>
    <cellStyle name="40% - Énfasis5 2 2 5" xfId="11515"/>
    <cellStyle name="40% - Énfasis5 2 2 6" xfId="39620"/>
    <cellStyle name="40% - Énfasis5 2 2 7" xfId="44466"/>
    <cellStyle name="40% - Énfasis5 2 3" xfId="1559"/>
    <cellStyle name="40% - Énfasis5 2 3 2" xfId="3868"/>
    <cellStyle name="40% - Énfasis5 2 3 2 2" xfId="9015"/>
    <cellStyle name="40% - Énfasis5 2 3 2 2 2" xfId="19798"/>
    <cellStyle name="40% - Énfasis5 2 3 2 3" xfId="14666"/>
    <cellStyle name="40% - Énfasis5 2 3 2 4" xfId="42725"/>
    <cellStyle name="40% - Énfasis5 2 3 2 5" xfId="47568"/>
    <cellStyle name="40% - Énfasis5 2 3 3" xfId="6734"/>
    <cellStyle name="40% - Énfasis5 2 3 3 2" xfId="17517"/>
    <cellStyle name="40% - Énfasis5 2 3 4" xfId="12379"/>
    <cellStyle name="40% - Énfasis5 2 3 5" xfId="40449"/>
    <cellStyle name="40% - Énfasis5 2 3 6" xfId="45292"/>
    <cellStyle name="40% - Énfasis5 2 4" xfId="2585"/>
    <cellStyle name="40% - Énfasis5 2 4 2" xfId="7753"/>
    <cellStyle name="40% - Énfasis5 2 4 2 2" xfId="18536"/>
    <cellStyle name="40% - Énfasis5 2 4 3" xfId="13400"/>
    <cellStyle name="40% - Énfasis5 2 4 4" xfId="41465"/>
    <cellStyle name="40% - Énfasis5 2 4 5" xfId="46308"/>
    <cellStyle name="40% - Énfasis5 2 5" xfId="4974"/>
    <cellStyle name="40% - Énfasis5 2 5 2" xfId="10122"/>
    <cellStyle name="40% - Énfasis5 2 5 2 2" xfId="20905"/>
    <cellStyle name="40% - Énfasis5 2 5 3" xfId="15772"/>
    <cellStyle name="40% - Énfasis5 2 5 4" xfId="43828"/>
    <cellStyle name="40% - Énfasis5 2 5 5" xfId="48671"/>
    <cellStyle name="40% - Énfasis5 2 6" xfId="5051"/>
    <cellStyle name="40% - Énfasis5 2 6 2" xfId="10199"/>
    <cellStyle name="40% - Énfasis5 2 6 2 2" xfId="20982"/>
    <cellStyle name="40% - Énfasis5 2 6 3" xfId="15848"/>
    <cellStyle name="40% - Énfasis5 2 7" xfId="5459"/>
    <cellStyle name="40% - Énfasis5 2 7 2" xfId="16251"/>
    <cellStyle name="40% - Énfasis5 2 8" xfId="10996"/>
    <cellStyle name="40% - Énfasis5 2 9" xfId="39404"/>
    <cellStyle name="40% - Énfasis5 20" xfId="1312"/>
    <cellStyle name="40% - Énfasis5 20 2" xfId="3646"/>
    <cellStyle name="40% - Énfasis5 20 2 2" xfId="8793"/>
    <cellStyle name="40% - Énfasis5 20 2 2 2" xfId="19576"/>
    <cellStyle name="40% - Énfasis5 20 2 3" xfId="14444"/>
    <cellStyle name="40% - Énfasis5 20 2 4" xfId="42503"/>
    <cellStyle name="40% - Énfasis5 20 2 5" xfId="47346"/>
    <cellStyle name="40% - Énfasis5 20 3" xfId="6512"/>
    <cellStyle name="40% - Énfasis5 20 3 2" xfId="17295"/>
    <cellStyle name="40% - Énfasis5 20 4" xfId="12139"/>
    <cellStyle name="40% - Énfasis5 20 5" xfId="40229"/>
    <cellStyle name="40% - Énfasis5 20 6" xfId="45072"/>
    <cellStyle name="40% - Énfasis5 21" xfId="2408"/>
    <cellStyle name="40% - Énfasis5 21 2" xfId="4710"/>
    <cellStyle name="40% - Énfasis5 21 2 2" xfId="9857"/>
    <cellStyle name="40% - Énfasis5 21 2 2 2" xfId="20640"/>
    <cellStyle name="40% - Énfasis5 21 2 3" xfId="15508"/>
    <cellStyle name="40% - Énfasis5 21 2 4" xfId="43567"/>
    <cellStyle name="40% - Énfasis5 21 2 5" xfId="48410"/>
    <cellStyle name="40% - Énfasis5 21 3" xfId="7576"/>
    <cellStyle name="40% - Énfasis5 21 3 2" xfId="18359"/>
    <cellStyle name="40% - Énfasis5 21 4" xfId="13222"/>
    <cellStyle name="40% - Énfasis5 21 5" xfId="41291"/>
    <cellStyle name="40% - Énfasis5 21 6" xfId="46134"/>
    <cellStyle name="40% - Énfasis5 22" xfId="2444"/>
    <cellStyle name="40% - Énfasis5 22 2" xfId="4746"/>
    <cellStyle name="40% - Énfasis5 22 2 2" xfId="9893"/>
    <cellStyle name="40% - Énfasis5 22 2 2 2" xfId="20676"/>
    <cellStyle name="40% - Énfasis5 22 2 3" xfId="15544"/>
    <cellStyle name="40% - Énfasis5 22 2 4" xfId="43603"/>
    <cellStyle name="40% - Énfasis5 22 2 5" xfId="48446"/>
    <cellStyle name="40% - Énfasis5 22 3" xfId="7612"/>
    <cellStyle name="40% - Énfasis5 22 3 2" xfId="18395"/>
    <cellStyle name="40% - Énfasis5 22 4" xfId="13258"/>
    <cellStyle name="40% - Énfasis5 22 5" xfId="41327"/>
    <cellStyle name="40% - Énfasis5 22 6" xfId="46170"/>
    <cellStyle name="40% - Énfasis5 23" xfId="2459"/>
    <cellStyle name="40% - Énfasis5 23 2" xfId="4761"/>
    <cellStyle name="40% - Énfasis5 23 2 2" xfId="9908"/>
    <cellStyle name="40% - Énfasis5 23 2 2 2" xfId="20691"/>
    <cellStyle name="40% - Énfasis5 23 2 3" xfId="15559"/>
    <cellStyle name="40% - Énfasis5 23 2 4" xfId="43618"/>
    <cellStyle name="40% - Énfasis5 23 2 5" xfId="48461"/>
    <cellStyle name="40% - Énfasis5 23 3" xfId="7627"/>
    <cellStyle name="40% - Énfasis5 23 3 2" xfId="18410"/>
    <cellStyle name="40% - Énfasis5 23 4" xfId="13273"/>
    <cellStyle name="40% - Énfasis5 23 5" xfId="41342"/>
    <cellStyle name="40% - Énfasis5 23 6" xfId="46185"/>
    <cellStyle name="40% - Énfasis5 24" xfId="2506"/>
    <cellStyle name="40% - Énfasis5 24 2" xfId="4808"/>
    <cellStyle name="40% - Énfasis5 24 2 2" xfId="9955"/>
    <cellStyle name="40% - Énfasis5 24 2 2 2" xfId="20738"/>
    <cellStyle name="40% - Énfasis5 24 2 3" xfId="15606"/>
    <cellStyle name="40% - Énfasis5 24 2 4" xfId="43665"/>
    <cellStyle name="40% - Énfasis5 24 2 5" xfId="48508"/>
    <cellStyle name="40% - Énfasis5 24 3" xfId="7674"/>
    <cellStyle name="40% - Énfasis5 24 3 2" xfId="18457"/>
    <cellStyle name="40% - Énfasis5 24 4" xfId="13320"/>
    <cellStyle name="40% - Énfasis5 24 5" xfId="41389"/>
    <cellStyle name="40% - Énfasis5 24 6" xfId="46232"/>
    <cellStyle name="40% - Énfasis5 25" xfId="2525"/>
    <cellStyle name="40% - Énfasis5 25 2" xfId="4827"/>
    <cellStyle name="40% - Énfasis5 25 2 2" xfId="9974"/>
    <cellStyle name="40% - Énfasis5 25 2 2 2" xfId="20757"/>
    <cellStyle name="40% - Énfasis5 25 2 3" xfId="15625"/>
    <cellStyle name="40% - Énfasis5 25 2 4" xfId="43684"/>
    <cellStyle name="40% - Énfasis5 25 2 5" xfId="48527"/>
    <cellStyle name="40% - Énfasis5 25 3" xfId="7693"/>
    <cellStyle name="40% - Énfasis5 25 3 2" xfId="18476"/>
    <cellStyle name="40% - Énfasis5 25 4" xfId="13339"/>
    <cellStyle name="40% - Énfasis5 25 5" xfId="41407"/>
    <cellStyle name="40% - Énfasis5 25 6" xfId="46250"/>
    <cellStyle name="40% - Énfasis5 26" xfId="2556"/>
    <cellStyle name="40% - Énfasis5 26 2" xfId="4858"/>
    <cellStyle name="40% - Énfasis5 26 2 2" xfId="10005"/>
    <cellStyle name="40% - Énfasis5 26 2 2 2" xfId="20788"/>
    <cellStyle name="40% - Énfasis5 26 2 3" xfId="15656"/>
    <cellStyle name="40% - Énfasis5 26 2 4" xfId="43715"/>
    <cellStyle name="40% - Énfasis5 26 2 5" xfId="48558"/>
    <cellStyle name="40% - Énfasis5 26 3" xfId="7724"/>
    <cellStyle name="40% - Énfasis5 26 3 2" xfId="18507"/>
    <cellStyle name="40% - Énfasis5 26 4" xfId="13371"/>
    <cellStyle name="40% - Énfasis5 26 5" xfId="41436"/>
    <cellStyle name="40% - Énfasis5 26 6" xfId="46279"/>
    <cellStyle name="40% - Énfasis5 27" xfId="4915"/>
    <cellStyle name="40% - Énfasis5 27 2" xfId="10062"/>
    <cellStyle name="40% - Énfasis5 27 2 2" xfId="20845"/>
    <cellStyle name="40% - Énfasis5 27 3" xfId="15712"/>
    <cellStyle name="40% - Énfasis5 27 4" xfId="43769"/>
    <cellStyle name="40% - Énfasis5 27 5" xfId="48612"/>
    <cellStyle name="40% - Énfasis5 28" xfId="4945"/>
    <cellStyle name="40% - Énfasis5 28 2" xfId="10093"/>
    <cellStyle name="40% - Énfasis5 28 2 2" xfId="20876"/>
    <cellStyle name="40% - Énfasis5 28 3" xfId="15743"/>
    <cellStyle name="40% - Énfasis5 28 4" xfId="43799"/>
    <cellStyle name="40% - Énfasis5 28 5" xfId="48642"/>
    <cellStyle name="40% - Énfasis5 29" xfId="5208"/>
    <cellStyle name="40% - Énfasis5 29 2" xfId="10346"/>
    <cellStyle name="40% - Énfasis5 29 2 2" xfId="21129"/>
    <cellStyle name="40% - Énfasis5 29 3" xfId="16001"/>
    <cellStyle name="40% - Énfasis5 3" xfId="504"/>
    <cellStyle name="40% - Énfasis5 3 2" xfId="1596"/>
    <cellStyle name="40% - Énfasis5 3 2 2" xfId="3905"/>
    <cellStyle name="40% - Énfasis5 3 2 2 2" xfId="9052"/>
    <cellStyle name="40% - Énfasis5 3 2 2 2 2" xfId="19835"/>
    <cellStyle name="40% - Énfasis5 3 2 2 3" xfId="14703"/>
    <cellStyle name="40% - Énfasis5 3 2 2 4" xfId="42762"/>
    <cellStyle name="40% - Énfasis5 3 2 2 5" xfId="47605"/>
    <cellStyle name="40% - Énfasis5 3 2 3" xfId="6771"/>
    <cellStyle name="40% - Énfasis5 3 2 3 2" xfId="17554"/>
    <cellStyle name="40% - Énfasis5 3 2 4" xfId="12416"/>
    <cellStyle name="40% - Énfasis5 3 2 5" xfId="40486"/>
    <cellStyle name="40% - Énfasis5 3 2 6" xfId="45329"/>
    <cellStyle name="40% - Énfasis5 3 3" xfId="2844"/>
    <cellStyle name="40% - Énfasis5 3 3 2" xfId="7998"/>
    <cellStyle name="40% - Énfasis5 3 3 2 2" xfId="18781"/>
    <cellStyle name="40% - Énfasis5 3 3 3" xfId="13649"/>
    <cellStyle name="40% - Énfasis5 3 3 4" xfId="41708"/>
    <cellStyle name="40% - Énfasis5 3 3 5" xfId="46551"/>
    <cellStyle name="40% - Énfasis5 3 4" xfId="5709"/>
    <cellStyle name="40% - Énfasis5 3 4 2" xfId="16498"/>
    <cellStyle name="40% - Énfasis5 3 5" xfId="11332"/>
    <cellStyle name="40% - Énfasis5 3 6" xfId="39441"/>
    <cellStyle name="40% - Énfasis5 3 7" xfId="44287"/>
    <cellStyle name="40% - Énfasis5 30" xfId="5224"/>
    <cellStyle name="40% - Énfasis5 30 2" xfId="10362"/>
    <cellStyle name="40% - Énfasis5 30 2 2" xfId="21145"/>
    <cellStyle name="40% - Énfasis5 30 3" xfId="16017"/>
    <cellStyle name="40% - Énfasis5 31" xfId="5253"/>
    <cellStyle name="40% - Énfasis5 31 2" xfId="10391"/>
    <cellStyle name="40% - Énfasis5 31 2 2" xfId="21174"/>
    <cellStyle name="40% - Énfasis5 31 3" xfId="16046"/>
    <cellStyle name="40% - Énfasis5 32" xfId="5270"/>
    <cellStyle name="40% - Énfasis5 32 2" xfId="10406"/>
    <cellStyle name="40% - Énfasis5 32 2 2" xfId="21189"/>
    <cellStyle name="40% - Énfasis5 32 3" xfId="16062"/>
    <cellStyle name="40% - Énfasis5 33" xfId="5286"/>
    <cellStyle name="40% - Énfasis5 33 2" xfId="10422"/>
    <cellStyle name="40% - Énfasis5 33 2 2" xfId="21205"/>
    <cellStyle name="40% - Énfasis5 33 3" xfId="16078"/>
    <cellStyle name="40% - Énfasis5 34" xfId="5306"/>
    <cellStyle name="40% - Énfasis5 34 2" xfId="10442"/>
    <cellStyle name="40% - Énfasis5 34 2 2" xfId="21225"/>
    <cellStyle name="40% - Énfasis5 34 3" xfId="16098"/>
    <cellStyle name="40% - Énfasis5 35" xfId="5322"/>
    <cellStyle name="40% - Énfasis5 35 2" xfId="10458"/>
    <cellStyle name="40% - Énfasis5 35 2 2" xfId="21241"/>
    <cellStyle name="40% - Énfasis5 35 3" xfId="16114"/>
    <cellStyle name="40% - Énfasis5 36" xfId="5339"/>
    <cellStyle name="40% - Énfasis5 36 2" xfId="10475"/>
    <cellStyle name="40% - Énfasis5 36 2 2" xfId="21258"/>
    <cellStyle name="40% - Énfasis5 36 3" xfId="16131"/>
    <cellStyle name="40% - Énfasis5 37" xfId="5387"/>
    <cellStyle name="40% - Énfasis5 37 2" xfId="10523"/>
    <cellStyle name="40% - Énfasis5 37 2 2" xfId="21306"/>
    <cellStyle name="40% - Énfasis5 37 3" xfId="16179"/>
    <cellStyle name="40% - Énfasis5 38" xfId="5407"/>
    <cellStyle name="40% - Énfasis5 38 2" xfId="10543"/>
    <cellStyle name="40% - Énfasis5 38 2 2" xfId="21326"/>
    <cellStyle name="40% - Énfasis5 38 3" xfId="16199"/>
    <cellStyle name="40% - Énfasis5 39" xfId="5436"/>
    <cellStyle name="40% - Énfasis5 39 2" xfId="16228"/>
    <cellStyle name="40% - Énfasis5 4" xfId="522"/>
    <cellStyle name="40% - Énfasis5 4 2" xfId="1615"/>
    <cellStyle name="40% - Énfasis5 4 2 2" xfId="3924"/>
    <cellStyle name="40% - Énfasis5 4 2 2 2" xfId="9071"/>
    <cellStyle name="40% - Énfasis5 4 2 2 2 2" xfId="19854"/>
    <cellStyle name="40% - Énfasis5 4 2 2 3" xfId="14722"/>
    <cellStyle name="40% - Énfasis5 4 2 2 4" xfId="42781"/>
    <cellStyle name="40% - Énfasis5 4 2 2 5" xfId="47624"/>
    <cellStyle name="40% - Énfasis5 4 2 3" xfId="6790"/>
    <cellStyle name="40% - Énfasis5 4 2 3 2" xfId="17573"/>
    <cellStyle name="40% - Énfasis5 4 2 4" xfId="12435"/>
    <cellStyle name="40% - Énfasis5 4 2 5" xfId="40505"/>
    <cellStyle name="40% - Énfasis5 4 2 6" xfId="45348"/>
    <cellStyle name="40% - Énfasis5 4 3" xfId="2863"/>
    <cellStyle name="40% - Énfasis5 4 3 2" xfId="8017"/>
    <cellStyle name="40% - Énfasis5 4 3 2 2" xfId="18800"/>
    <cellStyle name="40% - Énfasis5 4 3 3" xfId="13668"/>
    <cellStyle name="40% - Énfasis5 4 3 4" xfId="41727"/>
    <cellStyle name="40% - Énfasis5 4 3 5" xfId="46570"/>
    <cellStyle name="40% - Énfasis5 4 4" xfId="5728"/>
    <cellStyle name="40% - Énfasis5 4 4 2" xfId="16517"/>
    <cellStyle name="40% - Énfasis5 4 5" xfId="11351"/>
    <cellStyle name="40% - Énfasis5 4 6" xfId="39460"/>
    <cellStyle name="40% - Énfasis5 4 7" xfId="44306"/>
    <cellStyle name="40% - Énfasis5 40" xfId="10868"/>
    <cellStyle name="40% - Énfasis5 40 2" xfId="21651"/>
    <cellStyle name="40% - Énfasis5 41" xfId="10920"/>
    <cellStyle name="40% - Énfasis5 41 2" xfId="21703"/>
    <cellStyle name="40% - Énfasis5 42" xfId="10935"/>
    <cellStyle name="40% - Énfasis5 42 2" xfId="21718"/>
    <cellStyle name="40% - Énfasis5 43" xfId="10956"/>
    <cellStyle name="40% - Énfasis5 43 2" xfId="21739"/>
    <cellStyle name="40% - Énfasis5 44" xfId="10980"/>
    <cellStyle name="40% - Énfasis5 45" xfId="38850"/>
    <cellStyle name="40% - Énfasis5 46" xfId="38864"/>
    <cellStyle name="40% - Énfasis5 47" xfId="38880"/>
    <cellStyle name="40% - Énfasis5 48" xfId="38971"/>
    <cellStyle name="40% - Énfasis5 49" xfId="38987"/>
    <cellStyle name="40% - Énfasis5 5" xfId="538"/>
    <cellStyle name="40% - Énfasis5 5 2" xfId="1629"/>
    <cellStyle name="40% - Énfasis5 5 2 2" xfId="3938"/>
    <cellStyle name="40% - Énfasis5 5 2 2 2" xfId="9085"/>
    <cellStyle name="40% - Énfasis5 5 2 2 2 2" xfId="19868"/>
    <cellStyle name="40% - Énfasis5 5 2 2 3" xfId="14736"/>
    <cellStyle name="40% - Énfasis5 5 2 2 4" xfId="42795"/>
    <cellStyle name="40% - Énfasis5 5 2 2 5" xfId="47638"/>
    <cellStyle name="40% - Énfasis5 5 2 3" xfId="6804"/>
    <cellStyle name="40% - Énfasis5 5 2 3 2" xfId="17587"/>
    <cellStyle name="40% - Énfasis5 5 2 4" xfId="12449"/>
    <cellStyle name="40% - Énfasis5 5 2 5" xfId="40519"/>
    <cellStyle name="40% - Énfasis5 5 2 6" xfId="45362"/>
    <cellStyle name="40% - Énfasis5 5 3" xfId="2877"/>
    <cellStyle name="40% - Énfasis5 5 3 2" xfId="8031"/>
    <cellStyle name="40% - Énfasis5 5 3 2 2" xfId="18814"/>
    <cellStyle name="40% - Énfasis5 5 3 3" xfId="13682"/>
    <cellStyle name="40% - Énfasis5 5 3 4" xfId="41741"/>
    <cellStyle name="40% - Énfasis5 5 3 5" xfId="46584"/>
    <cellStyle name="40% - Énfasis5 5 4" xfId="5742"/>
    <cellStyle name="40% - Énfasis5 5 4 2" xfId="16531"/>
    <cellStyle name="40% - Énfasis5 5 5" xfId="11366"/>
    <cellStyle name="40% - Énfasis5 5 6" xfId="39474"/>
    <cellStyle name="40% - Énfasis5 5 7" xfId="44320"/>
    <cellStyle name="40% - Énfasis5 50" xfId="39003"/>
    <cellStyle name="40% - Énfasis5 51" xfId="39034"/>
    <cellStyle name="40% - Énfasis5 52" xfId="39048"/>
    <cellStyle name="40% - Énfasis5 53" xfId="39067"/>
    <cellStyle name="40% - Énfasis5 54" xfId="39087"/>
    <cellStyle name="40% - Énfasis5 55" xfId="39105"/>
    <cellStyle name="40% - Énfasis5 56" xfId="43905"/>
    <cellStyle name="40% - Énfasis5 57" xfId="43931"/>
    <cellStyle name="40% - Énfasis5 58" xfId="43949"/>
    <cellStyle name="40% - Énfasis5 59" xfId="43975"/>
    <cellStyle name="40% - Énfasis5 6" xfId="555"/>
    <cellStyle name="40% - Énfasis5 6 2" xfId="1646"/>
    <cellStyle name="40% - Énfasis5 6 2 2" xfId="3955"/>
    <cellStyle name="40% - Énfasis5 6 2 2 2" xfId="9102"/>
    <cellStyle name="40% - Énfasis5 6 2 2 2 2" xfId="19885"/>
    <cellStyle name="40% - Énfasis5 6 2 2 3" xfId="14753"/>
    <cellStyle name="40% - Énfasis5 6 2 2 4" xfId="42812"/>
    <cellStyle name="40% - Énfasis5 6 2 2 5" xfId="47655"/>
    <cellStyle name="40% - Énfasis5 6 2 3" xfId="6821"/>
    <cellStyle name="40% - Énfasis5 6 2 3 2" xfId="17604"/>
    <cellStyle name="40% - Énfasis5 6 2 4" xfId="12466"/>
    <cellStyle name="40% - Énfasis5 6 2 5" xfId="40536"/>
    <cellStyle name="40% - Énfasis5 6 2 6" xfId="45379"/>
    <cellStyle name="40% - Énfasis5 6 3" xfId="2894"/>
    <cellStyle name="40% - Énfasis5 6 3 2" xfId="8048"/>
    <cellStyle name="40% - Énfasis5 6 3 2 2" xfId="18831"/>
    <cellStyle name="40% - Énfasis5 6 3 3" xfId="13699"/>
    <cellStyle name="40% - Énfasis5 6 3 4" xfId="41758"/>
    <cellStyle name="40% - Énfasis5 6 3 5" xfId="46601"/>
    <cellStyle name="40% - Énfasis5 6 4" xfId="5759"/>
    <cellStyle name="40% - Énfasis5 6 4 2" xfId="16548"/>
    <cellStyle name="40% - Énfasis5 6 5" xfId="11383"/>
    <cellStyle name="40% - Énfasis5 6 6" xfId="39491"/>
    <cellStyle name="40% - Énfasis5 6 7" xfId="44337"/>
    <cellStyle name="40% - Énfasis5 7" xfId="575"/>
    <cellStyle name="40% - Énfasis5 7 2" xfId="1666"/>
    <cellStyle name="40% - Énfasis5 7 2 2" xfId="3975"/>
    <cellStyle name="40% - Énfasis5 7 2 2 2" xfId="9122"/>
    <cellStyle name="40% - Énfasis5 7 2 2 2 2" xfId="19905"/>
    <cellStyle name="40% - Énfasis5 7 2 2 3" xfId="14773"/>
    <cellStyle name="40% - Énfasis5 7 2 2 4" xfId="42832"/>
    <cellStyle name="40% - Énfasis5 7 2 2 5" xfId="47675"/>
    <cellStyle name="40% - Énfasis5 7 2 3" xfId="6841"/>
    <cellStyle name="40% - Énfasis5 7 2 3 2" xfId="17624"/>
    <cellStyle name="40% - Énfasis5 7 2 4" xfId="12486"/>
    <cellStyle name="40% - Énfasis5 7 2 5" xfId="40556"/>
    <cellStyle name="40% - Énfasis5 7 2 6" xfId="45399"/>
    <cellStyle name="40% - Énfasis5 7 3" xfId="2914"/>
    <cellStyle name="40% - Énfasis5 7 3 2" xfId="8068"/>
    <cellStyle name="40% - Énfasis5 7 3 2 2" xfId="18851"/>
    <cellStyle name="40% - Énfasis5 7 3 3" xfId="13719"/>
    <cellStyle name="40% - Énfasis5 7 3 4" xfId="41778"/>
    <cellStyle name="40% - Énfasis5 7 3 5" xfId="46621"/>
    <cellStyle name="40% - Énfasis5 7 4" xfId="5779"/>
    <cellStyle name="40% - Énfasis5 7 4 2" xfId="16568"/>
    <cellStyle name="40% - Énfasis5 7 5" xfId="11403"/>
    <cellStyle name="40% - Énfasis5 7 6" xfId="39510"/>
    <cellStyle name="40% - Énfasis5 7 7" xfId="44356"/>
    <cellStyle name="40% - Énfasis5 8" xfId="590"/>
    <cellStyle name="40% - Énfasis5 8 2" xfId="1681"/>
    <cellStyle name="40% - Énfasis5 8 2 2" xfId="3990"/>
    <cellStyle name="40% - Énfasis5 8 2 2 2" xfId="9137"/>
    <cellStyle name="40% - Énfasis5 8 2 2 2 2" xfId="19920"/>
    <cellStyle name="40% - Énfasis5 8 2 2 3" xfId="14788"/>
    <cellStyle name="40% - Énfasis5 8 2 2 4" xfId="42847"/>
    <cellStyle name="40% - Énfasis5 8 2 2 5" xfId="47690"/>
    <cellStyle name="40% - Énfasis5 8 2 3" xfId="6856"/>
    <cellStyle name="40% - Énfasis5 8 2 3 2" xfId="17639"/>
    <cellStyle name="40% - Énfasis5 8 2 4" xfId="12501"/>
    <cellStyle name="40% - Énfasis5 8 2 5" xfId="40571"/>
    <cellStyle name="40% - Énfasis5 8 2 6" xfId="45414"/>
    <cellStyle name="40% - Énfasis5 8 3" xfId="2929"/>
    <cellStyle name="40% - Énfasis5 8 3 2" xfId="8083"/>
    <cellStyle name="40% - Énfasis5 8 3 2 2" xfId="18866"/>
    <cellStyle name="40% - Énfasis5 8 3 3" xfId="13734"/>
    <cellStyle name="40% - Énfasis5 8 3 4" xfId="41793"/>
    <cellStyle name="40% - Énfasis5 8 3 5" xfId="46636"/>
    <cellStyle name="40% - Énfasis5 8 4" xfId="5794"/>
    <cellStyle name="40% - Énfasis5 8 4 2" xfId="16583"/>
    <cellStyle name="40% - Énfasis5 8 5" xfId="11418"/>
    <cellStyle name="40% - Énfasis5 8 6" xfId="39524"/>
    <cellStyle name="40% - Énfasis5 8 7" xfId="44370"/>
    <cellStyle name="40% - Énfasis5 9" xfId="668"/>
    <cellStyle name="40% - Énfasis5 9 2" xfId="1759"/>
    <cellStyle name="40% - Énfasis5 9 2 2" xfId="4068"/>
    <cellStyle name="40% - Énfasis5 9 2 2 2" xfId="9215"/>
    <cellStyle name="40% - Énfasis5 9 2 2 2 2" xfId="19998"/>
    <cellStyle name="40% - Énfasis5 9 2 2 3" xfId="14866"/>
    <cellStyle name="40% - Énfasis5 9 2 2 4" xfId="42925"/>
    <cellStyle name="40% - Énfasis5 9 2 2 5" xfId="47768"/>
    <cellStyle name="40% - Énfasis5 9 2 3" xfId="6934"/>
    <cellStyle name="40% - Énfasis5 9 2 3 2" xfId="17717"/>
    <cellStyle name="40% - Énfasis5 9 2 4" xfId="12579"/>
    <cellStyle name="40% - Énfasis5 9 2 5" xfId="40649"/>
    <cellStyle name="40% - Énfasis5 9 2 6" xfId="45492"/>
    <cellStyle name="40% - Énfasis5 9 3" xfId="3007"/>
    <cellStyle name="40% - Énfasis5 9 3 2" xfId="8161"/>
    <cellStyle name="40% - Énfasis5 9 3 2 2" xfId="18944"/>
    <cellStyle name="40% - Énfasis5 9 3 3" xfId="13812"/>
    <cellStyle name="40% - Énfasis5 9 3 4" xfId="41871"/>
    <cellStyle name="40% - Énfasis5 9 3 5" xfId="46714"/>
    <cellStyle name="40% - Énfasis5 9 4" xfId="5872"/>
    <cellStyle name="40% - Énfasis5 9 4 2" xfId="16661"/>
    <cellStyle name="40% - Énfasis5 9 5" xfId="11497"/>
    <cellStyle name="40% - Énfasis5 9 6" xfId="39602"/>
    <cellStyle name="40% - Énfasis5 9 7" xfId="44448"/>
    <cellStyle name="40% - Énfasis6 10" xfId="811"/>
    <cellStyle name="40% - Énfasis6 10 2" xfId="1894"/>
    <cellStyle name="40% - Énfasis6 10 2 2" xfId="4203"/>
    <cellStyle name="40% - Énfasis6 10 2 2 2" xfId="9350"/>
    <cellStyle name="40% - Énfasis6 10 2 2 2 2" xfId="20133"/>
    <cellStyle name="40% - Énfasis6 10 2 2 3" xfId="15001"/>
    <cellStyle name="40% - Énfasis6 10 2 2 4" xfId="43060"/>
    <cellStyle name="40% - Énfasis6 10 2 2 5" xfId="47903"/>
    <cellStyle name="40% - Énfasis6 10 2 3" xfId="7069"/>
    <cellStyle name="40% - Énfasis6 10 2 3 2" xfId="17852"/>
    <cellStyle name="40% - Énfasis6 10 2 4" xfId="12714"/>
    <cellStyle name="40% - Énfasis6 10 2 5" xfId="40784"/>
    <cellStyle name="40% - Énfasis6 10 2 6" xfId="45627"/>
    <cellStyle name="40% - Énfasis6 10 3" xfId="3148"/>
    <cellStyle name="40% - Énfasis6 10 3 2" xfId="8295"/>
    <cellStyle name="40% - Énfasis6 10 3 2 2" xfId="19078"/>
    <cellStyle name="40% - Énfasis6 10 3 3" xfId="13946"/>
    <cellStyle name="40% - Énfasis6 10 3 4" xfId="42005"/>
    <cellStyle name="40% - Énfasis6 10 3 5" xfId="46848"/>
    <cellStyle name="40% - Énfasis6 10 4" xfId="6012"/>
    <cellStyle name="40% - Énfasis6 10 4 2" xfId="16795"/>
    <cellStyle name="40% - Énfasis6 10 5" xfId="11639"/>
    <cellStyle name="40% - Énfasis6 10 6" xfId="39735"/>
    <cellStyle name="40% - Énfasis6 10 7" xfId="44582"/>
    <cellStyle name="40% - Énfasis6 11" xfId="920"/>
    <cellStyle name="40% - Énfasis6 11 2" xfId="2003"/>
    <cellStyle name="40% - Énfasis6 11 2 2" xfId="4312"/>
    <cellStyle name="40% - Énfasis6 11 2 2 2" xfId="9459"/>
    <cellStyle name="40% - Énfasis6 11 2 2 2 2" xfId="20242"/>
    <cellStyle name="40% - Énfasis6 11 2 2 3" xfId="15110"/>
    <cellStyle name="40% - Énfasis6 11 2 2 4" xfId="43169"/>
    <cellStyle name="40% - Énfasis6 11 2 2 5" xfId="48012"/>
    <cellStyle name="40% - Énfasis6 11 2 3" xfId="7178"/>
    <cellStyle name="40% - Énfasis6 11 2 3 2" xfId="17961"/>
    <cellStyle name="40% - Énfasis6 11 2 4" xfId="12823"/>
    <cellStyle name="40% - Énfasis6 11 2 5" xfId="40893"/>
    <cellStyle name="40% - Énfasis6 11 2 6" xfId="45736"/>
    <cellStyle name="40% - Énfasis6 11 3" xfId="3257"/>
    <cellStyle name="40% - Énfasis6 11 3 2" xfId="8404"/>
    <cellStyle name="40% - Énfasis6 11 3 2 2" xfId="19187"/>
    <cellStyle name="40% - Énfasis6 11 3 3" xfId="14055"/>
    <cellStyle name="40% - Énfasis6 11 3 4" xfId="42114"/>
    <cellStyle name="40% - Énfasis6 11 3 5" xfId="46957"/>
    <cellStyle name="40% - Énfasis6 11 4" xfId="6121"/>
    <cellStyle name="40% - Énfasis6 11 4 2" xfId="16904"/>
    <cellStyle name="40% - Énfasis6 11 5" xfId="11748"/>
    <cellStyle name="40% - Énfasis6 11 6" xfId="39844"/>
    <cellStyle name="40% - Énfasis6 11 7" xfId="44691"/>
    <cellStyle name="40% - Énfasis6 12" xfId="995"/>
    <cellStyle name="40% - Énfasis6 12 2" xfId="2078"/>
    <cellStyle name="40% - Énfasis6 12 2 2" xfId="4387"/>
    <cellStyle name="40% - Énfasis6 12 2 2 2" xfId="9534"/>
    <cellStyle name="40% - Énfasis6 12 2 2 2 2" xfId="20317"/>
    <cellStyle name="40% - Énfasis6 12 2 2 3" xfId="15185"/>
    <cellStyle name="40% - Énfasis6 12 2 2 4" xfId="43244"/>
    <cellStyle name="40% - Énfasis6 12 2 2 5" xfId="48087"/>
    <cellStyle name="40% - Énfasis6 12 2 3" xfId="7253"/>
    <cellStyle name="40% - Énfasis6 12 2 3 2" xfId="18036"/>
    <cellStyle name="40% - Énfasis6 12 2 4" xfId="12898"/>
    <cellStyle name="40% - Énfasis6 12 2 5" xfId="40968"/>
    <cellStyle name="40% - Énfasis6 12 2 6" xfId="45811"/>
    <cellStyle name="40% - Énfasis6 12 3" xfId="3332"/>
    <cellStyle name="40% - Énfasis6 12 3 2" xfId="8479"/>
    <cellStyle name="40% - Énfasis6 12 3 2 2" xfId="19262"/>
    <cellStyle name="40% - Énfasis6 12 3 3" xfId="14130"/>
    <cellStyle name="40% - Énfasis6 12 3 4" xfId="42189"/>
    <cellStyle name="40% - Énfasis6 12 3 5" xfId="47032"/>
    <cellStyle name="40% - Énfasis6 12 4" xfId="6196"/>
    <cellStyle name="40% - Énfasis6 12 4 2" xfId="16979"/>
    <cellStyle name="40% - Énfasis6 12 5" xfId="11823"/>
    <cellStyle name="40% - Énfasis6 12 6" xfId="39919"/>
    <cellStyle name="40% - Énfasis6 12 7" xfId="44766"/>
    <cellStyle name="40% - Énfasis6 13" xfId="1043"/>
    <cellStyle name="40% - Énfasis6 13 2" xfId="2127"/>
    <cellStyle name="40% - Énfasis6 13 2 2" xfId="4435"/>
    <cellStyle name="40% - Énfasis6 13 2 2 2" xfId="9582"/>
    <cellStyle name="40% - Énfasis6 13 2 2 2 2" xfId="20365"/>
    <cellStyle name="40% - Énfasis6 13 2 2 3" xfId="15233"/>
    <cellStyle name="40% - Énfasis6 13 2 2 4" xfId="43292"/>
    <cellStyle name="40% - Énfasis6 13 2 2 5" xfId="48135"/>
    <cellStyle name="40% - Énfasis6 13 2 3" xfId="7301"/>
    <cellStyle name="40% - Énfasis6 13 2 3 2" xfId="18084"/>
    <cellStyle name="40% - Énfasis6 13 2 4" xfId="12947"/>
    <cellStyle name="40% - Énfasis6 13 2 5" xfId="41016"/>
    <cellStyle name="40% - Énfasis6 13 2 6" xfId="45859"/>
    <cellStyle name="40% - Énfasis6 13 3" xfId="3380"/>
    <cellStyle name="40% - Énfasis6 13 3 2" xfId="8527"/>
    <cellStyle name="40% - Énfasis6 13 3 2 2" xfId="19310"/>
    <cellStyle name="40% - Énfasis6 13 3 3" xfId="14178"/>
    <cellStyle name="40% - Énfasis6 13 3 4" xfId="42237"/>
    <cellStyle name="40% - Énfasis6 13 3 5" xfId="47080"/>
    <cellStyle name="40% - Énfasis6 13 4" xfId="6244"/>
    <cellStyle name="40% - Énfasis6 13 4 2" xfId="17027"/>
    <cellStyle name="40% - Énfasis6 13 5" xfId="11871"/>
    <cellStyle name="40% - Énfasis6 13 6" xfId="39968"/>
    <cellStyle name="40% - Énfasis6 13 7" xfId="44814"/>
    <cellStyle name="40% - Énfasis6 14" xfId="1117"/>
    <cellStyle name="40% - Énfasis6 14 2" xfId="2201"/>
    <cellStyle name="40% - Énfasis6 14 2 2" xfId="4509"/>
    <cellStyle name="40% - Énfasis6 14 2 2 2" xfId="9656"/>
    <cellStyle name="40% - Énfasis6 14 2 2 2 2" xfId="20439"/>
    <cellStyle name="40% - Énfasis6 14 2 2 3" xfId="15307"/>
    <cellStyle name="40% - Énfasis6 14 2 2 4" xfId="43366"/>
    <cellStyle name="40% - Énfasis6 14 2 2 5" xfId="48209"/>
    <cellStyle name="40% - Énfasis6 14 2 3" xfId="7375"/>
    <cellStyle name="40% - Énfasis6 14 2 3 2" xfId="18158"/>
    <cellStyle name="40% - Énfasis6 14 2 4" xfId="13021"/>
    <cellStyle name="40% - Énfasis6 14 2 5" xfId="41090"/>
    <cellStyle name="40% - Énfasis6 14 2 6" xfId="45933"/>
    <cellStyle name="40% - Énfasis6 14 3" xfId="3454"/>
    <cellStyle name="40% - Énfasis6 14 3 2" xfId="8601"/>
    <cellStyle name="40% - Énfasis6 14 3 2 2" xfId="19384"/>
    <cellStyle name="40% - Énfasis6 14 3 3" xfId="14252"/>
    <cellStyle name="40% - Énfasis6 14 3 4" xfId="42311"/>
    <cellStyle name="40% - Énfasis6 14 3 5" xfId="47154"/>
    <cellStyle name="40% - Énfasis6 14 4" xfId="6318"/>
    <cellStyle name="40% - Énfasis6 14 4 2" xfId="17101"/>
    <cellStyle name="40% - Énfasis6 14 5" xfId="11945"/>
    <cellStyle name="40% - Énfasis6 14 6" xfId="40042"/>
    <cellStyle name="40% - Énfasis6 14 7" xfId="44888"/>
    <cellStyle name="40% - Énfasis6 15" xfId="1184"/>
    <cellStyle name="40% - Énfasis6 15 2" xfId="2268"/>
    <cellStyle name="40% - Énfasis6 15 2 2" xfId="4576"/>
    <cellStyle name="40% - Énfasis6 15 2 2 2" xfId="9723"/>
    <cellStyle name="40% - Énfasis6 15 2 2 2 2" xfId="20506"/>
    <cellStyle name="40% - Énfasis6 15 2 2 3" xfId="15374"/>
    <cellStyle name="40% - Énfasis6 15 2 2 4" xfId="43433"/>
    <cellStyle name="40% - Énfasis6 15 2 2 5" xfId="48276"/>
    <cellStyle name="40% - Énfasis6 15 2 3" xfId="7442"/>
    <cellStyle name="40% - Énfasis6 15 2 3 2" xfId="18225"/>
    <cellStyle name="40% - Énfasis6 15 2 4" xfId="13088"/>
    <cellStyle name="40% - Énfasis6 15 2 5" xfId="41157"/>
    <cellStyle name="40% - Énfasis6 15 2 6" xfId="46000"/>
    <cellStyle name="40% - Énfasis6 15 3" xfId="3519"/>
    <cellStyle name="40% - Énfasis6 15 3 2" xfId="8666"/>
    <cellStyle name="40% - Énfasis6 15 3 2 2" xfId="19449"/>
    <cellStyle name="40% - Énfasis6 15 3 3" xfId="14317"/>
    <cellStyle name="40% - Énfasis6 15 3 4" xfId="42376"/>
    <cellStyle name="40% - Énfasis6 15 3 5" xfId="47219"/>
    <cellStyle name="40% - Énfasis6 15 4" xfId="6385"/>
    <cellStyle name="40% - Énfasis6 15 4 2" xfId="17168"/>
    <cellStyle name="40% - Énfasis6 15 5" xfId="12012"/>
    <cellStyle name="40% - Énfasis6 15 6" xfId="39185"/>
    <cellStyle name="40% - Énfasis6 15 7" xfId="44032"/>
    <cellStyle name="40% - Énfasis6 16" xfId="1217"/>
    <cellStyle name="40% - Énfasis6 16 2" xfId="2301"/>
    <cellStyle name="40% - Énfasis6 16 2 2" xfId="4609"/>
    <cellStyle name="40% - Énfasis6 16 2 2 2" xfId="9756"/>
    <cellStyle name="40% - Énfasis6 16 2 2 2 2" xfId="20539"/>
    <cellStyle name="40% - Énfasis6 16 2 2 3" xfId="15407"/>
    <cellStyle name="40% - Énfasis6 16 2 2 4" xfId="43466"/>
    <cellStyle name="40% - Énfasis6 16 2 2 5" xfId="48309"/>
    <cellStyle name="40% - Énfasis6 16 2 3" xfId="7475"/>
    <cellStyle name="40% - Énfasis6 16 2 3 2" xfId="18258"/>
    <cellStyle name="40% - Énfasis6 16 2 4" xfId="13121"/>
    <cellStyle name="40% - Énfasis6 16 2 5" xfId="41190"/>
    <cellStyle name="40% - Énfasis6 16 2 6" xfId="46033"/>
    <cellStyle name="40% - Énfasis6 16 3" xfId="3552"/>
    <cellStyle name="40% - Énfasis6 16 3 2" xfId="8699"/>
    <cellStyle name="40% - Énfasis6 16 3 2 2" xfId="19482"/>
    <cellStyle name="40% - Énfasis6 16 3 3" xfId="14350"/>
    <cellStyle name="40% - Énfasis6 16 3 4" xfId="42409"/>
    <cellStyle name="40% - Énfasis6 16 3 5" xfId="47252"/>
    <cellStyle name="40% - Énfasis6 16 4" xfId="6418"/>
    <cellStyle name="40% - Énfasis6 16 4 2" xfId="17201"/>
    <cellStyle name="40% - Énfasis6 16 5" xfId="12045"/>
    <cellStyle name="40% - Énfasis6 16 6" xfId="40137"/>
    <cellStyle name="40% - Énfasis6 16 7" xfId="44980"/>
    <cellStyle name="40% - Énfasis6 17" xfId="1238"/>
    <cellStyle name="40% - Énfasis6 17 2" xfId="2322"/>
    <cellStyle name="40% - Énfasis6 17 2 2" xfId="4630"/>
    <cellStyle name="40% - Énfasis6 17 2 2 2" xfId="9777"/>
    <cellStyle name="40% - Énfasis6 17 2 2 2 2" xfId="20560"/>
    <cellStyle name="40% - Énfasis6 17 2 2 3" xfId="15428"/>
    <cellStyle name="40% - Énfasis6 17 2 2 4" xfId="43487"/>
    <cellStyle name="40% - Énfasis6 17 2 2 5" xfId="48330"/>
    <cellStyle name="40% - Énfasis6 17 2 3" xfId="7496"/>
    <cellStyle name="40% - Énfasis6 17 2 3 2" xfId="18279"/>
    <cellStyle name="40% - Énfasis6 17 2 4" xfId="13142"/>
    <cellStyle name="40% - Énfasis6 17 2 5" xfId="41211"/>
    <cellStyle name="40% - Énfasis6 17 2 6" xfId="46054"/>
    <cellStyle name="40% - Énfasis6 17 3" xfId="3573"/>
    <cellStyle name="40% - Énfasis6 17 3 2" xfId="8720"/>
    <cellStyle name="40% - Énfasis6 17 3 2 2" xfId="19503"/>
    <cellStyle name="40% - Énfasis6 17 3 3" xfId="14371"/>
    <cellStyle name="40% - Énfasis6 17 3 4" xfId="42430"/>
    <cellStyle name="40% - Énfasis6 17 3 5" xfId="47273"/>
    <cellStyle name="40% - Énfasis6 17 4" xfId="6439"/>
    <cellStyle name="40% - Énfasis6 17 4 2" xfId="17222"/>
    <cellStyle name="40% - Énfasis6 17 5" xfId="12066"/>
    <cellStyle name="40% - Énfasis6 17 6" xfId="40158"/>
    <cellStyle name="40% - Énfasis6 17 7" xfId="45001"/>
    <cellStyle name="40% - Énfasis6 18" xfId="1271"/>
    <cellStyle name="40% - Énfasis6 18 2" xfId="2355"/>
    <cellStyle name="40% - Énfasis6 18 2 2" xfId="4663"/>
    <cellStyle name="40% - Énfasis6 18 2 2 2" xfId="9810"/>
    <cellStyle name="40% - Énfasis6 18 2 2 2 2" xfId="20593"/>
    <cellStyle name="40% - Énfasis6 18 2 2 3" xfId="15461"/>
    <cellStyle name="40% - Énfasis6 18 2 2 4" xfId="43520"/>
    <cellStyle name="40% - Énfasis6 18 2 2 5" xfId="48363"/>
    <cellStyle name="40% - Énfasis6 18 2 3" xfId="7529"/>
    <cellStyle name="40% - Énfasis6 18 2 3 2" xfId="18312"/>
    <cellStyle name="40% - Énfasis6 18 2 4" xfId="13175"/>
    <cellStyle name="40% - Énfasis6 18 2 5" xfId="41244"/>
    <cellStyle name="40% - Énfasis6 18 2 6" xfId="46087"/>
    <cellStyle name="40% - Énfasis6 18 3" xfId="3606"/>
    <cellStyle name="40% - Énfasis6 18 3 2" xfId="8753"/>
    <cellStyle name="40% - Énfasis6 18 3 2 2" xfId="19536"/>
    <cellStyle name="40% - Énfasis6 18 3 3" xfId="14404"/>
    <cellStyle name="40% - Énfasis6 18 3 4" xfId="42463"/>
    <cellStyle name="40% - Énfasis6 18 3 5" xfId="47306"/>
    <cellStyle name="40% - Énfasis6 18 4" xfId="6472"/>
    <cellStyle name="40% - Énfasis6 18 4 2" xfId="17255"/>
    <cellStyle name="40% - Énfasis6 18 5" xfId="12099"/>
    <cellStyle name="40% - Énfasis6 18 6" xfId="40189"/>
    <cellStyle name="40% - Énfasis6 18 7" xfId="45032"/>
    <cellStyle name="40% - Énfasis6 19" xfId="1291"/>
    <cellStyle name="40% - Énfasis6 19 2" xfId="3626"/>
    <cellStyle name="40% - Énfasis6 19 2 2" xfId="8773"/>
    <cellStyle name="40% - Énfasis6 19 2 2 2" xfId="19556"/>
    <cellStyle name="40% - Énfasis6 19 2 3" xfId="14424"/>
    <cellStyle name="40% - Énfasis6 19 2 4" xfId="42483"/>
    <cellStyle name="40% - Énfasis6 19 2 5" xfId="47326"/>
    <cellStyle name="40% - Énfasis6 19 3" xfId="6492"/>
    <cellStyle name="40% - Énfasis6 19 3 2" xfId="17275"/>
    <cellStyle name="40% - Énfasis6 19 4" xfId="12119"/>
    <cellStyle name="40% - Énfasis6 19 5" xfId="40209"/>
    <cellStyle name="40% - Énfasis6 19 6" xfId="45052"/>
    <cellStyle name="40% - Énfasis6 2" xfId="145"/>
    <cellStyle name="40% - Énfasis6 2 10" xfId="44251"/>
    <cellStyle name="40% - Énfasis6 2 2" xfId="687"/>
    <cellStyle name="40% - Énfasis6 2 2 2" xfId="1778"/>
    <cellStyle name="40% - Énfasis6 2 2 2 2" xfId="4087"/>
    <cellStyle name="40% - Énfasis6 2 2 2 2 2" xfId="9234"/>
    <cellStyle name="40% - Énfasis6 2 2 2 2 2 2" xfId="20017"/>
    <cellStyle name="40% - Énfasis6 2 2 2 2 3" xfId="14885"/>
    <cellStyle name="40% - Énfasis6 2 2 2 2 4" xfId="42944"/>
    <cellStyle name="40% - Énfasis6 2 2 2 2 5" xfId="47787"/>
    <cellStyle name="40% - Énfasis6 2 2 2 3" xfId="6953"/>
    <cellStyle name="40% - Énfasis6 2 2 2 3 2" xfId="17736"/>
    <cellStyle name="40% - Énfasis6 2 2 2 4" xfId="12598"/>
    <cellStyle name="40% - Énfasis6 2 2 2 5" xfId="40668"/>
    <cellStyle name="40% - Énfasis6 2 2 2 6" xfId="45511"/>
    <cellStyle name="40% - Énfasis6 2 2 3" xfId="3026"/>
    <cellStyle name="40% - Énfasis6 2 2 3 2" xfId="8180"/>
    <cellStyle name="40% - Énfasis6 2 2 3 2 2" xfId="18963"/>
    <cellStyle name="40% - Énfasis6 2 2 3 3" xfId="13831"/>
    <cellStyle name="40% - Énfasis6 2 2 3 4" xfId="41890"/>
    <cellStyle name="40% - Énfasis6 2 2 3 5" xfId="46733"/>
    <cellStyle name="40% - Énfasis6 2 2 4" xfId="5891"/>
    <cellStyle name="40% - Énfasis6 2 2 4 2" xfId="16680"/>
    <cellStyle name="40% - Énfasis6 2 2 5" xfId="11516"/>
    <cellStyle name="40% - Énfasis6 2 2 6" xfId="39621"/>
    <cellStyle name="40% - Énfasis6 2 2 7" xfId="44467"/>
    <cellStyle name="40% - Énfasis6 2 3" xfId="1560"/>
    <cellStyle name="40% - Énfasis6 2 3 2" xfId="3869"/>
    <cellStyle name="40% - Énfasis6 2 3 2 2" xfId="9016"/>
    <cellStyle name="40% - Énfasis6 2 3 2 2 2" xfId="19799"/>
    <cellStyle name="40% - Énfasis6 2 3 2 3" xfId="14667"/>
    <cellStyle name="40% - Énfasis6 2 3 2 4" xfId="42726"/>
    <cellStyle name="40% - Énfasis6 2 3 2 5" xfId="47569"/>
    <cellStyle name="40% - Énfasis6 2 3 3" xfId="6735"/>
    <cellStyle name="40% - Énfasis6 2 3 3 2" xfId="17518"/>
    <cellStyle name="40% - Énfasis6 2 3 4" xfId="12380"/>
    <cellStyle name="40% - Énfasis6 2 3 5" xfId="40450"/>
    <cellStyle name="40% - Énfasis6 2 3 6" xfId="45293"/>
    <cellStyle name="40% - Énfasis6 2 4" xfId="2586"/>
    <cellStyle name="40% - Énfasis6 2 4 2" xfId="7754"/>
    <cellStyle name="40% - Énfasis6 2 4 2 2" xfId="18537"/>
    <cellStyle name="40% - Énfasis6 2 4 3" xfId="13401"/>
    <cellStyle name="40% - Énfasis6 2 4 4" xfId="41466"/>
    <cellStyle name="40% - Énfasis6 2 4 5" xfId="46309"/>
    <cellStyle name="40% - Énfasis6 2 5" xfId="4975"/>
    <cellStyle name="40% - Énfasis6 2 5 2" xfId="10123"/>
    <cellStyle name="40% - Énfasis6 2 5 2 2" xfId="20906"/>
    <cellStyle name="40% - Énfasis6 2 5 3" xfId="15773"/>
    <cellStyle name="40% - Énfasis6 2 5 4" xfId="43829"/>
    <cellStyle name="40% - Énfasis6 2 5 5" xfId="48672"/>
    <cellStyle name="40% - Énfasis6 2 6" xfId="5052"/>
    <cellStyle name="40% - Énfasis6 2 6 2" xfId="10200"/>
    <cellStyle name="40% - Énfasis6 2 6 2 2" xfId="20983"/>
    <cellStyle name="40% - Énfasis6 2 6 3" xfId="15849"/>
    <cellStyle name="40% - Énfasis6 2 7" xfId="5460"/>
    <cellStyle name="40% - Énfasis6 2 7 2" xfId="16252"/>
    <cellStyle name="40% - Énfasis6 2 8" xfId="10997"/>
    <cellStyle name="40% - Énfasis6 2 9" xfId="39405"/>
    <cellStyle name="40% - Énfasis6 20" xfId="1313"/>
    <cellStyle name="40% - Énfasis6 20 2" xfId="3647"/>
    <cellStyle name="40% - Énfasis6 20 2 2" xfId="8794"/>
    <cellStyle name="40% - Énfasis6 20 2 2 2" xfId="19577"/>
    <cellStyle name="40% - Énfasis6 20 2 3" xfId="14445"/>
    <cellStyle name="40% - Énfasis6 20 2 4" xfId="42504"/>
    <cellStyle name="40% - Énfasis6 20 2 5" xfId="47347"/>
    <cellStyle name="40% - Énfasis6 20 3" xfId="6513"/>
    <cellStyle name="40% - Énfasis6 20 3 2" xfId="17296"/>
    <cellStyle name="40% - Énfasis6 20 4" xfId="12140"/>
    <cellStyle name="40% - Énfasis6 20 5" xfId="40230"/>
    <cellStyle name="40% - Énfasis6 20 6" xfId="45073"/>
    <cellStyle name="40% - Énfasis6 21" xfId="2409"/>
    <cellStyle name="40% - Énfasis6 21 2" xfId="4711"/>
    <cellStyle name="40% - Énfasis6 21 2 2" xfId="9858"/>
    <cellStyle name="40% - Énfasis6 21 2 2 2" xfId="20641"/>
    <cellStyle name="40% - Énfasis6 21 2 3" xfId="15509"/>
    <cellStyle name="40% - Énfasis6 21 2 4" xfId="43568"/>
    <cellStyle name="40% - Énfasis6 21 2 5" xfId="48411"/>
    <cellStyle name="40% - Énfasis6 21 3" xfId="7577"/>
    <cellStyle name="40% - Énfasis6 21 3 2" xfId="18360"/>
    <cellStyle name="40% - Énfasis6 21 4" xfId="13223"/>
    <cellStyle name="40% - Énfasis6 21 5" xfId="41292"/>
    <cellStyle name="40% - Énfasis6 21 6" xfId="46135"/>
    <cellStyle name="40% - Énfasis6 22" xfId="2445"/>
    <cellStyle name="40% - Énfasis6 22 2" xfId="4747"/>
    <cellStyle name="40% - Énfasis6 22 2 2" xfId="9894"/>
    <cellStyle name="40% - Énfasis6 22 2 2 2" xfId="20677"/>
    <cellStyle name="40% - Énfasis6 22 2 3" xfId="15545"/>
    <cellStyle name="40% - Énfasis6 22 2 4" xfId="43604"/>
    <cellStyle name="40% - Énfasis6 22 2 5" xfId="48447"/>
    <cellStyle name="40% - Énfasis6 22 3" xfId="7613"/>
    <cellStyle name="40% - Énfasis6 22 3 2" xfId="18396"/>
    <cellStyle name="40% - Énfasis6 22 4" xfId="13259"/>
    <cellStyle name="40% - Énfasis6 22 5" xfId="41328"/>
    <cellStyle name="40% - Énfasis6 22 6" xfId="46171"/>
    <cellStyle name="40% - Énfasis6 23" xfId="2460"/>
    <cellStyle name="40% - Énfasis6 23 2" xfId="4762"/>
    <cellStyle name="40% - Énfasis6 23 2 2" xfId="9909"/>
    <cellStyle name="40% - Énfasis6 23 2 2 2" xfId="20692"/>
    <cellStyle name="40% - Énfasis6 23 2 3" xfId="15560"/>
    <cellStyle name="40% - Énfasis6 23 2 4" xfId="43619"/>
    <cellStyle name="40% - Énfasis6 23 2 5" xfId="48462"/>
    <cellStyle name="40% - Énfasis6 23 3" xfId="7628"/>
    <cellStyle name="40% - Énfasis6 23 3 2" xfId="18411"/>
    <cellStyle name="40% - Énfasis6 23 4" xfId="13274"/>
    <cellStyle name="40% - Énfasis6 23 5" xfId="41343"/>
    <cellStyle name="40% - Énfasis6 23 6" xfId="46186"/>
    <cellStyle name="40% - Énfasis6 24" xfId="2507"/>
    <cellStyle name="40% - Énfasis6 24 2" xfId="4809"/>
    <cellStyle name="40% - Énfasis6 24 2 2" xfId="9956"/>
    <cellStyle name="40% - Énfasis6 24 2 2 2" xfId="20739"/>
    <cellStyle name="40% - Énfasis6 24 2 3" xfId="15607"/>
    <cellStyle name="40% - Énfasis6 24 2 4" xfId="43666"/>
    <cellStyle name="40% - Énfasis6 24 2 5" xfId="48509"/>
    <cellStyle name="40% - Énfasis6 24 3" xfId="7675"/>
    <cellStyle name="40% - Énfasis6 24 3 2" xfId="18458"/>
    <cellStyle name="40% - Énfasis6 24 4" xfId="13321"/>
    <cellStyle name="40% - Énfasis6 24 5" xfId="41390"/>
    <cellStyle name="40% - Énfasis6 24 6" xfId="46233"/>
    <cellStyle name="40% - Énfasis6 25" xfId="2526"/>
    <cellStyle name="40% - Énfasis6 25 2" xfId="4828"/>
    <cellStyle name="40% - Énfasis6 25 2 2" xfId="9975"/>
    <cellStyle name="40% - Énfasis6 25 2 2 2" xfId="20758"/>
    <cellStyle name="40% - Énfasis6 25 2 3" xfId="15626"/>
    <cellStyle name="40% - Énfasis6 25 2 4" xfId="43685"/>
    <cellStyle name="40% - Énfasis6 25 2 5" xfId="48528"/>
    <cellStyle name="40% - Énfasis6 25 3" xfId="7694"/>
    <cellStyle name="40% - Énfasis6 25 3 2" xfId="18477"/>
    <cellStyle name="40% - Énfasis6 25 4" xfId="13340"/>
    <cellStyle name="40% - Énfasis6 25 5" xfId="41408"/>
    <cellStyle name="40% - Énfasis6 25 6" xfId="46251"/>
    <cellStyle name="40% - Énfasis6 26" xfId="2557"/>
    <cellStyle name="40% - Énfasis6 26 2" xfId="4859"/>
    <cellStyle name="40% - Énfasis6 26 2 2" xfId="10006"/>
    <cellStyle name="40% - Énfasis6 26 2 2 2" xfId="20789"/>
    <cellStyle name="40% - Énfasis6 26 2 3" xfId="15657"/>
    <cellStyle name="40% - Énfasis6 26 2 4" xfId="43716"/>
    <cellStyle name="40% - Énfasis6 26 2 5" xfId="48559"/>
    <cellStyle name="40% - Énfasis6 26 3" xfId="7725"/>
    <cellStyle name="40% - Énfasis6 26 3 2" xfId="18508"/>
    <cellStyle name="40% - Énfasis6 26 4" xfId="13372"/>
    <cellStyle name="40% - Énfasis6 26 5" xfId="41437"/>
    <cellStyle name="40% - Énfasis6 26 6" xfId="46280"/>
    <cellStyle name="40% - Énfasis6 27" xfId="4916"/>
    <cellStyle name="40% - Énfasis6 27 2" xfId="10063"/>
    <cellStyle name="40% - Énfasis6 27 2 2" xfId="20846"/>
    <cellStyle name="40% - Énfasis6 27 3" xfId="15713"/>
    <cellStyle name="40% - Énfasis6 27 4" xfId="43770"/>
    <cellStyle name="40% - Énfasis6 27 5" xfId="48613"/>
    <cellStyle name="40% - Énfasis6 28" xfId="4946"/>
    <cellStyle name="40% - Énfasis6 28 2" xfId="10094"/>
    <cellStyle name="40% - Énfasis6 28 2 2" xfId="20877"/>
    <cellStyle name="40% - Énfasis6 28 3" xfId="15744"/>
    <cellStyle name="40% - Énfasis6 28 4" xfId="43800"/>
    <cellStyle name="40% - Énfasis6 28 5" xfId="48643"/>
    <cellStyle name="40% - Énfasis6 29" xfId="5209"/>
    <cellStyle name="40% - Énfasis6 29 2" xfId="10347"/>
    <cellStyle name="40% - Énfasis6 29 2 2" xfId="21130"/>
    <cellStyle name="40% - Énfasis6 29 3" xfId="16002"/>
    <cellStyle name="40% - Énfasis6 3" xfId="505"/>
    <cellStyle name="40% - Énfasis6 3 2" xfId="1597"/>
    <cellStyle name="40% - Énfasis6 3 2 2" xfId="3906"/>
    <cellStyle name="40% - Énfasis6 3 2 2 2" xfId="9053"/>
    <cellStyle name="40% - Énfasis6 3 2 2 2 2" xfId="19836"/>
    <cellStyle name="40% - Énfasis6 3 2 2 3" xfId="14704"/>
    <cellStyle name="40% - Énfasis6 3 2 2 4" xfId="42763"/>
    <cellStyle name="40% - Énfasis6 3 2 2 5" xfId="47606"/>
    <cellStyle name="40% - Énfasis6 3 2 3" xfId="6772"/>
    <cellStyle name="40% - Énfasis6 3 2 3 2" xfId="17555"/>
    <cellStyle name="40% - Énfasis6 3 2 4" xfId="12417"/>
    <cellStyle name="40% - Énfasis6 3 2 5" xfId="40487"/>
    <cellStyle name="40% - Énfasis6 3 2 6" xfId="45330"/>
    <cellStyle name="40% - Énfasis6 3 3" xfId="2845"/>
    <cellStyle name="40% - Énfasis6 3 3 2" xfId="7999"/>
    <cellStyle name="40% - Énfasis6 3 3 2 2" xfId="18782"/>
    <cellStyle name="40% - Énfasis6 3 3 3" xfId="13650"/>
    <cellStyle name="40% - Énfasis6 3 3 4" xfId="41709"/>
    <cellStyle name="40% - Énfasis6 3 3 5" xfId="46552"/>
    <cellStyle name="40% - Énfasis6 3 4" xfId="5710"/>
    <cellStyle name="40% - Énfasis6 3 4 2" xfId="16499"/>
    <cellStyle name="40% - Énfasis6 3 5" xfId="11333"/>
    <cellStyle name="40% - Énfasis6 3 6" xfId="39442"/>
    <cellStyle name="40% - Énfasis6 3 7" xfId="44288"/>
    <cellStyle name="40% - Énfasis6 30" xfId="5225"/>
    <cellStyle name="40% - Énfasis6 30 2" xfId="10363"/>
    <cellStyle name="40% - Énfasis6 30 2 2" xfId="21146"/>
    <cellStyle name="40% - Énfasis6 30 3" xfId="16018"/>
    <cellStyle name="40% - Énfasis6 31" xfId="5254"/>
    <cellStyle name="40% - Énfasis6 31 2" xfId="10392"/>
    <cellStyle name="40% - Énfasis6 31 2 2" xfId="21175"/>
    <cellStyle name="40% - Énfasis6 31 3" xfId="16047"/>
    <cellStyle name="40% - Énfasis6 32" xfId="5271"/>
    <cellStyle name="40% - Énfasis6 32 2" xfId="10407"/>
    <cellStyle name="40% - Énfasis6 32 2 2" xfId="21190"/>
    <cellStyle name="40% - Énfasis6 32 3" xfId="16063"/>
    <cellStyle name="40% - Énfasis6 33" xfId="5287"/>
    <cellStyle name="40% - Énfasis6 33 2" xfId="10423"/>
    <cellStyle name="40% - Énfasis6 33 2 2" xfId="21206"/>
    <cellStyle name="40% - Énfasis6 33 3" xfId="16079"/>
    <cellStyle name="40% - Énfasis6 34" xfId="5307"/>
    <cellStyle name="40% - Énfasis6 34 2" xfId="10443"/>
    <cellStyle name="40% - Énfasis6 34 2 2" xfId="21226"/>
    <cellStyle name="40% - Énfasis6 34 3" xfId="16099"/>
    <cellStyle name="40% - Énfasis6 35" xfId="5323"/>
    <cellStyle name="40% - Énfasis6 35 2" xfId="10459"/>
    <cellStyle name="40% - Énfasis6 35 2 2" xfId="21242"/>
    <cellStyle name="40% - Énfasis6 35 3" xfId="16115"/>
    <cellStyle name="40% - Énfasis6 36" xfId="5340"/>
    <cellStyle name="40% - Énfasis6 36 2" xfId="10476"/>
    <cellStyle name="40% - Énfasis6 36 2 2" xfId="21259"/>
    <cellStyle name="40% - Énfasis6 36 3" xfId="16132"/>
    <cellStyle name="40% - Énfasis6 37" xfId="5388"/>
    <cellStyle name="40% - Énfasis6 37 2" xfId="10524"/>
    <cellStyle name="40% - Énfasis6 37 2 2" xfId="21307"/>
    <cellStyle name="40% - Énfasis6 37 3" xfId="16180"/>
    <cellStyle name="40% - Énfasis6 38" xfId="5408"/>
    <cellStyle name="40% - Énfasis6 38 2" xfId="10544"/>
    <cellStyle name="40% - Énfasis6 38 2 2" xfId="21327"/>
    <cellStyle name="40% - Énfasis6 38 3" xfId="16200"/>
    <cellStyle name="40% - Énfasis6 39" xfId="5437"/>
    <cellStyle name="40% - Énfasis6 39 2" xfId="16229"/>
    <cellStyle name="40% - Énfasis6 4" xfId="523"/>
    <cellStyle name="40% - Énfasis6 4 2" xfId="1616"/>
    <cellStyle name="40% - Énfasis6 4 2 2" xfId="3925"/>
    <cellStyle name="40% - Énfasis6 4 2 2 2" xfId="9072"/>
    <cellStyle name="40% - Énfasis6 4 2 2 2 2" xfId="19855"/>
    <cellStyle name="40% - Énfasis6 4 2 2 3" xfId="14723"/>
    <cellStyle name="40% - Énfasis6 4 2 2 4" xfId="42782"/>
    <cellStyle name="40% - Énfasis6 4 2 2 5" xfId="47625"/>
    <cellStyle name="40% - Énfasis6 4 2 3" xfId="6791"/>
    <cellStyle name="40% - Énfasis6 4 2 3 2" xfId="17574"/>
    <cellStyle name="40% - Énfasis6 4 2 4" xfId="12436"/>
    <cellStyle name="40% - Énfasis6 4 2 5" xfId="40506"/>
    <cellStyle name="40% - Énfasis6 4 2 6" xfId="45349"/>
    <cellStyle name="40% - Énfasis6 4 3" xfId="2864"/>
    <cellStyle name="40% - Énfasis6 4 3 2" xfId="8018"/>
    <cellStyle name="40% - Énfasis6 4 3 2 2" xfId="18801"/>
    <cellStyle name="40% - Énfasis6 4 3 3" xfId="13669"/>
    <cellStyle name="40% - Énfasis6 4 3 4" xfId="41728"/>
    <cellStyle name="40% - Énfasis6 4 3 5" xfId="46571"/>
    <cellStyle name="40% - Énfasis6 4 4" xfId="5729"/>
    <cellStyle name="40% - Énfasis6 4 4 2" xfId="16518"/>
    <cellStyle name="40% - Énfasis6 4 5" xfId="11352"/>
    <cellStyle name="40% - Énfasis6 4 6" xfId="39461"/>
    <cellStyle name="40% - Énfasis6 4 7" xfId="44307"/>
    <cellStyle name="40% - Énfasis6 40" xfId="10869"/>
    <cellStyle name="40% - Énfasis6 40 2" xfId="21652"/>
    <cellStyle name="40% - Énfasis6 41" xfId="10921"/>
    <cellStyle name="40% - Énfasis6 41 2" xfId="21704"/>
    <cellStyle name="40% - Énfasis6 42" xfId="10936"/>
    <cellStyle name="40% - Énfasis6 42 2" xfId="21719"/>
    <cellStyle name="40% - Énfasis6 43" xfId="10957"/>
    <cellStyle name="40% - Énfasis6 43 2" xfId="21740"/>
    <cellStyle name="40% - Énfasis6 44" xfId="10981"/>
    <cellStyle name="40% - Énfasis6 45" xfId="38851"/>
    <cellStyle name="40% - Énfasis6 46" xfId="38865"/>
    <cellStyle name="40% - Énfasis6 47" xfId="38881"/>
    <cellStyle name="40% - Énfasis6 48" xfId="38972"/>
    <cellStyle name="40% - Énfasis6 49" xfId="38988"/>
    <cellStyle name="40% - Énfasis6 5" xfId="539"/>
    <cellStyle name="40% - Énfasis6 5 2" xfId="1630"/>
    <cellStyle name="40% - Énfasis6 5 2 2" xfId="3939"/>
    <cellStyle name="40% - Énfasis6 5 2 2 2" xfId="9086"/>
    <cellStyle name="40% - Énfasis6 5 2 2 2 2" xfId="19869"/>
    <cellStyle name="40% - Énfasis6 5 2 2 3" xfId="14737"/>
    <cellStyle name="40% - Énfasis6 5 2 2 4" xfId="42796"/>
    <cellStyle name="40% - Énfasis6 5 2 2 5" xfId="47639"/>
    <cellStyle name="40% - Énfasis6 5 2 3" xfId="6805"/>
    <cellStyle name="40% - Énfasis6 5 2 3 2" xfId="17588"/>
    <cellStyle name="40% - Énfasis6 5 2 4" xfId="12450"/>
    <cellStyle name="40% - Énfasis6 5 2 5" xfId="40520"/>
    <cellStyle name="40% - Énfasis6 5 2 6" xfId="45363"/>
    <cellStyle name="40% - Énfasis6 5 3" xfId="2878"/>
    <cellStyle name="40% - Énfasis6 5 3 2" xfId="8032"/>
    <cellStyle name="40% - Énfasis6 5 3 2 2" xfId="18815"/>
    <cellStyle name="40% - Énfasis6 5 3 3" xfId="13683"/>
    <cellStyle name="40% - Énfasis6 5 3 4" xfId="41742"/>
    <cellStyle name="40% - Énfasis6 5 3 5" xfId="46585"/>
    <cellStyle name="40% - Énfasis6 5 4" xfId="5743"/>
    <cellStyle name="40% - Énfasis6 5 4 2" xfId="16532"/>
    <cellStyle name="40% - Énfasis6 5 5" xfId="11367"/>
    <cellStyle name="40% - Énfasis6 5 6" xfId="39475"/>
    <cellStyle name="40% - Énfasis6 5 7" xfId="44321"/>
    <cellStyle name="40% - Énfasis6 50" xfId="39004"/>
    <cellStyle name="40% - Énfasis6 51" xfId="39035"/>
    <cellStyle name="40% - Énfasis6 52" xfId="39049"/>
    <cellStyle name="40% - Énfasis6 53" xfId="39068"/>
    <cellStyle name="40% - Énfasis6 54" xfId="39088"/>
    <cellStyle name="40% - Énfasis6 55" xfId="39106"/>
    <cellStyle name="40% - Énfasis6 56" xfId="43906"/>
    <cellStyle name="40% - Énfasis6 57" xfId="43932"/>
    <cellStyle name="40% - Énfasis6 58" xfId="43950"/>
    <cellStyle name="40% - Énfasis6 59" xfId="43976"/>
    <cellStyle name="40% - Énfasis6 6" xfId="556"/>
    <cellStyle name="40% - Énfasis6 6 2" xfId="1647"/>
    <cellStyle name="40% - Énfasis6 6 2 2" xfId="3956"/>
    <cellStyle name="40% - Énfasis6 6 2 2 2" xfId="9103"/>
    <cellStyle name="40% - Énfasis6 6 2 2 2 2" xfId="19886"/>
    <cellStyle name="40% - Énfasis6 6 2 2 3" xfId="14754"/>
    <cellStyle name="40% - Énfasis6 6 2 2 4" xfId="42813"/>
    <cellStyle name="40% - Énfasis6 6 2 2 5" xfId="47656"/>
    <cellStyle name="40% - Énfasis6 6 2 3" xfId="6822"/>
    <cellStyle name="40% - Énfasis6 6 2 3 2" xfId="17605"/>
    <cellStyle name="40% - Énfasis6 6 2 4" xfId="12467"/>
    <cellStyle name="40% - Énfasis6 6 2 5" xfId="40537"/>
    <cellStyle name="40% - Énfasis6 6 2 6" xfId="45380"/>
    <cellStyle name="40% - Énfasis6 6 3" xfId="2895"/>
    <cellStyle name="40% - Énfasis6 6 3 2" xfId="8049"/>
    <cellStyle name="40% - Énfasis6 6 3 2 2" xfId="18832"/>
    <cellStyle name="40% - Énfasis6 6 3 3" xfId="13700"/>
    <cellStyle name="40% - Énfasis6 6 3 4" xfId="41759"/>
    <cellStyle name="40% - Énfasis6 6 3 5" xfId="46602"/>
    <cellStyle name="40% - Énfasis6 6 4" xfId="5760"/>
    <cellStyle name="40% - Énfasis6 6 4 2" xfId="16549"/>
    <cellStyle name="40% - Énfasis6 6 5" xfId="11384"/>
    <cellStyle name="40% - Énfasis6 6 6" xfId="39492"/>
    <cellStyle name="40% - Énfasis6 6 7" xfId="44338"/>
    <cellStyle name="40% - Énfasis6 7" xfId="576"/>
    <cellStyle name="40% - Énfasis6 7 2" xfId="1667"/>
    <cellStyle name="40% - Énfasis6 7 2 2" xfId="3976"/>
    <cellStyle name="40% - Énfasis6 7 2 2 2" xfId="9123"/>
    <cellStyle name="40% - Énfasis6 7 2 2 2 2" xfId="19906"/>
    <cellStyle name="40% - Énfasis6 7 2 2 3" xfId="14774"/>
    <cellStyle name="40% - Énfasis6 7 2 2 4" xfId="42833"/>
    <cellStyle name="40% - Énfasis6 7 2 2 5" xfId="47676"/>
    <cellStyle name="40% - Énfasis6 7 2 3" xfId="6842"/>
    <cellStyle name="40% - Énfasis6 7 2 3 2" xfId="17625"/>
    <cellStyle name="40% - Énfasis6 7 2 4" xfId="12487"/>
    <cellStyle name="40% - Énfasis6 7 2 5" xfId="40557"/>
    <cellStyle name="40% - Énfasis6 7 2 6" xfId="45400"/>
    <cellStyle name="40% - Énfasis6 7 3" xfId="2915"/>
    <cellStyle name="40% - Énfasis6 7 3 2" xfId="8069"/>
    <cellStyle name="40% - Énfasis6 7 3 2 2" xfId="18852"/>
    <cellStyle name="40% - Énfasis6 7 3 3" xfId="13720"/>
    <cellStyle name="40% - Énfasis6 7 3 4" xfId="41779"/>
    <cellStyle name="40% - Énfasis6 7 3 5" xfId="46622"/>
    <cellStyle name="40% - Énfasis6 7 4" xfId="5780"/>
    <cellStyle name="40% - Énfasis6 7 4 2" xfId="16569"/>
    <cellStyle name="40% - Énfasis6 7 5" xfId="11404"/>
    <cellStyle name="40% - Énfasis6 7 6" xfId="39511"/>
    <cellStyle name="40% - Énfasis6 7 7" xfId="44357"/>
    <cellStyle name="40% - Énfasis6 8" xfId="591"/>
    <cellStyle name="40% - Énfasis6 8 2" xfId="1682"/>
    <cellStyle name="40% - Énfasis6 8 2 2" xfId="3991"/>
    <cellStyle name="40% - Énfasis6 8 2 2 2" xfId="9138"/>
    <cellStyle name="40% - Énfasis6 8 2 2 2 2" xfId="19921"/>
    <cellStyle name="40% - Énfasis6 8 2 2 3" xfId="14789"/>
    <cellStyle name="40% - Énfasis6 8 2 2 4" xfId="42848"/>
    <cellStyle name="40% - Énfasis6 8 2 2 5" xfId="47691"/>
    <cellStyle name="40% - Énfasis6 8 2 3" xfId="6857"/>
    <cellStyle name="40% - Énfasis6 8 2 3 2" xfId="17640"/>
    <cellStyle name="40% - Énfasis6 8 2 4" xfId="12502"/>
    <cellStyle name="40% - Énfasis6 8 2 5" xfId="40572"/>
    <cellStyle name="40% - Énfasis6 8 2 6" xfId="45415"/>
    <cellStyle name="40% - Énfasis6 8 3" xfId="2930"/>
    <cellStyle name="40% - Énfasis6 8 3 2" xfId="8084"/>
    <cellStyle name="40% - Énfasis6 8 3 2 2" xfId="18867"/>
    <cellStyle name="40% - Énfasis6 8 3 3" xfId="13735"/>
    <cellStyle name="40% - Énfasis6 8 3 4" xfId="41794"/>
    <cellStyle name="40% - Énfasis6 8 3 5" xfId="46637"/>
    <cellStyle name="40% - Énfasis6 8 4" xfId="5795"/>
    <cellStyle name="40% - Énfasis6 8 4 2" xfId="16584"/>
    <cellStyle name="40% - Énfasis6 8 5" xfId="11419"/>
    <cellStyle name="40% - Énfasis6 8 6" xfId="39525"/>
    <cellStyle name="40% - Énfasis6 8 7" xfId="44371"/>
    <cellStyle name="40% - Énfasis6 9" xfId="669"/>
    <cellStyle name="40% - Énfasis6 9 2" xfId="1760"/>
    <cellStyle name="40% - Énfasis6 9 2 2" xfId="4069"/>
    <cellStyle name="40% - Énfasis6 9 2 2 2" xfId="9216"/>
    <cellStyle name="40% - Énfasis6 9 2 2 2 2" xfId="19999"/>
    <cellStyle name="40% - Énfasis6 9 2 2 3" xfId="14867"/>
    <cellStyle name="40% - Énfasis6 9 2 2 4" xfId="42926"/>
    <cellStyle name="40% - Énfasis6 9 2 2 5" xfId="47769"/>
    <cellStyle name="40% - Énfasis6 9 2 3" xfId="6935"/>
    <cellStyle name="40% - Énfasis6 9 2 3 2" xfId="17718"/>
    <cellStyle name="40% - Énfasis6 9 2 4" xfId="12580"/>
    <cellStyle name="40% - Énfasis6 9 2 5" xfId="40650"/>
    <cellStyle name="40% - Énfasis6 9 2 6" xfId="45493"/>
    <cellStyle name="40% - Énfasis6 9 3" xfId="3008"/>
    <cellStyle name="40% - Énfasis6 9 3 2" xfId="8162"/>
    <cellStyle name="40% - Énfasis6 9 3 2 2" xfId="18945"/>
    <cellStyle name="40% - Énfasis6 9 3 3" xfId="13813"/>
    <cellStyle name="40% - Énfasis6 9 3 4" xfId="41872"/>
    <cellStyle name="40% - Énfasis6 9 3 5" xfId="46715"/>
    <cellStyle name="40% - Énfasis6 9 4" xfId="5873"/>
    <cellStyle name="40% - Énfasis6 9 4 2" xfId="16662"/>
    <cellStyle name="40% - Énfasis6 9 5" xfId="11498"/>
    <cellStyle name="40% - Énfasis6 9 6" xfId="39603"/>
    <cellStyle name="40% - Énfasis6 9 7" xfId="44449"/>
    <cellStyle name="60% - Énfasis1 2" xfId="146"/>
    <cellStyle name="60% - Énfasis1 2 2" xfId="3027"/>
    <cellStyle name="60% - Énfasis1 2 3" xfId="2587"/>
    <cellStyle name="60% - Énfasis1 2 4" xfId="5892"/>
    <cellStyle name="60% - Énfasis1 2 5" xfId="11517"/>
    <cellStyle name="60% - Énfasis1 2 6" xfId="688"/>
    <cellStyle name="60% - Énfasis1 3" xfId="1314"/>
    <cellStyle name="60% - Énfasis2 2" xfId="147"/>
    <cellStyle name="60% - Énfasis2 2 2" xfId="3028"/>
    <cellStyle name="60% - Énfasis2 2 3" xfId="2588"/>
    <cellStyle name="60% - Énfasis2 2 4" xfId="5893"/>
    <cellStyle name="60% - Énfasis2 2 5" xfId="11518"/>
    <cellStyle name="60% - Énfasis2 2 6" xfId="689"/>
    <cellStyle name="60% - Énfasis2 3" xfId="1315"/>
    <cellStyle name="60% - Énfasis3 2" xfId="148"/>
    <cellStyle name="60% - Énfasis3 2 2" xfId="3029"/>
    <cellStyle name="60% - Énfasis3 2 3" xfId="2589"/>
    <cellStyle name="60% - Énfasis3 2 4" xfId="5894"/>
    <cellStyle name="60% - Énfasis3 2 5" xfId="11519"/>
    <cellStyle name="60% - Énfasis3 2 6" xfId="690"/>
    <cellStyle name="60% - Énfasis3 3" xfId="1316"/>
    <cellStyle name="60% - Énfasis4 2" xfId="149"/>
    <cellStyle name="60% - Énfasis4 2 2" xfId="3030"/>
    <cellStyle name="60% - Énfasis4 2 3" xfId="2590"/>
    <cellStyle name="60% - Énfasis4 2 4" xfId="5895"/>
    <cellStyle name="60% - Énfasis4 2 5" xfId="11520"/>
    <cellStyle name="60% - Énfasis4 2 6" xfId="691"/>
    <cellStyle name="60% - Énfasis4 3" xfId="1317"/>
    <cellStyle name="60% - Énfasis5 2" xfId="150"/>
    <cellStyle name="60% - Énfasis5 2 2" xfId="3031"/>
    <cellStyle name="60% - Énfasis5 2 3" xfId="2591"/>
    <cellStyle name="60% - Énfasis5 2 4" xfId="5896"/>
    <cellStyle name="60% - Énfasis5 2 5" xfId="11521"/>
    <cellStyle name="60% - Énfasis5 2 6" xfId="692"/>
    <cellStyle name="60% - Énfasis5 3" xfId="1318"/>
    <cellStyle name="60% - Énfasis6 2" xfId="151"/>
    <cellStyle name="60% - Énfasis6 2 2" xfId="3032"/>
    <cellStyle name="60% - Énfasis6 2 3" xfId="2592"/>
    <cellStyle name="60% - Énfasis6 2 4" xfId="5897"/>
    <cellStyle name="60% - Énfasis6 2 5" xfId="11522"/>
    <cellStyle name="60% - Énfasis6 2 6" xfId="693"/>
    <cellStyle name="60% - Énfasis6 3" xfId="1319"/>
    <cellStyle name="Body" xfId="181"/>
    <cellStyle name="Buena" xfId="152"/>
    <cellStyle name="Buena 2" xfId="694" hidden="1"/>
    <cellStyle name="Buena 2" xfId="5075" hidden="1"/>
    <cellStyle name="Buena 2" xfId="5094" hidden="1"/>
    <cellStyle name="Buena 2" xfId="5072" hidden="1"/>
    <cellStyle name="Buena 2" xfId="5106" hidden="1"/>
    <cellStyle name="Buena 2" xfId="5067" hidden="1"/>
    <cellStyle name="Buena 2" xfId="5118" hidden="1"/>
    <cellStyle name="Buena 2" xfId="5063" hidden="1"/>
    <cellStyle name="Buena 2" xfId="5129" hidden="1"/>
    <cellStyle name="Buena 2" xfId="5059" hidden="1"/>
    <cellStyle name="Buena 2" xfId="5141" hidden="1"/>
    <cellStyle name="Buena 2" xfId="5092" hidden="1"/>
    <cellStyle name="Buena 2" xfId="5161" hidden="1"/>
    <cellStyle name="Buena 2" xfId="5091" hidden="1"/>
    <cellStyle name="Buena 2" xfId="5172" hidden="1"/>
    <cellStyle name="Buena 2" xfId="5081" hidden="1"/>
    <cellStyle name="Buena 2" xfId="5183" hidden="1"/>
    <cellStyle name="Buena 2" xfId="5084" hidden="1"/>
    <cellStyle name="Buena 2" xfId="5191" hidden="1"/>
    <cellStyle name="Buena 2" xfId="5180" hidden="1"/>
    <cellStyle name="Buena 2" xfId="10223" hidden="1"/>
    <cellStyle name="Buena 2" xfId="10238" hidden="1"/>
    <cellStyle name="Buena 2" xfId="10220" hidden="1"/>
    <cellStyle name="Buena 2" xfId="10250" hidden="1"/>
    <cellStyle name="Buena 2" xfId="10215" hidden="1"/>
    <cellStyle name="Buena 2" xfId="10262" hidden="1"/>
    <cellStyle name="Buena 2" xfId="10211" hidden="1"/>
    <cellStyle name="Buena 2" xfId="10273" hidden="1"/>
    <cellStyle name="Buena 2" xfId="10207" hidden="1"/>
    <cellStyle name="Buena 2" xfId="10285" hidden="1"/>
    <cellStyle name="Buena 2" xfId="10236" hidden="1"/>
    <cellStyle name="Buena 2" xfId="10299" hidden="1"/>
    <cellStyle name="Buena 2" xfId="10235" hidden="1"/>
    <cellStyle name="Buena 2" xfId="10310" hidden="1"/>
    <cellStyle name="Buena 2" xfId="10225" hidden="1"/>
    <cellStyle name="Buena 2" xfId="10321" hidden="1"/>
    <cellStyle name="Buena 2" xfId="10228" hidden="1"/>
    <cellStyle name="Buena 2" xfId="10329" hidden="1"/>
    <cellStyle name="Buena 2" xfId="10318" hidden="1"/>
    <cellStyle name="Buena 2" xfId="10752" hidden="1"/>
    <cellStyle name="Buena 2" xfId="10763" hidden="1"/>
    <cellStyle name="Buena 2" xfId="10750" hidden="1"/>
    <cellStyle name="Buena 2" xfId="10772" hidden="1"/>
    <cellStyle name="Buena 2" xfId="10748" hidden="1"/>
    <cellStyle name="Buena 2" xfId="10781" hidden="1"/>
    <cellStyle name="Buena 2" xfId="10746" hidden="1"/>
    <cellStyle name="Buena 2" xfId="10789" hidden="1"/>
    <cellStyle name="Buena 2" xfId="10744" hidden="1"/>
    <cellStyle name="Buena 2" xfId="10799" hidden="1"/>
    <cellStyle name="Buena 2" xfId="10761" hidden="1"/>
    <cellStyle name="Buena 2" xfId="10809" hidden="1"/>
    <cellStyle name="Buena 2" xfId="10760" hidden="1"/>
    <cellStyle name="Buena 2" xfId="10816" hidden="1"/>
    <cellStyle name="Buena 2" xfId="10754" hidden="1"/>
    <cellStyle name="Buena 2" xfId="10826" hidden="1"/>
    <cellStyle name="Buena 2" xfId="10757" hidden="1"/>
    <cellStyle name="Buena 2" xfId="10832" hidden="1"/>
    <cellStyle name="Buena 2" xfId="10823" hidden="1"/>
    <cellStyle name="Buena 2" xfId="10607" hidden="1"/>
    <cellStyle name="Buena 2" xfId="10739" hidden="1"/>
    <cellStyle name="Buena 2" xfId="10839" hidden="1"/>
    <cellStyle name="Buena 2" xfId="10685" hidden="1"/>
    <cellStyle name="Buena 2" xfId="10847" hidden="1"/>
    <cellStyle name="Buena 2" xfId="10680" hidden="1"/>
    <cellStyle name="Buena 2" xfId="10853" hidden="1"/>
    <cellStyle name="Buena 2" xfId="10589" hidden="1"/>
    <cellStyle name="Buena 2" xfId="10658" hidden="1"/>
    <cellStyle name="Buena 2" xfId="10582" hidden="1"/>
    <cellStyle name="Buena 2" xfId="10689" hidden="1"/>
    <cellStyle name="Buena 2" xfId="10569" hidden="1"/>
    <cellStyle name="Buena 2" xfId="10639" hidden="1"/>
    <cellStyle name="Buena 2" xfId="10844" hidden="1"/>
    <cellStyle name="Buena 2" xfId="10647" hidden="1"/>
    <cellStyle name="Buena 2" xfId="10731" hidden="1"/>
    <cellStyle name="Buena 2" xfId="10728" hidden="1"/>
    <cellStyle name="Buena 2" xfId="10724" hidden="1"/>
    <cellStyle name="Buena 2" xfId="10837" hidden="1"/>
    <cellStyle name="Buena 2" xfId="10623" hidden="1"/>
    <cellStyle name="Buena 2" xfId="10664" hidden="1"/>
    <cellStyle name="Buena 2" xfId="10595" hidden="1"/>
    <cellStyle name="Buena 2" xfId="10625" hidden="1"/>
    <cellStyle name="Buena 2" xfId="10634" hidden="1"/>
    <cellStyle name="Buena 2" xfId="10681" hidden="1"/>
    <cellStyle name="Buena 2" xfId="10855" hidden="1"/>
    <cellStyle name="Buena 2" xfId="10718" hidden="1"/>
    <cellStyle name="Buena 2" xfId="6514" hidden="1"/>
    <cellStyle name="Buena 2" xfId="10726" hidden="1"/>
    <cellStyle name="Buena 2" xfId="10590" hidden="1"/>
    <cellStyle name="Buena 2" xfId="10653" hidden="1"/>
    <cellStyle name="Buena 2" xfId="10576" hidden="1"/>
    <cellStyle name="Buena 2" xfId="10840" hidden="1"/>
    <cellStyle name="Buena 2" xfId="10562" hidden="1"/>
    <cellStyle name="Buena 2" xfId="10612" hidden="1"/>
    <cellStyle name="Buena 2" xfId="10721" hidden="1"/>
    <cellStyle name="Buena 2" xfId="10700" hidden="1"/>
    <cellStyle name="Buena 2" xfId="10648" hidden="1"/>
    <cellStyle name="Buena 2" xfId="15872" hidden="1"/>
    <cellStyle name="Buena 2" xfId="15889" hidden="1"/>
    <cellStyle name="Buena 2" xfId="15869" hidden="1"/>
    <cellStyle name="Buena 2" xfId="15901" hidden="1"/>
    <cellStyle name="Buena 2" xfId="15864" hidden="1"/>
    <cellStyle name="Buena 2" xfId="15913" hidden="1"/>
    <cellStyle name="Buena 2" xfId="15860" hidden="1"/>
    <cellStyle name="Buena 2" xfId="15924" hidden="1"/>
    <cellStyle name="Buena 2" xfId="15856" hidden="1"/>
    <cellStyle name="Buena 2" xfId="15936" hidden="1"/>
    <cellStyle name="Buena 2" xfId="15887" hidden="1"/>
    <cellStyle name="Buena 2" xfId="15954" hidden="1"/>
    <cellStyle name="Buena 2" xfId="15886" hidden="1"/>
    <cellStyle name="Buena 2" xfId="15965" hidden="1"/>
    <cellStyle name="Buena 2" xfId="15876" hidden="1"/>
    <cellStyle name="Buena 2" xfId="15976" hidden="1"/>
    <cellStyle name="Buena 2" xfId="15879" hidden="1"/>
    <cellStyle name="Buena 2" xfId="15984" hidden="1"/>
    <cellStyle name="Buena 2" xfId="15973" hidden="1"/>
    <cellStyle name="Buena 2" xfId="21006" hidden="1"/>
    <cellStyle name="Buena 2" xfId="21021" hidden="1"/>
    <cellStyle name="Buena 2" xfId="21003" hidden="1"/>
    <cellStyle name="Buena 2" xfId="21033" hidden="1"/>
    <cellStyle name="Buena 2" xfId="20998" hidden="1"/>
    <cellStyle name="Buena 2" xfId="21045" hidden="1"/>
    <cellStyle name="Buena 2" xfId="20994" hidden="1"/>
    <cellStyle name="Buena 2" xfId="21056" hidden="1"/>
    <cellStyle name="Buena 2" xfId="20990" hidden="1"/>
    <cellStyle name="Buena 2" xfId="21068" hidden="1"/>
    <cellStyle name="Buena 2" xfId="21019" hidden="1"/>
    <cellStyle name="Buena 2" xfId="21082" hidden="1"/>
    <cellStyle name="Buena 2" xfId="21018" hidden="1"/>
    <cellStyle name="Buena 2" xfId="21093" hidden="1"/>
    <cellStyle name="Buena 2" xfId="21008" hidden="1"/>
    <cellStyle name="Buena 2" xfId="21104" hidden="1"/>
    <cellStyle name="Buena 2" xfId="21011" hidden="1"/>
    <cellStyle name="Buena 2" xfId="21112" hidden="1"/>
    <cellStyle name="Buena 2" xfId="21101" hidden="1"/>
    <cellStyle name="Buena 2" xfId="21535" hidden="1"/>
    <cellStyle name="Buena 2" xfId="21546" hidden="1"/>
    <cellStyle name="Buena 2" xfId="21533" hidden="1"/>
    <cellStyle name="Buena 2" xfId="21555" hidden="1"/>
    <cellStyle name="Buena 2" xfId="21531" hidden="1"/>
    <cellStyle name="Buena 2" xfId="21564" hidden="1"/>
    <cellStyle name="Buena 2" xfId="21529" hidden="1"/>
    <cellStyle name="Buena 2" xfId="21572" hidden="1"/>
    <cellStyle name="Buena 2" xfId="21527" hidden="1"/>
    <cellStyle name="Buena 2" xfId="21582" hidden="1"/>
    <cellStyle name="Buena 2" xfId="21544" hidden="1"/>
    <cellStyle name="Buena 2" xfId="21592" hidden="1"/>
    <cellStyle name="Buena 2" xfId="21543" hidden="1"/>
    <cellStyle name="Buena 2" xfId="21599" hidden="1"/>
    <cellStyle name="Buena 2" xfId="21537" hidden="1"/>
    <cellStyle name="Buena 2" xfId="21609" hidden="1"/>
    <cellStyle name="Buena 2" xfId="21540" hidden="1"/>
    <cellStyle name="Buena 2" xfId="21615" hidden="1"/>
    <cellStyle name="Buena 2" xfId="21606" hidden="1"/>
    <cellStyle name="Buena 2" xfId="21390" hidden="1"/>
    <cellStyle name="Buena 2" xfId="21522" hidden="1"/>
    <cellStyle name="Buena 2" xfId="21622" hidden="1"/>
    <cellStyle name="Buena 2" xfId="21468" hidden="1"/>
    <cellStyle name="Buena 2" xfId="21630" hidden="1"/>
    <cellStyle name="Buena 2" xfId="21463" hidden="1"/>
    <cellStyle name="Buena 2" xfId="21636" hidden="1"/>
    <cellStyle name="Buena 2" xfId="21372" hidden="1"/>
    <cellStyle name="Buena 2" xfId="21441" hidden="1"/>
    <cellStyle name="Buena 2" xfId="21365" hidden="1"/>
    <cellStyle name="Buena 2" xfId="21472" hidden="1"/>
    <cellStyle name="Buena 2" xfId="21352" hidden="1"/>
    <cellStyle name="Buena 2" xfId="21422" hidden="1"/>
    <cellStyle name="Buena 2" xfId="21627" hidden="1"/>
    <cellStyle name="Buena 2" xfId="21430" hidden="1"/>
    <cellStyle name="Buena 2" xfId="21514" hidden="1"/>
    <cellStyle name="Buena 2" xfId="21511" hidden="1"/>
    <cellStyle name="Buena 2" xfId="21507" hidden="1"/>
    <cellStyle name="Buena 2" xfId="21620" hidden="1"/>
    <cellStyle name="Buena 2" xfId="21406" hidden="1"/>
    <cellStyle name="Buena 2" xfId="21447" hidden="1"/>
    <cellStyle name="Buena 2" xfId="21378" hidden="1"/>
    <cellStyle name="Buena 2" xfId="21408" hidden="1"/>
    <cellStyle name="Buena 2" xfId="21417" hidden="1"/>
    <cellStyle name="Buena 2" xfId="21464" hidden="1"/>
    <cellStyle name="Buena 2" xfId="21638" hidden="1"/>
    <cellStyle name="Buena 2" xfId="21501" hidden="1"/>
    <cellStyle name="Buena 2" xfId="17297" hidden="1"/>
    <cellStyle name="Buena 2" xfId="21509" hidden="1"/>
    <cellStyle name="Buena 2" xfId="21373" hidden="1"/>
    <cellStyle name="Buena 2" xfId="21436" hidden="1"/>
    <cellStyle name="Buena 2" xfId="21359" hidden="1"/>
    <cellStyle name="Buena 2" xfId="21623" hidden="1"/>
    <cellStyle name="Buena 2" xfId="21345" hidden="1"/>
    <cellStyle name="Buena 2" xfId="21395" hidden="1"/>
    <cellStyle name="Buena 2" xfId="21504" hidden="1"/>
    <cellStyle name="Buena 2" xfId="21483" hidden="1"/>
    <cellStyle name="Buena 2" xfId="21431" hidden="1"/>
    <cellStyle name="Buena 2" xfId="22819" hidden="1"/>
    <cellStyle name="Buena 2" xfId="22830" hidden="1"/>
    <cellStyle name="Buena 2" xfId="22817" hidden="1"/>
    <cellStyle name="Buena 2" xfId="22840" hidden="1"/>
    <cellStyle name="Buena 2" xfId="22815" hidden="1"/>
    <cellStyle name="Buena 2" xfId="22849" hidden="1"/>
    <cellStyle name="Buena 2" xfId="22813" hidden="1"/>
    <cellStyle name="Buena 2" xfId="22857" hidden="1"/>
    <cellStyle name="Buena 2" xfId="22811" hidden="1"/>
    <cellStyle name="Buena 2" xfId="22868" hidden="1"/>
    <cellStyle name="Buena 2" xfId="22828" hidden="1"/>
    <cellStyle name="Buena 2" xfId="22878" hidden="1"/>
    <cellStyle name="Buena 2" xfId="22827" hidden="1"/>
    <cellStyle name="Buena 2" xfId="22885" hidden="1"/>
    <cellStyle name="Buena 2" xfId="22821" hidden="1"/>
    <cellStyle name="Buena 2" xfId="22895" hidden="1"/>
    <cellStyle name="Buena 2" xfId="22824" hidden="1"/>
    <cellStyle name="Buena 2" xfId="22901" hidden="1"/>
    <cellStyle name="Buena 2" xfId="22892" hidden="1"/>
    <cellStyle name="Buena 2" xfId="24041" hidden="1"/>
    <cellStyle name="Buena 2" xfId="24053" hidden="1"/>
    <cellStyle name="Buena 2" xfId="24039" hidden="1"/>
    <cellStyle name="Buena 2" xfId="24063" hidden="1"/>
    <cellStyle name="Buena 2" xfId="24037" hidden="1"/>
    <cellStyle name="Buena 2" xfId="24072" hidden="1"/>
    <cellStyle name="Buena 2" xfId="24035" hidden="1"/>
    <cellStyle name="Buena 2" xfId="24080" hidden="1"/>
    <cellStyle name="Buena 2" xfId="24033" hidden="1"/>
    <cellStyle name="Buena 2" xfId="24091" hidden="1"/>
    <cellStyle name="Buena 2" xfId="24051" hidden="1"/>
    <cellStyle name="Buena 2" xfId="24101" hidden="1"/>
    <cellStyle name="Buena 2" xfId="24050" hidden="1"/>
    <cellStyle name="Buena 2" xfId="24108" hidden="1"/>
    <cellStyle name="Buena 2" xfId="24043" hidden="1"/>
    <cellStyle name="Buena 2" xfId="24118" hidden="1"/>
    <cellStyle name="Buena 2" xfId="24046" hidden="1"/>
    <cellStyle name="Buena 2" xfId="24125" hidden="1"/>
    <cellStyle name="Buena 2" xfId="24115" hidden="1"/>
    <cellStyle name="Buena 2" xfId="24362" hidden="1"/>
    <cellStyle name="Buena 2" xfId="24373" hidden="1"/>
    <cellStyle name="Buena 2" xfId="24360" hidden="1"/>
    <cellStyle name="Buena 2" xfId="24382" hidden="1"/>
    <cellStyle name="Buena 2" xfId="24358" hidden="1"/>
    <cellStyle name="Buena 2" xfId="24391" hidden="1"/>
    <cellStyle name="Buena 2" xfId="24356" hidden="1"/>
    <cellStyle name="Buena 2" xfId="24399" hidden="1"/>
    <cellStyle name="Buena 2" xfId="24354" hidden="1"/>
    <cellStyle name="Buena 2" xfId="24409" hidden="1"/>
    <cellStyle name="Buena 2" xfId="24371" hidden="1"/>
    <cellStyle name="Buena 2" xfId="24419" hidden="1"/>
    <cellStyle name="Buena 2" xfId="24370" hidden="1"/>
    <cellStyle name="Buena 2" xfId="24426" hidden="1"/>
    <cellStyle name="Buena 2" xfId="24364" hidden="1"/>
    <cellStyle name="Buena 2" xfId="24436" hidden="1"/>
    <cellStyle name="Buena 2" xfId="24367" hidden="1"/>
    <cellStyle name="Buena 2" xfId="24442" hidden="1"/>
    <cellStyle name="Buena 2" xfId="24433" hidden="1"/>
    <cellStyle name="Buena 2" xfId="24218" hidden="1"/>
    <cellStyle name="Buena 2" xfId="24349" hidden="1"/>
    <cellStyle name="Buena 2" xfId="24449" hidden="1"/>
    <cellStyle name="Buena 2" xfId="24296" hidden="1"/>
    <cellStyle name="Buena 2" xfId="24457" hidden="1"/>
    <cellStyle name="Buena 2" xfId="24291" hidden="1"/>
    <cellStyle name="Buena 2" xfId="24463" hidden="1"/>
    <cellStyle name="Buena 2" xfId="24202" hidden="1"/>
    <cellStyle name="Buena 2" xfId="24269" hidden="1"/>
    <cellStyle name="Buena 2" xfId="24195" hidden="1"/>
    <cellStyle name="Buena 2" xfId="24300" hidden="1"/>
    <cellStyle name="Buena 2" xfId="24182" hidden="1"/>
    <cellStyle name="Buena 2" xfId="24250" hidden="1"/>
    <cellStyle name="Buena 2" xfId="24454" hidden="1"/>
    <cellStyle name="Buena 2" xfId="24258" hidden="1"/>
    <cellStyle name="Buena 2" xfId="24341" hidden="1"/>
    <cellStyle name="Buena 2" xfId="24338" hidden="1"/>
    <cellStyle name="Buena 2" xfId="24334" hidden="1"/>
    <cellStyle name="Buena 2" xfId="24447" hidden="1"/>
    <cellStyle name="Buena 2" xfId="24234" hidden="1"/>
    <cellStyle name="Buena 2" xfId="24275" hidden="1"/>
    <cellStyle name="Buena 2" xfId="24208" hidden="1"/>
    <cellStyle name="Buena 2" xfId="24236" hidden="1"/>
    <cellStyle name="Buena 2" xfId="24245" hidden="1"/>
    <cellStyle name="Buena 2" xfId="24292" hidden="1"/>
    <cellStyle name="Buena 2" xfId="24465" hidden="1"/>
    <cellStyle name="Buena 2" xfId="24328" hidden="1"/>
    <cellStyle name="Buena 2" xfId="23193" hidden="1"/>
    <cellStyle name="Buena 2" xfId="24336" hidden="1"/>
    <cellStyle name="Buena 2" xfId="24203" hidden="1"/>
    <cellStyle name="Buena 2" xfId="24264" hidden="1"/>
    <cellStyle name="Buena 2" xfId="24189" hidden="1"/>
    <cellStyle name="Buena 2" xfId="24450" hidden="1"/>
    <cellStyle name="Buena 2" xfId="24175" hidden="1"/>
    <cellStyle name="Buena 2" xfId="24223" hidden="1"/>
    <cellStyle name="Buena 2" xfId="24331" hidden="1"/>
    <cellStyle name="Buena 2" xfId="24311" hidden="1"/>
    <cellStyle name="Buena 2" xfId="24259" hidden="1"/>
    <cellStyle name="Buena 2" xfId="24518" hidden="1"/>
    <cellStyle name="Buena 2" xfId="24529" hidden="1"/>
    <cellStyle name="Buena 2" xfId="24516" hidden="1"/>
    <cellStyle name="Buena 2" xfId="24538" hidden="1"/>
    <cellStyle name="Buena 2" xfId="24514" hidden="1"/>
    <cellStyle name="Buena 2" xfId="24547" hidden="1"/>
    <cellStyle name="Buena 2" xfId="24512" hidden="1"/>
    <cellStyle name="Buena 2" xfId="24555" hidden="1"/>
    <cellStyle name="Buena 2" xfId="24510" hidden="1"/>
    <cellStyle name="Buena 2" xfId="24565" hidden="1"/>
    <cellStyle name="Buena 2" xfId="24527" hidden="1"/>
    <cellStyle name="Buena 2" xfId="24575" hidden="1"/>
    <cellStyle name="Buena 2" xfId="24526" hidden="1"/>
    <cellStyle name="Buena 2" xfId="24582" hidden="1"/>
    <cellStyle name="Buena 2" xfId="24520" hidden="1"/>
    <cellStyle name="Buena 2" xfId="24592" hidden="1"/>
    <cellStyle name="Buena 2" xfId="24523" hidden="1"/>
    <cellStyle name="Buena 2" xfId="24598" hidden="1"/>
    <cellStyle name="Buena 2" xfId="24589" hidden="1"/>
    <cellStyle name="Buena 2" xfId="24620" hidden="1"/>
    <cellStyle name="Buena 2" xfId="24631" hidden="1"/>
    <cellStyle name="Buena 2" xfId="24618" hidden="1"/>
    <cellStyle name="Buena 2" xfId="24640" hidden="1"/>
    <cellStyle name="Buena 2" xfId="24616" hidden="1"/>
    <cellStyle name="Buena 2" xfId="24649" hidden="1"/>
    <cellStyle name="Buena 2" xfId="24614" hidden="1"/>
    <cellStyle name="Buena 2" xfId="24657" hidden="1"/>
    <cellStyle name="Buena 2" xfId="24612" hidden="1"/>
    <cellStyle name="Buena 2" xfId="24667" hidden="1"/>
    <cellStyle name="Buena 2" xfId="24629" hidden="1"/>
    <cellStyle name="Buena 2" xfId="24677" hidden="1"/>
    <cellStyle name="Buena 2" xfId="24628" hidden="1"/>
    <cellStyle name="Buena 2" xfId="24684" hidden="1"/>
    <cellStyle name="Buena 2" xfId="24622" hidden="1"/>
    <cellStyle name="Buena 2" xfId="24694" hidden="1"/>
    <cellStyle name="Buena 2" xfId="24625" hidden="1"/>
    <cellStyle name="Buena 2" xfId="24700" hidden="1"/>
    <cellStyle name="Buena 2" xfId="24691" hidden="1"/>
    <cellStyle name="Buena 2" xfId="24891" hidden="1"/>
    <cellStyle name="Buena 2" xfId="24902" hidden="1"/>
    <cellStyle name="Buena 2" xfId="24889" hidden="1"/>
    <cellStyle name="Buena 2" xfId="24911" hidden="1"/>
    <cellStyle name="Buena 2" xfId="24887" hidden="1"/>
    <cellStyle name="Buena 2" xfId="24920" hidden="1"/>
    <cellStyle name="Buena 2" xfId="24885" hidden="1"/>
    <cellStyle name="Buena 2" xfId="24928" hidden="1"/>
    <cellStyle name="Buena 2" xfId="24883" hidden="1"/>
    <cellStyle name="Buena 2" xfId="24938" hidden="1"/>
    <cellStyle name="Buena 2" xfId="24900" hidden="1"/>
    <cellStyle name="Buena 2" xfId="24948" hidden="1"/>
    <cellStyle name="Buena 2" xfId="24899" hidden="1"/>
    <cellStyle name="Buena 2" xfId="24955" hidden="1"/>
    <cellStyle name="Buena 2" xfId="24893" hidden="1"/>
    <cellStyle name="Buena 2" xfId="24965" hidden="1"/>
    <cellStyle name="Buena 2" xfId="24896" hidden="1"/>
    <cellStyle name="Buena 2" xfId="24971" hidden="1"/>
    <cellStyle name="Buena 2" xfId="24962" hidden="1"/>
    <cellStyle name="Buena 2" xfId="24749" hidden="1"/>
    <cellStyle name="Buena 2" xfId="24878" hidden="1"/>
    <cellStyle name="Buena 2" xfId="24978" hidden="1"/>
    <cellStyle name="Buena 2" xfId="24825" hidden="1"/>
    <cellStyle name="Buena 2" xfId="24986" hidden="1"/>
    <cellStyle name="Buena 2" xfId="24820" hidden="1"/>
    <cellStyle name="Buena 2" xfId="24992" hidden="1"/>
    <cellStyle name="Buena 2" xfId="24733" hidden="1"/>
    <cellStyle name="Buena 2" xfId="24798" hidden="1"/>
    <cellStyle name="Buena 2" xfId="24726" hidden="1"/>
    <cellStyle name="Buena 2" xfId="24829" hidden="1"/>
    <cellStyle name="Buena 2" xfId="24713" hidden="1"/>
    <cellStyle name="Buena 2" xfId="24780" hidden="1"/>
    <cellStyle name="Buena 2" xfId="24983" hidden="1"/>
    <cellStyle name="Buena 2" xfId="24788" hidden="1"/>
    <cellStyle name="Buena 2" xfId="24870" hidden="1"/>
    <cellStyle name="Buena 2" xfId="24867" hidden="1"/>
    <cellStyle name="Buena 2" xfId="24863" hidden="1"/>
    <cellStyle name="Buena 2" xfId="24976" hidden="1"/>
    <cellStyle name="Buena 2" xfId="24764" hidden="1"/>
    <cellStyle name="Buena 2" xfId="24804" hidden="1"/>
    <cellStyle name="Buena 2" xfId="24739" hidden="1"/>
    <cellStyle name="Buena 2" xfId="24766" hidden="1"/>
    <cellStyle name="Buena 2" xfId="24775" hidden="1"/>
    <cellStyle name="Buena 2" xfId="24821" hidden="1"/>
    <cellStyle name="Buena 2" xfId="24994" hidden="1"/>
    <cellStyle name="Buena 2" xfId="24857" hidden="1"/>
    <cellStyle name="Buena 2" xfId="24605" hidden="1"/>
    <cellStyle name="Buena 2" xfId="24865" hidden="1"/>
    <cellStyle name="Buena 2" xfId="24734" hidden="1"/>
    <cellStyle name="Buena 2" xfId="24793" hidden="1"/>
    <cellStyle name="Buena 2" xfId="24720" hidden="1"/>
    <cellStyle name="Buena 2" xfId="24979" hidden="1"/>
    <cellStyle name="Buena 2" xfId="24706" hidden="1"/>
    <cellStyle name="Buena 2" xfId="24754" hidden="1"/>
    <cellStyle name="Buena 2" xfId="24860" hidden="1"/>
    <cellStyle name="Buena 2" xfId="24840" hidden="1"/>
    <cellStyle name="Buena 2" xfId="24789" hidden="1"/>
    <cellStyle name="Buena 2" xfId="26127" hidden="1"/>
    <cellStyle name="Buena 2" xfId="26138" hidden="1"/>
    <cellStyle name="Buena 2" xfId="26125" hidden="1"/>
    <cellStyle name="Buena 2" xfId="26147" hidden="1"/>
    <cellStyle name="Buena 2" xfId="26123" hidden="1"/>
    <cellStyle name="Buena 2" xfId="26156" hidden="1"/>
    <cellStyle name="Buena 2" xfId="26121" hidden="1"/>
    <cellStyle name="Buena 2" xfId="26164" hidden="1"/>
    <cellStyle name="Buena 2" xfId="26119" hidden="1"/>
    <cellStyle name="Buena 2" xfId="26174" hidden="1"/>
    <cellStyle name="Buena 2" xfId="26136" hidden="1"/>
    <cellStyle name="Buena 2" xfId="26184" hidden="1"/>
    <cellStyle name="Buena 2" xfId="26135" hidden="1"/>
    <cellStyle name="Buena 2" xfId="26192" hidden="1"/>
    <cellStyle name="Buena 2" xfId="26129" hidden="1"/>
    <cellStyle name="Buena 2" xfId="26202" hidden="1"/>
    <cellStyle name="Buena 2" xfId="26132" hidden="1"/>
    <cellStyle name="Buena 2" xfId="26208" hidden="1"/>
    <cellStyle name="Buena 2" xfId="26199" hidden="1"/>
    <cellStyle name="Buena 2" xfId="27384" hidden="1"/>
    <cellStyle name="Buena 2" xfId="27396" hidden="1"/>
    <cellStyle name="Buena 2" xfId="27382" hidden="1"/>
    <cellStyle name="Buena 2" xfId="27405" hidden="1"/>
    <cellStyle name="Buena 2" xfId="27380" hidden="1"/>
    <cellStyle name="Buena 2" xfId="27414" hidden="1"/>
    <cellStyle name="Buena 2" xfId="27378" hidden="1"/>
    <cellStyle name="Buena 2" xfId="27422" hidden="1"/>
    <cellStyle name="Buena 2" xfId="27376" hidden="1"/>
    <cellStyle name="Buena 2" xfId="27433" hidden="1"/>
    <cellStyle name="Buena 2" xfId="27394" hidden="1"/>
    <cellStyle name="Buena 2" xfId="27444" hidden="1"/>
    <cellStyle name="Buena 2" xfId="27393" hidden="1"/>
    <cellStyle name="Buena 2" xfId="27454" hidden="1"/>
    <cellStyle name="Buena 2" xfId="27386" hidden="1"/>
    <cellStyle name="Buena 2" xfId="27464" hidden="1"/>
    <cellStyle name="Buena 2" xfId="27389" hidden="1"/>
    <cellStyle name="Buena 2" xfId="27470" hidden="1"/>
    <cellStyle name="Buena 2" xfId="27461" hidden="1"/>
    <cellStyle name="Buena 2" xfId="27698" hidden="1"/>
    <cellStyle name="Buena 2" xfId="27709" hidden="1"/>
    <cellStyle name="Buena 2" xfId="27696" hidden="1"/>
    <cellStyle name="Buena 2" xfId="27718" hidden="1"/>
    <cellStyle name="Buena 2" xfId="27694" hidden="1"/>
    <cellStyle name="Buena 2" xfId="27727" hidden="1"/>
    <cellStyle name="Buena 2" xfId="27692" hidden="1"/>
    <cellStyle name="Buena 2" xfId="27735" hidden="1"/>
    <cellStyle name="Buena 2" xfId="27690" hidden="1"/>
    <cellStyle name="Buena 2" xfId="27745" hidden="1"/>
    <cellStyle name="Buena 2" xfId="27707" hidden="1"/>
    <cellStyle name="Buena 2" xfId="27755" hidden="1"/>
    <cellStyle name="Buena 2" xfId="27706" hidden="1"/>
    <cellStyle name="Buena 2" xfId="27762" hidden="1"/>
    <cellStyle name="Buena 2" xfId="27700" hidden="1"/>
    <cellStyle name="Buena 2" xfId="27772" hidden="1"/>
    <cellStyle name="Buena 2" xfId="27703" hidden="1"/>
    <cellStyle name="Buena 2" xfId="27778" hidden="1"/>
    <cellStyle name="Buena 2" xfId="27769" hidden="1"/>
    <cellStyle name="Buena 2" xfId="27556" hidden="1"/>
    <cellStyle name="Buena 2" xfId="27685" hidden="1"/>
    <cellStyle name="Buena 2" xfId="27785" hidden="1"/>
    <cellStyle name="Buena 2" xfId="27632" hidden="1"/>
    <cellStyle name="Buena 2" xfId="27793" hidden="1"/>
    <cellStyle name="Buena 2" xfId="27627" hidden="1"/>
    <cellStyle name="Buena 2" xfId="27799" hidden="1"/>
    <cellStyle name="Buena 2" xfId="27540" hidden="1"/>
    <cellStyle name="Buena 2" xfId="27605" hidden="1"/>
    <cellStyle name="Buena 2" xfId="27533" hidden="1"/>
    <cellStyle name="Buena 2" xfId="27636" hidden="1"/>
    <cellStyle name="Buena 2" xfId="27520" hidden="1"/>
    <cellStyle name="Buena 2" xfId="27587" hidden="1"/>
    <cellStyle name="Buena 2" xfId="27790" hidden="1"/>
    <cellStyle name="Buena 2" xfId="27595" hidden="1"/>
    <cellStyle name="Buena 2" xfId="27677" hidden="1"/>
    <cellStyle name="Buena 2" xfId="27674" hidden="1"/>
    <cellStyle name="Buena 2" xfId="27670" hidden="1"/>
    <cellStyle name="Buena 2" xfId="27783" hidden="1"/>
    <cellStyle name="Buena 2" xfId="27571" hidden="1"/>
    <cellStyle name="Buena 2" xfId="27611" hidden="1"/>
    <cellStyle name="Buena 2" xfId="27546" hidden="1"/>
    <cellStyle name="Buena 2" xfId="27573" hidden="1"/>
    <cellStyle name="Buena 2" xfId="27582" hidden="1"/>
    <cellStyle name="Buena 2" xfId="27628" hidden="1"/>
    <cellStyle name="Buena 2" xfId="27801" hidden="1"/>
    <cellStyle name="Buena 2" xfId="27664" hidden="1"/>
    <cellStyle name="Buena 2" xfId="26513" hidden="1"/>
    <cellStyle name="Buena 2" xfId="27672" hidden="1"/>
    <cellStyle name="Buena 2" xfId="27541" hidden="1"/>
    <cellStyle name="Buena 2" xfId="27600" hidden="1"/>
    <cellStyle name="Buena 2" xfId="27527" hidden="1"/>
    <cellStyle name="Buena 2" xfId="27786" hidden="1"/>
    <cellStyle name="Buena 2" xfId="27513" hidden="1"/>
    <cellStyle name="Buena 2" xfId="27561" hidden="1"/>
    <cellStyle name="Buena 2" xfId="27667" hidden="1"/>
    <cellStyle name="Buena 2" xfId="27647" hidden="1"/>
    <cellStyle name="Buena 2" xfId="27596" hidden="1"/>
    <cellStyle name="Buena 2" xfId="26742" hidden="1"/>
    <cellStyle name="Buena 2" xfId="27266" hidden="1"/>
    <cellStyle name="Buena 2" xfId="23679" hidden="1"/>
    <cellStyle name="Buena 2" xfId="25462" hidden="1"/>
    <cellStyle name="Buena 2" xfId="25208" hidden="1"/>
    <cellStyle name="Buena 2" xfId="25745" hidden="1"/>
    <cellStyle name="Buena 2" xfId="23925" hidden="1"/>
    <cellStyle name="Buena 2" xfId="22160" hidden="1"/>
    <cellStyle name="Buena 2" xfId="26743" hidden="1"/>
    <cellStyle name="Buena 2" xfId="26008" hidden="1"/>
    <cellStyle name="Buena 2" xfId="23399" hidden="1"/>
    <cellStyle name="Buena 2" xfId="22158" hidden="1"/>
    <cellStyle name="Buena 2" xfId="26741" hidden="1"/>
    <cellStyle name="Buena 2" xfId="23396" hidden="1"/>
    <cellStyle name="Buena 2" xfId="22162" hidden="1"/>
    <cellStyle name="Buena 2" xfId="26883" hidden="1"/>
    <cellStyle name="Buena 2" xfId="26481" hidden="1"/>
    <cellStyle name="Buena 2" xfId="23776" hidden="1"/>
    <cellStyle name="Buena 2" xfId="26334" hidden="1"/>
    <cellStyle name="Buena 2" xfId="25619" hidden="1"/>
    <cellStyle name="Buena 2" xfId="23037" hidden="1"/>
    <cellStyle name="Buena 2" xfId="25080" hidden="1"/>
    <cellStyle name="Buena 2" xfId="22036" hidden="1"/>
    <cellStyle name="Buena 2" xfId="27134" hidden="1"/>
    <cellStyle name="Buena 2" xfId="25871" hidden="1"/>
    <cellStyle name="Buena 2" xfId="25348" hidden="1"/>
    <cellStyle name="Buena 2" xfId="23552" hidden="1"/>
    <cellStyle name="Buena 2" xfId="25620" hidden="1"/>
    <cellStyle name="Buena 2" xfId="26349" hidden="1"/>
    <cellStyle name="Buena 2" xfId="25079" hidden="1"/>
    <cellStyle name="Buena 2" xfId="21782" hidden="1"/>
    <cellStyle name="Buena 2" xfId="21787" hidden="1"/>
    <cellStyle name="Buena 2" xfId="25844" hidden="1"/>
    <cellStyle name="Buena 2" xfId="23554" hidden="1"/>
    <cellStyle name="Buena 2" xfId="23551" hidden="1"/>
    <cellStyle name="Buena 2" xfId="26604" hidden="1"/>
    <cellStyle name="Buena 2" xfId="22563" hidden="1"/>
    <cellStyle name="Buena 2" xfId="23034" hidden="1"/>
    <cellStyle name="Buena 2" xfId="23758" hidden="1"/>
    <cellStyle name="Buena 2" xfId="25298" hidden="1"/>
    <cellStyle name="Buena 2" xfId="25830" hidden="1"/>
    <cellStyle name="Buena 2" xfId="25035" hidden="1"/>
    <cellStyle name="Buena 2" xfId="26562" hidden="1"/>
    <cellStyle name="Buena 2" xfId="23233" hidden="1"/>
    <cellStyle name="Buena 2" xfId="22280" hidden="1"/>
    <cellStyle name="Buena 2" xfId="26309" hidden="1"/>
    <cellStyle name="Buena 2" xfId="26866" hidden="1"/>
    <cellStyle name="Buena 2" xfId="27094" hidden="1"/>
    <cellStyle name="Buena 2" xfId="23520" hidden="1"/>
    <cellStyle name="Buena 2" xfId="23517" hidden="1"/>
    <cellStyle name="Buena 2" xfId="26865" hidden="1"/>
    <cellStyle name="Buena 2" xfId="23754" hidden="1"/>
    <cellStyle name="Buena 2" xfId="21991" hidden="1"/>
    <cellStyle name="Buena 2" xfId="22275" hidden="1"/>
    <cellStyle name="Buena 2" xfId="26311" hidden="1"/>
    <cellStyle name="Buena 2" xfId="23753" hidden="1"/>
    <cellStyle name="Buena 2" xfId="25578" hidden="1"/>
    <cellStyle name="Buena 2" xfId="27106" hidden="1"/>
    <cellStyle name="Buena 2" xfId="12142" hidden="1"/>
    <cellStyle name="Buena 2" xfId="25577" hidden="1"/>
    <cellStyle name="Buena 2" xfId="23239" hidden="1"/>
    <cellStyle name="Buena 2" xfId="27091" hidden="1"/>
    <cellStyle name="Buena 2" xfId="26870" hidden="1"/>
    <cellStyle name="Buena 2" xfId="26305" hidden="1"/>
    <cellStyle name="Buena 2" xfId="23245" hidden="1"/>
    <cellStyle name="Buena 2" xfId="21997" hidden="1"/>
    <cellStyle name="Buena 2" xfId="23007" hidden="1"/>
    <cellStyle name="Buena 2" xfId="22531" hidden="1"/>
    <cellStyle name="Buena 2" xfId="23532" hidden="1"/>
    <cellStyle name="Buena 2" xfId="27104" hidden="1"/>
    <cellStyle name="Buena 2" xfId="26556" hidden="1"/>
    <cellStyle name="Buena 2" xfId="25589" hidden="1"/>
    <cellStyle name="Buena 2" xfId="25300" hidden="1"/>
    <cellStyle name="Buena 2" xfId="26867" hidden="1"/>
    <cellStyle name="Buena 2" xfId="25038" hidden="1"/>
    <cellStyle name="Buena 2" xfId="26306" hidden="1"/>
    <cellStyle name="Buena 2" xfId="27105" hidden="1"/>
    <cellStyle name="Buena 2" xfId="26871" hidden="1"/>
    <cellStyle name="Buena 2" xfId="15873" hidden="1"/>
    <cellStyle name="Buena 2" xfId="22535" hidden="1"/>
    <cellStyle name="Buena 2" xfId="22287" hidden="1"/>
    <cellStyle name="Buena 2" xfId="23525" hidden="1"/>
    <cellStyle name="Buena 2" xfId="25576" hidden="1"/>
    <cellStyle name="Buena 2" xfId="25832" hidden="1"/>
    <cellStyle name="Buena 2" xfId="22411" hidden="1"/>
    <cellStyle name="Buena 2" xfId="22998" hidden="1"/>
    <cellStyle name="Buena 2" xfId="25840" hidden="1"/>
    <cellStyle name="Buena 2" xfId="23241" hidden="1"/>
    <cellStyle name="Buena 2" xfId="23769" hidden="1"/>
    <cellStyle name="Buena 2" xfId="26860" hidden="1"/>
    <cellStyle name="Buena 2" xfId="22003" hidden="1"/>
    <cellStyle name="Buena 2" xfId="25045" hidden="1"/>
    <cellStyle name="Buena 2" xfId="22529" hidden="1"/>
    <cellStyle name="Buena 2" xfId="26565" hidden="1"/>
    <cellStyle name="Buena 2" xfId="26872" hidden="1"/>
    <cellStyle name="Buena 2" xfId="23743" hidden="1"/>
    <cellStyle name="Buena 2" xfId="25284" hidden="1"/>
    <cellStyle name="Buena 2" xfId="25816" hidden="1"/>
    <cellStyle name="Buena 2" xfId="25022" hidden="1"/>
    <cellStyle name="Buena 2" xfId="26546" hidden="1"/>
    <cellStyle name="Buena 2" xfId="23220" hidden="1"/>
    <cellStyle name="Buena 2" xfId="22266" hidden="1"/>
    <cellStyle name="Buena 2" xfId="26295" hidden="1"/>
    <cellStyle name="Buena 2" xfId="26852" hidden="1"/>
    <cellStyle name="Buena 2" xfId="27079" hidden="1"/>
    <cellStyle name="Buena 2" xfId="23506" hidden="1"/>
    <cellStyle name="Buena 2" xfId="23503" hidden="1"/>
    <cellStyle name="Buena 2" xfId="26851" hidden="1"/>
    <cellStyle name="Buena 2" xfId="23739" hidden="1"/>
    <cellStyle name="Buena 2" xfId="21978" hidden="1"/>
    <cellStyle name="Buena 2" xfId="23502" hidden="1"/>
    <cellStyle name="Buena 2" xfId="26297" hidden="1"/>
    <cellStyle name="Buena 2" xfId="27077" hidden="1"/>
    <cellStyle name="Buena 2" xfId="22976" hidden="1"/>
    <cellStyle name="Buena 2" xfId="25011" hidden="1"/>
    <cellStyle name="Buena 2" xfId="27069" hidden="1"/>
    <cellStyle name="Buena 2" xfId="21966" hidden="1"/>
    <cellStyle name="Buena 2" xfId="26838" hidden="1"/>
    <cellStyle name="Buena 2" xfId="23731" hidden="1"/>
    <cellStyle name="Buena 2" xfId="22499" hidden="1"/>
    <cellStyle name="Buena 2" xfId="25804" hidden="1"/>
    <cellStyle name="Buena 2" xfId="23492" hidden="1"/>
    <cellStyle name="Buena 2" xfId="26534" hidden="1"/>
    <cellStyle name="Buena 2" xfId="11100" hidden="1"/>
    <cellStyle name="Buena 2" xfId="23209" hidden="1"/>
    <cellStyle name="Buena 2" xfId="23206" hidden="1"/>
    <cellStyle name="Buena 2" xfId="26533" hidden="1"/>
    <cellStyle name="Buena 2" xfId="25007" hidden="1"/>
    <cellStyle name="Buena 2" xfId="22968" hidden="1"/>
    <cellStyle name="Buena 2" xfId="25799" hidden="1"/>
    <cellStyle name="Buena 2" xfId="23494" hidden="1"/>
    <cellStyle name="Buena 2" xfId="25006" hidden="1"/>
    <cellStyle name="Buena 2" xfId="25268" hidden="1"/>
    <cellStyle name="Buena 2" xfId="23363" hidden="1"/>
    <cellStyle name="Buena 2" xfId="26986" hidden="1"/>
    <cellStyle name="Buena 2" xfId="25426" hidden="1"/>
    <cellStyle name="Buena 2" xfId="22661" hidden="1"/>
    <cellStyle name="Buena 2" xfId="23638" hidden="1"/>
    <cellStyle name="Buena 2" xfId="22404" hidden="1"/>
    <cellStyle name="Buena 2" xfId="25710" hidden="1"/>
    <cellStyle name="Buena 2" xfId="22123" hidden="1"/>
    <cellStyle name="Buena 2" xfId="26445" hidden="1"/>
    <cellStyle name="Buena 2" xfId="26694" hidden="1"/>
    <cellStyle name="Buena 2" xfId="23123" hidden="1"/>
    <cellStyle name="Buena 2" xfId="23106" hidden="1"/>
    <cellStyle name="Buena 2" xfId="26451" hidden="1"/>
    <cellStyle name="Buena 2" xfId="23348" hidden="1"/>
    <cellStyle name="Buena 2" xfId="27223" hidden="1"/>
    <cellStyle name="Buena 2" xfId="25692" hidden="1"/>
    <cellStyle name="Buena 2" xfId="22122" hidden="1"/>
    <cellStyle name="Buena 2" xfId="23339" hidden="1"/>
    <cellStyle name="Buena 2" xfId="25145" hidden="1"/>
    <cellStyle name="Buena 2" xfId="26277" hidden="1"/>
    <cellStyle name="Buena 2" xfId="23893" hidden="1"/>
    <cellStyle name="Buena 2" xfId="25164" hidden="1"/>
    <cellStyle name="Buena 2" xfId="22488" hidden="1"/>
    <cellStyle name="Buena 2" xfId="26687" hidden="1"/>
    <cellStyle name="Buena 2" xfId="26521" hidden="1"/>
    <cellStyle name="Buena 2" xfId="22107" hidden="1"/>
    <cellStyle name="Buena 2" xfId="26278" hidden="1"/>
    <cellStyle name="Buena 2" xfId="22957" hidden="1"/>
    <cellStyle name="Buena 2" xfId="25797" hidden="1"/>
    <cellStyle name="Buena 2" xfId="26272" hidden="1"/>
    <cellStyle name="Buena 2" xfId="22495" hidden="1"/>
    <cellStyle name="Buena 2" xfId="25001" hidden="1"/>
    <cellStyle name="Buena 2" xfId="23629" hidden="1"/>
    <cellStyle name="Buena 2" xfId="26523" hidden="1"/>
    <cellStyle name="Buena 2" xfId="26985" hidden="1"/>
    <cellStyle name="Buena 2" xfId="26450" hidden="1"/>
    <cellStyle name="Buena 2" xfId="11111" hidden="1"/>
    <cellStyle name="Buena 2" xfId="22095" hidden="1"/>
    <cellStyle name="Buena 2" xfId="25002" hidden="1"/>
    <cellStyle name="Buena 2" xfId="26522" hidden="1"/>
    <cellStyle name="Buena 2" xfId="25265" hidden="1"/>
    <cellStyle name="Buena 2" xfId="22959" hidden="1"/>
    <cellStyle name="Buena 2" xfId="27060" hidden="1"/>
    <cellStyle name="Buena 2" xfId="23197" hidden="1"/>
    <cellStyle name="Buena 2" xfId="25144" hidden="1"/>
    <cellStyle name="Buena 2" xfId="26037" hidden="1"/>
    <cellStyle name="Buena 2" xfId="25809" hidden="1"/>
    <cellStyle name="Buena 2" xfId="16459" hidden="1"/>
    <cellStyle name="Buena 2" xfId="22961" hidden="1"/>
    <cellStyle name="Buena 2" xfId="22490" hidden="1"/>
    <cellStyle name="Buena 2" xfId="26833" hidden="1"/>
    <cellStyle name="Buena 2" xfId="26437" hidden="1"/>
    <cellStyle name="Buena 2" xfId="22248" hidden="1"/>
    <cellStyle name="Buena 2" xfId="22245" hidden="1"/>
    <cellStyle name="Buena 2" xfId="22727" hidden="1"/>
    <cellStyle name="Buena 2" xfId="26520" hidden="1"/>
    <cellStyle name="Buena 2" xfId="23199" hidden="1"/>
    <cellStyle name="Buena 2" xfId="21891" hidden="1"/>
    <cellStyle name="Buena 2" xfId="22118" hidden="1"/>
    <cellStyle name="Buena 2" xfId="23900" hidden="1"/>
    <cellStyle name="Buena 2" xfId="25940" hidden="1"/>
    <cellStyle name="Buena 2" xfId="25439" hidden="1"/>
    <cellStyle name="Buena 2" xfId="22346" hidden="1"/>
    <cellStyle name="Buena 2" xfId="25727" hidden="1"/>
    <cellStyle name="Buena 2" xfId="26377" hidden="1"/>
    <cellStyle name="Buena 2" xfId="21901" hidden="1"/>
    <cellStyle name="Buena 2" xfId="22588" hidden="1"/>
    <cellStyle name="Buena 2" xfId="23882" hidden="1"/>
    <cellStyle name="Buena 2" xfId="27154" hidden="1"/>
    <cellStyle name="Buena 2" xfId="27219" hidden="1"/>
    <cellStyle name="Buena 2" xfId="22324" hidden="1"/>
    <cellStyle name="Buena 2" xfId="26442" hidden="1"/>
    <cellStyle name="Buena 2" xfId="26363" hidden="1"/>
    <cellStyle name="Buena 2" xfId="26976" hidden="1"/>
    <cellStyle name="Buena 2" xfId="23281" hidden="1"/>
    <cellStyle name="Buena 2" xfId="22049" hidden="1"/>
    <cellStyle name="Buena 2" xfId="27991" hidden="1"/>
    <cellStyle name="Buena 2" xfId="28002" hidden="1"/>
    <cellStyle name="Buena 2" xfId="27989" hidden="1"/>
    <cellStyle name="Buena 2" xfId="28011" hidden="1"/>
    <cellStyle name="Buena 2" xfId="27986" hidden="1"/>
    <cellStyle name="Buena 2" xfId="28020" hidden="1"/>
    <cellStyle name="Buena 2" xfId="27984" hidden="1"/>
    <cellStyle name="Buena 2" xfId="28028" hidden="1"/>
    <cellStyle name="Buena 2" xfId="27982" hidden="1"/>
    <cellStyle name="Buena 2" xfId="28039" hidden="1"/>
    <cellStyle name="Buena 2" xfId="28000" hidden="1"/>
    <cellStyle name="Buena 2" xfId="28049" hidden="1"/>
    <cellStyle name="Buena 2" xfId="27999" hidden="1"/>
    <cellStyle name="Buena 2" xfId="28056" hidden="1"/>
    <cellStyle name="Buena 2" xfId="27993" hidden="1"/>
    <cellStyle name="Buena 2" xfId="28066" hidden="1"/>
    <cellStyle name="Buena 2" xfId="27996" hidden="1"/>
    <cellStyle name="Buena 2" xfId="28073" hidden="1"/>
    <cellStyle name="Buena 2" xfId="28063" hidden="1"/>
    <cellStyle name="Buena 2" xfId="28288" hidden="1"/>
    <cellStyle name="Buena 2" xfId="28299" hidden="1"/>
    <cellStyle name="Buena 2" xfId="28286" hidden="1"/>
    <cellStyle name="Buena 2" xfId="28308" hidden="1"/>
    <cellStyle name="Buena 2" xfId="28284" hidden="1"/>
    <cellStyle name="Buena 2" xfId="28317" hidden="1"/>
    <cellStyle name="Buena 2" xfId="28282" hidden="1"/>
    <cellStyle name="Buena 2" xfId="28325" hidden="1"/>
    <cellStyle name="Buena 2" xfId="28280" hidden="1"/>
    <cellStyle name="Buena 2" xfId="28335" hidden="1"/>
    <cellStyle name="Buena 2" xfId="28297" hidden="1"/>
    <cellStyle name="Buena 2" xfId="28345" hidden="1"/>
    <cellStyle name="Buena 2" xfId="28296" hidden="1"/>
    <cellStyle name="Buena 2" xfId="28352" hidden="1"/>
    <cellStyle name="Buena 2" xfId="28290" hidden="1"/>
    <cellStyle name="Buena 2" xfId="28362" hidden="1"/>
    <cellStyle name="Buena 2" xfId="28293" hidden="1"/>
    <cellStyle name="Buena 2" xfId="28368" hidden="1"/>
    <cellStyle name="Buena 2" xfId="28359" hidden="1"/>
    <cellStyle name="Buena 2" xfId="28145" hidden="1"/>
    <cellStyle name="Buena 2" xfId="28275" hidden="1"/>
    <cellStyle name="Buena 2" xfId="28375" hidden="1"/>
    <cellStyle name="Buena 2" xfId="28222" hidden="1"/>
    <cellStyle name="Buena 2" xfId="28383" hidden="1"/>
    <cellStyle name="Buena 2" xfId="28217" hidden="1"/>
    <cellStyle name="Buena 2" xfId="28389" hidden="1"/>
    <cellStyle name="Buena 2" xfId="28129" hidden="1"/>
    <cellStyle name="Buena 2" xfId="28195" hidden="1"/>
    <cellStyle name="Buena 2" xfId="28122" hidden="1"/>
    <cellStyle name="Buena 2" xfId="28226" hidden="1"/>
    <cellStyle name="Buena 2" xfId="28109" hidden="1"/>
    <cellStyle name="Buena 2" xfId="28176" hidden="1"/>
    <cellStyle name="Buena 2" xfId="28380" hidden="1"/>
    <cellStyle name="Buena 2" xfId="28184" hidden="1"/>
    <cellStyle name="Buena 2" xfId="28267" hidden="1"/>
    <cellStyle name="Buena 2" xfId="28264" hidden="1"/>
    <cellStyle name="Buena 2" xfId="28260" hidden="1"/>
    <cellStyle name="Buena 2" xfId="28373" hidden="1"/>
    <cellStyle name="Buena 2" xfId="28160" hidden="1"/>
    <cellStyle name="Buena 2" xfId="28201" hidden="1"/>
    <cellStyle name="Buena 2" xfId="28135" hidden="1"/>
    <cellStyle name="Buena 2" xfId="28162" hidden="1"/>
    <cellStyle name="Buena 2" xfId="28171" hidden="1"/>
    <cellStyle name="Buena 2" xfId="28218" hidden="1"/>
    <cellStyle name="Buena 2" xfId="28391" hidden="1"/>
    <cellStyle name="Buena 2" xfId="28254" hidden="1"/>
    <cellStyle name="Buena 2" xfId="26230" hidden="1"/>
    <cellStyle name="Buena 2" xfId="28262" hidden="1"/>
    <cellStyle name="Buena 2" xfId="28130" hidden="1"/>
    <cellStyle name="Buena 2" xfId="28190" hidden="1"/>
    <cellStyle name="Buena 2" xfId="28116" hidden="1"/>
    <cellStyle name="Buena 2" xfId="28376" hidden="1"/>
    <cellStyle name="Buena 2" xfId="28102" hidden="1"/>
    <cellStyle name="Buena 2" xfId="28150" hidden="1"/>
    <cellStyle name="Buena 2" xfId="28257" hidden="1"/>
    <cellStyle name="Buena 2" xfId="28237" hidden="1"/>
    <cellStyle name="Buena 2" xfId="28185" hidden="1"/>
    <cellStyle name="Buena 2" xfId="27073" hidden="1"/>
    <cellStyle name="Buena 2" xfId="26841" hidden="1"/>
    <cellStyle name="Buena 2" xfId="25572" hidden="1"/>
    <cellStyle name="Buena 2" xfId="27076" hidden="1"/>
    <cellStyle name="Buena 2" xfId="23734" hidden="1"/>
    <cellStyle name="Buena 2" xfId="22970" hidden="1"/>
    <cellStyle name="Buena 2" xfId="22267" hidden="1"/>
    <cellStyle name="Buena 2" xfId="25290" hidden="1"/>
    <cellStyle name="Buena 2" xfId="22504" hidden="1"/>
    <cellStyle name="Buena 2" xfId="11046" hidden="1"/>
    <cellStyle name="Buena 2" xfId="25571" hidden="1"/>
    <cellStyle name="Buena 2" xfId="26857" hidden="1"/>
    <cellStyle name="Buena 2" xfId="23213" hidden="1"/>
    <cellStyle name="Buena 2" xfId="22516" hidden="1"/>
    <cellStyle name="Buena 2" xfId="27087" hidden="1"/>
    <cellStyle name="Buena 2" xfId="11041" hidden="1"/>
    <cellStyle name="Buena 2" xfId="26854" hidden="1"/>
    <cellStyle name="Buena 2" xfId="21980" hidden="1"/>
    <cellStyle name="Buena 2" xfId="23746" hidden="1"/>
    <cellStyle name="Buena 2" xfId="26536" hidden="1"/>
    <cellStyle name="Buena 2" xfId="11098" hidden="1"/>
    <cellStyle name="Buena 2" xfId="21983" hidden="1"/>
    <cellStyle name="Buena 2" xfId="22259" hidden="1"/>
    <cellStyle name="Buena 2" xfId="22268" hidden="1"/>
    <cellStyle name="Buena 2" xfId="22502" hidden="1"/>
    <cellStyle name="Buena 2" xfId="26547" hidden="1"/>
    <cellStyle name="Buena 2" xfId="22985" hidden="1"/>
    <cellStyle name="Buena 2" xfId="23735" hidden="1"/>
    <cellStyle name="Buena 2" xfId="22258" hidden="1"/>
    <cellStyle name="Buena 2" xfId="27084" hidden="1"/>
    <cellStyle name="Buena 2" xfId="28421" hidden="1"/>
    <cellStyle name="Buena 2" xfId="22256" hidden="1"/>
    <cellStyle name="Buena 2" xfId="28428" hidden="1"/>
    <cellStyle name="Buena 2" xfId="22270" hidden="1"/>
    <cellStyle name="Buena 2" xfId="28438" hidden="1"/>
    <cellStyle name="Buena 2" xfId="23745" hidden="1"/>
    <cellStyle name="Buena 2" xfId="28444" hidden="1"/>
    <cellStyle name="Buena 2" xfId="28435" hidden="1"/>
    <cellStyle name="Buena 2" xfId="28635" hidden="1"/>
    <cellStyle name="Buena 2" xfId="28646" hidden="1"/>
    <cellStyle name="Buena 2" xfId="28633" hidden="1"/>
    <cellStyle name="Buena 2" xfId="28655" hidden="1"/>
    <cellStyle name="Buena 2" xfId="28631" hidden="1"/>
    <cellStyle name="Buena 2" xfId="28664" hidden="1"/>
    <cellStyle name="Buena 2" xfId="28629" hidden="1"/>
    <cellStyle name="Buena 2" xfId="28672" hidden="1"/>
    <cellStyle name="Buena 2" xfId="28627" hidden="1"/>
    <cellStyle name="Buena 2" xfId="28682" hidden="1"/>
    <cellStyle name="Buena 2" xfId="28644" hidden="1"/>
    <cellStyle name="Buena 2" xfId="28692" hidden="1"/>
    <cellStyle name="Buena 2" xfId="28643" hidden="1"/>
    <cellStyle name="Buena 2" xfId="28699" hidden="1"/>
    <cellStyle name="Buena 2" xfId="28637" hidden="1"/>
    <cellStyle name="Buena 2" xfId="28709" hidden="1"/>
    <cellStyle name="Buena 2" xfId="28640" hidden="1"/>
    <cellStyle name="Buena 2" xfId="28715" hidden="1"/>
    <cellStyle name="Buena 2" xfId="28706" hidden="1"/>
    <cellStyle name="Buena 2" xfId="28493" hidden="1"/>
    <cellStyle name="Buena 2" xfId="28622" hidden="1"/>
    <cellStyle name="Buena 2" xfId="28722" hidden="1"/>
    <cellStyle name="Buena 2" xfId="28569" hidden="1"/>
    <cellStyle name="Buena 2" xfId="28730" hidden="1"/>
    <cellStyle name="Buena 2" xfId="28564" hidden="1"/>
    <cellStyle name="Buena 2" xfId="28736" hidden="1"/>
    <cellStyle name="Buena 2" xfId="28477" hidden="1"/>
    <cellStyle name="Buena 2" xfId="28542" hidden="1"/>
    <cellStyle name="Buena 2" xfId="28470" hidden="1"/>
    <cellStyle name="Buena 2" xfId="28573" hidden="1"/>
    <cellStyle name="Buena 2" xfId="28457" hidden="1"/>
    <cellStyle name="Buena 2" xfId="28524" hidden="1"/>
    <cellStyle name="Buena 2" xfId="28727" hidden="1"/>
    <cellStyle name="Buena 2" xfId="28532" hidden="1"/>
    <cellStyle name="Buena 2" xfId="28614" hidden="1"/>
    <cellStyle name="Buena 2" xfId="28611" hidden="1"/>
    <cellStyle name="Buena 2" xfId="28607" hidden="1"/>
    <cellStyle name="Buena 2" xfId="28720" hidden="1"/>
    <cellStyle name="Buena 2" xfId="28508" hidden="1"/>
    <cellStyle name="Buena 2" xfId="28548" hidden="1"/>
    <cellStyle name="Buena 2" xfId="28483" hidden="1"/>
    <cellStyle name="Buena 2" xfId="28510" hidden="1"/>
    <cellStyle name="Buena 2" xfId="28519" hidden="1"/>
    <cellStyle name="Buena 2" xfId="28565" hidden="1"/>
    <cellStyle name="Buena 2" xfId="28738" hidden="1"/>
    <cellStyle name="Buena 2" xfId="28601" hidden="1"/>
    <cellStyle name="Buena 2" xfId="22975" hidden="1"/>
    <cellStyle name="Buena 2" xfId="28609" hidden="1"/>
    <cellStyle name="Buena 2" xfId="28478" hidden="1"/>
    <cellStyle name="Buena 2" xfId="28537" hidden="1"/>
    <cellStyle name="Buena 2" xfId="28464" hidden="1"/>
    <cellStyle name="Buena 2" xfId="28723" hidden="1"/>
    <cellStyle name="Buena 2" xfId="28450" hidden="1"/>
    <cellStyle name="Buena 2" xfId="28498" hidden="1"/>
    <cellStyle name="Buena 2" xfId="28604" hidden="1"/>
    <cellStyle name="Buena 2" xfId="28584" hidden="1"/>
    <cellStyle name="Buena 2" xfId="28533" hidden="1"/>
    <cellStyle name="Buena 2" xfId="28752" hidden="1"/>
    <cellStyle name="Buena 2" xfId="28763" hidden="1"/>
    <cellStyle name="Buena 2" xfId="28750" hidden="1"/>
    <cellStyle name="Buena 2" xfId="28772" hidden="1"/>
    <cellStyle name="Buena 2" xfId="28748" hidden="1"/>
    <cellStyle name="Buena 2" xfId="28781" hidden="1"/>
    <cellStyle name="Buena 2" xfId="28746" hidden="1"/>
    <cellStyle name="Buena 2" xfId="28789" hidden="1"/>
    <cellStyle name="Buena 2" xfId="28744" hidden="1"/>
    <cellStyle name="Buena 2" xfId="28799" hidden="1"/>
    <cellStyle name="Buena 2" xfId="28761" hidden="1"/>
    <cellStyle name="Buena 2" xfId="28809" hidden="1"/>
    <cellStyle name="Buena 2" xfId="28760" hidden="1"/>
    <cellStyle name="Buena 2" xfId="28816" hidden="1"/>
    <cellStyle name="Buena 2" xfId="28754" hidden="1"/>
    <cellStyle name="Buena 2" xfId="28826" hidden="1"/>
    <cellStyle name="Buena 2" xfId="28757" hidden="1"/>
    <cellStyle name="Buena 2" xfId="28832" hidden="1"/>
    <cellStyle name="Buena 2" xfId="28823" hidden="1"/>
    <cellStyle name="Buena 2" xfId="28854" hidden="1"/>
    <cellStyle name="Buena 2" xfId="28865" hidden="1"/>
    <cellStyle name="Buena 2" xfId="28852" hidden="1"/>
    <cellStyle name="Buena 2" xfId="28874" hidden="1"/>
    <cellStyle name="Buena 2" xfId="28850" hidden="1"/>
    <cellStyle name="Buena 2" xfId="28883" hidden="1"/>
    <cellStyle name="Buena 2" xfId="28848" hidden="1"/>
    <cellStyle name="Buena 2" xfId="28891" hidden="1"/>
    <cellStyle name="Buena 2" xfId="28846" hidden="1"/>
    <cellStyle name="Buena 2" xfId="28901" hidden="1"/>
    <cellStyle name="Buena 2" xfId="28863" hidden="1"/>
    <cellStyle name="Buena 2" xfId="28911" hidden="1"/>
    <cellStyle name="Buena 2" xfId="28862" hidden="1"/>
    <cellStyle name="Buena 2" xfId="28918" hidden="1"/>
    <cellStyle name="Buena 2" xfId="28856" hidden="1"/>
    <cellStyle name="Buena 2" xfId="28928" hidden="1"/>
    <cellStyle name="Buena 2" xfId="28859" hidden="1"/>
    <cellStyle name="Buena 2" xfId="28934" hidden="1"/>
    <cellStyle name="Buena 2" xfId="28925" hidden="1"/>
    <cellStyle name="Buena 2" xfId="29125" hidden="1"/>
    <cellStyle name="Buena 2" xfId="29136" hidden="1"/>
    <cellStyle name="Buena 2" xfId="29123" hidden="1"/>
    <cellStyle name="Buena 2" xfId="29145" hidden="1"/>
    <cellStyle name="Buena 2" xfId="29121" hidden="1"/>
    <cellStyle name="Buena 2" xfId="29154" hidden="1"/>
    <cellStyle name="Buena 2" xfId="29119" hidden="1"/>
    <cellStyle name="Buena 2" xfId="29162" hidden="1"/>
    <cellStyle name="Buena 2" xfId="29117" hidden="1"/>
    <cellStyle name="Buena 2" xfId="29172" hidden="1"/>
    <cellStyle name="Buena 2" xfId="29134" hidden="1"/>
    <cellStyle name="Buena 2" xfId="29182" hidden="1"/>
    <cellStyle name="Buena 2" xfId="29133" hidden="1"/>
    <cellStyle name="Buena 2" xfId="29189" hidden="1"/>
    <cellStyle name="Buena 2" xfId="29127" hidden="1"/>
    <cellStyle name="Buena 2" xfId="29199" hidden="1"/>
    <cellStyle name="Buena 2" xfId="29130" hidden="1"/>
    <cellStyle name="Buena 2" xfId="29205" hidden="1"/>
    <cellStyle name="Buena 2" xfId="29196" hidden="1"/>
    <cellStyle name="Buena 2" xfId="28983" hidden="1"/>
    <cellStyle name="Buena 2" xfId="29112" hidden="1"/>
    <cellStyle name="Buena 2" xfId="29212" hidden="1"/>
    <cellStyle name="Buena 2" xfId="29059" hidden="1"/>
    <cellStyle name="Buena 2" xfId="29220" hidden="1"/>
    <cellStyle name="Buena 2" xfId="29054" hidden="1"/>
    <cellStyle name="Buena 2" xfId="29226" hidden="1"/>
    <cellStyle name="Buena 2" xfId="28967" hidden="1"/>
    <cellStyle name="Buena 2" xfId="29032" hidden="1"/>
    <cellStyle name="Buena 2" xfId="28960" hidden="1"/>
    <cellStyle name="Buena 2" xfId="29063" hidden="1"/>
    <cellStyle name="Buena 2" xfId="28947" hidden="1"/>
    <cellStyle name="Buena 2" xfId="29014" hidden="1"/>
    <cellStyle name="Buena 2" xfId="29217" hidden="1"/>
    <cellStyle name="Buena 2" xfId="29022" hidden="1"/>
    <cellStyle name="Buena 2" xfId="29104" hidden="1"/>
    <cellStyle name="Buena 2" xfId="29101" hidden="1"/>
    <cellStyle name="Buena 2" xfId="29097" hidden="1"/>
    <cellStyle name="Buena 2" xfId="29210" hidden="1"/>
    <cellStyle name="Buena 2" xfId="28998" hidden="1"/>
    <cellStyle name="Buena 2" xfId="29038" hidden="1"/>
    <cellStyle name="Buena 2" xfId="28973" hidden="1"/>
    <cellStyle name="Buena 2" xfId="29000" hidden="1"/>
    <cellStyle name="Buena 2" xfId="29009" hidden="1"/>
    <cellStyle name="Buena 2" xfId="29055" hidden="1"/>
    <cellStyle name="Buena 2" xfId="29228" hidden="1"/>
    <cellStyle name="Buena 2" xfId="29091" hidden="1"/>
    <cellStyle name="Buena 2" xfId="28839" hidden="1"/>
    <cellStyle name="Buena 2" xfId="29099" hidden="1"/>
    <cellStyle name="Buena 2" xfId="28968" hidden="1"/>
    <cellStyle name="Buena 2" xfId="29027" hidden="1"/>
    <cellStyle name="Buena 2" xfId="28954" hidden="1"/>
    <cellStyle name="Buena 2" xfId="29213" hidden="1"/>
    <cellStyle name="Buena 2" xfId="28940" hidden="1"/>
    <cellStyle name="Buena 2" xfId="28988" hidden="1"/>
    <cellStyle name="Buena 2" xfId="29094" hidden="1"/>
    <cellStyle name="Buena 2" xfId="29074" hidden="1"/>
    <cellStyle name="Buena 2" xfId="29023" hidden="1"/>
    <cellStyle name="Buena 2" xfId="29242" hidden="1"/>
    <cellStyle name="Buena 2" xfId="29253" hidden="1"/>
    <cellStyle name="Buena 2" xfId="29240" hidden="1"/>
    <cellStyle name="Buena 2" xfId="29262" hidden="1"/>
    <cellStyle name="Buena 2" xfId="29238" hidden="1"/>
    <cellStyle name="Buena 2" xfId="29271" hidden="1"/>
    <cellStyle name="Buena 2" xfId="29236" hidden="1"/>
    <cellStyle name="Buena 2" xfId="29279" hidden="1"/>
    <cellStyle name="Buena 2" xfId="29234" hidden="1"/>
    <cellStyle name="Buena 2" xfId="29289" hidden="1"/>
    <cellStyle name="Buena 2" xfId="29251" hidden="1"/>
    <cellStyle name="Buena 2" xfId="29299" hidden="1"/>
    <cellStyle name="Buena 2" xfId="29250" hidden="1"/>
    <cellStyle name="Buena 2" xfId="29306" hidden="1"/>
    <cellStyle name="Buena 2" xfId="29244" hidden="1"/>
    <cellStyle name="Buena 2" xfId="29316" hidden="1"/>
    <cellStyle name="Buena 2" xfId="29247" hidden="1"/>
    <cellStyle name="Buena 2" xfId="29322" hidden="1"/>
    <cellStyle name="Buena 2" xfId="29313" hidden="1"/>
    <cellStyle name="Buena 2" xfId="29344" hidden="1"/>
    <cellStyle name="Buena 2" xfId="29355" hidden="1"/>
    <cellStyle name="Buena 2" xfId="29342" hidden="1"/>
    <cellStyle name="Buena 2" xfId="29364" hidden="1"/>
    <cellStyle name="Buena 2" xfId="29340" hidden="1"/>
    <cellStyle name="Buena 2" xfId="29373" hidden="1"/>
    <cellStyle name="Buena 2" xfId="29338" hidden="1"/>
    <cellStyle name="Buena 2" xfId="29381" hidden="1"/>
    <cellStyle name="Buena 2" xfId="29336" hidden="1"/>
    <cellStyle name="Buena 2" xfId="29391" hidden="1"/>
    <cellStyle name="Buena 2" xfId="29353" hidden="1"/>
    <cellStyle name="Buena 2" xfId="29401" hidden="1"/>
    <cellStyle name="Buena 2" xfId="29352" hidden="1"/>
    <cellStyle name="Buena 2" xfId="29408" hidden="1"/>
    <cellStyle name="Buena 2" xfId="29346" hidden="1"/>
    <cellStyle name="Buena 2" xfId="29418" hidden="1"/>
    <cellStyle name="Buena 2" xfId="29349" hidden="1"/>
    <cellStyle name="Buena 2" xfId="29424" hidden="1"/>
    <cellStyle name="Buena 2" xfId="29415" hidden="1"/>
    <cellStyle name="Buena 2" xfId="29615" hidden="1"/>
    <cellStyle name="Buena 2" xfId="29626" hidden="1"/>
    <cellStyle name="Buena 2" xfId="29613" hidden="1"/>
    <cellStyle name="Buena 2" xfId="29635" hidden="1"/>
    <cellStyle name="Buena 2" xfId="29611" hidden="1"/>
    <cellStyle name="Buena 2" xfId="29644" hidden="1"/>
    <cellStyle name="Buena 2" xfId="29609" hidden="1"/>
    <cellStyle name="Buena 2" xfId="29652" hidden="1"/>
    <cellStyle name="Buena 2" xfId="29607" hidden="1"/>
    <cellStyle name="Buena 2" xfId="29662" hidden="1"/>
    <cellStyle name="Buena 2" xfId="29624" hidden="1"/>
    <cellStyle name="Buena 2" xfId="29672" hidden="1"/>
    <cellStyle name="Buena 2" xfId="29623" hidden="1"/>
    <cellStyle name="Buena 2" xfId="29679" hidden="1"/>
    <cellStyle name="Buena 2" xfId="29617" hidden="1"/>
    <cellStyle name="Buena 2" xfId="29689" hidden="1"/>
    <cellStyle name="Buena 2" xfId="29620" hidden="1"/>
    <cellStyle name="Buena 2" xfId="29695" hidden="1"/>
    <cellStyle name="Buena 2" xfId="29686" hidden="1"/>
    <cellStyle name="Buena 2" xfId="29473" hidden="1"/>
    <cellStyle name="Buena 2" xfId="29602" hidden="1"/>
    <cellStyle name="Buena 2" xfId="29702" hidden="1"/>
    <cellStyle name="Buena 2" xfId="29549" hidden="1"/>
    <cellStyle name="Buena 2" xfId="29710" hidden="1"/>
    <cellStyle name="Buena 2" xfId="29544" hidden="1"/>
    <cellStyle name="Buena 2" xfId="29716" hidden="1"/>
    <cellStyle name="Buena 2" xfId="29457" hidden="1"/>
    <cellStyle name="Buena 2" xfId="29522" hidden="1"/>
    <cellStyle name="Buena 2" xfId="29450" hidden="1"/>
    <cellStyle name="Buena 2" xfId="29553" hidden="1"/>
    <cellStyle name="Buena 2" xfId="29437" hidden="1"/>
    <cellStyle name="Buena 2" xfId="29504" hidden="1"/>
    <cellStyle name="Buena 2" xfId="29707" hidden="1"/>
    <cellStyle name="Buena 2" xfId="29512" hidden="1"/>
    <cellStyle name="Buena 2" xfId="29594" hidden="1"/>
    <cellStyle name="Buena 2" xfId="29591" hidden="1"/>
    <cellStyle name="Buena 2" xfId="29587" hidden="1"/>
    <cellStyle name="Buena 2" xfId="29700" hidden="1"/>
    <cellStyle name="Buena 2" xfId="29488" hidden="1"/>
    <cellStyle name="Buena 2" xfId="29528" hidden="1"/>
    <cellStyle name="Buena 2" xfId="29463" hidden="1"/>
    <cellStyle name="Buena 2" xfId="29490" hidden="1"/>
    <cellStyle name="Buena 2" xfId="29499" hidden="1"/>
    <cellStyle name="Buena 2" xfId="29545" hidden="1"/>
    <cellStyle name="Buena 2" xfId="29718" hidden="1"/>
    <cellStyle name="Buena 2" xfId="29581" hidden="1"/>
    <cellStyle name="Buena 2" xfId="29329" hidden="1"/>
    <cellStyle name="Buena 2" xfId="29589" hidden="1"/>
    <cellStyle name="Buena 2" xfId="29458" hidden="1"/>
    <cellStyle name="Buena 2" xfId="29517" hidden="1"/>
    <cellStyle name="Buena 2" xfId="29444" hidden="1"/>
    <cellStyle name="Buena 2" xfId="29703" hidden="1"/>
    <cellStyle name="Buena 2" xfId="29430" hidden="1"/>
    <cellStyle name="Buena 2" xfId="29478" hidden="1"/>
    <cellStyle name="Buena 2" xfId="29584" hidden="1"/>
    <cellStyle name="Buena 2" xfId="29564" hidden="1"/>
    <cellStyle name="Buena 2" xfId="29513" hidden="1"/>
    <cellStyle name="Buena 2" xfId="29732" hidden="1"/>
    <cellStyle name="Buena 2" xfId="29743" hidden="1"/>
    <cellStyle name="Buena 2" xfId="29730" hidden="1"/>
    <cellStyle name="Buena 2" xfId="29752" hidden="1"/>
    <cellStyle name="Buena 2" xfId="29728" hidden="1"/>
    <cellStyle name="Buena 2" xfId="29761" hidden="1"/>
    <cellStyle name="Buena 2" xfId="29726" hidden="1"/>
    <cellStyle name="Buena 2" xfId="29769" hidden="1"/>
    <cellStyle name="Buena 2" xfId="29724" hidden="1"/>
    <cellStyle name="Buena 2" xfId="29779" hidden="1"/>
    <cellStyle name="Buena 2" xfId="29741" hidden="1"/>
    <cellStyle name="Buena 2" xfId="29789" hidden="1"/>
    <cellStyle name="Buena 2" xfId="29740" hidden="1"/>
    <cellStyle name="Buena 2" xfId="29796" hidden="1"/>
    <cellStyle name="Buena 2" xfId="29734" hidden="1"/>
    <cellStyle name="Buena 2" xfId="29806" hidden="1"/>
    <cellStyle name="Buena 2" xfId="29737" hidden="1"/>
    <cellStyle name="Buena 2" xfId="29812" hidden="1"/>
    <cellStyle name="Buena 2" xfId="29803" hidden="1"/>
    <cellStyle name="Buena 2" xfId="29834" hidden="1"/>
    <cellStyle name="Buena 2" xfId="29845" hidden="1"/>
    <cellStyle name="Buena 2" xfId="29832" hidden="1"/>
    <cellStyle name="Buena 2" xfId="29854" hidden="1"/>
    <cellStyle name="Buena 2" xfId="29830" hidden="1"/>
    <cellStyle name="Buena 2" xfId="29863" hidden="1"/>
    <cellStyle name="Buena 2" xfId="29828" hidden="1"/>
    <cellStyle name="Buena 2" xfId="29871" hidden="1"/>
    <cellStyle name="Buena 2" xfId="29826" hidden="1"/>
    <cellStyle name="Buena 2" xfId="29881" hidden="1"/>
    <cellStyle name="Buena 2" xfId="29843" hidden="1"/>
    <cellStyle name="Buena 2" xfId="29891" hidden="1"/>
    <cellStyle name="Buena 2" xfId="29842" hidden="1"/>
    <cellStyle name="Buena 2" xfId="29898" hidden="1"/>
    <cellStyle name="Buena 2" xfId="29836" hidden="1"/>
    <cellStyle name="Buena 2" xfId="29908" hidden="1"/>
    <cellStyle name="Buena 2" xfId="29839" hidden="1"/>
    <cellStyle name="Buena 2" xfId="29914" hidden="1"/>
    <cellStyle name="Buena 2" xfId="29905" hidden="1"/>
    <cellStyle name="Buena 2" xfId="30105" hidden="1"/>
    <cellStyle name="Buena 2" xfId="30116" hidden="1"/>
    <cellStyle name="Buena 2" xfId="30103" hidden="1"/>
    <cellStyle name="Buena 2" xfId="30125" hidden="1"/>
    <cellStyle name="Buena 2" xfId="30101" hidden="1"/>
    <cellStyle name="Buena 2" xfId="30134" hidden="1"/>
    <cellStyle name="Buena 2" xfId="30099" hidden="1"/>
    <cellStyle name="Buena 2" xfId="30142" hidden="1"/>
    <cellStyle name="Buena 2" xfId="30097" hidden="1"/>
    <cellStyle name="Buena 2" xfId="30152" hidden="1"/>
    <cellStyle name="Buena 2" xfId="30114" hidden="1"/>
    <cellStyle name="Buena 2" xfId="30162" hidden="1"/>
    <cellStyle name="Buena 2" xfId="30113" hidden="1"/>
    <cellStyle name="Buena 2" xfId="30169" hidden="1"/>
    <cellStyle name="Buena 2" xfId="30107" hidden="1"/>
    <cellStyle name="Buena 2" xfId="30179" hidden="1"/>
    <cellStyle name="Buena 2" xfId="30110" hidden="1"/>
    <cellStyle name="Buena 2" xfId="30185" hidden="1"/>
    <cellStyle name="Buena 2" xfId="30176" hidden="1"/>
    <cellStyle name="Buena 2" xfId="29963" hidden="1"/>
    <cellStyle name="Buena 2" xfId="30092" hidden="1"/>
    <cellStyle name="Buena 2" xfId="30192" hidden="1"/>
    <cellStyle name="Buena 2" xfId="30039" hidden="1"/>
    <cellStyle name="Buena 2" xfId="30200" hidden="1"/>
    <cellStyle name="Buena 2" xfId="30034" hidden="1"/>
    <cellStyle name="Buena 2" xfId="30206" hidden="1"/>
    <cellStyle name="Buena 2" xfId="29947" hidden="1"/>
    <cellStyle name="Buena 2" xfId="30012" hidden="1"/>
    <cellStyle name="Buena 2" xfId="29940" hidden="1"/>
    <cellStyle name="Buena 2" xfId="30043" hidden="1"/>
    <cellStyle name="Buena 2" xfId="29927" hidden="1"/>
    <cellStyle name="Buena 2" xfId="29994" hidden="1"/>
    <cellStyle name="Buena 2" xfId="30197" hidden="1"/>
    <cellStyle name="Buena 2" xfId="30002" hidden="1"/>
    <cellStyle name="Buena 2" xfId="30084" hidden="1"/>
    <cellStyle name="Buena 2" xfId="30081" hidden="1"/>
    <cellStyle name="Buena 2" xfId="30077" hidden="1"/>
    <cellStyle name="Buena 2" xfId="30190" hidden="1"/>
    <cellStyle name="Buena 2" xfId="29978" hidden="1"/>
    <cellStyle name="Buena 2" xfId="30018" hidden="1"/>
    <cellStyle name="Buena 2" xfId="29953" hidden="1"/>
    <cellStyle name="Buena 2" xfId="29980" hidden="1"/>
    <cellStyle name="Buena 2" xfId="29989" hidden="1"/>
    <cellStyle name="Buena 2" xfId="30035" hidden="1"/>
    <cellStyle name="Buena 2" xfId="30208" hidden="1"/>
    <cellStyle name="Buena 2" xfId="30071" hidden="1"/>
    <cellStyle name="Buena 2" xfId="29819" hidden="1"/>
    <cellStyle name="Buena 2" xfId="30079" hidden="1"/>
    <cellStyle name="Buena 2" xfId="29948" hidden="1"/>
    <cellStyle name="Buena 2" xfId="30007" hidden="1"/>
    <cellStyle name="Buena 2" xfId="29934" hidden="1"/>
    <cellStyle name="Buena 2" xfId="30193" hidden="1"/>
    <cellStyle name="Buena 2" xfId="29920" hidden="1"/>
    <cellStyle name="Buena 2" xfId="29968" hidden="1"/>
    <cellStyle name="Buena 2" xfId="30074" hidden="1"/>
    <cellStyle name="Buena 2" xfId="30054" hidden="1"/>
    <cellStyle name="Buena 2" xfId="30003" hidden="1"/>
    <cellStyle name="Buena 2" xfId="30222" hidden="1"/>
    <cellStyle name="Buena 2" xfId="30233" hidden="1"/>
    <cellStyle name="Buena 2" xfId="30220" hidden="1"/>
    <cellStyle name="Buena 2" xfId="30242" hidden="1"/>
    <cellStyle name="Buena 2" xfId="30218" hidden="1"/>
    <cellStyle name="Buena 2" xfId="30251" hidden="1"/>
    <cellStyle name="Buena 2" xfId="30216" hidden="1"/>
    <cellStyle name="Buena 2" xfId="30259" hidden="1"/>
    <cellStyle name="Buena 2" xfId="30214" hidden="1"/>
    <cellStyle name="Buena 2" xfId="30269" hidden="1"/>
    <cellStyle name="Buena 2" xfId="30231" hidden="1"/>
    <cellStyle name="Buena 2" xfId="30279" hidden="1"/>
    <cellStyle name="Buena 2" xfId="30230" hidden="1"/>
    <cellStyle name="Buena 2" xfId="30286" hidden="1"/>
    <cellStyle name="Buena 2" xfId="30224" hidden="1"/>
    <cellStyle name="Buena 2" xfId="30296" hidden="1"/>
    <cellStyle name="Buena 2" xfId="30227" hidden="1"/>
    <cellStyle name="Buena 2" xfId="30302" hidden="1"/>
    <cellStyle name="Buena 2" xfId="30293" hidden="1"/>
    <cellStyle name="Buena 2" xfId="30324" hidden="1"/>
    <cellStyle name="Buena 2" xfId="30335" hidden="1"/>
    <cellStyle name="Buena 2" xfId="30322" hidden="1"/>
    <cellStyle name="Buena 2" xfId="30344" hidden="1"/>
    <cellStyle name="Buena 2" xfId="30320" hidden="1"/>
    <cellStyle name="Buena 2" xfId="30353" hidden="1"/>
    <cellStyle name="Buena 2" xfId="30318" hidden="1"/>
    <cellStyle name="Buena 2" xfId="30361" hidden="1"/>
    <cellStyle name="Buena 2" xfId="30316" hidden="1"/>
    <cellStyle name="Buena 2" xfId="30371" hidden="1"/>
    <cellStyle name="Buena 2" xfId="30333" hidden="1"/>
    <cellStyle name="Buena 2" xfId="30381" hidden="1"/>
    <cellStyle name="Buena 2" xfId="30332" hidden="1"/>
    <cellStyle name="Buena 2" xfId="30388" hidden="1"/>
    <cellStyle name="Buena 2" xfId="30326" hidden="1"/>
    <cellStyle name="Buena 2" xfId="30398" hidden="1"/>
    <cellStyle name="Buena 2" xfId="30329" hidden="1"/>
    <cellStyle name="Buena 2" xfId="30404" hidden="1"/>
    <cellStyle name="Buena 2" xfId="30395" hidden="1"/>
    <cellStyle name="Buena 2" xfId="30595" hidden="1"/>
    <cellStyle name="Buena 2" xfId="30606" hidden="1"/>
    <cellStyle name="Buena 2" xfId="30593" hidden="1"/>
    <cellStyle name="Buena 2" xfId="30615" hidden="1"/>
    <cellStyle name="Buena 2" xfId="30591" hidden="1"/>
    <cellStyle name="Buena 2" xfId="30624" hidden="1"/>
    <cellStyle name="Buena 2" xfId="30589" hidden="1"/>
    <cellStyle name="Buena 2" xfId="30632" hidden="1"/>
    <cellStyle name="Buena 2" xfId="30587" hidden="1"/>
    <cellStyle name="Buena 2" xfId="30642" hidden="1"/>
    <cellStyle name="Buena 2" xfId="30604" hidden="1"/>
    <cellStyle name="Buena 2" xfId="30652" hidden="1"/>
    <cellStyle name="Buena 2" xfId="30603" hidden="1"/>
    <cellStyle name="Buena 2" xfId="30659" hidden="1"/>
    <cellStyle name="Buena 2" xfId="30597" hidden="1"/>
    <cellStyle name="Buena 2" xfId="30669" hidden="1"/>
    <cellStyle name="Buena 2" xfId="30600" hidden="1"/>
    <cellStyle name="Buena 2" xfId="30675" hidden="1"/>
    <cellStyle name="Buena 2" xfId="30666" hidden="1"/>
    <cellStyle name="Buena 2" xfId="30453" hidden="1"/>
    <cellStyle name="Buena 2" xfId="30582" hidden="1"/>
    <cellStyle name="Buena 2" xfId="30682" hidden="1"/>
    <cellStyle name="Buena 2" xfId="30529" hidden="1"/>
    <cellStyle name="Buena 2" xfId="30690" hidden="1"/>
    <cellStyle name="Buena 2" xfId="30524" hidden="1"/>
    <cellStyle name="Buena 2" xfId="30696" hidden="1"/>
    <cellStyle name="Buena 2" xfId="30437" hidden="1"/>
    <cellStyle name="Buena 2" xfId="30502" hidden="1"/>
    <cellStyle name="Buena 2" xfId="30430" hidden="1"/>
    <cellStyle name="Buena 2" xfId="30533" hidden="1"/>
    <cellStyle name="Buena 2" xfId="30417" hidden="1"/>
    <cellStyle name="Buena 2" xfId="30484" hidden="1"/>
    <cellStyle name="Buena 2" xfId="30687" hidden="1"/>
    <cellStyle name="Buena 2" xfId="30492" hidden="1"/>
    <cellStyle name="Buena 2" xfId="30574" hidden="1"/>
    <cellStyle name="Buena 2" xfId="30571" hidden="1"/>
    <cellStyle name="Buena 2" xfId="30567" hidden="1"/>
    <cellStyle name="Buena 2" xfId="30680" hidden="1"/>
    <cellStyle name="Buena 2" xfId="30468" hidden="1"/>
    <cellStyle name="Buena 2" xfId="30508" hidden="1"/>
    <cellStyle name="Buena 2" xfId="30443" hidden="1"/>
    <cellStyle name="Buena 2" xfId="30470" hidden="1"/>
    <cellStyle name="Buena 2" xfId="30479" hidden="1"/>
    <cellStyle name="Buena 2" xfId="30525" hidden="1"/>
    <cellStyle name="Buena 2" xfId="30698" hidden="1"/>
    <cellStyle name="Buena 2" xfId="30561" hidden="1"/>
    <cellStyle name="Buena 2" xfId="30309" hidden="1"/>
    <cellStyle name="Buena 2" xfId="30569" hidden="1"/>
    <cellStyle name="Buena 2" xfId="30438" hidden="1"/>
    <cellStyle name="Buena 2" xfId="30497" hidden="1"/>
    <cellStyle name="Buena 2" xfId="30424" hidden="1"/>
    <cellStyle name="Buena 2" xfId="30683" hidden="1"/>
    <cellStyle name="Buena 2" xfId="30410" hidden="1"/>
    <cellStyle name="Buena 2" xfId="30458" hidden="1"/>
    <cellStyle name="Buena 2" xfId="30564" hidden="1"/>
    <cellStyle name="Buena 2" xfId="30544" hidden="1"/>
    <cellStyle name="Buena 2" xfId="30493" hidden="1"/>
    <cellStyle name="Buena 2" xfId="26783" hidden="1"/>
    <cellStyle name="Buena 2" xfId="21858" hidden="1"/>
    <cellStyle name="Buena 2" xfId="22662" hidden="1"/>
    <cellStyle name="Buena 2" xfId="22366" hidden="1"/>
    <cellStyle name="Buena 2" xfId="27118" hidden="1"/>
    <cellStyle name="Buena 2" xfId="22453" hidden="1"/>
    <cellStyle name="Buena 2" xfId="27047" hidden="1"/>
    <cellStyle name="Buena 2" xfId="26925" hidden="1"/>
    <cellStyle name="Buena 2" xfId="23427" hidden="1"/>
    <cellStyle name="Buena 2" xfId="27487" hidden="1"/>
    <cellStyle name="Buena 2" xfId="23687" hidden="1"/>
    <cellStyle name="Buena 2" xfId="23066" hidden="1"/>
    <cellStyle name="Buena 2" xfId="25494" hidden="1"/>
    <cellStyle name="Buena 2" xfId="25215" hidden="1"/>
    <cellStyle name="Buena 2" xfId="25362" hidden="1"/>
    <cellStyle name="Buena 2" xfId="26728" hidden="1"/>
    <cellStyle name="Buena 2" xfId="25729" hidden="1"/>
    <cellStyle name="Buena 2" xfId="27051" hidden="1"/>
    <cellStyle name="Buena 2" xfId="22680" hidden="1"/>
    <cellStyle name="Buena 2" xfId="23557" hidden="1"/>
    <cellStyle name="Buena 2" xfId="25681" hidden="1"/>
    <cellStyle name="Buena 2" xfId="24466" hidden="1"/>
    <cellStyle name="Buena 2" xfId="23314" hidden="1"/>
    <cellStyle name="Buena 2" xfId="23631" hidden="1"/>
    <cellStyle name="Buena 2" xfId="26724" hidden="1"/>
    <cellStyle name="Buena 2" xfId="22625" hidden="1"/>
    <cellStyle name="Buena 2" xfId="25228" hidden="1"/>
    <cellStyle name="Buena 2" xfId="22319" hidden="1"/>
    <cellStyle name="Buena 2" xfId="25862" hidden="1"/>
    <cellStyle name="Buena 2" xfId="27802" hidden="1"/>
    <cellStyle name="Buena 2" xfId="22723" hidden="1"/>
    <cellStyle name="Buena 2" xfId="26771" hidden="1"/>
    <cellStyle name="Buena 2" xfId="23264" hidden="1"/>
    <cellStyle name="Buena 2" xfId="25766" hidden="1"/>
    <cellStyle name="Buena 2" xfId="23902" hidden="1"/>
    <cellStyle name="Buena 2" xfId="25065" hidden="1"/>
    <cellStyle name="Buena 2" xfId="22922" hidden="1"/>
    <cellStyle name="Buena 2" xfId="22086" hidden="1"/>
    <cellStyle name="Buena 2" xfId="21948" hidden="1"/>
    <cellStyle name="Buena 2" xfId="23335" hidden="1"/>
    <cellStyle name="Buena 2" xfId="23190" hidden="1"/>
    <cellStyle name="Buena 2" xfId="27824" hidden="1"/>
    <cellStyle name="Buena 2" xfId="23986" hidden="1"/>
    <cellStyle name="Buena 2" xfId="26928" hidden="1"/>
    <cellStyle name="Buena 2" xfId="23437" hidden="1"/>
    <cellStyle name="Buena 2" xfId="27360" hidden="1"/>
    <cellStyle name="Buena 2" xfId="26000" hidden="1"/>
    <cellStyle name="Buena 2" xfId="26448" hidden="1"/>
    <cellStyle name="Buena 2" xfId="25190" hidden="1"/>
    <cellStyle name="Buena 2" xfId="22679" hidden="1"/>
    <cellStyle name="Buena 2" xfId="23389" hidden="1"/>
    <cellStyle name="Buena 2" xfId="25789" hidden="1"/>
    <cellStyle name="Buena 2" xfId="23250" hidden="1"/>
    <cellStyle name="Buena 2" xfId="23969" hidden="1"/>
    <cellStyle name="Buena 2" xfId="22793" hidden="1"/>
    <cellStyle name="Buena 2" xfId="23195" hidden="1"/>
    <cellStyle name="Buena 2" xfId="23837" hidden="1"/>
    <cellStyle name="Buena 2" xfId="22658" hidden="1"/>
    <cellStyle name="Buena 2" xfId="26770" hidden="1"/>
    <cellStyle name="Buena 2" xfId="27170" hidden="1"/>
    <cellStyle name="Buena 2" xfId="25908" hidden="1"/>
    <cellStyle name="Buena 2" xfId="22010" hidden="1"/>
    <cellStyle name="Buena 2" xfId="22153" hidden="1"/>
    <cellStyle name="Buena 2" xfId="27367" hidden="1"/>
    <cellStyle name="Buena 2" xfId="26190" hidden="1"/>
    <cellStyle name="Buena 2" xfId="16681" hidden="1"/>
    <cellStyle name="Buena 2" xfId="26426" hidden="1"/>
    <cellStyle name="Buena 2" xfId="25389" hidden="1"/>
    <cellStyle name="Buena 2" xfId="23903" hidden="1"/>
    <cellStyle name="Buena 2" xfId="27227" hidden="1"/>
    <cellStyle name="Buena 2" xfId="22217" hidden="1"/>
    <cellStyle name="Buena 2" xfId="25359" hidden="1"/>
    <cellStyle name="Buena 2" xfId="27194" hidden="1"/>
    <cellStyle name="Buena 2" xfId="27256" hidden="1"/>
    <cellStyle name="Buena 2" xfId="24479" hidden="1"/>
    <cellStyle name="Buena 2" xfId="24025" hidden="1"/>
    <cellStyle name="Buena 2" xfId="23891" hidden="1"/>
    <cellStyle name="Buena 2" xfId="21909" hidden="1"/>
    <cellStyle name="Buena 2" xfId="26500" hidden="1"/>
    <cellStyle name="Buena 2" xfId="27186" hidden="1"/>
    <cellStyle name="Buena 2" xfId="26787" hidden="1"/>
    <cellStyle name="Buena 2" xfId="23655" hidden="1"/>
    <cellStyle name="Buena 2" xfId="25918" hidden="1"/>
    <cellStyle name="Buena 2" xfId="27046" hidden="1"/>
    <cellStyle name="Buena 2" xfId="25725" hidden="1"/>
    <cellStyle name="Buena 2" xfId="26672" hidden="1"/>
    <cellStyle name="Buena 2" xfId="27371" hidden="1"/>
    <cellStyle name="Buena 2" xfId="23827" hidden="1"/>
    <cellStyle name="Buena 2" xfId="23194" hidden="1"/>
    <cellStyle name="Buena 2" xfId="27009" hidden="1"/>
    <cellStyle name="Buena 2" xfId="23588" hidden="1"/>
    <cellStyle name="Buena 2" xfId="27816" hidden="1"/>
    <cellStyle name="Buena 2" xfId="23607" hidden="1"/>
    <cellStyle name="Buena 2" xfId="25524" hidden="1"/>
    <cellStyle name="Buena 2" xfId="25197" hidden="1"/>
    <cellStyle name="Buena 2" xfId="25890" hidden="1"/>
    <cellStyle name="Buena 2" xfId="23103" hidden="1"/>
    <cellStyle name="Buena 2" xfId="26051" hidden="1"/>
    <cellStyle name="Buena 2" xfId="24485" hidden="1"/>
    <cellStyle name="Buena 2" xfId="22765" hidden="1"/>
    <cellStyle name="Buena 2" xfId="21806" hidden="1"/>
    <cellStyle name="Buena 2" xfId="26064" hidden="1"/>
    <cellStyle name="Buena 2" xfId="25867" hidden="1"/>
    <cellStyle name="Buena 2" xfId="25599" hidden="1"/>
    <cellStyle name="Buena 2" xfId="25969" hidden="1"/>
    <cellStyle name="Buena 2" xfId="23387" hidden="1"/>
    <cellStyle name="Buena 2" xfId="22432" hidden="1"/>
    <cellStyle name="Buena 2" xfId="23014" hidden="1"/>
    <cellStyle name="Buena 2" xfId="22325" hidden="1"/>
    <cellStyle name="Buena 2" xfId="23082" hidden="1"/>
    <cellStyle name="Buena 2" xfId="23665" hidden="1"/>
    <cellStyle name="Buena 2" xfId="23792" hidden="1"/>
    <cellStyle name="Buena 2" xfId="26701" hidden="1"/>
    <cellStyle name="Buena 2" xfId="27197" hidden="1"/>
    <cellStyle name="Buena 2" xfId="27834" hidden="1"/>
    <cellStyle name="Buena 2" xfId="25177" hidden="1"/>
    <cellStyle name="Buena 2" xfId="22360" hidden="1"/>
    <cellStyle name="Buena 2" xfId="23669" hidden="1"/>
    <cellStyle name="Buena 2" xfId="22070" hidden="1"/>
    <cellStyle name="Buena 2" xfId="22144" hidden="1"/>
    <cellStyle name="Buena 2" xfId="22214" hidden="1"/>
    <cellStyle name="Buena 2" xfId="27252" hidden="1"/>
    <cellStyle name="Buena 2" xfId="23464" hidden="1"/>
    <cellStyle name="Buena 2" xfId="26502" hidden="1"/>
    <cellStyle name="Buena 2" xfId="26924" hidden="1"/>
    <cellStyle name="Buena 2" xfId="26382" hidden="1"/>
    <cellStyle name="Buena 2" xfId="26810" hidden="1"/>
    <cellStyle name="Buena 2" xfId="24500" hidden="1"/>
    <cellStyle name="Buena 2" xfId="25691" hidden="1"/>
    <cellStyle name="Buena 2" xfId="23454" hidden="1"/>
    <cellStyle name="Buena 2" xfId="22678" hidden="1"/>
    <cellStyle name="Buena 2" xfId="24496" hidden="1"/>
    <cellStyle name="Buena 2" xfId="25611" hidden="1"/>
    <cellStyle name="Buena 2" xfId="22712" hidden="1"/>
    <cellStyle name="Buena 2" xfId="25436" hidden="1"/>
    <cellStyle name="Buena 2" xfId="26944" hidden="1"/>
    <cellStyle name="Buena 2" xfId="27874" hidden="1"/>
    <cellStyle name="Buena 2" xfId="26346" hidden="1"/>
    <cellStyle name="Buena 2" xfId="23145" hidden="1"/>
    <cellStyle name="Buena 2" xfId="27342" hidden="1"/>
    <cellStyle name="Buena 2" xfId="26927" hidden="1"/>
    <cellStyle name="Buena 2" xfId="25330" hidden="1"/>
    <cellStyle name="Buena 2" xfId="26046" hidden="1"/>
    <cellStyle name="Buena 2" xfId="25921" hidden="1"/>
    <cellStyle name="Buena 2" xfId="27173" hidden="1"/>
    <cellStyle name="Buena 2" xfId="22745" hidden="1"/>
    <cellStyle name="Buena 2" xfId="26768" hidden="1"/>
    <cellStyle name="Buena 2" xfId="23875" hidden="1"/>
    <cellStyle name="Buena 2" xfId="26362" hidden="1"/>
    <cellStyle name="Buena 2" xfId="25645" hidden="1"/>
    <cellStyle name="Buena 2" xfId="25542" hidden="1"/>
    <cellStyle name="Buena 2" xfId="26232" hidden="1"/>
    <cellStyle name="Buena 2" xfId="22936" hidden="1"/>
    <cellStyle name="Buena 2" xfId="25626" hidden="1"/>
    <cellStyle name="Buena 2" xfId="24160" hidden="1"/>
    <cellStyle name="Buena 2" xfId="25734" hidden="1"/>
    <cellStyle name="Buena 2" xfId="22548" hidden="1"/>
    <cellStyle name="Buena 2" xfId="22549" hidden="1"/>
    <cellStyle name="Buena 2" xfId="22343" hidden="1"/>
    <cellStyle name="Buena 2" xfId="26251" hidden="1"/>
    <cellStyle name="Buena 2" xfId="26688" hidden="1"/>
    <cellStyle name="Buena 2" xfId="25522" hidden="1"/>
    <cellStyle name="Buena 2" xfId="26260" hidden="1"/>
    <cellStyle name="Buena 2" xfId="25986" hidden="1"/>
    <cellStyle name="Buena 2" xfId="27120" hidden="1"/>
    <cellStyle name="Buena 2" xfId="26956" hidden="1"/>
    <cellStyle name="Buena 2" xfId="21764" hidden="1"/>
    <cellStyle name="Buena 2" xfId="22414" hidden="1"/>
    <cellStyle name="Buena 2" xfId="23028" hidden="1"/>
    <cellStyle name="Buena 2" xfId="27361" hidden="1"/>
    <cellStyle name="Buena 2" xfId="23833" hidden="1"/>
    <cellStyle name="Buena 2" xfId="23784" hidden="1"/>
    <cellStyle name="Buena 2" xfId="22016" hidden="1"/>
    <cellStyle name="Buena 2" xfId="25072" hidden="1"/>
    <cellStyle name="Buena 2" xfId="25958" hidden="1"/>
    <cellStyle name="Buena 2" xfId="25428" hidden="1"/>
    <cellStyle name="Buena 2" xfId="26633" hidden="1"/>
    <cellStyle name="Buena 2" xfId="26231" hidden="1"/>
    <cellStyle name="Buena 2" xfId="25237" hidden="1"/>
    <cellStyle name="Buena 2" xfId="27314" hidden="1"/>
    <cellStyle name="Buena 2" xfId="23027" hidden="1"/>
    <cellStyle name="Buena 2" xfId="23879" hidden="1"/>
    <cellStyle name="Buena 2" xfId="23660" hidden="1"/>
    <cellStyle name="Buena 2" xfId="25198" hidden="1"/>
    <cellStyle name="Buena 2" xfId="26259" hidden="1"/>
    <cellStyle name="Buena 2" xfId="27349" hidden="1"/>
    <cellStyle name="Buena 2" xfId="24130" hidden="1"/>
    <cellStyle name="Buena 2" xfId="27916" hidden="1"/>
    <cellStyle name="Buena 2" xfId="23779" hidden="1"/>
    <cellStyle name="Buena 2" xfId="25909" hidden="1"/>
    <cellStyle name="Buena 2" xfId="27881" hidden="1"/>
    <cellStyle name="Buena 2" xfId="25897" hidden="1"/>
    <cellStyle name="Buena 2" xfId="27157" hidden="1"/>
    <cellStyle name="Buena 2" xfId="23965" hidden="1"/>
    <cellStyle name="Buena 2" xfId="22805" hidden="1"/>
    <cellStyle name="Buena 2" xfId="26997" hidden="1"/>
    <cellStyle name="Buena 2" xfId="26031" hidden="1"/>
    <cellStyle name="Buena 2" xfId="22713" hidden="1"/>
    <cellStyle name="Buena 2" xfId="27887" hidden="1"/>
    <cellStyle name="Buena 2" xfId="25960" hidden="1"/>
    <cellStyle name="Buena 2" xfId="25186" hidden="1"/>
    <cellStyle name="Buena 2" xfId="23031" hidden="1"/>
    <cellStyle name="Buena 2" xfId="22711" hidden="1"/>
    <cellStyle name="Buena 2" xfId="25732" hidden="1"/>
    <cellStyle name="Buena 2" xfId="23930" hidden="1"/>
    <cellStyle name="Buena 2" xfId="27029" hidden="1"/>
    <cellStyle name="Buena 2" xfId="25120" hidden="1"/>
    <cellStyle name="Buena 2" xfId="27192" hidden="1"/>
    <cellStyle name="Buena 2" xfId="25253" hidden="1"/>
    <cellStyle name="Buena 2" xfId="30793" hidden="1"/>
    <cellStyle name="Buena 2" xfId="30804" hidden="1"/>
    <cellStyle name="Buena 2" xfId="30791" hidden="1"/>
    <cellStyle name="Buena 2" xfId="30813" hidden="1"/>
    <cellStyle name="Buena 2" xfId="30789" hidden="1"/>
    <cellStyle name="Buena 2" xfId="30822" hidden="1"/>
    <cellStyle name="Buena 2" xfId="30787" hidden="1"/>
    <cellStyle name="Buena 2" xfId="30830" hidden="1"/>
    <cellStyle name="Buena 2" xfId="30785" hidden="1"/>
    <cellStyle name="Buena 2" xfId="30840" hidden="1"/>
    <cellStyle name="Buena 2" xfId="30802" hidden="1"/>
    <cellStyle name="Buena 2" xfId="30850" hidden="1"/>
    <cellStyle name="Buena 2" xfId="30801" hidden="1"/>
    <cellStyle name="Buena 2" xfId="30857" hidden="1"/>
    <cellStyle name="Buena 2" xfId="30795" hidden="1"/>
    <cellStyle name="Buena 2" xfId="30867" hidden="1"/>
    <cellStyle name="Buena 2" xfId="30798" hidden="1"/>
    <cellStyle name="Buena 2" xfId="30874" hidden="1"/>
    <cellStyle name="Buena 2" xfId="30864" hidden="1"/>
    <cellStyle name="Buena 2" xfId="31078" hidden="1"/>
    <cellStyle name="Buena 2" xfId="31089" hidden="1"/>
    <cellStyle name="Buena 2" xfId="31076" hidden="1"/>
    <cellStyle name="Buena 2" xfId="31098" hidden="1"/>
    <cellStyle name="Buena 2" xfId="31074" hidden="1"/>
    <cellStyle name="Buena 2" xfId="31107" hidden="1"/>
    <cellStyle name="Buena 2" xfId="31072" hidden="1"/>
    <cellStyle name="Buena 2" xfId="31115" hidden="1"/>
    <cellStyle name="Buena 2" xfId="31070" hidden="1"/>
    <cellStyle name="Buena 2" xfId="31125" hidden="1"/>
    <cellStyle name="Buena 2" xfId="31087" hidden="1"/>
    <cellStyle name="Buena 2" xfId="31135" hidden="1"/>
    <cellStyle name="Buena 2" xfId="31086" hidden="1"/>
    <cellStyle name="Buena 2" xfId="31142" hidden="1"/>
    <cellStyle name="Buena 2" xfId="31080" hidden="1"/>
    <cellStyle name="Buena 2" xfId="31152" hidden="1"/>
    <cellStyle name="Buena 2" xfId="31083" hidden="1"/>
    <cellStyle name="Buena 2" xfId="31158" hidden="1"/>
    <cellStyle name="Buena 2" xfId="31149" hidden="1"/>
    <cellStyle name="Buena 2" xfId="30936" hidden="1"/>
    <cellStyle name="Buena 2" xfId="31065" hidden="1"/>
    <cellStyle name="Buena 2" xfId="31165" hidden="1"/>
    <cellStyle name="Buena 2" xfId="31012" hidden="1"/>
    <cellStyle name="Buena 2" xfId="31173" hidden="1"/>
    <cellStyle name="Buena 2" xfId="31007" hidden="1"/>
    <cellStyle name="Buena 2" xfId="31179" hidden="1"/>
    <cellStyle name="Buena 2" xfId="30920" hidden="1"/>
    <cellStyle name="Buena 2" xfId="30985" hidden="1"/>
    <cellStyle name="Buena 2" xfId="30913" hidden="1"/>
    <cellStyle name="Buena 2" xfId="31016" hidden="1"/>
    <cellStyle name="Buena 2" xfId="30900" hidden="1"/>
    <cellStyle name="Buena 2" xfId="30967" hidden="1"/>
    <cellStyle name="Buena 2" xfId="31170" hidden="1"/>
    <cellStyle name="Buena 2" xfId="30975" hidden="1"/>
    <cellStyle name="Buena 2" xfId="31057" hidden="1"/>
    <cellStyle name="Buena 2" xfId="31054" hidden="1"/>
    <cellStyle name="Buena 2" xfId="31050" hidden="1"/>
    <cellStyle name="Buena 2" xfId="31163" hidden="1"/>
    <cellStyle name="Buena 2" xfId="30951" hidden="1"/>
    <cellStyle name="Buena 2" xfId="30991" hidden="1"/>
    <cellStyle name="Buena 2" xfId="30926" hidden="1"/>
    <cellStyle name="Buena 2" xfId="30953" hidden="1"/>
    <cellStyle name="Buena 2" xfId="30962" hidden="1"/>
    <cellStyle name="Buena 2" xfId="31008" hidden="1"/>
    <cellStyle name="Buena 2" xfId="31181" hidden="1"/>
    <cellStyle name="Buena 2" xfId="31044" hidden="1"/>
    <cellStyle name="Buena 2" xfId="27320" hidden="1"/>
    <cellStyle name="Buena 2" xfId="31052" hidden="1"/>
    <cellStyle name="Buena 2" xfId="30921" hidden="1"/>
    <cellStyle name="Buena 2" xfId="30980" hidden="1"/>
    <cellStyle name="Buena 2" xfId="30907" hidden="1"/>
    <cellStyle name="Buena 2" xfId="31166" hidden="1"/>
    <cellStyle name="Buena 2" xfId="30893" hidden="1"/>
    <cellStyle name="Buena 2" xfId="30941" hidden="1"/>
    <cellStyle name="Buena 2" xfId="31047" hidden="1"/>
    <cellStyle name="Buena 2" xfId="31027" hidden="1"/>
    <cellStyle name="Buena 2" xfId="30976" hidden="1"/>
    <cellStyle name="Buena 2" xfId="26984" hidden="1"/>
    <cellStyle name="Buena 2" xfId="26732" hidden="1"/>
    <cellStyle name="Buena 2" xfId="22623" hidden="1"/>
    <cellStyle name="Buena 2" xfId="25430" hidden="1"/>
    <cellStyle name="Buena 2" xfId="26368" hidden="1"/>
    <cellStyle name="Buena 2" xfId="23616" hidden="1"/>
    <cellStyle name="Buena 2" xfId="27318" hidden="1"/>
    <cellStyle name="Buena 2" xfId="26675" hidden="1"/>
    <cellStyle name="Buena 2" xfId="25724" hidden="1"/>
    <cellStyle name="Buena 2" xfId="23419" hidden="1"/>
    <cellStyle name="Buena 2" xfId="23858" hidden="1"/>
    <cellStyle name="Buena 2" xfId="26581" hidden="1"/>
    <cellStyle name="Buena 2" xfId="26630" hidden="1"/>
    <cellStyle name="Buena 2" xfId="21889" hidden="1"/>
    <cellStyle name="Buena 2" xfId="23013" hidden="1"/>
    <cellStyle name="Buena 2" xfId="23184" hidden="1"/>
    <cellStyle name="Buena 2" xfId="23538" hidden="1"/>
    <cellStyle name="Buena 2" xfId="26939" hidden="1"/>
    <cellStyle name="Buena 2" xfId="22582" hidden="1"/>
    <cellStyle name="Buena 2" xfId="27328" hidden="1"/>
    <cellStyle name="Buena 2" xfId="23705" hidden="1"/>
    <cellStyle name="Buena 2" xfId="25380" hidden="1"/>
    <cellStyle name="Buena 2" xfId="27329" hidden="1"/>
    <cellStyle name="Buena 2" xfId="23981" hidden="1"/>
    <cellStyle name="Buena 2" xfId="26460" hidden="1"/>
    <cellStyle name="Buena 2" xfId="22219" hidden="1"/>
    <cellStyle name="Buena 2" xfId="26971" hidden="1"/>
    <cellStyle name="Buena 2" xfId="23052" hidden="1"/>
    <cellStyle name="Buena 2" xfId="26075" hidden="1"/>
    <cellStyle name="Buena 2" xfId="21878" hidden="1"/>
    <cellStyle name="Buena 2" xfId="31203" hidden="1"/>
    <cellStyle name="Buena 2" xfId="26811" hidden="1"/>
    <cellStyle name="Buena 2" xfId="31210" hidden="1"/>
    <cellStyle name="Buena 2" xfId="22213" hidden="1"/>
    <cellStyle name="Buena 2" xfId="31220" hidden="1"/>
    <cellStyle name="Buena 2" xfId="23812" hidden="1"/>
    <cellStyle name="Buena 2" xfId="31226" hidden="1"/>
    <cellStyle name="Buena 2" xfId="31217" hidden="1"/>
    <cellStyle name="Buena 2" xfId="31417" hidden="1"/>
    <cellStyle name="Buena 2" xfId="31428" hidden="1"/>
    <cellStyle name="Buena 2" xfId="31415" hidden="1"/>
    <cellStyle name="Buena 2" xfId="31437" hidden="1"/>
    <cellStyle name="Buena 2" xfId="31413" hidden="1"/>
    <cellStyle name="Buena 2" xfId="31446" hidden="1"/>
    <cellStyle name="Buena 2" xfId="31411" hidden="1"/>
    <cellStyle name="Buena 2" xfId="31454" hidden="1"/>
    <cellStyle name="Buena 2" xfId="31409" hidden="1"/>
    <cellStyle name="Buena 2" xfId="31464" hidden="1"/>
    <cellStyle name="Buena 2" xfId="31426" hidden="1"/>
    <cellStyle name="Buena 2" xfId="31474" hidden="1"/>
    <cellStyle name="Buena 2" xfId="31425" hidden="1"/>
    <cellStyle name="Buena 2" xfId="31481" hidden="1"/>
    <cellStyle name="Buena 2" xfId="31419" hidden="1"/>
    <cellStyle name="Buena 2" xfId="31491" hidden="1"/>
    <cellStyle name="Buena 2" xfId="31422" hidden="1"/>
    <cellStyle name="Buena 2" xfId="31497" hidden="1"/>
    <cellStyle name="Buena 2" xfId="31488" hidden="1"/>
    <cellStyle name="Buena 2" xfId="31275" hidden="1"/>
    <cellStyle name="Buena 2" xfId="31404" hidden="1"/>
    <cellStyle name="Buena 2" xfId="31504" hidden="1"/>
    <cellStyle name="Buena 2" xfId="31351" hidden="1"/>
    <cellStyle name="Buena 2" xfId="31512" hidden="1"/>
    <cellStyle name="Buena 2" xfId="31346" hidden="1"/>
    <cellStyle name="Buena 2" xfId="31518" hidden="1"/>
    <cellStyle name="Buena 2" xfId="31259" hidden="1"/>
    <cellStyle name="Buena 2" xfId="31324" hidden="1"/>
    <cellStyle name="Buena 2" xfId="31252" hidden="1"/>
    <cellStyle name="Buena 2" xfId="31355" hidden="1"/>
    <cellStyle name="Buena 2" xfId="31239" hidden="1"/>
    <cellStyle name="Buena 2" xfId="31306" hidden="1"/>
    <cellStyle name="Buena 2" xfId="31509" hidden="1"/>
    <cellStyle name="Buena 2" xfId="31314" hidden="1"/>
    <cellStyle name="Buena 2" xfId="31396" hidden="1"/>
    <cellStyle name="Buena 2" xfId="31393" hidden="1"/>
    <cellStyle name="Buena 2" xfId="31389" hidden="1"/>
    <cellStyle name="Buena 2" xfId="31502" hidden="1"/>
    <cellStyle name="Buena 2" xfId="31290" hidden="1"/>
    <cellStyle name="Buena 2" xfId="31330" hidden="1"/>
    <cellStyle name="Buena 2" xfId="31265" hidden="1"/>
    <cellStyle name="Buena 2" xfId="31292" hidden="1"/>
    <cellStyle name="Buena 2" xfId="31301" hidden="1"/>
    <cellStyle name="Buena 2" xfId="31347" hidden="1"/>
    <cellStyle name="Buena 2" xfId="31520" hidden="1"/>
    <cellStyle name="Buena 2" xfId="31383" hidden="1"/>
    <cellStyle name="Buena 2" xfId="25945" hidden="1"/>
    <cellStyle name="Buena 2" xfId="31391" hidden="1"/>
    <cellStyle name="Buena 2" xfId="31260" hidden="1"/>
    <cellStyle name="Buena 2" xfId="31319" hidden="1"/>
    <cellStyle name="Buena 2" xfId="31246" hidden="1"/>
    <cellStyle name="Buena 2" xfId="31505" hidden="1"/>
    <cellStyle name="Buena 2" xfId="31232" hidden="1"/>
    <cellStyle name="Buena 2" xfId="31280" hidden="1"/>
    <cellStyle name="Buena 2" xfId="31386" hidden="1"/>
    <cellStyle name="Buena 2" xfId="31366" hidden="1"/>
    <cellStyle name="Buena 2" xfId="31315" hidden="1"/>
    <cellStyle name="Buena 2" xfId="31534" hidden="1"/>
    <cellStyle name="Buena 2" xfId="31545" hidden="1"/>
    <cellStyle name="Buena 2" xfId="31532" hidden="1"/>
    <cellStyle name="Buena 2" xfId="31554" hidden="1"/>
    <cellStyle name="Buena 2" xfId="31530" hidden="1"/>
    <cellStyle name="Buena 2" xfId="31563" hidden="1"/>
    <cellStyle name="Buena 2" xfId="31528" hidden="1"/>
    <cellStyle name="Buena 2" xfId="31571" hidden="1"/>
    <cellStyle name="Buena 2" xfId="31526" hidden="1"/>
    <cellStyle name="Buena 2" xfId="31581" hidden="1"/>
    <cellStyle name="Buena 2" xfId="31543" hidden="1"/>
    <cellStyle name="Buena 2" xfId="31591" hidden="1"/>
    <cellStyle name="Buena 2" xfId="31542" hidden="1"/>
    <cellStyle name="Buena 2" xfId="31598" hidden="1"/>
    <cellStyle name="Buena 2" xfId="31536" hidden="1"/>
    <cellStyle name="Buena 2" xfId="31608" hidden="1"/>
    <cellStyle name="Buena 2" xfId="31539" hidden="1"/>
    <cellStyle name="Buena 2" xfId="31614" hidden="1"/>
    <cellStyle name="Buena 2" xfId="31605" hidden="1"/>
    <cellStyle name="Buena 2" xfId="31636" hidden="1"/>
    <cellStyle name="Buena 2" xfId="31647" hidden="1"/>
    <cellStyle name="Buena 2" xfId="31634" hidden="1"/>
    <cellStyle name="Buena 2" xfId="31656" hidden="1"/>
    <cellStyle name="Buena 2" xfId="31632" hidden="1"/>
    <cellStyle name="Buena 2" xfId="31665" hidden="1"/>
    <cellStyle name="Buena 2" xfId="31630" hidden="1"/>
    <cellStyle name="Buena 2" xfId="31673" hidden="1"/>
    <cellStyle name="Buena 2" xfId="31628" hidden="1"/>
    <cellStyle name="Buena 2" xfId="31683" hidden="1"/>
    <cellStyle name="Buena 2" xfId="31645" hidden="1"/>
    <cellStyle name="Buena 2" xfId="31693" hidden="1"/>
    <cellStyle name="Buena 2" xfId="31644" hidden="1"/>
    <cellStyle name="Buena 2" xfId="31700" hidden="1"/>
    <cellStyle name="Buena 2" xfId="31638" hidden="1"/>
    <cellStyle name="Buena 2" xfId="31710" hidden="1"/>
    <cellStyle name="Buena 2" xfId="31641" hidden="1"/>
    <cellStyle name="Buena 2" xfId="31716" hidden="1"/>
    <cellStyle name="Buena 2" xfId="31707" hidden="1"/>
    <cellStyle name="Buena 2" xfId="31907" hidden="1"/>
    <cellStyle name="Buena 2" xfId="31918" hidden="1"/>
    <cellStyle name="Buena 2" xfId="31905" hidden="1"/>
    <cellStyle name="Buena 2" xfId="31927" hidden="1"/>
    <cellStyle name="Buena 2" xfId="31903" hidden="1"/>
    <cellStyle name="Buena 2" xfId="31936" hidden="1"/>
    <cellStyle name="Buena 2" xfId="31901" hidden="1"/>
    <cellStyle name="Buena 2" xfId="31944" hidden="1"/>
    <cellStyle name="Buena 2" xfId="31899" hidden="1"/>
    <cellStyle name="Buena 2" xfId="31954" hidden="1"/>
    <cellStyle name="Buena 2" xfId="31916" hidden="1"/>
    <cellStyle name="Buena 2" xfId="31964" hidden="1"/>
    <cellStyle name="Buena 2" xfId="31915" hidden="1"/>
    <cellStyle name="Buena 2" xfId="31971" hidden="1"/>
    <cellStyle name="Buena 2" xfId="31909" hidden="1"/>
    <cellStyle name="Buena 2" xfId="31981" hidden="1"/>
    <cellStyle name="Buena 2" xfId="31912" hidden="1"/>
    <cellStyle name="Buena 2" xfId="31987" hidden="1"/>
    <cellStyle name="Buena 2" xfId="31978" hidden="1"/>
    <cellStyle name="Buena 2" xfId="31765" hidden="1"/>
    <cellStyle name="Buena 2" xfId="31894" hidden="1"/>
    <cellStyle name="Buena 2" xfId="31994" hidden="1"/>
    <cellStyle name="Buena 2" xfId="31841" hidden="1"/>
    <cellStyle name="Buena 2" xfId="32002" hidden="1"/>
    <cellStyle name="Buena 2" xfId="31836" hidden="1"/>
    <cellStyle name="Buena 2" xfId="32008" hidden="1"/>
    <cellStyle name="Buena 2" xfId="31749" hidden="1"/>
    <cellStyle name="Buena 2" xfId="31814" hidden="1"/>
    <cellStyle name="Buena 2" xfId="31742" hidden="1"/>
    <cellStyle name="Buena 2" xfId="31845" hidden="1"/>
    <cellStyle name="Buena 2" xfId="31729" hidden="1"/>
    <cellStyle name="Buena 2" xfId="31796" hidden="1"/>
    <cellStyle name="Buena 2" xfId="31999" hidden="1"/>
    <cellStyle name="Buena 2" xfId="31804" hidden="1"/>
    <cellStyle name="Buena 2" xfId="31886" hidden="1"/>
    <cellStyle name="Buena 2" xfId="31883" hidden="1"/>
    <cellStyle name="Buena 2" xfId="31879" hidden="1"/>
    <cellStyle name="Buena 2" xfId="31992" hidden="1"/>
    <cellStyle name="Buena 2" xfId="31780" hidden="1"/>
    <cellStyle name="Buena 2" xfId="31820" hidden="1"/>
    <cellStyle name="Buena 2" xfId="31755" hidden="1"/>
    <cellStyle name="Buena 2" xfId="31782" hidden="1"/>
    <cellStyle name="Buena 2" xfId="31791" hidden="1"/>
    <cellStyle name="Buena 2" xfId="31837" hidden="1"/>
    <cellStyle name="Buena 2" xfId="32010" hidden="1"/>
    <cellStyle name="Buena 2" xfId="31873" hidden="1"/>
    <cellStyle name="Buena 2" xfId="31621" hidden="1"/>
    <cellStyle name="Buena 2" xfId="31881" hidden="1"/>
    <cellStyle name="Buena 2" xfId="31750" hidden="1"/>
    <cellStyle name="Buena 2" xfId="31809" hidden="1"/>
    <cellStyle name="Buena 2" xfId="31736" hidden="1"/>
    <cellStyle name="Buena 2" xfId="31995" hidden="1"/>
    <cellStyle name="Buena 2" xfId="31722" hidden="1"/>
    <cellStyle name="Buena 2" xfId="31770" hidden="1"/>
    <cellStyle name="Buena 2" xfId="31876" hidden="1"/>
    <cellStyle name="Buena 2" xfId="31856" hidden="1"/>
    <cellStyle name="Buena 2" xfId="31805" hidden="1"/>
    <cellStyle name="Buena 2" xfId="32024" hidden="1"/>
    <cellStyle name="Buena 2" xfId="32035" hidden="1"/>
    <cellStyle name="Buena 2" xfId="32022" hidden="1"/>
    <cellStyle name="Buena 2" xfId="32044" hidden="1"/>
    <cellStyle name="Buena 2" xfId="32020" hidden="1"/>
    <cellStyle name="Buena 2" xfId="32053" hidden="1"/>
    <cellStyle name="Buena 2" xfId="32018" hidden="1"/>
    <cellStyle name="Buena 2" xfId="32061" hidden="1"/>
    <cellStyle name="Buena 2" xfId="32016" hidden="1"/>
    <cellStyle name="Buena 2" xfId="32071" hidden="1"/>
    <cellStyle name="Buena 2" xfId="32033" hidden="1"/>
    <cellStyle name="Buena 2" xfId="32081" hidden="1"/>
    <cellStyle name="Buena 2" xfId="32032" hidden="1"/>
    <cellStyle name="Buena 2" xfId="32088" hidden="1"/>
    <cellStyle name="Buena 2" xfId="32026" hidden="1"/>
    <cellStyle name="Buena 2" xfId="32098" hidden="1"/>
    <cellStyle name="Buena 2" xfId="32029" hidden="1"/>
    <cellStyle name="Buena 2" xfId="32104" hidden="1"/>
    <cellStyle name="Buena 2" xfId="32095" hidden="1"/>
    <cellStyle name="Buena 2" xfId="32126" hidden="1"/>
    <cellStyle name="Buena 2" xfId="32137" hidden="1"/>
    <cellStyle name="Buena 2" xfId="32124" hidden="1"/>
    <cellStyle name="Buena 2" xfId="32146" hidden="1"/>
    <cellStyle name="Buena 2" xfId="32122" hidden="1"/>
    <cellStyle name="Buena 2" xfId="32155" hidden="1"/>
    <cellStyle name="Buena 2" xfId="32120" hidden="1"/>
    <cellStyle name="Buena 2" xfId="32163" hidden="1"/>
    <cellStyle name="Buena 2" xfId="32118" hidden="1"/>
    <cellStyle name="Buena 2" xfId="32173" hidden="1"/>
    <cellStyle name="Buena 2" xfId="32135" hidden="1"/>
    <cellStyle name="Buena 2" xfId="32183" hidden="1"/>
    <cellStyle name="Buena 2" xfId="32134" hidden="1"/>
    <cellStyle name="Buena 2" xfId="32190" hidden="1"/>
    <cellStyle name="Buena 2" xfId="32128" hidden="1"/>
    <cellStyle name="Buena 2" xfId="32200" hidden="1"/>
    <cellStyle name="Buena 2" xfId="32131" hidden="1"/>
    <cellStyle name="Buena 2" xfId="32206" hidden="1"/>
    <cellStyle name="Buena 2" xfId="32197" hidden="1"/>
    <cellStyle name="Buena 2" xfId="32397" hidden="1"/>
    <cellStyle name="Buena 2" xfId="32408" hidden="1"/>
    <cellStyle name="Buena 2" xfId="32395" hidden="1"/>
    <cellStyle name="Buena 2" xfId="32417" hidden="1"/>
    <cellStyle name="Buena 2" xfId="32393" hidden="1"/>
    <cellStyle name="Buena 2" xfId="32426" hidden="1"/>
    <cellStyle name="Buena 2" xfId="32391" hidden="1"/>
    <cellStyle name="Buena 2" xfId="32434" hidden="1"/>
    <cellStyle name="Buena 2" xfId="32389" hidden="1"/>
    <cellStyle name="Buena 2" xfId="32444" hidden="1"/>
    <cellStyle name="Buena 2" xfId="32406" hidden="1"/>
    <cellStyle name="Buena 2" xfId="32454" hidden="1"/>
    <cellStyle name="Buena 2" xfId="32405" hidden="1"/>
    <cellStyle name="Buena 2" xfId="32461" hidden="1"/>
    <cellStyle name="Buena 2" xfId="32399" hidden="1"/>
    <cellStyle name="Buena 2" xfId="32471" hidden="1"/>
    <cellStyle name="Buena 2" xfId="32402" hidden="1"/>
    <cellStyle name="Buena 2" xfId="32477" hidden="1"/>
    <cellStyle name="Buena 2" xfId="32468" hidden="1"/>
    <cellStyle name="Buena 2" xfId="32255" hidden="1"/>
    <cellStyle name="Buena 2" xfId="32384" hidden="1"/>
    <cellStyle name="Buena 2" xfId="32484" hidden="1"/>
    <cellStyle name="Buena 2" xfId="32331" hidden="1"/>
    <cellStyle name="Buena 2" xfId="32492" hidden="1"/>
    <cellStyle name="Buena 2" xfId="32326" hidden="1"/>
    <cellStyle name="Buena 2" xfId="32498" hidden="1"/>
    <cellStyle name="Buena 2" xfId="32239" hidden="1"/>
    <cellStyle name="Buena 2" xfId="32304" hidden="1"/>
    <cellStyle name="Buena 2" xfId="32232" hidden="1"/>
    <cellStyle name="Buena 2" xfId="32335" hidden="1"/>
    <cellStyle name="Buena 2" xfId="32219" hidden="1"/>
    <cellStyle name="Buena 2" xfId="32286" hidden="1"/>
    <cellStyle name="Buena 2" xfId="32489" hidden="1"/>
    <cellStyle name="Buena 2" xfId="32294" hidden="1"/>
    <cellStyle name="Buena 2" xfId="32376" hidden="1"/>
    <cellStyle name="Buena 2" xfId="32373" hidden="1"/>
    <cellStyle name="Buena 2" xfId="32369" hidden="1"/>
    <cellStyle name="Buena 2" xfId="32482" hidden="1"/>
    <cellStyle name="Buena 2" xfId="32270" hidden="1"/>
    <cellStyle name="Buena 2" xfId="32310" hidden="1"/>
    <cellStyle name="Buena 2" xfId="32245" hidden="1"/>
    <cellStyle name="Buena 2" xfId="32272" hidden="1"/>
    <cellStyle name="Buena 2" xfId="32281" hidden="1"/>
    <cellStyle name="Buena 2" xfId="32327" hidden="1"/>
    <cellStyle name="Buena 2" xfId="32500" hidden="1"/>
    <cellStyle name="Buena 2" xfId="32363" hidden="1"/>
    <cellStyle name="Buena 2" xfId="32111" hidden="1"/>
    <cellStyle name="Buena 2" xfId="32371" hidden="1"/>
    <cellStyle name="Buena 2" xfId="32240" hidden="1"/>
    <cellStyle name="Buena 2" xfId="32299" hidden="1"/>
    <cellStyle name="Buena 2" xfId="32226" hidden="1"/>
    <cellStyle name="Buena 2" xfId="32485" hidden="1"/>
    <cellStyle name="Buena 2" xfId="32212" hidden="1"/>
    <cellStyle name="Buena 2" xfId="32260" hidden="1"/>
    <cellStyle name="Buena 2" xfId="32366" hidden="1"/>
    <cellStyle name="Buena 2" xfId="32346" hidden="1"/>
    <cellStyle name="Buena 2" xfId="32295" hidden="1"/>
    <cellStyle name="Buena 2" xfId="32514" hidden="1"/>
    <cellStyle name="Buena 2" xfId="32525" hidden="1"/>
    <cellStyle name="Buena 2" xfId="32512" hidden="1"/>
    <cellStyle name="Buena 2" xfId="32534" hidden="1"/>
    <cellStyle name="Buena 2" xfId="32510" hidden="1"/>
    <cellStyle name="Buena 2" xfId="32543" hidden="1"/>
    <cellStyle name="Buena 2" xfId="32508" hidden="1"/>
    <cellStyle name="Buena 2" xfId="32551" hidden="1"/>
    <cellStyle name="Buena 2" xfId="32506" hidden="1"/>
    <cellStyle name="Buena 2" xfId="32561" hidden="1"/>
    <cellStyle name="Buena 2" xfId="32523" hidden="1"/>
    <cellStyle name="Buena 2" xfId="32571" hidden="1"/>
    <cellStyle name="Buena 2" xfId="32522" hidden="1"/>
    <cellStyle name="Buena 2" xfId="32578" hidden="1"/>
    <cellStyle name="Buena 2" xfId="32516" hidden="1"/>
    <cellStyle name="Buena 2" xfId="32588" hidden="1"/>
    <cellStyle name="Buena 2" xfId="32519" hidden="1"/>
    <cellStyle name="Buena 2" xfId="32594" hidden="1"/>
    <cellStyle name="Buena 2" xfId="32585" hidden="1"/>
    <cellStyle name="Buena 2" xfId="32616" hidden="1"/>
    <cellStyle name="Buena 2" xfId="32627" hidden="1"/>
    <cellStyle name="Buena 2" xfId="32614" hidden="1"/>
    <cellStyle name="Buena 2" xfId="32636" hidden="1"/>
    <cellStyle name="Buena 2" xfId="32612" hidden="1"/>
    <cellStyle name="Buena 2" xfId="32645" hidden="1"/>
    <cellStyle name="Buena 2" xfId="32610" hidden="1"/>
    <cellStyle name="Buena 2" xfId="32653" hidden="1"/>
    <cellStyle name="Buena 2" xfId="32608" hidden="1"/>
    <cellStyle name="Buena 2" xfId="32663" hidden="1"/>
    <cellStyle name="Buena 2" xfId="32625" hidden="1"/>
    <cellStyle name="Buena 2" xfId="32673" hidden="1"/>
    <cellStyle name="Buena 2" xfId="32624" hidden="1"/>
    <cellStyle name="Buena 2" xfId="32680" hidden="1"/>
    <cellStyle name="Buena 2" xfId="32618" hidden="1"/>
    <cellStyle name="Buena 2" xfId="32690" hidden="1"/>
    <cellStyle name="Buena 2" xfId="32621" hidden="1"/>
    <cellStyle name="Buena 2" xfId="32696" hidden="1"/>
    <cellStyle name="Buena 2" xfId="32687" hidden="1"/>
    <cellStyle name="Buena 2" xfId="32887" hidden="1"/>
    <cellStyle name="Buena 2" xfId="32898" hidden="1"/>
    <cellStyle name="Buena 2" xfId="32885" hidden="1"/>
    <cellStyle name="Buena 2" xfId="32907" hidden="1"/>
    <cellStyle name="Buena 2" xfId="32883" hidden="1"/>
    <cellStyle name="Buena 2" xfId="32916" hidden="1"/>
    <cellStyle name="Buena 2" xfId="32881" hidden="1"/>
    <cellStyle name="Buena 2" xfId="32924" hidden="1"/>
    <cellStyle name="Buena 2" xfId="32879" hidden="1"/>
    <cellStyle name="Buena 2" xfId="32934" hidden="1"/>
    <cellStyle name="Buena 2" xfId="32896" hidden="1"/>
    <cellStyle name="Buena 2" xfId="32944" hidden="1"/>
    <cellStyle name="Buena 2" xfId="32895" hidden="1"/>
    <cellStyle name="Buena 2" xfId="32951" hidden="1"/>
    <cellStyle name="Buena 2" xfId="32889" hidden="1"/>
    <cellStyle name="Buena 2" xfId="32961" hidden="1"/>
    <cellStyle name="Buena 2" xfId="32892" hidden="1"/>
    <cellStyle name="Buena 2" xfId="32967" hidden="1"/>
    <cellStyle name="Buena 2" xfId="32958" hidden="1"/>
    <cellStyle name="Buena 2" xfId="32745" hidden="1"/>
    <cellStyle name="Buena 2" xfId="32874" hidden="1"/>
    <cellStyle name="Buena 2" xfId="32974" hidden="1"/>
    <cellStyle name="Buena 2" xfId="32821" hidden="1"/>
    <cellStyle name="Buena 2" xfId="32982" hidden="1"/>
    <cellStyle name="Buena 2" xfId="32816" hidden="1"/>
    <cellStyle name="Buena 2" xfId="32988" hidden="1"/>
    <cellStyle name="Buena 2" xfId="32729" hidden="1"/>
    <cellStyle name="Buena 2" xfId="32794" hidden="1"/>
    <cellStyle name="Buena 2" xfId="32722" hidden="1"/>
    <cellStyle name="Buena 2" xfId="32825" hidden="1"/>
    <cellStyle name="Buena 2" xfId="32709" hidden="1"/>
    <cellStyle name="Buena 2" xfId="32776" hidden="1"/>
    <cellStyle name="Buena 2" xfId="32979" hidden="1"/>
    <cellStyle name="Buena 2" xfId="32784" hidden="1"/>
    <cellStyle name="Buena 2" xfId="32866" hidden="1"/>
    <cellStyle name="Buena 2" xfId="32863" hidden="1"/>
    <cellStyle name="Buena 2" xfId="32859" hidden="1"/>
    <cellStyle name="Buena 2" xfId="32972" hidden="1"/>
    <cellStyle name="Buena 2" xfId="32760" hidden="1"/>
    <cellStyle name="Buena 2" xfId="32800" hidden="1"/>
    <cellStyle name="Buena 2" xfId="32735" hidden="1"/>
    <cellStyle name="Buena 2" xfId="32762" hidden="1"/>
    <cellStyle name="Buena 2" xfId="32771" hidden="1"/>
    <cellStyle name="Buena 2" xfId="32817" hidden="1"/>
    <cellStyle name="Buena 2" xfId="32990" hidden="1"/>
    <cellStyle name="Buena 2" xfId="32853" hidden="1"/>
    <cellStyle name="Buena 2" xfId="32601" hidden="1"/>
    <cellStyle name="Buena 2" xfId="32861" hidden="1"/>
    <cellStyle name="Buena 2" xfId="32730" hidden="1"/>
    <cellStyle name="Buena 2" xfId="32789" hidden="1"/>
    <cellStyle name="Buena 2" xfId="32716" hidden="1"/>
    <cellStyle name="Buena 2" xfId="32975" hidden="1"/>
    <cellStyle name="Buena 2" xfId="32702" hidden="1"/>
    <cellStyle name="Buena 2" xfId="32750" hidden="1"/>
    <cellStyle name="Buena 2" xfId="32856" hidden="1"/>
    <cellStyle name="Buena 2" xfId="32836" hidden="1"/>
    <cellStyle name="Buena 2" xfId="32785" hidden="1"/>
    <cellStyle name="Buena 2" xfId="33004" hidden="1"/>
    <cellStyle name="Buena 2" xfId="33015" hidden="1"/>
    <cellStyle name="Buena 2" xfId="33002" hidden="1"/>
    <cellStyle name="Buena 2" xfId="33024" hidden="1"/>
    <cellStyle name="Buena 2" xfId="33000" hidden="1"/>
    <cellStyle name="Buena 2" xfId="33033" hidden="1"/>
    <cellStyle name="Buena 2" xfId="32998" hidden="1"/>
    <cellStyle name="Buena 2" xfId="33041" hidden="1"/>
    <cellStyle name="Buena 2" xfId="32996" hidden="1"/>
    <cellStyle name="Buena 2" xfId="33051" hidden="1"/>
    <cellStyle name="Buena 2" xfId="33013" hidden="1"/>
    <cellStyle name="Buena 2" xfId="33061" hidden="1"/>
    <cellStyle name="Buena 2" xfId="33012" hidden="1"/>
    <cellStyle name="Buena 2" xfId="33068" hidden="1"/>
    <cellStyle name="Buena 2" xfId="33006" hidden="1"/>
    <cellStyle name="Buena 2" xfId="33078" hidden="1"/>
    <cellStyle name="Buena 2" xfId="33009" hidden="1"/>
    <cellStyle name="Buena 2" xfId="33084" hidden="1"/>
    <cellStyle name="Buena 2" xfId="33075" hidden="1"/>
    <cellStyle name="Buena 2" xfId="33106" hidden="1"/>
    <cellStyle name="Buena 2" xfId="33117" hidden="1"/>
    <cellStyle name="Buena 2" xfId="33104" hidden="1"/>
    <cellStyle name="Buena 2" xfId="33126" hidden="1"/>
    <cellStyle name="Buena 2" xfId="33102" hidden="1"/>
    <cellStyle name="Buena 2" xfId="33135" hidden="1"/>
    <cellStyle name="Buena 2" xfId="33100" hidden="1"/>
    <cellStyle name="Buena 2" xfId="33143" hidden="1"/>
    <cellStyle name="Buena 2" xfId="33098" hidden="1"/>
    <cellStyle name="Buena 2" xfId="33153" hidden="1"/>
    <cellStyle name="Buena 2" xfId="33115" hidden="1"/>
    <cellStyle name="Buena 2" xfId="33163" hidden="1"/>
    <cellStyle name="Buena 2" xfId="33114" hidden="1"/>
    <cellStyle name="Buena 2" xfId="33170" hidden="1"/>
    <cellStyle name="Buena 2" xfId="33108" hidden="1"/>
    <cellStyle name="Buena 2" xfId="33180" hidden="1"/>
    <cellStyle name="Buena 2" xfId="33111" hidden="1"/>
    <cellStyle name="Buena 2" xfId="33186" hidden="1"/>
    <cellStyle name="Buena 2" xfId="33177" hidden="1"/>
    <cellStyle name="Buena 2" xfId="33377" hidden="1"/>
    <cellStyle name="Buena 2" xfId="33388" hidden="1"/>
    <cellStyle name="Buena 2" xfId="33375" hidden="1"/>
    <cellStyle name="Buena 2" xfId="33397" hidden="1"/>
    <cellStyle name="Buena 2" xfId="33373" hidden="1"/>
    <cellStyle name="Buena 2" xfId="33406" hidden="1"/>
    <cellStyle name="Buena 2" xfId="33371" hidden="1"/>
    <cellStyle name="Buena 2" xfId="33414" hidden="1"/>
    <cellStyle name="Buena 2" xfId="33369" hidden="1"/>
    <cellStyle name="Buena 2" xfId="33424" hidden="1"/>
    <cellStyle name="Buena 2" xfId="33386" hidden="1"/>
    <cellStyle name="Buena 2" xfId="33434" hidden="1"/>
    <cellStyle name="Buena 2" xfId="33385" hidden="1"/>
    <cellStyle name="Buena 2" xfId="33441" hidden="1"/>
    <cellStyle name="Buena 2" xfId="33379" hidden="1"/>
    <cellStyle name="Buena 2" xfId="33451" hidden="1"/>
    <cellStyle name="Buena 2" xfId="33382" hidden="1"/>
    <cellStyle name="Buena 2" xfId="33457" hidden="1"/>
    <cellStyle name="Buena 2" xfId="33448" hidden="1"/>
    <cellStyle name="Buena 2" xfId="33235" hidden="1"/>
    <cellStyle name="Buena 2" xfId="33364" hidden="1"/>
    <cellStyle name="Buena 2" xfId="33464" hidden="1"/>
    <cellStyle name="Buena 2" xfId="33311" hidden="1"/>
    <cellStyle name="Buena 2" xfId="33472" hidden="1"/>
    <cellStyle name="Buena 2" xfId="33306" hidden="1"/>
    <cellStyle name="Buena 2" xfId="33478" hidden="1"/>
    <cellStyle name="Buena 2" xfId="33219" hidden="1"/>
    <cellStyle name="Buena 2" xfId="33284" hidden="1"/>
    <cellStyle name="Buena 2" xfId="33212" hidden="1"/>
    <cellStyle name="Buena 2" xfId="33315" hidden="1"/>
    <cellStyle name="Buena 2" xfId="33199" hidden="1"/>
    <cellStyle name="Buena 2" xfId="33266" hidden="1"/>
    <cellStyle name="Buena 2" xfId="33469" hidden="1"/>
    <cellStyle name="Buena 2" xfId="33274" hidden="1"/>
    <cellStyle name="Buena 2" xfId="33356" hidden="1"/>
    <cellStyle name="Buena 2" xfId="33353" hidden="1"/>
    <cellStyle name="Buena 2" xfId="33349" hidden="1"/>
    <cellStyle name="Buena 2" xfId="33462" hidden="1"/>
    <cellStyle name="Buena 2" xfId="33250" hidden="1"/>
    <cellStyle name="Buena 2" xfId="33290" hidden="1"/>
    <cellStyle name="Buena 2" xfId="33225" hidden="1"/>
    <cellStyle name="Buena 2" xfId="33252" hidden="1"/>
    <cellStyle name="Buena 2" xfId="33261" hidden="1"/>
    <cellStyle name="Buena 2" xfId="33307" hidden="1"/>
    <cellStyle name="Buena 2" xfId="33480" hidden="1"/>
    <cellStyle name="Buena 2" xfId="33343" hidden="1"/>
    <cellStyle name="Buena 2" xfId="33091" hidden="1"/>
    <cellStyle name="Buena 2" xfId="33351" hidden="1"/>
    <cellStyle name="Buena 2" xfId="33220" hidden="1"/>
    <cellStyle name="Buena 2" xfId="33279" hidden="1"/>
    <cellStyle name="Buena 2" xfId="33206" hidden="1"/>
    <cellStyle name="Buena 2" xfId="33465" hidden="1"/>
    <cellStyle name="Buena 2" xfId="33192" hidden="1"/>
    <cellStyle name="Buena 2" xfId="33240" hidden="1"/>
    <cellStyle name="Buena 2" xfId="33346" hidden="1"/>
    <cellStyle name="Buena 2" xfId="33326" hidden="1"/>
    <cellStyle name="Buena 2" xfId="33275" hidden="1"/>
    <cellStyle name="Buena 2" xfId="22741" hidden="1"/>
    <cellStyle name="Buena 2" xfId="24133" hidden="1"/>
    <cellStyle name="Buena 2" xfId="26216" hidden="1"/>
    <cellStyle name="Buena 2" xfId="23975" hidden="1"/>
    <cellStyle name="Buena 2" xfId="22334" hidden="1"/>
    <cellStyle name="Buena 2" xfId="25446" hidden="1"/>
    <cellStyle name="Buena 2" xfId="22910" hidden="1"/>
    <cellStyle name="Buena 2" xfId="30739" hidden="1"/>
    <cellStyle name="Buena 2" xfId="26781" hidden="1"/>
    <cellStyle name="Buena 2" xfId="22375" hidden="1"/>
    <cellStyle name="Buena 2" xfId="22704" hidden="1"/>
    <cellStyle name="Buena 2" xfId="30737" hidden="1"/>
    <cellStyle name="Buena 2" xfId="23855" hidden="1"/>
    <cellStyle name="Buena 2" xfId="22715" hidden="1"/>
    <cellStyle name="Buena 2" xfId="30741" hidden="1"/>
    <cellStyle name="Buena 2" xfId="27304" hidden="1"/>
    <cellStyle name="Buena 2" xfId="26498" hidden="1"/>
    <cellStyle name="Buena 2" xfId="23972" hidden="1"/>
    <cellStyle name="Buena 2" xfId="23147" hidden="1"/>
    <cellStyle name="Buena 2" xfId="23132" hidden="1"/>
    <cellStyle name="Buena 2" xfId="27033" hidden="1"/>
    <cellStyle name="Buena 2" xfId="22447" hidden="1"/>
    <cellStyle name="Buena 2" xfId="22042" hidden="1"/>
    <cellStyle name="Buena 2" xfId="26029" hidden="1"/>
    <cellStyle name="Buena 2" xfId="27966" hidden="1"/>
    <cellStyle name="Buena 2" xfId="22636" hidden="1"/>
    <cellStyle name="Buena 2" xfId="23276" hidden="1"/>
    <cellStyle name="Buena 2" xfId="25433" hidden="1"/>
    <cellStyle name="Buena 2" xfId="22989" hidden="1"/>
    <cellStyle name="Buena 2" xfId="27041" hidden="1"/>
    <cellStyle name="Buena 2" xfId="26492" hidden="1"/>
    <cellStyle name="Buena 2" xfId="24131" hidden="1"/>
    <cellStyle name="Buena 2" xfId="26599" hidden="1"/>
    <cellStyle name="Buena 2" xfId="21862" hidden="1"/>
    <cellStyle name="Buena 2" xfId="27363" hidden="1"/>
    <cellStyle name="Buena 2" xfId="22794" hidden="1"/>
    <cellStyle name="Buena 2" xfId="26443" hidden="1"/>
    <cellStyle name="Buena 2" xfId="25402" hidden="1"/>
    <cellStyle name="Buena 2" xfId="25721" hidden="1"/>
    <cellStyle name="Buena 2" xfId="26373" hidden="1"/>
    <cellStyle name="Buena 2" xfId="26719" hidden="1"/>
    <cellStyle name="Buena 2" xfId="25335" hidden="1"/>
    <cellStyle name="Buena 2" xfId="25247" hidden="1"/>
    <cellStyle name="Buena 2" xfId="25887" hidden="1"/>
    <cellStyle name="Buena 2" xfId="23781" hidden="1"/>
    <cellStyle name="Buena 2" xfId="27089" hidden="1"/>
    <cellStyle name="Buena 2" xfId="23939" hidden="1"/>
    <cellStyle name="Buena 2" xfId="23063" hidden="1"/>
    <cellStyle name="Buena 2" xfId="23688" hidden="1"/>
    <cellStyle name="Buena 2" xfId="26906" hidden="1"/>
    <cellStyle name="Buena 2" xfId="22065" hidden="1"/>
    <cellStyle name="Buena 2" xfId="27812" hidden="1"/>
    <cellStyle name="Buena 2" xfId="27322" hidden="1"/>
    <cellStyle name="Buena 2" xfId="25952" hidden="1"/>
    <cellStyle name="Buena 2" xfId="25822" hidden="1"/>
    <cellStyle name="Buena 2" xfId="23948" hidden="1"/>
    <cellStyle name="Buena 2" xfId="25673" hidden="1"/>
    <cellStyle name="Buena 2" xfId="22303" hidden="1"/>
    <cellStyle name="Buena 2" xfId="23077" hidden="1"/>
    <cellStyle name="Buena 2" xfId="22908" hidden="1"/>
    <cellStyle name="Buena 2" xfId="23995" hidden="1"/>
    <cellStyle name="Buena 2" xfId="22686" hidden="1"/>
    <cellStyle name="Buena 2" xfId="25114" hidden="1"/>
    <cellStyle name="Buena 2" xfId="25466" hidden="1"/>
    <cellStyle name="Buena 2" xfId="23049" hidden="1"/>
    <cellStyle name="Buena 2" xfId="25933" hidden="1"/>
    <cellStyle name="Buena 2" xfId="25354" hidden="1"/>
    <cellStyle name="Buena 2" xfId="24501" hidden="1"/>
    <cellStyle name="Buena 2" xfId="27259" hidden="1"/>
    <cellStyle name="Buena 2" xfId="22362" hidden="1"/>
    <cellStyle name="Buena 2" xfId="22670" hidden="1"/>
    <cellStyle name="Buena 2" xfId="27842" hidden="1"/>
    <cellStyle name="Buena 2" xfId="24001" hidden="1"/>
    <cellStyle name="Buena 2" xfId="26247" hidden="1"/>
    <cellStyle name="Buena 2" xfId="23685" hidden="1"/>
    <cellStyle name="Buena 2" xfId="28410" hidden="1"/>
    <cellStyle name="Buena 2" xfId="27040" hidden="1"/>
    <cellStyle name="Buena 2" xfId="23658" hidden="1"/>
    <cellStyle name="Buena 2" xfId="26716" hidden="1"/>
    <cellStyle name="Buena 2" xfId="22156" hidden="1"/>
    <cellStyle name="Buena 2" xfId="23085" hidden="1"/>
    <cellStyle name="Buena 2" xfId="22340" hidden="1"/>
    <cellStyle name="Buena 2" xfId="22921" hidden="1"/>
    <cellStyle name="Buena 2" xfId="23091" hidden="1"/>
    <cellStyle name="Buena 2" xfId="22381" hidden="1"/>
    <cellStyle name="Buena 2" xfId="27964" hidden="1"/>
    <cellStyle name="Buena 2" xfId="22800" hidden="1"/>
    <cellStyle name="Buena 2" xfId="23284" hidden="1"/>
    <cellStyle name="Buena 2" xfId="25467" hidden="1"/>
    <cellStyle name="Buena 2" xfId="26815" hidden="1"/>
    <cellStyle name="Buena 2" xfId="27838" hidden="1"/>
    <cellStyle name="Buena 2" xfId="26096" hidden="1"/>
    <cellStyle name="Buena 2" xfId="22079" hidden="1"/>
    <cellStyle name="Buena 2" xfId="27841" hidden="1"/>
    <cellStyle name="Buena 2" xfId="26718" hidden="1"/>
    <cellStyle name="Buena 2" xfId="27872" hidden="1"/>
    <cellStyle name="Buena 2" xfId="23404" hidden="1"/>
    <cellStyle name="Buena 2" xfId="21776" hidden="1"/>
    <cellStyle name="Buena 2" xfId="26020" hidden="1"/>
    <cellStyle name="Buena 2" xfId="22046" hidden="1"/>
    <cellStyle name="Buena 2" xfId="22635" hidden="1"/>
    <cellStyle name="Buena 2" xfId="25754" hidden="1"/>
    <cellStyle name="Buena 2" xfId="28417" hidden="1"/>
    <cellStyle name="Buena 2" xfId="27300" hidden="1"/>
    <cellStyle name="Buena 2" xfId="27932" hidden="1"/>
    <cellStyle name="Buena 2" xfId="23097" hidden="1"/>
    <cellStyle name="Buena 2" xfId="23556" hidden="1"/>
    <cellStyle name="Buena 2" xfId="23089" hidden="1"/>
    <cellStyle name="Buena 2" xfId="26825" hidden="1"/>
    <cellStyle name="Buena 2" xfId="23060" hidden="1"/>
    <cellStyle name="Buena 2" xfId="25365" hidden="1"/>
    <cellStyle name="Buena 2" xfId="28412" hidden="1"/>
    <cellStyle name="Buena 2" xfId="26678" hidden="1"/>
    <cellStyle name="Buena 2" xfId="24018" hidden="1"/>
    <cellStyle name="Buena 2" xfId="23370" hidden="1"/>
    <cellStyle name="Buena 2" xfId="27207" hidden="1"/>
    <cellStyle name="Buena 2" xfId="23575" hidden="1"/>
    <cellStyle name="Buena 2" xfId="21900" hidden="1"/>
    <cellStyle name="Buena 2" xfId="27299" hidden="1"/>
    <cellStyle name="Buena 2" xfId="22919" hidden="1"/>
    <cellStyle name="Buena 2" xfId="26462" hidden="1"/>
    <cellStyle name="Buena 2" xfId="25182" hidden="1"/>
    <cellStyle name="Buena 2" xfId="25516" hidden="1"/>
    <cellStyle name="Buena 2" xfId="27240" hidden="1"/>
    <cellStyle name="Buena 2" xfId="26337" hidden="1"/>
    <cellStyle name="Buena 2" xfId="27941" hidden="1"/>
    <cellStyle name="Buena 2" xfId="23870" hidden="1"/>
    <cellStyle name="Buena 2" xfId="22783" hidden="1"/>
    <cellStyle name="Buena 2" xfId="25458" hidden="1"/>
    <cellStyle name="Buena 2" xfId="22933" hidden="1"/>
    <cellStyle name="Buena 2" xfId="23561" hidden="1"/>
    <cellStyle name="Buena 2" xfId="27275" hidden="1"/>
    <cellStyle name="Buena 2" xfId="25333" hidden="1"/>
    <cellStyle name="Buena 2" xfId="22237" hidden="1"/>
    <cellStyle name="Buena 2" xfId="26085" hidden="1"/>
    <cellStyle name="Buena 2" xfId="26024" hidden="1"/>
    <cellStyle name="Buena 2" xfId="25935" hidden="1"/>
    <cellStyle name="Buena 2" xfId="27876" hidden="1"/>
    <cellStyle name="Buena 2" xfId="23024" hidden="1"/>
    <cellStyle name="Buena 2" xfId="26589" hidden="1"/>
    <cellStyle name="Buena 2" xfId="30716" hidden="1"/>
    <cellStyle name="Buena 2" xfId="24153" hidden="1"/>
    <cellStyle name="Buena 2" xfId="21868" hidden="1"/>
    <cellStyle name="Buena 2" xfId="25757" hidden="1"/>
    <cellStyle name="Buena 2" xfId="27334" hidden="1"/>
    <cellStyle name="Buena 2" xfId="22579" hidden="1"/>
    <cellStyle name="Buena 2" xfId="27280" hidden="1"/>
    <cellStyle name="Buena 2" xfId="23303" hidden="1"/>
    <cellStyle name="Buena 2" xfId="22239" hidden="1"/>
    <cellStyle name="Buena 2" xfId="30715" hidden="1"/>
    <cellStyle name="Buena 2" xfId="22145" hidden="1"/>
    <cellStyle name="Buena 2" xfId="21940" hidden="1"/>
    <cellStyle name="Buena 2" xfId="27144" hidden="1"/>
    <cellStyle name="Buena 2" xfId="26696" hidden="1"/>
    <cellStyle name="Buena 2" xfId="23440" hidden="1"/>
    <cellStyle name="Buena 2" xfId="22167" hidden="1"/>
    <cellStyle name="Buena 2" xfId="25385" hidden="1"/>
    <cellStyle name="Buena 2" xfId="25614" hidden="1"/>
    <cellStyle name="Buena 2" xfId="30708" hidden="1"/>
    <cellStyle name="Buena 2" xfId="26401" hidden="1"/>
    <cellStyle name="Buena 2" xfId="25238" hidden="1"/>
    <cellStyle name="Buena 2" xfId="23581" hidden="1"/>
    <cellStyle name="Buena 2" xfId="27313" hidden="1"/>
    <cellStyle name="Buena 2" xfId="27139" hidden="1"/>
    <cellStyle name="Buena 2" xfId="27289" hidden="1"/>
    <cellStyle name="Buena 2" xfId="25067" hidden="1"/>
    <cellStyle name="Buena 2" xfId="27849" hidden="1"/>
    <cellStyle name="Buena 2" xfId="27206" hidden="1"/>
    <cellStyle name="Buena 2" xfId="26555" hidden="1"/>
    <cellStyle name="Buena 2" xfId="25323" hidden="1"/>
    <cellStyle name="Buena 2" xfId="30703" hidden="1"/>
    <cellStyle name="Buena 2" xfId="25949" hidden="1"/>
    <cellStyle name="Buena 2" xfId="11052" hidden="1"/>
    <cellStyle name="Buena 2" xfId="23260" hidden="1"/>
    <cellStyle name="Buena 2" xfId="22004" hidden="1"/>
    <cellStyle name="Buena 2" xfId="23803" hidden="1"/>
    <cellStyle name="Buena 2" xfId="25628" hidden="1"/>
    <cellStyle name="Buena 2" xfId="25720" hidden="1"/>
    <cellStyle name="Buena 2" xfId="26457" hidden="1"/>
    <cellStyle name="Buena 2" xfId="23280" hidden="1"/>
    <cellStyle name="Buena 2" xfId="22165" hidden="1"/>
    <cellStyle name="Buena 2" xfId="26505" hidden="1"/>
    <cellStyle name="Buena 2" xfId="27045" hidden="1"/>
    <cellStyle name="Buena 2" xfId="25083" hidden="1"/>
    <cellStyle name="Buena 2" xfId="22942" hidden="1"/>
    <cellStyle name="Buena 2" xfId="26330" hidden="1"/>
    <cellStyle name="Buena 2" xfId="25061" hidden="1"/>
    <cellStyle name="Buena 2" xfId="22735" hidden="1"/>
    <cellStyle name="Buena 2" xfId="25482" hidden="1"/>
    <cellStyle name="Buena 2" xfId="25320" hidden="1"/>
    <cellStyle name="Buena 2" xfId="26579" hidden="1"/>
    <cellStyle name="Buena 2" xfId="23300" hidden="1"/>
    <cellStyle name="Buena 2" xfId="26639" hidden="1"/>
    <cellStyle name="Buena 2" xfId="26552" hidden="1"/>
    <cellStyle name="Buena 2" xfId="26493" hidden="1"/>
    <cellStyle name="Buena 2" xfId="22327" hidden="1"/>
    <cellStyle name="Buena 2" xfId="26730" hidden="1"/>
    <cellStyle name="Buena 2" xfId="27233" hidden="1"/>
    <cellStyle name="Buena 2" xfId="22293" hidden="1"/>
    <cellStyle name="Buena 2" xfId="27805" hidden="1"/>
    <cellStyle name="Buena 2" xfId="27054" hidden="1"/>
    <cellStyle name="Buena 2" xfId="27494" hidden="1"/>
    <cellStyle name="Buena 2" xfId="23142" hidden="1"/>
    <cellStyle name="Buena 2" xfId="22732" hidden="1"/>
    <cellStyle name="Buena 2" xfId="30727" hidden="1"/>
    <cellStyle name="Buena 2" xfId="23632" hidden="1"/>
    <cellStyle name="Buena 2" xfId="27810" hidden="1"/>
    <cellStyle name="Buena 2" xfId="26710" hidden="1"/>
    <cellStyle name="Buena 2" xfId="22320" hidden="1"/>
    <cellStyle name="Buena 2" xfId="33512" hidden="1"/>
    <cellStyle name="Buena 2" xfId="33523" hidden="1"/>
    <cellStyle name="Buena 2" xfId="33510" hidden="1"/>
    <cellStyle name="Buena 2" xfId="33532" hidden="1"/>
    <cellStyle name="Buena 2" xfId="33508" hidden="1"/>
    <cellStyle name="Buena 2" xfId="33541" hidden="1"/>
    <cellStyle name="Buena 2" xfId="33506" hidden="1"/>
    <cellStyle name="Buena 2" xfId="33549" hidden="1"/>
    <cellStyle name="Buena 2" xfId="33504" hidden="1"/>
    <cellStyle name="Buena 2" xfId="33559" hidden="1"/>
    <cellStyle name="Buena 2" xfId="33521" hidden="1"/>
    <cellStyle name="Buena 2" xfId="33569" hidden="1"/>
    <cellStyle name="Buena 2" xfId="33520" hidden="1"/>
    <cellStyle name="Buena 2" xfId="33576" hidden="1"/>
    <cellStyle name="Buena 2" xfId="33514" hidden="1"/>
    <cellStyle name="Buena 2" xfId="33586" hidden="1"/>
    <cellStyle name="Buena 2" xfId="33517" hidden="1"/>
    <cellStyle name="Buena 2" xfId="33592" hidden="1"/>
    <cellStyle name="Buena 2" xfId="33583" hidden="1"/>
    <cellStyle name="Buena 2" xfId="33783" hidden="1"/>
    <cellStyle name="Buena 2" xfId="33794" hidden="1"/>
    <cellStyle name="Buena 2" xfId="33781" hidden="1"/>
    <cellStyle name="Buena 2" xfId="33803" hidden="1"/>
    <cellStyle name="Buena 2" xfId="33779" hidden="1"/>
    <cellStyle name="Buena 2" xfId="33812" hidden="1"/>
    <cellStyle name="Buena 2" xfId="33777" hidden="1"/>
    <cellStyle name="Buena 2" xfId="33820" hidden="1"/>
    <cellStyle name="Buena 2" xfId="33775" hidden="1"/>
    <cellStyle name="Buena 2" xfId="33830" hidden="1"/>
    <cellStyle name="Buena 2" xfId="33792" hidden="1"/>
    <cellStyle name="Buena 2" xfId="33840" hidden="1"/>
    <cellStyle name="Buena 2" xfId="33791" hidden="1"/>
    <cellStyle name="Buena 2" xfId="33847" hidden="1"/>
    <cellStyle name="Buena 2" xfId="33785" hidden="1"/>
    <cellStyle name="Buena 2" xfId="33857" hidden="1"/>
    <cellStyle name="Buena 2" xfId="33788" hidden="1"/>
    <cellStyle name="Buena 2" xfId="33863" hidden="1"/>
    <cellStyle name="Buena 2" xfId="33854" hidden="1"/>
    <cellStyle name="Buena 2" xfId="33641" hidden="1"/>
    <cellStyle name="Buena 2" xfId="33770" hidden="1"/>
    <cellStyle name="Buena 2" xfId="33870" hidden="1"/>
    <cellStyle name="Buena 2" xfId="33717" hidden="1"/>
    <cellStyle name="Buena 2" xfId="33878" hidden="1"/>
    <cellStyle name="Buena 2" xfId="33712" hidden="1"/>
    <cellStyle name="Buena 2" xfId="33884" hidden="1"/>
    <cellStyle name="Buena 2" xfId="33625" hidden="1"/>
    <cellStyle name="Buena 2" xfId="33690" hidden="1"/>
    <cellStyle name="Buena 2" xfId="33618" hidden="1"/>
    <cellStyle name="Buena 2" xfId="33721" hidden="1"/>
    <cellStyle name="Buena 2" xfId="33605" hidden="1"/>
    <cellStyle name="Buena 2" xfId="33672" hidden="1"/>
    <cellStyle name="Buena 2" xfId="33875" hidden="1"/>
    <cellStyle name="Buena 2" xfId="33680" hidden="1"/>
    <cellStyle name="Buena 2" xfId="33762" hidden="1"/>
    <cellStyle name="Buena 2" xfId="33759" hidden="1"/>
    <cellStyle name="Buena 2" xfId="33755" hidden="1"/>
    <cellStyle name="Buena 2" xfId="33868" hidden="1"/>
    <cellStyle name="Buena 2" xfId="33656" hidden="1"/>
    <cellStyle name="Buena 2" xfId="33696" hidden="1"/>
    <cellStyle name="Buena 2" xfId="33631" hidden="1"/>
    <cellStyle name="Buena 2" xfId="33658" hidden="1"/>
    <cellStyle name="Buena 2" xfId="33667" hidden="1"/>
    <cellStyle name="Buena 2" xfId="33713" hidden="1"/>
    <cellStyle name="Buena 2" xfId="33886" hidden="1"/>
    <cellStyle name="Buena 2" xfId="33749" hidden="1"/>
    <cellStyle name="Buena 2" xfId="23341" hidden="1"/>
    <cellStyle name="Buena 2" xfId="33757" hidden="1"/>
    <cellStyle name="Buena 2" xfId="33626" hidden="1"/>
    <cellStyle name="Buena 2" xfId="33685" hidden="1"/>
    <cellStyle name="Buena 2" xfId="33612" hidden="1"/>
    <cellStyle name="Buena 2" xfId="33871" hidden="1"/>
    <cellStyle name="Buena 2" xfId="33598" hidden="1"/>
    <cellStyle name="Buena 2" xfId="33646" hidden="1"/>
    <cellStyle name="Buena 2" xfId="33752" hidden="1"/>
    <cellStyle name="Buena 2" xfId="33732" hidden="1"/>
    <cellStyle name="Buena 2" xfId="33681" hidden="1"/>
    <cellStyle name="Buena 2" xfId="22701" hidden="1"/>
    <cellStyle name="Buena 2" xfId="27863" hidden="1"/>
    <cellStyle name="Buena 2" xfId="22927" hidden="1"/>
    <cellStyle name="Buena 2" xfId="25899" hidden="1"/>
    <cellStyle name="Buena 2" xfId="26991" hidden="1"/>
    <cellStyle name="Buena 2" xfId="27482" hidden="1"/>
    <cellStyle name="Buena 2" xfId="27828" hidden="1"/>
    <cellStyle name="Buena 2" xfId="27935" hidden="1"/>
    <cellStyle name="Buena 2" xfId="25226" hidden="1"/>
    <cellStyle name="Buena 2" xfId="22630" hidden="1"/>
    <cellStyle name="Buena 2" xfId="23078" hidden="1"/>
    <cellStyle name="Buena 2" xfId="27840" hidden="1"/>
    <cellStyle name="Buena 2" xfId="27137" hidden="1"/>
    <cellStyle name="Buena 2" xfId="25959" hidden="1"/>
    <cellStyle name="Buena 2" xfId="27929" hidden="1"/>
    <cellStyle name="Buena 2" xfId="22141" hidden="1"/>
    <cellStyle name="Buena 2" xfId="27175" hidden="1"/>
    <cellStyle name="Buena 2" xfId="27508" hidden="1"/>
    <cellStyle name="Buena 2" xfId="26219" hidden="1"/>
    <cellStyle name="Buena 2" xfId="22707" hidden="1"/>
    <cellStyle name="Buena 2" xfId="23090" hidden="1"/>
    <cellStyle name="Buena 2" xfId="25755" hidden="1"/>
    <cellStyle name="Buena 2" xfId="25118" hidden="1"/>
    <cellStyle name="Buena 2" xfId="22638" hidden="1"/>
    <cellStyle name="Buena 2" xfId="23414" hidden="1"/>
    <cellStyle name="Buena 2" xfId="25722" hidden="1"/>
    <cellStyle name="Buena 2" xfId="28082" hidden="1"/>
    <cellStyle name="Buena 2" xfId="26597" hidden="1"/>
    <cellStyle name="Buena 2" xfId="23941" hidden="1"/>
    <cellStyle name="Buena 2" xfId="27217" hidden="1"/>
    <cellStyle name="Buena 2" xfId="33887" hidden="1"/>
    <cellStyle name="Buena 2" xfId="22073" hidden="1"/>
    <cellStyle name="Buena 2" xfId="33894" hidden="1"/>
    <cellStyle name="Buena 2" xfId="27890" hidden="1"/>
    <cellStyle name="Buena 2" xfId="33904" hidden="1"/>
    <cellStyle name="Buena 2" xfId="26749" hidden="1"/>
    <cellStyle name="Buena 2" xfId="33910" hidden="1"/>
    <cellStyle name="Buena 2" xfId="33901" hidden="1"/>
    <cellStyle name="Buena 2" xfId="34101" hidden="1"/>
    <cellStyle name="Buena 2" xfId="34112" hidden="1"/>
    <cellStyle name="Buena 2" xfId="34099" hidden="1"/>
    <cellStyle name="Buena 2" xfId="34121" hidden="1"/>
    <cellStyle name="Buena 2" xfId="34097" hidden="1"/>
    <cellStyle name="Buena 2" xfId="34130" hidden="1"/>
    <cellStyle name="Buena 2" xfId="34095" hidden="1"/>
    <cellStyle name="Buena 2" xfId="34138" hidden="1"/>
    <cellStyle name="Buena 2" xfId="34093" hidden="1"/>
    <cellStyle name="Buena 2" xfId="34148" hidden="1"/>
    <cellStyle name="Buena 2" xfId="34110" hidden="1"/>
    <cellStyle name="Buena 2" xfId="34158" hidden="1"/>
    <cellStyle name="Buena 2" xfId="34109" hidden="1"/>
    <cellStyle name="Buena 2" xfId="34165" hidden="1"/>
    <cellStyle name="Buena 2" xfId="34103" hidden="1"/>
    <cellStyle name="Buena 2" xfId="34175" hidden="1"/>
    <cellStyle name="Buena 2" xfId="34106" hidden="1"/>
    <cellStyle name="Buena 2" xfId="34181" hidden="1"/>
    <cellStyle name="Buena 2" xfId="34172" hidden="1"/>
    <cellStyle name="Buena 2" xfId="33959" hidden="1"/>
    <cellStyle name="Buena 2" xfId="34088" hidden="1"/>
    <cellStyle name="Buena 2" xfId="34188" hidden="1"/>
    <cellStyle name="Buena 2" xfId="34035" hidden="1"/>
    <cellStyle name="Buena 2" xfId="34196" hidden="1"/>
    <cellStyle name="Buena 2" xfId="34030" hidden="1"/>
    <cellStyle name="Buena 2" xfId="34202" hidden="1"/>
    <cellStyle name="Buena 2" xfId="33943" hidden="1"/>
    <cellStyle name="Buena 2" xfId="34008" hidden="1"/>
    <cellStyle name="Buena 2" xfId="33936" hidden="1"/>
    <cellStyle name="Buena 2" xfId="34039" hidden="1"/>
    <cellStyle name="Buena 2" xfId="33923" hidden="1"/>
    <cellStyle name="Buena 2" xfId="33990" hidden="1"/>
    <cellStyle name="Buena 2" xfId="34193" hidden="1"/>
    <cellStyle name="Buena 2" xfId="33998" hidden="1"/>
    <cellStyle name="Buena 2" xfId="34080" hidden="1"/>
    <cellStyle name="Buena 2" xfId="34077" hidden="1"/>
    <cellStyle name="Buena 2" xfId="34073" hidden="1"/>
    <cellStyle name="Buena 2" xfId="34186" hidden="1"/>
    <cellStyle name="Buena 2" xfId="33974" hidden="1"/>
    <cellStyle name="Buena 2" xfId="34014" hidden="1"/>
    <cellStyle name="Buena 2" xfId="33949" hidden="1"/>
    <cellStyle name="Buena 2" xfId="33976" hidden="1"/>
    <cellStyle name="Buena 2" xfId="33985" hidden="1"/>
    <cellStyle name="Buena 2" xfId="34031" hidden="1"/>
    <cellStyle name="Buena 2" xfId="34204" hidden="1"/>
    <cellStyle name="Buena 2" xfId="34067" hidden="1"/>
    <cellStyle name="Buena 2" xfId="27312" hidden="1"/>
    <cellStyle name="Buena 2" xfId="34075" hidden="1"/>
    <cellStyle name="Buena 2" xfId="33944" hidden="1"/>
    <cellStyle name="Buena 2" xfId="34003" hidden="1"/>
    <cellStyle name="Buena 2" xfId="33930" hidden="1"/>
    <cellStyle name="Buena 2" xfId="34189" hidden="1"/>
    <cellStyle name="Buena 2" xfId="33916" hidden="1"/>
    <cellStyle name="Buena 2" xfId="33964" hidden="1"/>
    <cellStyle name="Buena 2" xfId="34070" hidden="1"/>
    <cellStyle name="Buena 2" xfId="34050" hidden="1"/>
    <cellStyle name="Buena 2" xfId="33999" hidden="1"/>
    <cellStyle name="Buena 2" xfId="34218" hidden="1"/>
    <cellStyle name="Buena 2" xfId="34229" hidden="1"/>
    <cellStyle name="Buena 2" xfId="34216" hidden="1"/>
    <cellStyle name="Buena 2" xfId="34238" hidden="1"/>
    <cellStyle name="Buena 2" xfId="34214" hidden="1"/>
    <cellStyle name="Buena 2" xfId="34247" hidden="1"/>
    <cellStyle name="Buena 2" xfId="34212" hidden="1"/>
    <cellStyle name="Buena 2" xfId="34255" hidden="1"/>
    <cellStyle name="Buena 2" xfId="34210" hidden="1"/>
    <cellStyle name="Buena 2" xfId="34265" hidden="1"/>
    <cellStyle name="Buena 2" xfId="34227" hidden="1"/>
    <cellStyle name="Buena 2" xfId="34275" hidden="1"/>
    <cellStyle name="Buena 2" xfId="34226" hidden="1"/>
    <cellStyle name="Buena 2" xfId="34282" hidden="1"/>
    <cellStyle name="Buena 2" xfId="34220" hidden="1"/>
    <cellStyle name="Buena 2" xfId="34292" hidden="1"/>
    <cellStyle name="Buena 2" xfId="34223" hidden="1"/>
    <cellStyle name="Buena 2" xfId="34298" hidden="1"/>
    <cellStyle name="Buena 2" xfId="34289" hidden="1"/>
    <cellStyle name="Buena 2" xfId="34320" hidden="1"/>
    <cellStyle name="Buena 2" xfId="34331" hidden="1"/>
    <cellStyle name="Buena 2" xfId="34318" hidden="1"/>
    <cellStyle name="Buena 2" xfId="34340" hidden="1"/>
    <cellStyle name="Buena 2" xfId="34316" hidden="1"/>
    <cellStyle name="Buena 2" xfId="34349" hidden="1"/>
    <cellStyle name="Buena 2" xfId="34314" hidden="1"/>
    <cellStyle name="Buena 2" xfId="34357" hidden="1"/>
    <cellStyle name="Buena 2" xfId="34312" hidden="1"/>
    <cellStyle name="Buena 2" xfId="34367" hidden="1"/>
    <cellStyle name="Buena 2" xfId="34329" hidden="1"/>
    <cellStyle name="Buena 2" xfId="34377" hidden="1"/>
    <cellStyle name="Buena 2" xfId="34328" hidden="1"/>
    <cellStyle name="Buena 2" xfId="34384" hidden="1"/>
    <cellStyle name="Buena 2" xfId="34322" hidden="1"/>
    <cellStyle name="Buena 2" xfId="34394" hidden="1"/>
    <cellStyle name="Buena 2" xfId="34325" hidden="1"/>
    <cellStyle name="Buena 2" xfId="34400" hidden="1"/>
    <cellStyle name="Buena 2" xfId="34391" hidden="1"/>
    <cellStyle name="Buena 2" xfId="34591" hidden="1"/>
    <cellStyle name="Buena 2" xfId="34602" hidden="1"/>
    <cellStyle name="Buena 2" xfId="34589" hidden="1"/>
    <cellStyle name="Buena 2" xfId="34611" hidden="1"/>
    <cellStyle name="Buena 2" xfId="34587" hidden="1"/>
    <cellStyle name="Buena 2" xfId="34620" hidden="1"/>
    <cellStyle name="Buena 2" xfId="34585" hidden="1"/>
    <cellStyle name="Buena 2" xfId="34628" hidden="1"/>
    <cellStyle name="Buena 2" xfId="34583" hidden="1"/>
    <cellStyle name="Buena 2" xfId="34638" hidden="1"/>
    <cellStyle name="Buena 2" xfId="34600" hidden="1"/>
    <cellStyle name="Buena 2" xfId="34648" hidden="1"/>
    <cellStyle name="Buena 2" xfId="34599" hidden="1"/>
    <cellStyle name="Buena 2" xfId="34655" hidden="1"/>
    <cellStyle name="Buena 2" xfId="34593" hidden="1"/>
    <cellStyle name="Buena 2" xfId="34665" hidden="1"/>
    <cellStyle name="Buena 2" xfId="34596" hidden="1"/>
    <cellStyle name="Buena 2" xfId="34671" hidden="1"/>
    <cellStyle name="Buena 2" xfId="34662" hidden="1"/>
    <cellStyle name="Buena 2" xfId="34449" hidden="1"/>
    <cellStyle name="Buena 2" xfId="34578" hidden="1"/>
    <cellStyle name="Buena 2" xfId="34678" hidden="1"/>
    <cellStyle name="Buena 2" xfId="34525" hidden="1"/>
    <cellStyle name="Buena 2" xfId="34686" hidden="1"/>
    <cellStyle name="Buena 2" xfId="34520" hidden="1"/>
    <cellStyle name="Buena 2" xfId="34692" hidden="1"/>
    <cellStyle name="Buena 2" xfId="34433" hidden="1"/>
    <cellStyle name="Buena 2" xfId="34498" hidden="1"/>
    <cellStyle name="Buena 2" xfId="34426" hidden="1"/>
    <cellStyle name="Buena 2" xfId="34529" hidden="1"/>
    <cellStyle name="Buena 2" xfId="34413" hidden="1"/>
    <cellStyle name="Buena 2" xfId="34480" hidden="1"/>
    <cellStyle name="Buena 2" xfId="34683" hidden="1"/>
    <cellStyle name="Buena 2" xfId="34488" hidden="1"/>
    <cellStyle name="Buena 2" xfId="34570" hidden="1"/>
    <cellStyle name="Buena 2" xfId="34567" hidden="1"/>
    <cellStyle name="Buena 2" xfId="34563" hidden="1"/>
    <cellStyle name="Buena 2" xfId="34676" hidden="1"/>
    <cellStyle name="Buena 2" xfId="34464" hidden="1"/>
    <cellStyle name="Buena 2" xfId="34504" hidden="1"/>
    <cellStyle name="Buena 2" xfId="34439" hidden="1"/>
    <cellStyle name="Buena 2" xfId="34466" hidden="1"/>
    <cellStyle name="Buena 2" xfId="34475" hidden="1"/>
    <cellStyle name="Buena 2" xfId="34521" hidden="1"/>
    <cellStyle name="Buena 2" xfId="34694" hidden="1"/>
    <cellStyle name="Buena 2" xfId="34557" hidden="1"/>
    <cellStyle name="Buena 2" xfId="34305" hidden="1"/>
    <cellStyle name="Buena 2" xfId="34565" hidden="1"/>
    <cellStyle name="Buena 2" xfId="34434" hidden="1"/>
    <cellStyle name="Buena 2" xfId="34493" hidden="1"/>
    <cellStyle name="Buena 2" xfId="34420" hidden="1"/>
    <cellStyle name="Buena 2" xfId="34679" hidden="1"/>
    <cellStyle name="Buena 2" xfId="34406" hidden="1"/>
    <cellStyle name="Buena 2" xfId="34454" hidden="1"/>
    <cellStyle name="Buena 2" xfId="34560" hidden="1"/>
    <cellStyle name="Buena 2" xfId="34540" hidden="1"/>
    <cellStyle name="Buena 2" xfId="34489" hidden="1"/>
    <cellStyle name="Buena 2" xfId="34708" hidden="1"/>
    <cellStyle name="Buena 2" xfId="34719" hidden="1"/>
    <cellStyle name="Buena 2" xfId="34706" hidden="1"/>
    <cellStyle name="Buena 2" xfId="34728" hidden="1"/>
    <cellStyle name="Buena 2" xfId="34704" hidden="1"/>
    <cellStyle name="Buena 2" xfId="34737" hidden="1"/>
    <cellStyle name="Buena 2" xfId="34702" hidden="1"/>
    <cellStyle name="Buena 2" xfId="34745" hidden="1"/>
    <cellStyle name="Buena 2" xfId="34700" hidden="1"/>
    <cellStyle name="Buena 2" xfId="34755" hidden="1"/>
    <cellStyle name="Buena 2" xfId="34717" hidden="1"/>
    <cellStyle name="Buena 2" xfId="34765" hidden="1"/>
    <cellStyle name="Buena 2" xfId="34716" hidden="1"/>
    <cellStyle name="Buena 2" xfId="34772" hidden="1"/>
    <cellStyle name="Buena 2" xfId="34710" hidden="1"/>
    <cellStyle name="Buena 2" xfId="34782" hidden="1"/>
    <cellStyle name="Buena 2" xfId="34713" hidden="1"/>
    <cellStyle name="Buena 2" xfId="34788" hidden="1"/>
    <cellStyle name="Buena 2" xfId="34779" hidden="1"/>
    <cellStyle name="Buena 2" xfId="34810" hidden="1"/>
    <cellStyle name="Buena 2" xfId="34821" hidden="1"/>
    <cellStyle name="Buena 2" xfId="34808" hidden="1"/>
    <cellStyle name="Buena 2" xfId="34830" hidden="1"/>
    <cellStyle name="Buena 2" xfId="34806" hidden="1"/>
    <cellStyle name="Buena 2" xfId="34839" hidden="1"/>
    <cellStyle name="Buena 2" xfId="34804" hidden="1"/>
    <cellStyle name="Buena 2" xfId="34847" hidden="1"/>
    <cellStyle name="Buena 2" xfId="34802" hidden="1"/>
    <cellStyle name="Buena 2" xfId="34857" hidden="1"/>
    <cellStyle name="Buena 2" xfId="34819" hidden="1"/>
    <cellStyle name="Buena 2" xfId="34867" hidden="1"/>
    <cellStyle name="Buena 2" xfId="34818" hidden="1"/>
    <cellStyle name="Buena 2" xfId="34874" hidden="1"/>
    <cellStyle name="Buena 2" xfId="34812" hidden="1"/>
    <cellStyle name="Buena 2" xfId="34884" hidden="1"/>
    <cellStyle name="Buena 2" xfId="34815" hidden="1"/>
    <cellStyle name="Buena 2" xfId="34890" hidden="1"/>
    <cellStyle name="Buena 2" xfId="34881" hidden="1"/>
    <cellStyle name="Buena 2" xfId="35081" hidden="1"/>
    <cellStyle name="Buena 2" xfId="35092" hidden="1"/>
    <cellStyle name="Buena 2" xfId="35079" hidden="1"/>
    <cellStyle name="Buena 2" xfId="35101" hidden="1"/>
    <cellStyle name="Buena 2" xfId="35077" hidden="1"/>
    <cellStyle name="Buena 2" xfId="35110" hidden="1"/>
    <cellStyle name="Buena 2" xfId="35075" hidden="1"/>
    <cellStyle name="Buena 2" xfId="35118" hidden="1"/>
    <cellStyle name="Buena 2" xfId="35073" hidden="1"/>
    <cellStyle name="Buena 2" xfId="35128" hidden="1"/>
    <cellStyle name="Buena 2" xfId="35090" hidden="1"/>
    <cellStyle name="Buena 2" xfId="35138" hidden="1"/>
    <cellStyle name="Buena 2" xfId="35089" hidden="1"/>
    <cellStyle name="Buena 2" xfId="35145" hidden="1"/>
    <cellStyle name="Buena 2" xfId="35083" hidden="1"/>
    <cellStyle name="Buena 2" xfId="35155" hidden="1"/>
    <cellStyle name="Buena 2" xfId="35086" hidden="1"/>
    <cellStyle name="Buena 2" xfId="35161" hidden="1"/>
    <cellStyle name="Buena 2" xfId="35152" hidden="1"/>
    <cellStyle name="Buena 2" xfId="34939" hidden="1"/>
    <cellStyle name="Buena 2" xfId="35068" hidden="1"/>
    <cellStyle name="Buena 2" xfId="35168" hidden="1"/>
    <cellStyle name="Buena 2" xfId="35015" hidden="1"/>
    <cellStyle name="Buena 2" xfId="35176" hidden="1"/>
    <cellStyle name="Buena 2" xfId="35010" hidden="1"/>
    <cellStyle name="Buena 2" xfId="35182" hidden="1"/>
    <cellStyle name="Buena 2" xfId="34923" hidden="1"/>
    <cellStyle name="Buena 2" xfId="34988" hidden="1"/>
    <cellStyle name="Buena 2" xfId="34916" hidden="1"/>
    <cellStyle name="Buena 2" xfId="35019" hidden="1"/>
    <cellStyle name="Buena 2" xfId="34903" hidden="1"/>
    <cellStyle name="Buena 2" xfId="34970" hidden="1"/>
    <cellStyle name="Buena 2" xfId="35173" hidden="1"/>
    <cellStyle name="Buena 2" xfId="34978" hidden="1"/>
    <cellStyle name="Buena 2" xfId="35060" hidden="1"/>
    <cellStyle name="Buena 2" xfId="35057" hidden="1"/>
    <cellStyle name="Buena 2" xfId="35053" hidden="1"/>
    <cellStyle name="Buena 2" xfId="35166" hidden="1"/>
    <cellStyle name="Buena 2" xfId="34954" hidden="1"/>
    <cellStyle name="Buena 2" xfId="34994" hidden="1"/>
    <cellStyle name="Buena 2" xfId="34929" hidden="1"/>
    <cellStyle name="Buena 2" xfId="34956" hidden="1"/>
    <cellStyle name="Buena 2" xfId="34965" hidden="1"/>
    <cellStyle name="Buena 2" xfId="35011" hidden="1"/>
    <cellStyle name="Buena 2" xfId="35184" hidden="1"/>
    <cellStyle name="Buena 2" xfId="35047" hidden="1"/>
    <cellStyle name="Buena 2" xfId="34795" hidden="1"/>
    <cellStyle name="Buena 2" xfId="35055" hidden="1"/>
    <cellStyle name="Buena 2" xfId="34924" hidden="1"/>
    <cellStyle name="Buena 2" xfId="34983" hidden="1"/>
    <cellStyle name="Buena 2" xfId="34910" hidden="1"/>
    <cellStyle name="Buena 2" xfId="35169" hidden="1"/>
    <cellStyle name="Buena 2" xfId="34896" hidden="1"/>
    <cellStyle name="Buena 2" xfId="34944" hidden="1"/>
    <cellStyle name="Buena 2" xfId="35050" hidden="1"/>
    <cellStyle name="Buena 2" xfId="35030" hidden="1"/>
    <cellStyle name="Buena 2" xfId="34979" hidden="1"/>
    <cellStyle name="Buena 2" xfId="35198" hidden="1"/>
    <cellStyle name="Buena 2" xfId="35209" hidden="1"/>
    <cellStyle name="Buena 2" xfId="35196" hidden="1"/>
    <cellStyle name="Buena 2" xfId="35218" hidden="1"/>
    <cellStyle name="Buena 2" xfId="35194" hidden="1"/>
    <cellStyle name="Buena 2" xfId="35227" hidden="1"/>
    <cellStyle name="Buena 2" xfId="35192" hidden="1"/>
    <cellStyle name="Buena 2" xfId="35235" hidden="1"/>
    <cellStyle name="Buena 2" xfId="35190" hidden="1"/>
    <cellStyle name="Buena 2" xfId="35245" hidden="1"/>
    <cellStyle name="Buena 2" xfId="35207" hidden="1"/>
    <cellStyle name="Buena 2" xfId="35255" hidden="1"/>
    <cellStyle name="Buena 2" xfId="35206" hidden="1"/>
    <cellStyle name="Buena 2" xfId="35262" hidden="1"/>
    <cellStyle name="Buena 2" xfId="35200" hidden="1"/>
    <cellStyle name="Buena 2" xfId="35272" hidden="1"/>
    <cellStyle name="Buena 2" xfId="35203" hidden="1"/>
    <cellStyle name="Buena 2" xfId="35278" hidden="1"/>
    <cellStyle name="Buena 2" xfId="35269" hidden="1"/>
    <cellStyle name="Buena 2" xfId="35300" hidden="1"/>
    <cellStyle name="Buena 2" xfId="35311" hidden="1"/>
    <cellStyle name="Buena 2" xfId="35298" hidden="1"/>
    <cellStyle name="Buena 2" xfId="35320" hidden="1"/>
    <cellStyle name="Buena 2" xfId="35296" hidden="1"/>
    <cellStyle name="Buena 2" xfId="35329" hidden="1"/>
    <cellStyle name="Buena 2" xfId="35294" hidden="1"/>
    <cellStyle name="Buena 2" xfId="35337" hidden="1"/>
    <cellStyle name="Buena 2" xfId="35292" hidden="1"/>
    <cellStyle name="Buena 2" xfId="35347" hidden="1"/>
    <cellStyle name="Buena 2" xfId="35309" hidden="1"/>
    <cellStyle name="Buena 2" xfId="35357" hidden="1"/>
    <cellStyle name="Buena 2" xfId="35308" hidden="1"/>
    <cellStyle name="Buena 2" xfId="35364" hidden="1"/>
    <cellStyle name="Buena 2" xfId="35302" hidden="1"/>
    <cellStyle name="Buena 2" xfId="35374" hidden="1"/>
    <cellStyle name="Buena 2" xfId="35305" hidden="1"/>
    <cellStyle name="Buena 2" xfId="35380" hidden="1"/>
    <cellStyle name="Buena 2" xfId="35371" hidden="1"/>
    <cellStyle name="Buena 2" xfId="35571" hidden="1"/>
    <cellStyle name="Buena 2" xfId="35582" hidden="1"/>
    <cellStyle name="Buena 2" xfId="35569" hidden="1"/>
    <cellStyle name="Buena 2" xfId="35591" hidden="1"/>
    <cellStyle name="Buena 2" xfId="35567" hidden="1"/>
    <cellStyle name="Buena 2" xfId="35600" hidden="1"/>
    <cellStyle name="Buena 2" xfId="35565" hidden="1"/>
    <cellStyle name="Buena 2" xfId="35608" hidden="1"/>
    <cellStyle name="Buena 2" xfId="35563" hidden="1"/>
    <cellStyle name="Buena 2" xfId="35618" hidden="1"/>
    <cellStyle name="Buena 2" xfId="35580" hidden="1"/>
    <cellStyle name="Buena 2" xfId="35628" hidden="1"/>
    <cellStyle name="Buena 2" xfId="35579" hidden="1"/>
    <cellStyle name="Buena 2" xfId="35635" hidden="1"/>
    <cellStyle name="Buena 2" xfId="35573" hidden="1"/>
    <cellStyle name="Buena 2" xfId="35645" hidden="1"/>
    <cellStyle name="Buena 2" xfId="35576" hidden="1"/>
    <cellStyle name="Buena 2" xfId="35651" hidden="1"/>
    <cellStyle name="Buena 2" xfId="35642" hidden="1"/>
    <cellStyle name="Buena 2" xfId="35429" hidden="1"/>
    <cellStyle name="Buena 2" xfId="35558" hidden="1"/>
    <cellStyle name="Buena 2" xfId="35658" hidden="1"/>
    <cellStyle name="Buena 2" xfId="35505" hidden="1"/>
    <cellStyle name="Buena 2" xfId="35666" hidden="1"/>
    <cellStyle name="Buena 2" xfId="35500" hidden="1"/>
    <cellStyle name="Buena 2" xfId="35672" hidden="1"/>
    <cellStyle name="Buena 2" xfId="35413" hidden="1"/>
    <cellStyle name="Buena 2" xfId="35478" hidden="1"/>
    <cellStyle name="Buena 2" xfId="35406" hidden="1"/>
    <cellStyle name="Buena 2" xfId="35509" hidden="1"/>
    <cellStyle name="Buena 2" xfId="35393" hidden="1"/>
    <cellStyle name="Buena 2" xfId="35460" hidden="1"/>
    <cellStyle name="Buena 2" xfId="35663" hidden="1"/>
    <cellStyle name="Buena 2" xfId="35468" hidden="1"/>
    <cellStyle name="Buena 2" xfId="35550" hidden="1"/>
    <cellStyle name="Buena 2" xfId="35547" hidden="1"/>
    <cellStyle name="Buena 2" xfId="35543" hidden="1"/>
    <cellStyle name="Buena 2" xfId="35656" hidden="1"/>
    <cellStyle name="Buena 2" xfId="35444" hidden="1"/>
    <cellStyle name="Buena 2" xfId="35484" hidden="1"/>
    <cellStyle name="Buena 2" xfId="35419" hidden="1"/>
    <cellStyle name="Buena 2" xfId="35446" hidden="1"/>
    <cellStyle name="Buena 2" xfId="35455" hidden="1"/>
    <cellStyle name="Buena 2" xfId="35501" hidden="1"/>
    <cellStyle name="Buena 2" xfId="35674" hidden="1"/>
    <cellStyle name="Buena 2" xfId="35537" hidden="1"/>
    <cellStyle name="Buena 2" xfId="35285" hidden="1"/>
    <cellStyle name="Buena 2" xfId="35545" hidden="1"/>
    <cellStyle name="Buena 2" xfId="35414" hidden="1"/>
    <cellStyle name="Buena 2" xfId="35473" hidden="1"/>
    <cellStyle name="Buena 2" xfId="35400" hidden="1"/>
    <cellStyle name="Buena 2" xfId="35659" hidden="1"/>
    <cellStyle name="Buena 2" xfId="35386" hidden="1"/>
    <cellStyle name="Buena 2" xfId="35434" hidden="1"/>
    <cellStyle name="Buena 2" xfId="35540" hidden="1"/>
    <cellStyle name="Buena 2" xfId="35520" hidden="1"/>
    <cellStyle name="Buena 2" xfId="35469" hidden="1"/>
    <cellStyle name="Buena 2" xfId="35688" hidden="1"/>
    <cellStyle name="Buena 2" xfId="35699" hidden="1"/>
    <cellStyle name="Buena 2" xfId="35686" hidden="1"/>
    <cellStyle name="Buena 2" xfId="35708" hidden="1"/>
    <cellStyle name="Buena 2" xfId="35684" hidden="1"/>
    <cellStyle name="Buena 2" xfId="35717" hidden="1"/>
    <cellStyle name="Buena 2" xfId="35682" hidden="1"/>
    <cellStyle name="Buena 2" xfId="35725" hidden="1"/>
    <cellStyle name="Buena 2" xfId="35680" hidden="1"/>
    <cellStyle name="Buena 2" xfId="35735" hidden="1"/>
    <cellStyle name="Buena 2" xfId="35697" hidden="1"/>
    <cellStyle name="Buena 2" xfId="35745" hidden="1"/>
    <cellStyle name="Buena 2" xfId="35696" hidden="1"/>
    <cellStyle name="Buena 2" xfId="35752" hidden="1"/>
    <cellStyle name="Buena 2" xfId="35690" hidden="1"/>
    <cellStyle name="Buena 2" xfId="35762" hidden="1"/>
    <cellStyle name="Buena 2" xfId="35693" hidden="1"/>
    <cellStyle name="Buena 2" xfId="35768" hidden="1"/>
    <cellStyle name="Buena 2" xfId="35759" hidden="1"/>
    <cellStyle name="Buena 2" xfId="35790" hidden="1"/>
    <cellStyle name="Buena 2" xfId="35801" hidden="1"/>
    <cellStyle name="Buena 2" xfId="35788" hidden="1"/>
    <cellStyle name="Buena 2" xfId="35810" hidden="1"/>
    <cellStyle name="Buena 2" xfId="35786" hidden="1"/>
    <cellStyle name="Buena 2" xfId="35819" hidden="1"/>
    <cellStyle name="Buena 2" xfId="35784" hidden="1"/>
    <cellStyle name="Buena 2" xfId="35827" hidden="1"/>
    <cellStyle name="Buena 2" xfId="35782" hidden="1"/>
    <cellStyle name="Buena 2" xfId="35837" hidden="1"/>
    <cellStyle name="Buena 2" xfId="35799" hidden="1"/>
    <cellStyle name="Buena 2" xfId="35847" hidden="1"/>
    <cellStyle name="Buena 2" xfId="35798" hidden="1"/>
    <cellStyle name="Buena 2" xfId="35854" hidden="1"/>
    <cellStyle name="Buena 2" xfId="35792" hidden="1"/>
    <cellStyle name="Buena 2" xfId="35864" hidden="1"/>
    <cellStyle name="Buena 2" xfId="35795" hidden="1"/>
    <cellStyle name="Buena 2" xfId="35870" hidden="1"/>
    <cellStyle name="Buena 2" xfId="35861" hidden="1"/>
    <cellStyle name="Buena 2" xfId="36061" hidden="1"/>
    <cellStyle name="Buena 2" xfId="36072" hidden="1"/>
    <cellStyle name="Buena 2" xfId="36059" hidden="1"/>
    <cellStyle name="Buena 2" xfId="36081" hidden="1"/>
    <cellStyle name="Buena 2" xfId="36057" hidden="1"/>
    <cellStyle name="Buena 2" xfId="36090" hidden="1"/>
    <cellStyle name="Buena 2" xfId="36055" hidden="1"/>
    <cellStyle name="Buena 2" xfId="36098" hidden="1"/>
    <cellStyle name="Buena 2" xfId="36053" hidden="1"/>
    <cellStyle name="Buena 2" xfId="36108" hidden="1"/>
    <cellStyle name="Buena 2" xfId="36070" hidden="1"/>
    <cellStyle name="Buena 2" xfId="36118" hidden="1"/>
    <cellStyle name="Buena 2" xfId="36069" hidden="1"/>
    <cellStyle name="Buena 2" xfId="36125" hidden="1"/>
    <cellStyle name="Buena 2" xfId="36063" hidden="1"/>
    <cellStyle name="Buena 2" xfId="36135" hidden="1"/>
    <cellStyle name="Buena 2" xfId="36066" hidden="1"/>
    <cellStyle name="Buena 2" xfId="36141" hidden="1"/>
    <cellStyle name="Buena 2" xfId="36132" hidden="1"/>
    <cellStyle name="Buena 2" xfId="35919" hidden="1"/>
    <cellStyle name="Buena 2" xfId="36048" hidden="1"/>
    <cellStyle name="Buena 2" xfId="36148" hidden="1"/>
    <cellStyle name="Buena 2" xfId="35995" hidden="1"/>
    <cellStyle name="Buena 2" xfId="36156" hidden="1"/>
    <cellStyle name="Buena 2" xfId="35990" hidden="1"/>
    <cellStyle name="Buena 2" xfId="36162" hidden="1"/>
    <cellStyle name="Buena 2" xfId="35903" hidden="1"/>
    <cellStyle name="Buena 2" xfId="35968" hidden="1"/>
    <cellStyle name="Buena 2" xfId="35896" hidden="1"/>
    <cellStyle name="Buena 2" xfId="35999" hidden="1"/>
    <cellStyle name="Buena 2" xfId="35883" hidden="1"/>
    <cellStyle name="Buena 2" xfId="35950" hidden="1"/>
    <cellStyle name="Buena 2" xfId="36153" hidden="1"/>
    <cellStyle name="Buena 2" xfId="35958" hidden="1"/>
    <cellStyle name="Buena 2" xfId="36040" hidden="1"/>
    <cellStyle name="Buena 2" xfId="36037" hidden="1"/>
    <cellStyle name="Buena 2" xfId="36033" hidden="1"/>
    <cellStyle name="Buena 2" xfId="36146" hidden="1"/>
    <cellStyle name="Buena 2" xfId="35934" hidden="1"/>
    <cellStyle name="Buena 2" xfId="35974" hidden="1"/>
    <cellStyle name="Buena 2" xfId="35909" hidden="1"/>
    <cellStyle name="Buena 2" xfId="35936" hidden="1"/>
    <cellStyle name="Buena 2" xfId="35945" hidden="1"/>
    <cellStyle name="Buena 2" xfId="35991" hidden="1"/>
    <cellStyle name="Buena 2" xfId="36164" hidden="1"/>
    <cellStyle name="Buena 2" xfId="36027" hidden="1"/>
    <cellStyle name="Buena 2" xfId="35775" hidden="1"/>
    <cellStyle name="Buena 2" xfId="36035" hidden="1"/>
    <cellStyle name="Buena 2" xfId="35904" hidden="1"/>
    <cellStyle name="Buena 2" xfId="35963" hidden="1"/>
    <cellStyle name="Buena 2" xfId="35890" hidden="1"/>
    <cellStyle name="Buena 2" xfId="36149" hidden="1"/>
    <cellStyle name="Buena 2" xfId="35876" hidden="1"/>
    <cellStyle name="Buena 2" xfId="35924" hidden="1"/>
    <cellStyle name="Buena 2" xfId="36030" hidden="1"/>
    <cellStyle name="Buena 2" xfId="36010" hidden="1"/>
    <cellStyle name="Buena 2" xfId="35959" hidden="1"/>
    <cellStyle name="Buena 2" xfId="26643" hidden="1"/>
    <cellStyle name="Buena 2" xfId="25326" hidden="1"/>
    <cellStyle name="Buena 2" xfId="26340" hidden="1"/>
    <cellStyle name="Buena 2" xfId="26658" hidden="1"/>
    <cellStyle name="Buena 2" xfId="25321" hidden="1"/>
    <cellStyle name="Buena 2" xfId="24165" hidden="1"/>
    <cellStyle name="Buena 2" xfId="26905" hidden="1"/>
    <cellStyle name="Buena 2" xfId="33494" hidden="1"/>
    <cellStyle name="Buena 2" xfId="27927" hidden="1"/>
    <cellStyle name="Buena 2" xfId="22133" hidden="1"/>
    <cellStyle name="Buena 2" xfId="25097" hidden="1"/>
    <cellStyle name="Buena 2" xfId="33492" hidden="1"/>
    <cellStyle name="Buena 2" xfId="26614" hidden="1"/>
    <cellStyle name="Buena 2" xfId="23146" hidden="1"/>
    <cellStyle name="Buena 2" xfId="33496" hidden="1"/>
    <cellStyle name="Buena 2" xfId="22459" hidden="1"/>
    <cellStyle name="Buena 2" xfId="23555" hidden="1"/>
    <cellStyle name="Buena 2" xfId="23664" hidden="1"/>
    <cellStyle name="Buena 2" xfId="28398" hidden="1"/>
    <cellStyle name="Buena 2" xfId="26689" hidden="1"/>
    <cellStyle name="Buena 2" xfId="23127" hidden="1"/>
    <cellStyle name="Buena 2" xfId="23126" hidden="1"/>
    <cellStyle name="Buena 2" xfId="22947" hidden="1"/>
    <cellStyle name="Buena 2" xfId="27200" hidden="1"/>
    <cellStyle name="Buena 2" xfId="23931" hidden="1"/>
    <cellStyle name="Buena 2" xfId="25103" hidden="1"/>
    <cellStyle name="Buena 2" xfId="26470" hidden="1"/>
    <cellStyle name="Buena 2" xfId="22072" hidden="1"/>
    <cellStyle name="Buena 2" xfId="31183" hidden="1"/>
    <cellStyle name="Buena 2" xfId="27338" hidden="1"/>
    <cellStyle name="Buena 2" xfId="26766" hidden="1"/>
    <cellStyle name="Buena 2" xfId="27971" hidden="1"/>
    <cellStyle name="Buena 2" xfId="22616" hidden="1"/>
    <cellStyle name="Buena 2" xfId="25070" hidden="1"/>
    <cellStyle name="Buena 2" xfId="23345" hidden="1"/>
    <cellStyle name="Buena 2" xfId="22706" hidden="1"/>
    <cellStyle name="Buena 2" xfId="25728" hidden="1"/>
    <cellStyle name="Buena 2" xfId="25679" hidden="1"/>
    <cellStyle name="Buena 2" xfId="23683" hidden="1"/>
    <cellStyle name="Buena 2" xfId="24172" hidden="1"/>
    <cellStyle name="Buena 2" xfId="21912" hidden="1"/>
    <cellStyle name="Buena 2" xfId="25878" hidden="1"/>
    <cellStyle name="Buena 2" xfId="26764" hidden="1"/>
    <cellStyle name="Buena 2" xfId="22326" hidden="1"/>
    <cellStyle name="Buena 2" xfId="26594" hidden="1"/>
    <cellStyle name="Buena 2" xfId="31193" hidden="1"/>
    <cellStyle name="Buena 2" xfId="26917" hidden="1"/>
    <cellStyle name="Buena 2" xfId="27498" hidden="1"/>
    <cellStyle name="Buena 2" xfId="22451" hidden="1"/>
    <cellStyle name="Buena 2" xfId="27500" hidden="1"/>
    <cellStyle name="Buena 2" xfId="26419" hidden="1"/>
    <cellStyle name="Buena 2" xfId="26461" hidden="1"/>
    <cellStyle name="Buena 2" xfId="22476" hidden="1"/>
    <cellStyle name="Buena 2" xfId="27353" hidden="1"/>
    <cellStyle name="Buena 2" xfId="31192" hidden="1"/>
    <cellStyle name="Buena 2" xfId="25111" hidden="1"/>
    <cellStyle name="Buena 2" xfId="25201" hidden="1"/>
    <cellStyle name="Buena 2" xfId="23797" hidden="1"/>
    <cellStyle name="Buena 2" xfId="25617" hidden="1"/>
    <cellStyle name="Buena 2" xfId="28084" hidden="1"/>
    <cellStyle name="Buena 2" xfId="26506" hidden="1"/>
    <cellStyle name="Buena 2" xfId="23708" hidden="1"/>
    <cellStyle name="Buena 2" xfId="23653" hidden="1"/>
    <cellStyle name="Buena 2" xfId="27190" hidden="1"/>
    <cellStyle name="Buena 2" xfId="30757" hidden="1"/>
    <cellStyle name="Buena 2" xfId="25954" hidden="1"/>
    <cellStyle name="Buena 2" xfId="25140" hidden="1"/>
    <cellStyle name="Buena 2" xfId="26636" hidden="1"/>
    <cellStyle name="Buena 2" xfId="26929" hidden="1"/>
    <cellStyle name="Buena 2" xfId="23883" hidden="1"/>
    <cellStyle name="Buena 2" xfId="22116" hidden="1"/>
    <cellStyle name="Buena 2" xfId="25401" hidden="1"/>
    <cellStyle name="Buena 2" xfId="21777" hidden="1"/>
    <cellStyle name="Buena 2" xfId="23073" hidden="1"/>
    <cellStyle name="Buena 2" xfId="23044" hidden="1"/>
    <cellStyle name="Buena 2" xfId="22700" hidden="1"/>
    <cellStyle name="Buena 2" xfId="26575" hidden="1"/>
    <cellStyle name="Buena 2" xfId="25701" hidden="1"/>
    <cellStyle name="Buena 2" xfId="22396" hidden="1"/>
    <cellStyle name="Buena 2" xfId="23599" hidden="1"/>
    <cellStyle name="Buena 2" xfId="27947" hidden="1"/>
    <cellStyle name="Buena 2" xfId="30734" hidden="1"/>
    <cellStyle name="Buena 2" xfId="23880" hidden="1"/>
    <cellStyle name="Buena 2" xfId="26645" hidden="1"/>
    <cellStyle name="Buena 2" xfId="23847" hidden="1"/>
    <cellStyle name="Buena 2" xfId="30773" hidden="1"/>
    <cellStyle name="Buena 2" xfId="22024" hidden="1"/>
    <cellStyle name="Buena 2" xfId="26576" hidden="1"/>
    <cellStyle name="Buena 2" xfId="22776" hidden="1"/>
    <cellStyle name="Buena 2" xfId="23337" hidden="1"/>
    <cellStyle name="Buena 2" xfId="21934" hidden="1"/>
    <cellStyle name="Buena 2" xfId="25853" hidden="1"/>
    <cellStyle name="Buena 2" xfId="26725" hidden="1"/>
    <cellStyle name="Buena 2" xfId="27970" hidden="1"/>
    <cellStyle name="Buena 2" xfId="27497" hidden="1"/>
    <cellStyle name="Buena 2" xfId="22462" hidden="1"/>
    <cellStyle name="Buena 2" xfId="30763" hidden="1"/>
    <cellStyle name="Buena 2" xfId="28099" hidden="1"/>
    <cellStyle name="Buena 2" xfId="11053" hidden="1"/>
    <cellStyle name="Buena 2" xfId="22573" hidden="1"/>
    <cellStyle name="Buena 2" xfId="22208" hidden="1"/>
    <cellStyle name="Buena 2" xfId="23138" hidden="1"/>
    <cellStyle name="Buena 2" xfId="22393" hidden="1"/>
    <cellStyle name="Buena 2" xfId="23021" hidden="1"/>
    <cellStyle name="Buena 2" xfId="26790" hidden="1"/>
    <cellStyle name="Buena 2" xfId="21763" hidden="1"/>
    <cellStyle name="Buena 2" xfId="23604" hidden="1"/>
    <cellStyle name="Buena 2" xfId="24012" hidden="1"/>
    <cellStyle name="Buena 2" xfId="22778" hidden="1"/>
    <cellStyle name="Buena 2" xfId="25255" hidden="1"/>
    <cellStyle name="Buena 2" xfId="30735" hidden="1"/>
    <cellStyle name="Buena 2" xfId="24144" hidden="1"/>
    <cellStyle name="Buena 2" xfId="25311" hidden="1"/>
    <cellStyle name="Buena 2" xfId="22697" hidden="1"/>
    <cellStyle name="Buena 2" xfId="24173" hidden="1"/>
    <cellStyle name="Buena 2" xfId="22172" hidden="1"/>
    <cellStyle name="Buena 2" xfId="25418" hidden="1"/>
    <cellStyle name="Buena 2" xfId="26338" hidden="1"/>
    <cellStyle name="Buena 2" xfId="22928" hidden="1"/>
    <cellStyle name="Buena 2" xfId="25339" hidden="1"/>
    <cellStyle name="Buena 2" xfId="25911" hidden="1"/>
    <cellStyle name="Buena 2" xfId="22544" hidden="1"/>
    <cellStyle name="Buena 2" xfId="21824" hidden="1"/>
    <cellStyle name="Buena 2" xfId="22906" hidden="1"/>
    <cellStyle name="Buena 2" xfId="26649" hidden="1"/>
    <cellStyle name="Buena 2" xfId="11033" hidden="1"/>
    <cellStyle name="Buena 2" xfId="25337" hidden="1"/>
    <cellStyle name="Buena 2" xfId="23621" hidden="1"/>
    <cellStyle name="Buena 2" xfId="22367" hidden="1"/>
    <cellStyle name="Buena 2" xfId="25616" hidden="1"/>
    <cellStyle name="Buena 2" xfId="23869" hidden="1"/>
    <cellStyle name="Buena 2" xfId="23657" hidden="1"/>
    <cellStyle name="Buena 2" xfId="25189" hidden="1"/>
    <cellStyle name="Buena 2" xfId="27953" hidden="1"/>
    <cellStyle name="Buena 2" xfId="25165" hidden="1"/>
    <cellStyle name="Buena 2" xfId="30742" hidden="1"/>
    <cellStyle name="Buena 2" xfId="28100" hidden="1"/>
    <cellStyle name="Buena 2" xfId="21847" hidden="1"/>
    <cellStyle name="Buena 2" xfId="27911" hidden="1"/>
    <cellStyle name="Buena 2" xfId="27281" hidden="1"/>
    <cellStyle name="Buena 2" xfId="33488" hidden="1"/>
    <cellStyle name="Buena 2" xfId="27895" hidden="1"/>
    <cellStyle name="Buena 2" xfId="22170" hidden="1"/>
    <cellStyle name="Buena 2" xfId="25978" hidden="1"/>
    <cellStyle name="Buena 2" xfId="25469" hidden="1"/>
    <cellStyle name="Buena 2" xfId="22923" hidden="1"/>
    <cellStyle name="Buena 2" xfId="27270" hidden="1"/>
    <cellStyle name="Buena 2" xfId="28097" hidden="1"/>
    <cellStyle name="Buena 2" xfId="23113" hidden="1"/>
    <cellStyle name="Buena 2" xfId="33487" hidden="1"/>
    <cellStyle name="Buena 2" xfId="23312" hidden="1"/>
    <cellStyle name="Buena 2" xfId="25314" hidden="1"/>
    <cellStyle name="Buena 2" xfId="23392" hidden="1"/>
    <cellStyle name="Buena 2" xfId="25499" hidden="1"/>
    <cellStyle name="Buena 2" xfId="22915" hidden="1"/>
    <cellStyle name="Buena 2" xfId="30728" hidden="1"/>
    <cellStyle name="Buena 2" xfId="27934" hidden="1"/>
    <cellStyle name="Buena 2" xfId="22949" hidden="1"/>
    <cellStyle name="Buena 2" xfId="33484" hidden="1"/>
    <cellStyle name="Buena 2" xfId="26087" hidden="1"/>
    <cellStyle name="Buena 2" xfId="26920" hidden="1"/>
    <cellStyle name="Buena 2" xfId="27166" hidden="1"/>
    <cellStyle name="Buena 2" xfId="27503" hidden="1"/>
    <cellStyle name="Buena 2" xfId="23320" hidden="1"/>
    <cellStyle name="Buena 2" xfId="23935" hidden="1"/>
    <cellStyle name="Buena 2" xfId="23640" hidden="1"/>
    <cellStyle name="Buena 2" xfId="21893" hidden="1"/>
    <cellStyle name="Buena 2" xfId="23586" hidden="1"/>
    <cellStyle name="Buena 2" xfId="23987" hidden="1"/>
    <cellStyle name="Buena 2" xfId="27475" hidden="1"/>
    <cellStyle name="Buena 2" xfId="33481" hidden="1"/>
    <cellStyle name="Buena 2" xfId="27260" hidden="1"/>
    <cellStyle name="Buena 2" xfId="27480" hidden="1"/>
    <cellStyle name="Buena 2" xfId="22132" hidden="1"/>
    <cellStyle name="Buena 2" xfId="22358" hidden="1"/>
    <cellStyle name="Buena 2" xfId="26988" hidden="1"/>
    <cellStyle name="Buena 2" xfId="26270" hidden="1"/>
    <cellStyle name="Buena 2" xfId="22676" hidden="1"/>
    <cellStyle name="Buena 2" xfId="23973" hidden="1"/>
    <cellStyle name="Buena 2" xfId="27950" hidden="1"/>
    <cellStyle name="Buena 2" xfId="27392" hidden="1"/>
    <cellStyle name="Buena 2" xfId="26942" hidden="1"/>
    <cellStyle name="Buena 2" xfId="23825" hidden="1"/>
    <cellStyle name="Buena 2" xfId="23926" hidden="1"/>
    <cellStyle name="Buena 2" xfId="25478" hidden="1"/>
    <cellStyle name="Buena 2" xfId="23648" hidden="1"/>
    <cellStyle name="Buena 2" xfId="30778" hidden="1"/>
    <cellStyle name="Buena 2" xfId="25413" hidden="1"/>
    <cellStyle name="Buena 2" xfId="26941" hidden="1"/>
    <cellStyle name="Buena 2" xfId="22189" hidden="1"/>
    <cellStyle name="Buena 2" xfId="27152" hidden="1"/>
    <cellStyle name="Buena 2" xfId="23944" hidden="1"/>
    <cellStyle name="Buena 2" xfId="27852" hidden="1"/>
    <cellStyle name="Buena 2" xfId="23545" hidden="1"/>
    <cellStyle name="Buena 2" xfId="22944" hidden="1"/>
    <cellStyle name="Buena 2" xfId="28089" hidden="1"/>
    <cellStyle name="Buena 2" xfId="27859" hidden="1"/>
    <cellStyle name="Buena 2" xfId="22022" hidden="1"/>
    <cellStyle name="Buena 2" xfId="25608" hidden="1"/>
    <cellStyle name="Buena 2" xfId="22211" hidden="1"/>
    <cellStyle name="Buena 2" xfId="23686" hidden="1"/>
    <cellStyle name="Buena 2" xfId="22166" hidden="1"/>
    <cellStyle name="Buena 2" xfId="22642" hidden="1"/>
    <cellStyle name="Buena 2" xfId="25726" hidden="1"/>
    <cellStyle name="Buena 2" xfId="33491" hidden="1"/>
    <cellStyle name="Buena 2" xfId="23456" hidden="1"/>
    <cellStyle name="Buena 2" xfId="26888" hidden="1"/>
    <cellStyle name="Buena 2" xfId="24142" hidden="1"/>
    <cellStyle name="Buena 2" xfId="26052" hidden="1"/>
    <cellStyle name="Buena 2" xfId="36178" hidden="1"/>
    <cellStyle name="Buena 2" xfId="36189" hidden="1"/>
    <cellStyle name="Buena 2" xfId="36176" hidden="1"/>
    <cellStyle name="Buena 2" xfId="36198" hidden="1"/>
    <cellStyle name="Buena 2" xfId="36174" hidden="1"/>
    <cellStyle name="Buena 2" xfId="36207" hidden="1"/>
    <cellStyle name="Buena 2" xfId="36172" hidden="1"/>
    <cellStyle name="Buena 2" xfId="36215" hidden="1"/>
    <cellStyle name="Buena 2" xfId="36170" hidden="1"/>
    <cellStyle name="Buena 2" xfId="36225" hidden="1"/>
    <cellStyle name="Buena 2" xfId="36187" hidden="1"/>
    <cellStyle name="Buena 2" xfId="36235" hidden="1"/>
    <cellStyle name="Buena 2" xfId="36186" hidden="1"/>
    <cellStyle name="Buena 2" xfId="36242" hidden="1"/>
    <cellStyle name="Buena 2" xfId="36180" hidden="1"/>
    <cellStyle name="Buena 2" xfId="36252" hidden="1"/>
    <cellStyle name="Buena 2" xfId="36183" hidden="1"/>
    <cellStyle name="Buena 2" xfId="36258" hidden="1"/>
    <cellStyle name="Buena 2" xfId="36249" hidden="1"/>
    <cellStyle name="Buena 2" xfId="36449" hidden="1"/>
    <cellStyle name="Buena 2" xfId="36460" hidden="1"/>
    <cellStyle name="Buena 2" xfId="36447" hidden="1"/>
    <cellStyle name="Buena 2" xfId="36469" hidden="1"/>
    <cellStyle name="Buena 2" xfId="36445" hidden="1"/>
    <cellStyle name="Buena 2" xfId="36478" hidden="1"/>
    <cellStyle name="Buena 2" xfId="36443" hidden="1"/>
    <cellStyle name="Buena 2" xfId="36486" hidden="1"/>
    <cellStyle name="Buena 2" xfId="36441" hidden="1"/>
    <cellStyle name="Buena 2" xfId="36496" hidden="1"/>
    <cellStyle name="Buena 2" xfId="36458" hidden="1"/>
    <cellStyle name="Buena 2" xfId="36506" hidden="1"/>
    <cellStyle name="Buena 2" xfId="36457" hidden="1"/>
    <cellStyle name="Buena 2" xfId="36513" hidden="1"/>
    <cellStyle name="Buena 2" xfId="36451" hidden="1"/>
    <cellStyle name="Buena 2" xfId="36523" hidden="1"/>
    <cellStyle name="Buena 2" xfId="36454" hidden="1"/>
    <cellStyle name="Buena 2" xfId="36529" hidden="1"/>
    <cellStyle name="Buena 2" xfId="36520" hidden="1"/>
    <cellStyle name="Buena 2" xfId="36307" hidden="1"/>
    <cellStyle name="Buena 2" xfId="36436" hidden="1"/>
    <cellStyle name="Buena 2" xfId="36536" hidden="1"/>
    <cellStyle name="Buena 2" xfId="36383" hidden="1"/>
    <cellStyle name="Buena 2" xfId="36544" hidden="1"/>
    <cellStyle name="Buena 2" xfId="36378" hidden="1"/>
    <cellStyle name="Buena 2" xfId="36550" hidden="1"/>
    <cellStyle name="Buena 2" xfId="36291" hidden="1"/>
    <cellStyle name="Buena 2" xfId="36356" hidden="1"/>
    <cellStyle name="Buena 2" xfId="36284" hidden="1"/>
    <cellStyle name="Buena 2" xfId="36387" hidden="1"/>
    <cellStyle name="Buena 2" xfId="36271" hidden="1"/>
    <cellStyle name="Buena 2" xfId="36338" hidden="1"/>
    <cellStyle name="Buena 2" xfId="36541" hidden="1"/>
    <cellStyle name="Buena 2" xfId="36346" hidden="1"/>
    <cellStyle name="Buena 2" xfId="36428" hidden="1"/>
    <cellStyle name="Buena 2" xfId="36425" hidden="1"/>
    <cellStyle name="Buena 2" xfId="36421" hidden="1"/>
    <cellStyle name="Buena 2" xfId="36534" hidden="1"/>
    <cellStyle name="Buena 2" xfId="36322" hidden="1"/>
    <cellStyle name="Buena 2" xfId="36362" hidden="1"/>
    <cellStyle name="Buena 2" xfId="36297" hidden="1"/>
    <cellStyle name="Buena 2" xfId="36324" hidden="1"/>
    <cellStyle name="Buena 2" xfId="36333" hidden="1"/>
    <cellStyle name="Buena 2" xfId="36379" hidden="1"/>
    <cellStyle name="Buena 2" xfId="36552" hidden="1"/>
    <cellStyle name="Buena 2" xfId="36415" hidden="1"/>
    <cellStyle name="Buena 2" xfId="27488" hidden="1"/>
    <cellStyle name="Buena 2" xfId="36423" hidden="1"/>
    <cellStyle name="Buena 2" xfId="36292" hidden="1"/>
    <cellStyle name="Buena 2" xfId="36351" hidden="1"/>
    <cellStyle name="Buena 2" xfId="36278" hidden="1"/>
    <cellStyle name="Buena 2" xfId="36537" hidden="1"/>
    <cellStyle name="Buena 2" xfId="36264" hidden="1"/>
    <cellStyle name="Buena 2" xfId="36312" hidden="1"/>
    <cellStyle name="Buena 2" xfId="36418" hidden="1"/>
    <cellStyle name="Buena 2" xfId="36398" hidden="1"/>
    <cellStyle name="Buena 2" xfId="36347" hidden="1"/>
    <cellStyle name="Buena 2" xfId="30756" hidden="1"/>
    <cellStyle name="Buena 2" xfId="25161" hidden="1"/>
    <cellStyle name="Buena 2" xfId="26405" hidden="1"/>
    <cellStyle name="Buena 2" xfId="26357" hidden="1"/>
    <cellStyle name="Buena 2" xfId="25738" hidden="1"/>
    <cellStyle name="Buena 2" xfId="28081" hidden="1"/>
    <cellStyle name="Buena 2" xfId="27920" hidden="1"/>
    <cellStyle name="Buena 2" xfId="25500" hidden="1"/>
    <cellStyle name="Buena 2" xfId="26407" hidden="1"/>
    <cellStyle name="Buena 2" xfId="26911" hidden="1"/>
    <cellStyle name="Buena 2" xfId="25236" hidden="1"/>
    <cellStyle name="Buena 2" xfId="26386" hidden="1"/>
    <cellStyle name="Buena 2" xfId="25109" hidden="1"/>
    <cellStyle name="Buena 2" xfId="22295" hidden="1"/>
    <cellStyle name="Buena 2" xfId="26504" hidden="1"/>
    <cellStyle name="Buena 2" xfId="26042" hidden="1"/>
    <cellStyle name="Buena 2" xfId="25153" hidden="1"/>
    <cellStyle name="Buena 2" xfId="26248" hidden="1"/>
    <cellStyle name="Buena 2" xfId="23710" hidden="1"/>
    <cellStyle name="Buena 2" xfId="25851" hidden="1"/>
    <cellStyle name="Buena 2" xfId="22175" hidden="1"/>
    <cellStyle name="Buena 2" xfId="30724" hidden="1"/>
    <cellStyle name="Buena 2" xfId="23884" hidden="1"/>
    <cellStyle name="Buena 2" xfId="23573" hidden="1"/>
    <cellStyle name="Buena 2" xfId="22646" hidden="1"/>
    <cellStyle name="Buena 2" xfId="26822" hidden="1"/>
    <cellStyle name="Buena 2" xfId="30881" hidden="1"/>
    <cellStyle name="Buena 2" xfId="26990" hidden="1"/>
    <cellStyle name="Buena 2" xfId="26880" hidden="1"/>
    <cellStyle name="Buena 2" xfId="26910" hidden="1"/>
    <cellStyle name="Buena 2" xfId="36553" hidden="1"/>
    <cellStyle name="Buena 2" xfId="30732" hidden="1"/>
    <cellStyle name="Buena 2" xfId="36560" hidden="1"/>
    <cellStyle name="Buena 2" xfId="27854" hidden="1"/>
    <cellStyle name="Buena 2" xfId="36570" hidden="1"/>
    <cellStyle name="Buena 2" xfId="24494" hidden="1"/>
    <cellStyle name="Buena 2" xfId="36576" hidden="1"/>
    <cellStyle name="Buena 2" xfId="36567" hidden="1"/>
    <cellStyle name="Buena 2" xfId="36767" hidden="1"/>
    <cellStyle name="Buena 2" xfId="36778" hidden="1"/>
    <cellStyle name="Buena 2" xfId="36765" hidden="1"/>
    <cellStyle name="Buena 2" xfId="36787" hidden="1"/>
    <cellStyle name="Buena 2" xfId="36763" hidden="1"/>
    <cellStyle name="Buena 2" xfId="36796" hidden="1"/>
    <cellStyle name="Buena 2" xfId="36761" hidden="1"/>
    <cellStyle name="Buena 2" xfId="36804" hidden="1"/>
    <cellStyle name="Buena 2" xfId="36759" hidden="1"/>
    <cellStyle name="Buena 2" xfId="36814" hidden="1"/>
    <cellStyle name="Buena 2" xfId="36776" hidden="1"/>
    <cellStyle name="Buena 2" xfId="36824" hidden="1"/>
    <cellStyle name="Buena 2" xfId="36775" hidden="1"/>
    <cellStyle name="Buena 2" xfId="36831" hidden="1"/>
    <cellStyle name="Buena 2" xfId="36769" hidden="1"/>
    <cellStyle name="Buena 2" xfId="36841" hidden="1"/>
    <cellStyle name="Buena 2" xfId="36772" hidden="1"/>
    <cellStyle name="Buena 2" xfId="36847" hidden="1"/>
    <cellStyle name="Buena 2" xfId="36838" hidden="1"/>
    <cellStyle name="Buena 2" xfId="36625" hidden="1"/>
    <cellStyle name="Buena 2" xfId="36754" hidden="1"/>
    <cellStyle name="Buena 2" xfId="36854" hidden="1"/>
    <cellStyle name="Buena 2" xfId="36701" hidden="1"/>
    <cellStyle name="Buena 2" xfId="36862" hidden="1"/>
    <cellStyle name="Buena 2" xfId="36696" hidden="1"/>
    <cellStyle name="Buena 2" xfId="36868" hidden="1"/>
    <cellStyle name="Buena 2" xfId="36609" hidden="1"/>
    <cellStyle name="Buena 2" xfId="36674" hidden="1"/>
    <cellStyle name="Buena 2" xfId="36602" hidden="1"/>
    <cellStyle name="Buena 2" xfId="36705" hidden="1"/>
    <cellStyle name="Buena 2" xfId="36589" hidden="1"/>
    <cellStyle name="Buena 2" xfId="36656" hidden="1"/>
    <cellStyle name="Buena 2" xfId="36859" hidden="1"/>
    <cellStyle name="Buena 2" xfId="36664" hidden="1"/>
    <cellStyle name="Buena 2" xfId="36746" hidden="1"/>
    <cellStyle name="Buena 2" xfId="36743" hidden="1"/>
    <cellStyle name="Buena 2" xfId="36739" hidden="1"/>
    <cellStyle name="Buena 2" xfId="36852" hidden="1"/>
    <cellStyle name="Buena 2" xfId="36640" hidden="1"/>
    <cellStyle name="Buena 2" xfId="36680" hidden="1"/>
    <cellStyle name="Buena 2" xfId="36615" hidden="1"/>
    <cellStyle name="Buena 2" xfId="36642" hidden="1"/>
    <cellStyle name="Buena 2" xfId="36651" hidden="1"/>
    <cellStyle name="Buena 2" xfId="36697" hidden="1"/>
    <cellStyle name="Buena 2" xfId="36870" hidden="1"/>
    <cellStyle name="Buena 2" xfId="36733" hidden="1"/>
    <cellStyle name="Buena 2" xfId="27208" hidden="1"/>
    <cellStyle name="Buena 2" xfId="36741" hidden="1"/>
    <cellStyle name="Buena 2" xfId="36610" hidden="1"/>
    <cellStyle name="Buena 2" xfId="36669" hidden="1"/>
    <cellStyle name="Buena 2" xfId="36596" hidden="1"/>
    <cellStyle name="Buena 2" xfId="36855" hidden="1"/>
    <cellStyle name="Buena 2" xfId="36582" hidden="1"/>
    <cellStyle name="Buena 2" xfId="36630" hidden="1"/>
    <cellStyle name="Buena 2" xfId="36736" hidden="1"/>
    <cellStyle name="Buena 2" xfId="36716" hidden="1"/>
    <cellStyle name="Buena 2" xfId="36665" hidden="1"/>
    <cellStyle name="Buena 2" xfId="36884" hidden="1"/>
    <cellStyle name="Buena 2" xfId="36895" hidden="1"/>
    <cellStyle name="Buena 2" xfId="36882" hidden="1"/>
    <cellStyle name="Buena 2" xfId="36904" hidden="1"/>
    <cellStyle name="Buena 2" xfId="36880" hidden="1"/>
    <cellStyle name="Buena 2" xfId="36913" hidden="1"/>
    <cellStyle name="Buena 2" xfId="36878" hidden="1"/>
    <cellStyle name="Buena 2" xfId="36921" hidden="1"/>
    <cellStyle name="Buena 2" xfId="36876" hidden="1"/>
    <cellStyle name="Buena 2" xfId="36931" hidden="1"/>
    <cellStyle name="Buena 2" xfId="36893" hidden="1"/>
    <cellStyle name="Buena 2" xfId="36941" hidden="1"/>
    <cellStyle name="Buena 2" xfId="36892" hidden="1"/>
    <cellStyle name="Buena 2" xfId="36948" hidden="1"/>
    <cellStyle name="Buena 2" xfId="36886" hidden="1"/>
    <cellStyle name="Buena 2" xfId="36958" hidden="1"/>
    <cellStyle name="Buena 2" xfId="36889" hidden="1"/>
    <cellStyle name="Buena 2" xfId="36964" hidden="1"/>
    <cellStyle name="Buena 2" xfId="36955" hidden="1"/>
    <cellStyle name="Buena 2" xfId="36986" hidden="1"/>
    <cellStyle name="Buena 2" xfId="36997" hidden="1"/>
    <cellStyle name="Buena 2" xfId="36984" hidden="1"/>
    <cellStyle name="Buena 2" xfId="37006" hidden="1"/>
    <cellStyle name="Buena 2" xfId="36982" hidden="1"/>
    <cellStyle name="Buena 2" xfId="37015" hidden="1"/>
    <cellStyle name="Buena 2" xfId="36980" hidden="1"/>
    <cellStyle name="Buena 2" xfId="37023" hidden="1"/>
    <cellStyle name="Buena 2" xfId="36978" hidden="1"/>
    <cellStyle name="Buena 2" xfId="37033" hidden="1"/>
    <cellStyle name="Buena 2" xfId="36995" hidden="1"/>
    <cellStyle name="Buena 2" xfId="37043" hidden="1"/>
    <cellStyle name="Buena 2" xfId="36994" hidden="1"/>
    <cellStyle name="Buena 2" xfId="37050" hidden="1"/>
    <cellStyle name="Buena 2" xfId="36988" hidden="1"/>
    <cellStyle name="Buena 2" xfId="37060" hidden="1"/>
    <cellStyle name="Buena 2" xfId="36991" hidden="1"/>
    <cellStyle name="Buena 2" xfId="37066" hidden="1"/>
    <cellStyle name="Buena 2" xfId="37057" hidden="1"/>
    <cellStyle name="Buena 2" xfId="37257" hidden="1"/>
    <cellStyle name="Buena 2" xfId="37268" hidden="1"/>
    <cellStyle name="Buena 2" xfId="37255" hidden="1"/>
    <cellStyle name="Buena 2" xfId="37277" hidden="1"/>
    <cellStyle name="Buena 2" xfId="37253" hidden="1"/>
    <cellStyle name="Buena 2" xfId="37286" hidden="1"/>
    <cellStyle name="Buena 2" xfId="37251" hidden="1"/>
    <cellStyle name="Buena 2" xfId="37294" hidden="1"/>
    <cellStyle name="Buena 2" xfId="37249" hidden="1"/>
    <cellStyle name="Buena 2" xfId="37304" hidden="1"/>
    <cellStyle name="Buena 2" xfId="37266" hidden="1"/>
    <cellStyle name="Buena 2" xfId="37314" hidden="1"/>
    <cellStyle name="Buena 2" xfId="37265" hidden="1"/>
    <cellStyle name="Buena 2" xfId="37321" hidden="1"/>
    <cellStyle name="Buena 2" xfId="37259" hidden="1"/>
    <cellStyle name="Buena 2" xfId="37331" hidden="1"/>
    <cellStyle name="Buena 2" xfId="37262" hidden="1"/>
    <cellStyle name="Buena 2" xfId="37337" hidden="1"/>
    <cellStyle name="Buena 2" xfId="37328" hidden="1"/>
    <cellStyle name="Buena 2" xfId="37115" hidden="1"/>
    <cellStyle name="Buena 2" xfId="37244" hidden="1"/>
    <cellStyle name="Buena 2" xfId="37344" hidden="1"/>
    <cellStyle name="Buena 2" xfId="37191" hidden="1"/>
    <cellStyle name="Buena 2" xfId="37352" hidden="1"/>
    <cellStyle name="Buena 2" xfId="37186" hidden="1"/>
    <cellStyle name="Buena 2" xfId="37358" hidden="1"/>
    <cellStyle name="Buena 2" xfId="37099" hidden="1"/>
    <cellStyle name="Buena 2" xfId="37164" hidden="1"/>
    <cellStyle name="Buena 2" xfId="37092" hidden="1"/>
    <cellStyle name="Buena 2" xfId="37195" hidden="1"/>
    <cellStyle name="Buena 2" xfId="37079" hidden="1"/>
    <cellStyle name="Buena 2" xfId="37146" hidden="1"/>
    <cellStyle name="Buena 2" xfId="37349" hidden="1"/>
    <cellStyle name="Buena 2" xfId="37154" hidden="1"/>
    <cellStyle name="Buena 2" xfId="37236" hidden="1"/>
    <cellStyle name="Buena 2" xfId="37233" hidden="1"/>
    <cellStyle name="Buena 2" xfId="37229" hidden="1"/>
    <cellStyle name="Buena 2" xfId="37342" hidden="1"/>
    <cellStyle name="Buena 2" xfId="37130" hidden="1"/>
    <cellStyle name="Buena 2" xfId="37170" hidden="1"/>
    <cellStyle name="Buena 2" xfId="37105" hidden="1"/>
    <cellStyle name="Buena 2" xfId="37132" hidden="1"/>
    <cellStyle name="Buena 2" xfId="37141" hidden="1"/>
    <cellStyle name="Buena 2" xfId="37187" hidden="1"/>
    <cellStyle name="Buena 2" xfId="37360" hidden="1"/>
    <cellStyle name="Buena 2" xfId="37223" hidden="1"/>
    <cellStyle name="Buena 2" xfId="36971" hidden="1"/>
    <cellStyle name="Buena 2" xfId="37231" hidden="1"/>
    <cellStyle name="Buena 2" xfId="37100" hidden="1"/>
    <cellStyle name="Buena 2" xfId="37159" hidden="1"/>
    <cellStyle name="Buena 2" xfId="37086" hidden="1"/>
    <cellStyle name="Buena 2" xfId="37345" hidden="1"/>
    <cellStyle name="Buena 2" xfId="37072" hidden="1"/>
    <cellStyle name="Buena 2" xfId="37120" hidden="1"/>
    <cellStyle name="Buena 2" xfId="37226" hidden="1"/>
    <cellStyle name="Buena 2" xfId="37206" hidden="1"/>
    <cellStyle name="Buena 2" xfId="37155" hidden="1"/>
    <cellStyle name="Buena 2" xfId="37374" hidden="1"/>
    <cellStyle name="Buena 2" xfId="37385" hidden="1"/>
    <cellStyle name="Buena 2" xfId="37372" hidden="1"/>
    <cellStyle name="Buena 2" xfId="37394" hidden="1"/>
    <cellStyle name="Buena 2" xfId="37370" hidden="1"/>
    <cellStyle name="Buena 2" xfId="37403" hidden="1"/>
    <cellStyle name="Buena 2" xfId="37368" hidden="1"/>
    <cellStyle name="Buena 2" xfId="37411" hidden="1"/>
    <cellStyle name="Buena 2" xfId="37366" hidden="1"/>
    <cellStyle name="Buena 2" xfId="37421" hidden="1"/>
    <cellStyle name="Buena 2" xfId="37383" hidden="1"/>
    <cellStyle name="Buena 2" xfId="37431" hidden="1"/>
    <cellStyle name="Buena 2" xfId="37382" hidden="1"/>
    <cellStyle name="Buena 2" xfId="37438" hidden="1"/>
    <cellStyle name="Buena 2" xfId="37376" hidden="1"/>
    <cellStyle name="Buena 2" xfId="37448" hidden="1"/>
    <cellStyle name="Buena 2" xfId="37379" hidden="1"/>
    <cellStyle name="Buena 2" xfId="37454" hidden="1"/>
    <cellStyle name="Buena 2" xfId="37445" hidden="1"/>
    <cellStyle name="Buena 2" xfId="37476" hidden="1"/>
    <cellStyle name="Buena 2" xfId="37487" hidden="1"/>
    <cellStyle name="Buena 2" xfId="37474" hidden="1"/>
    <cellStyle name="Buena 2" xfId="37496" hidden="1"/>
    <cellStyle name="Buena 2" xfId="37472" hidden="1"/>
    <cellStyle name="Buena 2" xfId="37505" hidden="1"/>
    <cellStyle name="Buena 2" xfId="37470" hidden="1"/>
    <cellStyle name="Buena 2" xfId="37513" hidden="1"/>
    <cellStyle name="Buena 2" xfId="37468" hidden="1"/>
    <cellStyle name="Buena 2" xfId="37523" hidden="1"/>
    <cellStyle name="Buena 2" xfId="37485" hidden="1"/>
    <cellStyle name="Buena 2" xfId="37533" hidden="1"/>
    <cellStyle name="Buena 2" xfId="37484" hidden="1"/>
    <cellStyle name="Buena 2" xfId="37540" hidden="1"/>
    <cellStyle name="Buena 2" xfId="37478" hidden="1"/>
    <cellStyle name="Buena 2" xfId="37550" hidden="1"/>
    <cellStyle name="Buena 2" xfId="37481" hidden="1"/>
    <cellStyle name="Buena 2" xfId="37556" hidden="1"/>
    <cellStyle name="Buena 2" xfId="37547" hidden="1"/>
    <cellStyle name="Buena 2" xfId="37747" hidden="1"/>
    <cellStyle name="Buena 2" xfId="37758" hidden="1"/>
    <cellStyle name="Buena 2" xfId="37745" hidden="1"/>
    <cellStyle name="Buena 2" xfId="37767" hidden="1"/>
    <cellStyle name="Buena 2" xfId="37743" hidden="1"/>
    <cellStyle name="Buena 2" xfId="37776" hidden="1"/>
    <cellStyle name="Buena 2" xfId="37741" hidden="1"/>
    <cellStyle name="Buena 2" xfId="37784" hidden="1"/>
    <cellStyle name="Buena 2" xfId="37739" hidden="1"/>
    <cellStyle name="Buena 2" xfId="37794" hidden="1"/>
    <cellStyle name="Buena 2" xfId="37756" hidden="1"/>
    <cellStyle name="Buena 2" xfId="37804" hidden="1"/>
    <cellStyle name="Buena 2" xfId="37755" hidden="1"/>
    <cellStyle name="Buena 2" xfId="37811" hidden="1"/>
    <cellStyle name="Buena 2" xfId="37749" hidden="1"/>
    <cellStyle name="Buena 2" xfId="37821" hidden="1"/>
    <cellStyle name="Buena 2" xfId="37752" hidden="1"/>
    <cellStyle name="Buena 2" xfId="37827" hidden="1"/>
    <cellStyle name="Buena 2" xfId="37818" hidden="1"/>
    <cellStyle name="Buena 2" xfId="37605" hidden="1"/>
    <cellStyle name="Buena 2" xfId="37734" hidden="1"/>
    <cellStyle name="Buena 2" xfId="37834" hidden="1"/>
    <cellStyle name="Buena 2" xfId="37681" hidden="1"/>
    <cellStyle name="Buena 2" xfId="37842" hidden="1"/>
    <cellStyle name="Buena 2" xfId="37676" hidden="1"/>
    <cellStyle name="Buena 2" xfId="37848" hidden="1"/>
    <cellStyle name="Buena 2" xfId="37589" hidden="1"/>
    <cellStyle name="Buena 2" xfId="37654" hidden="1"/>
    <cellStyle name="Buena 2" xfId="37582" hidden="1"/>
    <cellStyle name="Buena 2" xfId="37685" hidden="1"/>
    <cellStyle name="Buena 2" xfId="37569" hidden="1"/>
    <cellStyle name="Buena 2" xfId="37636" hidden="1"/>
    <cellStyle name="Buena 2" xfId="37839" hidden="1"/>
    <cellStyle name="Buena 2" xfId="37644" hidden="1"/>
    <cellStyle name="Buena 2" xfId="37726" hidden="1"/>
    <cellStyle name="Buena 2" xfId="37723" hidden="1"/>
    <cellStyle name="Buena 2" xfId="37719" hidden="1"/>
    <cellStyle name="Buena 2" xfId="37832" hidden="1"/>
    <cellStyle name="Buena 2" xfId="37620" hidden="1"/>
    <cellStyle name="Buena 2" xfId="37660" hidden="1"/>
    <cellStyle name="Buena 2" xfId="37595" hidden="1"/>
    <cellStyle name="Buena 2" xfId="37622" hidden="1"/>
    <cellStyle name="Buena 2" xfId="37631" hidden="1"/>
    <cellStyle name="Buena 2" xfId="37677" hidden="1"/>
    <cellStyle name="Buena 2" xfId="37850" hidden="1"/>
    <cellStyle name="Buena 2" xfId="37713" hidden="1"/>
    <cellStyle name="Buena 2" xfId="37461" hidden="1"/>
    <cellStyle name="Buena 2" xfId="37721" hidden="1"/>
    <cellStyle name="Buena 2" xfId="37590" hidden="1"/>
    <cellStyle name="Buena 2" xfId="37649" hidden="1"/>
    <cellStyle name="Buena 2" xfId="37576" hidden="1"/>
    <cellStyle name="Buena 2" xfId="37835" hidden="1"/>
    <cellStyle name="Buena 2" xfId="37562" hidden="1"/>
    <cellStyle name="Buena 2" xfId="37610" hidden="1"/>
    <cellStyle name="Buena 2" xfId="37716" hidden="1"/>
    <cellStyle name="Buena 2" xfId="37696" hidden="1"/>
    <cellStyle name="Buena 2" xfId="37645" hidden="1"/>
    <cellStyle name="Buena 2" xfId="37864" hidden="1"/>
    <cellStyle name="Buena 2" xfId="37875" hidden="1"/>
    <cellStyle name="Buena 2" xfId="37862" hidden="1"/>
    <cellStyle name="Buena 2" xfId="37884" hidden="1"/>
    <cellStyle name="Buena 2" xfId="37860" hidden="1"/>
    <cellStyle name="Buena 2" xfId="37893" hidden="1"/>
    <cellStyle name="Buena 2" xfId="37858" hidden="1"/>
    <cellStyle name="Buena 2" xfId="37901" hidden="1"/>
    <cellStyle name="Buena 2" xfId="37856" hidden="1"/>
    <cellStyle name="Buena 2" xfId="37911" hidden="1"/>
    <cellStyle name="Buena 2" xfId="37873" hidden="1"/>
    <cellStyle name="Buena 2" xfId="37921" hidden="1"/>
    <cellStyle name="Buena 2" xfId="37872" hidden="1"/>
    <cellStyle name="Buena 2" xfId="37928" hidden="1"/>
    <cellStyle name="Buena 2" xfId="37866" hidden="1"/>
    <cellStyle name="Buena 2" xfId="37938" hidden="1"/>
    <cellStyle name="Buena 2" xfId="37869" hidden="1"/>
    <cellStyle name="Buena 2" xfId="37944" hidden="1"/>
    <cellStyle name="Buena 2" xfId="37935" hidden="1"/>
    <cellStyle name="Buena 2" xfId="37966" hidden="1"/>
    <cellStyle name="Buena 2" xfId="37977" hidden="1"/>
    <cellStyle name="Buena 2" xfId="37964" hidden="1"/>
    <cellStyle name="Buena 2" xfId="37986" hidden="1"/>
    <cellStyle name="Buena 2" xfId="37962" hidden="1"/>
    <cellStyle name="Buena 2" xfId="37995" hidden="1"/>
    <cellStyle name="Buena 2" xfId="37960" hidden="1"/>
    <cellStyle name="Buena 2" xfId="38003" hidden="1"/>
    <cellStyle name="Buena 2" xfId="37958" hidden="1"/>
    <cellStyle name="Buena 2" xfId="38013" hidden="1"/>
    <cellStyle name="Buena 2" xfId="37975" hidden="1"/>
    <cellStyle name="Buena 2" xfId="38023" hidden="1"/>
    <cellStyle name="Buena 2" xfId="37974" hidden="1"/>
    <cellStyle name="Buena 2" xfId="38030" hidden="1"/>
    <cellStyle name="Buena 2" xfId="37968" hidden="1"/>
    <cellStyle name="Buena 2" xfId="38040" hidden="1"/>
    <cellStyle name="Buena 2" xfId="37971" hidden="1"/>
    <cellStyle name="Buena 2" xfId="38046" hidden="1"/>
    <cellStyle name="Buena 2" xfId="38037" hidden="1"/>
    <cellStyle name="Buena 2" xfId="38237" hidden="1"/>
    <cellStyle name="Buena 2" xfId="38248" hidden="1"/>
    <cellStyle name="Buena 2" xfId="38235" hidden="1"/>
    <cellStyle name="Buena 2" xfId="38257" hidden="1"/>
    <cellStyle name="Buena 2" xfId="38233" hidden="1"/>
    <cellStyle name="Buena 2" xfId="38266" hidden="1"/>
    <cellStyle name="Buena 2" xfId="38231" hidden="1"/>
    <cellStyle name="Buena 2" xfId="38274" hidden="1"/>
    <cellStyle name="Buena 2" xfId="38229" hidden="1"/>
    <cellStyle name="Buena 2" xfId="38284" hidden="1"/>
    <cellStyle name="Buena 2" xfId="38246" hidden="1"/>
    <cellStyle name="Buena 2" xfId="38294" hidden="1"/>
    <cellStyle name="Buena 2" xfId="38245" hidden="1"/>
    <cellStyle name="Buena 2" xfId="38301" hidden="1"/>
    <cellStyle name="Buena 2" xfId="38239" hidden="1"/>
    <cellStyle name="Buena 2" xfId="38311" hidden="1"/>
    <cellStyle name="Buena 2" xfId="38242" hidden="1"/>
    <cellStyle name="Buena 2" xfId="38317" hidden="1"/>
    <cellStyle name="Buena 2" xfId="38308" hidden="1"/>
    <cellStyle name="Buena 2" xfId="38095" hidden="1"/>
    <cellStyle name="Buena 2" xfId="38224" hidden="1"/>
    <cellStyle name="Buena 2" xfId="38324" hidden="1"/>
    <cellStyle name="Buena 2" xfId="38171" hidden="1"/>
    <cellStyle name="Buena 2" xfId="38332" hidden="1"/>
    <cellStyle name="Buena 2" xfId="38166" hidden="1"/>
    <cellStyle name="Buena 2" xfId="38338" hidden="1"/>
    <cellStyle name="Buena 2" xfId="38079" hidden="1"/>
    <cellStyle name="Buena 2" xfId="38144" hidden="1"/>
    <cellStyle name="Buena 2" xfId="38072" hidden="1"/>
    <cellStyle name="Buena 2" xfId="38175" hidden="1"/>
    <cellStyle name="Buena 2" xfId="38059" hidden="1"/>
    <cellStyle name="Buena 2" xfId="38126" hidden="1"/>
    <cellStyle name="Buena 2" xfId="38329" hidden="1"/>
    <cellStyle name="Buena 2" xfId="38134" hidden="1"/>
    <cellStyle name="Buena 2" xfId="38216" hidden="1"/>
    <cellStyle name="Buena 2" xfId="38213" hidden="1"/>
    <cellStyle name="Buena 2" xfId="38209" hidden="1"/>
    <cellStyle name="Buena 2" xfId="38322" hidden="1"/>
    <cellStyle name="Buena 2" xfId="38110" hidden="1"/>
    <cellStyle name="Buena 2" xfId="38150" hidden="1"/>
    <cellStyle name="Buena 2" xfId="38085" hidden="1"/>
    <cellStyle name="Buena 2" xfId="38112" hidden="1"/>
    <cellStyle name="Buena 2" xfId="38121" hidden="1"/>
    <cellStyle name="Buena 2" xfId="38167" hidden="1"/>
    <cellStyle name="Buena 2" xfId="38340" hidden="1"/>
    <cellStyle name="Buena 2" xfId="38203" hidden="1"/>
    <cellStyle name="Buena 2" xfId="37951" hidden="1"/>
    <cellStyle name="Buena 2" xfId="38211" hidden="1"/>
    <cellStyle name="Buena 2" xfId="38080" hidden="1"/>
    <cellStyle name="Buena 2" xfId="38139" hidden="1"/>
    <cellStyle name="Buena 2" xfId="38066" hidden="1"/>
    <cellStyle name="Buena 2" xfId="38325" hidden="1"/>
    <cellStyle name="Buena 2" xfId="38052" hidden="1"/>
    <cellStyle name="Buena 2" xfId="38100" hidden="1"/>
    <cellStyle name="Buena 2" xfId="38206" hidden="1"/>
    <cellStyle name="Buena 2" xfId="38186" hidden="1"/>
    <cellStyle name="Buena 2" xfId="38135" hidden="1"/>
    <cellStyle name="Buena 2" xfId="38354" hidden="1"/>
    <cellStyle name="Buena 2" xfId="38365" hidden="1"/>
    <cellStyle name="Buena 2" xfId="38352" hidden="1"/>
    <cellStyle name="Buena 2" xfId="38374" hidden="1"/>
    <cellStyle name="Buena 2" xfId="38350" hidden="1"/>
    <cellStyle name="Buena 2" xfId="38383" hidden="1"/>
    <cellStyle name="Buena 2" xfId="38348" hidden="1"/>
    <cellStyle name="Buena 2" xfId="38391" hidden="1"/>
    <cellStyle name="Buena 2" xfId="38346" hidden="1"/>
    <cellStyle name="Buena 2" xfId="38401" hidden="1"/>
    <cellStyle name="Buena 2" xfId="38363" hidden="1"/>
    <cellStyle name="Buena 2" xfId="38411" hidden="1"/>
    <cellStyle name="Buena 2" xfId="38362" hidden="1"/>
    <cellStyle name="Buena 2" xfId="38418" hidden="1"/>
    <cellStyle name="Buena 2" xfId="38356" hidden="1"/>
    <cellStyle name="Buena 2" xfId="38428" hidden="1"/>
    <cellStyle name="Buena 2" xfId="38359" hidden="1"/>
    <cellStyle name="Buena 2" xfId="38434" hidden="1"/>
    <cellStyle name="Buena 2" xfId="38425" hidden="1"/>
    <cellStyle name="Buena 2" xfId="38456" hidden="1"/>
    <cellStyle name="Buena 2" xfId="38467" hidden="1"/>
    <cellStyle name="Buena 2" xfId="38454" hidden="1"/>
    <cellStyle name="Buena 2" xfId="38476" hidden="1"/>
    <cellStyle name="Buena 2" xfId="38452" hidden="1"/>
    <cellStyle name="Buena 2" xfId="38485" hidden="1"/>
    <cellStyle name="Buena 2" xfId="38450" hidden="1"/>
    <cellStyle name="Buena 2" xfId="38493" hidden="1"/>
    <cellStyle name="Buena 2" xfId="38448" hidden="1"/>
    <cellStyle name="Buena 2" xfId="38503" hidden="1"/>
    <cellStyle name="Buena 2" xfId="38465" hidden="1"/>
    <cellStyle name="Buena 2" xfId="38513" hidden="1"/>
    <cellStyle name="Buena 2" xfId="38464" hidden="1"/>
    <cellStyle name="Buena 2" xfId="38520" hidden="1"/>
    <cellStyle name="Buena 2" xfId="38458" hidden="1"/>
    <cellStyle name="Buena 2" xfId="38530" hidden="1"/>
    <cellStyle name="Buena 2" xfId="38461" hidden="1"/>
    <cellStyle name="Buena 2" xfId="38536" hidden="1"/>
    <cellStyle name="Buena 2" xfId="38527" hidden="1"/>
    <cellStyle name="Buena 2" xfId="38727" hidden="1"/>
    <cellStyle name="Buena 2" xfId="38738" hidden="1"/>
    <cellStyle name="Buena 2" xfId="38725" hidden="1"/>
    <cellStyle name="Buena 2" xfId="38747" hidden="1"/>
    <cellStyle name="Buena 2" xfId="38723" hidden="1"/>
    <cellStyle name="Buena 2" xfId="38756" hidden="1"/>
    <cellStyle name="Buena 2" xfId="38721" hidden="1"/>
    <cellStyle name="Buena 2" xfId="38764" hidden="1"/>
    <cellStyle name="Buena 2" xfId="38719" hidden="1"/>
    <cellStyle name="Buena 2" xfId="38774" hidden="1"/>
    <cellStyle name="Buena 2" xfId="38736" hidden="1"/>
    <cellStyle name="Buena 2" xfId="38784" hidden="1"/>
    <cellStyle name="Buena 2" xfId="38735" hidden="1"/>
    <cellStyle name="Buena 2" xfId="38791" hidden="1"/>
    <cellStyle name="Buena 2" xfId="38729" hidden="1"/>
    <cellStyle name="Buena 2" xfId="38801" hidden="1"/>
    <cellStyle name="Buena 2" xfId="38732" hidden="1"/>
    <cellStyle name="Buena 2" xfId="38807" hidden="1"/>
    <cellStyle name="Buena 2" xfId="38798" hidden="1"/>
    <cellStyle name="Buena 2" xfId="38585" hidden="1"/>
    <cellStyle name="Buena 2" xfId="38714" hidden="1"/>
    <cellStyle name="Buena 2" xfId="38814" hidden="1"/>
    <cellStyle name="Buena 2" xfId="38661" hidden="1"/>
    <cellStyle name="Buena 2" xfId="38822" hidden="1"/>
    <cellStyle name="Buena 2" xfId="38656" hidden="1"/>
    <cellStyle name="Buena 2" xfId="38828" hidden="1"/>
    <cellStyle name="Buena 2" xfId="38569" hidden="1"/>
    <cellStyle name="Buena 2" xfId="38634" hidden="1"/>
    <cellStyle name="Buena 2" xfId="38562" hidden="1"/>
    <cellStyle name="Buena 2" xfId="38665" hidden="1"/>
    <cellStyle name="Buena 2" xfId="38549" hidden="1"/>
    <cellStyle name="Buena 2" xfId="38616" hidden="1"/>
    <cellStyle name="Buena 2" xfId="38819" hidden="1"/>
    <cellStyle name="Buena 2" xfId="38624" hidden="1"/>
    <cellStyle name="Buena 2" xfId="38706" hidden="1"/>
    <cellStyle name="Buena 2" xfId="38703" hidden="1"/>
    <cellStyle name="Buena 2" xfId="38699" hidden="1"/>
    <cellStyle name="Buena 2" xfId="38812" hidden="1"/>
    <cellStyle name="Buena 2" xfId="38600" hidden="1"/>
    <cellStyle name="Buena 2" xfId="38640" hidden="1"/>
    <cellStyle name="Buena 2" xfId="38575" hidden="1"/>
    <cellStyle name="Buena 2" xfId="38602" hidden="1"/>
    <cellStyle name="Buena 2" xfId="38611" hidden="1"/>
    <cellStyle name="Buena 2" xfId="38657" hidden="1"/>
    <cellStyle name="Buena 2" xfId="38830" hidden="1"/>
    <cellStyle name="Buena 2" xfId="38693" hidden="1"/>
    <cellStyle name="Buena 2" xfId="38441" hidden="1"/>
    <cellStyle name="Buena 2" xfId="38701" hidden="1"/>
    <cellStyle name="Buena 2" xfId="38570" hidden="1"/>
    <cellStyle name="Buena 2" xfId="38629" hidden="1"/>
    <cellStyle name="Buena 2" xfId="38556" hidden="1"/>
    <cellStyle name="Buena 2" xfId="38815" hidden="1"/>
    <cellStyle name="Buena 2" xfId="38542" hidden="1"/>
    <cellStyle name="Buena 2" xfId="38590" hidden="1"/>
    <cellStyle name="Buena 2" xfId="38696" hidden="1"/>
    <cellStyle name="Buena 2" xfId="38676" hidden="1"/>
    <cellStyle name="Buena 2" xfId="38625"/>
    <cellStyle name="Buena 3" xfId="5077" hidden="1"/>
    <cellStyle name="Buena 3" xfId="5096" hidden="1"/>
    <cellStyle name="Buena 3" xfId="5108" hidden="1"/>
    <cellStyle name="Buena 3" xfId="5120" hidden="1"/>
    <cellStyle name="Buena 3" xfId="5131" hidden="1"/>
    <cellStyle name="Buena 3" xfId="5143" hidden="1"/>
    <cellStyle name="Buena 3" xfId="5114" hidden="1"/>
    <cellStyle name="Buena 3" xfId="5139" hidden="1"/>
    <cellStyle name="Buena 3" xfId="5138" hidden="1"/>
    <cellStyle name="Buena 3" xfId="5178" hidden="1"/>
    <cellStyle name="Buena 3" xfId="10240" hidden="1"/>
    <cellStyle name="Buena 3" xfId="10252" hidden="1"/>
    <cellStyle name="Buena 3" xfId="10264" hidden="1"/>
    <cellStyle name="Buena 3" xfId="10275" hidden="1"/>
    <cellStyle name="Buena 3" xfId="10287" hidden="1"/>
    <cellStyle name="Buena 3" xfId="10258" hidden="1"/>
    <cellStyle name="Buena 3" xfId="10283" hidden="1"/>
    <cellStyle name="Buena 3" xfId="10282" hidden="1"/>
    <cellStyle name="Buena 3" xfId="10316" hidden="1"/>
    <cellStyle name="Buena 3" xfId="10765" hidden="1"/>
    <cellStyle name="Buena 3" xfId="10774" hidden="1"/>
    <cellStyle name="Buena 3" xfId="10783" hidden="1"/>
    <cellStyle name="Buena 3" xfId="10791" hidden="1"/>
    <cellStyle name="Buena 3" xfId="10801" hidden="1"/>
    <cellStyle name="Buena 3" xfId="10777" hidden="1"/>
    <cellStyle name="Buena 3" xfId="10797" hidden="1"/>
    <cellStyle name="Buena 3" xfId="10796" hidden="1"/>
    <cellStyle name="Buena 3" xfId="10821" hidden="1"/>
    <cellStyle name="Buena 3" xfId="10649" hidden="1"/>
    <cellStyle name="Buena 3" xfId="10635" hidden="1"/>
    <cellStyle name="Buena 3" xfId="10630" hidden="1"/>
    <cellStyle name="Buena 3" xfId="10709" hidden="1"/>
    <cellStyle name="Buena 3" xfId="10703" hidden="1"/>
    <cellStyle name="Buena 3" xfId="10682" hidden="1"/>
    <cellStyle name="Buena 3" xfId="10706" hidden="1"/>
    <cellStyle name="Buena 3" xfId="10669" hidden="1"/>
    <cellStyle name="Buena 3" xfId="10606" hidden="1"/>
    <cellStyle name="Buena 3" xfId="10573" hidden="1"/>
    <cellStyle name="Buena 3" xfId="10705" hidden="1"/>
    <cellStyle name="Buena 3" xfId="10618" hidden="1"/>
    <cellStyle name="Buena 3" xfId="10693" hidden="1"/>
    <cellStyle name="Buena 3" xfId="10655" hidden="1"/>
    <cellStyle name="Buena 3" xfId="10678" hidden="1"/>
    <cellStyle name="Buena 3" xfId="10715" hidden="1"/>
    <cellStyle name="Buena 3" xfId="10580" hidden="1"/>
    <cellStyle name="Buena 3" xfId="10710" hidden="1"/>
    <cellStyle name="Buena 3" xfId="15891" hidden="1"/>
    <cellStyle name="Buena 3" xfId="15903" hidden="1"/>
    <cellStyle name="Buena 3" xfId="15915" hidden="1"/>
    <cellStyle name="Buena 3" xfId="15926" hidden="1"/>
    <cellStyle name="Buena 3" xfId="15938" hidden="1"/>
    <cellStyle name="Buena 3" xfId="15909" hidden="1"/>
    <cellStyle name="Buena 3" xfId="15934" hidden="1"/>
    <cellStyle name="Buena 3" xfId="15933" hidden="1"/>
    <cellStyle name="Buena 3" xfId="15971" hidden="1"/>
    <cellStyle name="Buena 3" xfId="21023" hidden="1"/>
    <cellStyle name="Buena 3" xfId="21035" hidden="1"/>
    <cellStyle name="Buena 3" xfId="21047" hidden="1"/>
    <cellStyle name="Buena 3" xfId="21058" hidden="1"/>
    <cellStyle name="Buena 3" xfId="21070" hidden="1"/>
    <cellStyle name="Buena 3" xfId="21041" hidden="1"/>
    <cellStyle name="Buena 3" xfId="21066" hidden="1"/>
    <cellStyle name="Buena 3" xfId="21065" hidden="1"/>
    <cellStyle name="Buena 3" xfId="21099" hidden="1"/>
    <cellStyle name="Buena 3" xfId="21548" hidden="1"/>
    <cellStyle name="Buena 3" xfId="21557" hidden="1"/>
    <cellStyle name="Buena 3" xfId="21566" hidden="1"/>
    <cellStyle name="Buena 3" xfId="21574" hidden="1"/>
    <cellStyle name="Buena 3" xfId="21584" hidden="1"/>
    <cellStyle name="Buena 3" xfId="21560" hidden="1"/>
    <cellStyle name="Buena 3" xfId="21580" hidden="1"/>
    <cellStyle name="Buena 3" xfId="21579" hidden="1"/>
    <cellStyle name="Buena 3" xfId="21604" hidden="1"/>
    <cellStyle name="Buena 3" xfId="21432" hidden="1"/>
    <cellStyle name="Buena 3" xfId="21418" hidden="1"/>
    <cellStyle name="Buena 3" xfId="21413" hidden="1"/>
    <cellStyle name="Buena 3" xfId="21492" hidden="1"/>
    <cellStyle name="Buena 3" xfId="21486" hidden="1"/>
    <cellStyle name="Buena 3" xfId="21465" hidden="1"/>
    <cellStyle name="Buena 3" xfId="21489" hidden="1"/>
    <cellStyle name="Buena 3" xfId="21452" hidden="1"/>
    <cellStyle name="Buena 3" xfId="21389" hidden="1"/>
    <cellStyle name="Buena 3" xfId="21356" hidden="1"/>
    <cellStyle name="Buena 3" xfId="21488" hidden="1"/>
    <cellStyle name="Buena 3" xfId="21401" hidden="1"/>
    <cellStyle name="Buena 3" xfId="21476" hidden="1"/>
    <cellStyle name="Buena 3" xfId="21438" hidden="1"/>
    <cellStyle name="Buena 3" xfId="21461" hidden="1"/>
    <cellStyle name="Buena 3" xfId="21498" hidden="1"/>
    <cellStyle name="Buena 3" xfId="21363" hidden="1"/>
    <cellStyle name="Buena 3" xfId="21493" hidden="1"/>
    <cellStyle name="Buena 3" xfId="22832" hidden="1"/>
    <cellStyle name="Buena 3" xfId="22842" hidden="1"/>
    <cellStyle name="Buena 3" xfId="22851" hidden="1"/>
    <cellStyle name="Buena 3" xfId="22859" hidden="1"/>
    <cellStyle name="Buena 3" xfId="22870" hidden="1"/>
    <cellStyle name="Buena 3" xfId="22845" hidden="1"/>
    <cellStyle name="Buena 3" xfId="22866" hidden="1"/>
    <cellStyle name="Buena 3" xfId="22865" hidden="1"/>
    <cellStyle name="Buena 3" xfId="22890" hidden="1"/>
    <cellStyle name="Buena 3" xfId="24055" hidden="1"/>
    <cellStyle name="Buena 3" xfId="24065" hidden="1"/>
    <cellStyle name="Buena 3" xfId="24074" hidden="1"/>
    <cellStyle name="Buena 3" xfId="24082" hidden="1"/>
    <cellStyle name="Buena 3" xfId="24093" hidden="1"/>
    <cellStyle name="Buena 3" xfId="24068" hidden="1"/>
    <cellStyle name="Buena 3" xfId="24089" hidden="1"/>
    <cellStyle name="Buena 3" xfId="24088" hidden="1"/>
    <cellStyle name="Buena 3" xfId="24113" hidden="1"/>
    <cellStyle name="Buena 3" xfId="24375" hidden="1"/>
    <cellStyle name="Buena 3" xfId="24384" hidden="1"/>
    <cellStyle name="Buena 3" xfId="24393" hidden="1"/>
    <cellStyle name="Buena 3" xfId="24401" hidden="1"/>
    <cellStyle name="Buena 3" xfId="24411" hidden="1"/>
    <cellStyle name="Buena 3" xfId="24387" hidden="1"/>
    <cellStyle name="Buena 3" xfId="24407" hidden="1"/>
    <cellStyle name="Buena 3" xfId="24406" hidden="1"/>
    <cellStyle name="Buena 3" xfId="24431" hidden="1"/>
    <cellStyle name="Buena 3" xfId="24260" hidden="1"/>
    <cellStyle name="Buena 3" xfId="24246" hidden="1"/>
    <cellStyle name="Buena 3" xfId="24241" hidden="1"/>
    <cellStyle name="Buena 3" xfId="24319" hidden="1"/>
    <cellStyle name="Buena 3" xfId="24314" hidden="1"/>
    <cellStyle name="Buena 3" xfId="24293" hidden="1"/>
    <cellStyle name="Buena 3" xfId="24317" hidden="1"/>
    <cellStyle name="Buena 3" xfId="24280" hidden="1"/>
    <cellStyle name="Buena 3" xfId="24217" hidden="1"/>
    <cellStyle name="Buena 3" xfId="24186" hidden="1"/>
    <cellStyle name="Buena 3" xfId="24316" hidden="1"/>
    <cellStyle name="Buena 3" xfId="24229" hidden="1"/>
    <cellStyle name="Buena 3" xfId="24304" hidden="1"/>
    <cellStyle name="Buena 3" xfId="24266" hidden="1"/>
    <cellStyle name="Buena 3" xfId="24289" hidden="1"/>
    <cellStyle name="Buena 3" xfId="24325" hidden="1"/>
    <cellStyle name="Buena 3" xfId="24193" hidden="1"/>
    <cellStyle name="Buena 3" xfId="24320" hidden="1"/>
    <cellStyle name="Buena 3" xfId="24531" hidden="1"/>
    <cellStyle name="Buena 3" xfId="24540" hidden="1"/>
    <cellStyle name="Buena 3" xfId="24549" hidden="1"/>
    <cellStyle name="Buena 3" xfId="24557" hidden="1"/>
    <cellStyle name="Buena 3" xfId="24567" hidden="1"/>
    <cellStyle name="Buena 3" xfId="24543" hidden="1"/>
    <cellStyle name="Buena 3" xfId="24563" hidden="1"/>
    <cellStyle name="Buena 3" xfId="24562" hidden="1"/>
    <cellStyle name="Buena 3" xfId="24587" hidden="1"/>
    <cellStyle name="Buena 3" xfId="24633" hidden="1"/>
    <cellStyle name="Buena 3" xfId="24642" hidden="1"/>
    <cellStyle name="Buena 3" xfId="24651" hidden="1"/>
    <cellStyle name="Buena 3" xfId="24659" hidden="1"/>
    <cellStyle name="Buena 3" xfId="24669" hidden="1"/>
    <cellStyle name="Buena 3" xfId="24645" hidden="1"/>
    <cellStyle name="Buena 3" xfId="24665" hidden="1"/>
    <cellStyle name="Buena 3" xfId="24664" hidden="1"/>
    <cellStyle name="Buena 3" xfId="24689" hidden="1"/>
    <cellStyle name="Buena 3" xfId="24904" hidden="1"/>
    <cellStyle name="Buena 3" xfId="24913" hidden="1"/>
    <cellStyle name="Buena 3" xfId="24922" hidden="1"/>
    <cellStyle name="Buena 3" xfId="24930" hidden="1"/>
    <cellStyle name="Buena 3" xfId="24940" hidden="1"/>
    <cellStyle name="Buena 3" xfId="24916" hidden="1"/>
    <cellStyle name="Buena 3" xfId="24936" hidden="1"/>
    <cellStyle name="Buena 3" xfId="24935" hidden="1"/>
    <cellStyle name="Buena 3" xfId="24960" hidden="1"/>
    <cellStyle name="Buena 3" xfId="24790" hidden="1"/>
    <cellStyle name="Buena 3" xfId="24776" hidden="1"/>
    <cellStyle name="Buena 3" xfId="24771" hidden="1"/>
    <cellStyle name="Buena 3" xfId="24848" hidden="1"/>
    <cellStyle name="Buena 3" xfId="24843" hidden="1"/>
    <cellStyle name="Buena 3" xfId="24822" hidden="1"/>
    <cellStyle name="Buena 3" xfId="24846" hidden="1"/>
    <cellStyle name="Buena 3" xfId="24809" hidden="1"/>
    <cellStyle name="Buena 3" xfId="24748" hidden="1"/>
    <cellStyle name="Buena 3" xfId="24717" hidden="1"/>
    <cellStyle name="Buena 3" xfId="24845" hidden="1"/>
    <cellStyle name="Buena 3" xfId="24760" hidden="1"/>
    <cellStyle name="Buena 3" xfId="24833" hidden="1"/>
    <cellStyle name="Buena 3" xfId="24795" hidden="1"/>
    <cellStyle name="Buena 3" xfId="24818" hidden="1"/>
    <cellStyle name="Buena 3" xfId="24854" hidden="1"/>
    <cellStyle name="Buena 3" xfId="24724" hidden="1"/>
    <cellStyle name="Buena 3" xfId="24849" hidden="1"/>
    <cellStyle name="Buena 3" xfId="26140" hidden="1"/>
    <cellStyle name="Buena 3" xfId="26149" hidden="1"/>
    <cellStyle name="Buena 3" xfId="26158" hidden="1"/>
    <cellStyle name="Buena 3" xfId="26166" hidden="1"/>
    <cellStyle name="Buena 3" xfId="26176" hidden="1"/>
    <cellStyle name="Buena 3" xfId="26152" hidden="1"/>
    <cellStyle name="Buena 3" xfId="26172" hidden="1"/>
    <cellStyle name="Buena 3" xfId="26171" hidden="1"/>
    <cellStyle name="Buena 3" xfId="26197" hidden="1"/>
    <cellStyle name="Buena 3" xfId="27398" hidden="1"/>
    <cellStyle name="Buena 3" xfId="27407" hidden="1"/>
    <cellStyle name="Buena 3" xfId="27416" hidden="1"/>
    <cellStyle name="Buena 3" xfId="27424" hidden="1"/>
    <cellStyle name="Buena 3" xfId="27435" hidden="1"/>
    <cellStyle name="Buena 3" xfId="27410" hidden="1"/>
    <cellStyle name="Buena 3" xfId="27431" hidden="1"/>
    <cellStyle name="Buena 3" xfId="27430" hidden="1"/>
    <cellStyle name="Buena 3" xfId="27459" hidden="1"/>
    <cellStyle name="Buena 3" xfId="27711" hidden="1"/>
    <cellStyle name="Buena 3" xfId="27720" hidden="1"/>
    <cellStyle name="Buena 3" xfId="27729" hidden="1"/>
    <cellStyle name="Buena 3" xfId="27737" hidden="1"/>
    <cellStyle name="Buena 3" xfId="27747" hidden="1"/>
    <cellStyle name="Buena 3" xfId="27723" hidden="1"/>
    <cellStyle name="Buena 3" xfId="27743" hidden="1"/>
    <cellStyle name="Buena 3" xfId="27742" hidden="1"/>
    <cellStyle name="Buena 3" xfId="27767" hidden="1"/>
    <cellStyle name="Buena 3" xfId="27597" hidden="1"/>
    <cellStyle name="Buena 3" xfId="27583" hidden="1"/>
    <cellStyle name="Buena 3" xfId="27578" hidden="1"/>
    <cellStyle name="Buena 3" xfId="27655" hidden="1"/>
    <cellStyle name="Buena 3" xfId="27650" hidden="1"/>
    <cellStyle name="Buena 3" xfId="27629" hidden="1"/>
    <cellStyle name="Buena 3" xfId="27653" hidden="1"/>
    <cellStyle name="Buena 3" xfId="27616" hidden="1"/>
    <cellStyle name="Buena 3" xfId="27555" hidden="1"/>
    <cellStyle name="Buena 3" xfId="27524" hidden="1"/>
    <cellStyle name="Buena 3" xfId="27652" hidden="1"/>
    <cellStyle name="Buena 3" xfId="27567" hidden="1"/>
    <cellStyle name="Buena 3" xfId="27640" hidden="1"/>
    <cellStyle name="Buena 3" xfId="27602" hidden="1"/>
    <cellStyle name="Buena 3" xfId="27625" hidden="1"/>
    <cellStyle name="Buena 3" xfId="27661" hidden="1"/>
    <cellStyle name="Buena 3" xfId="27531" hidden="1"/>
    <cellStyle name="Buena 3" xfId="27656" hidden="1"/>
    <cellStyle name="Buena 3" xfId="22695" hidden="1"/>
    <cellStyle name="Buena 3" xfId="23398" hidden="1"/>
    <cellStyle name="Buena 3" xfId="23677" hidden="1"/>
    <cellStyle name="Buena 3" xfId="25204" hidden="1"/>
    <cellStyle name="Buena 3" xfId="23922" hidden="1"/>
    <cellStyle name="Buena 3" xfId="21916" hidden="1"/>
    <cellStyle name="Buena 3" xfId="26738" hidden="1"/>
    <cellStyle name="Buena 3" xfId="25460" hidden="1"/>
    <cellStyle name="Buena 3" xfId="21913" hidden="1"/>
    <cellStyle name="Buena 3" xfId="26897" hidden="1"/>
    <cellStyle name="Buena 3" xfId="25078" hidden="1"/>
    <cellStyle name="Buena 3" xfId="23795" hidden="1"/>
    <cellStyle name="Buena 3" xfId="25344" hidden="1"/>
    <cellStyle name="Buena 3" xfId="25613" hidden="1"/>
    <cellStyle name="Buena 3" xfId="22311" hidden="1"/>
    <cellStyle name="Buena 3" xfId="21784" hidden="1"/>
    <cellStyle name="Buena 3" xfId="22034" hidden="1"/>
    <cellStyle name="Buena 3" xfId="25077" hidden="1"/>
    <cellStyle name="Buena 3" xfId="23234" hidden="1"/>
    <cellStyle name="Buena 3" xfId="22995" hidden="1"/>
    <cellStyle name="Buena 3" xfId="27095" hidden="1"/>
    <cellStyle name="Buena 3" xfId="25580" hidden="1"/>
    <cellStyle name="Buena 3" xfId="22524" hidden="1"/>
    <cellStyle name="Buena 3" xfId="23519" hidden="1"/>
    <cellStyle name="Buena 3" xfId="23232" hidden="1"/>
    <cellStyle name="Buena 3" xfId="26559" hidden="1"/>
    <cellStyle name="Buena 3" xfId="26307" hidden="1"/>
    <cellStyle name="Buena 3" xfId="23527" hidden="1"/>
    <cellStyle name="Buena 3" xfId="25305" hidden="1"/>
    <cellStyle name="Buena 3" xfId="23004" hidden="1"/>
    <cellStyle name="Buena 3" xfId="26314" hidden="1"/>
    <cellStyle name="Buena 3" xfId="27100" hidden="1"/>
    <cellStyle name="Buena 3" xfId="22284" hidden="1"/>
    <cellStyle name="Buena 3" xfId="21994" hidden="1"/>
    <cellStyle name="Buena 3" xfId="23240" hidden="1"/>
    <cellStyle name="Buena 3" xfId="25839" hidden="1"/>
    <cellStyle name="Buena 3" xfId="23246" hidden="1"/>
    <cellStyle name="Buena 3" xfId="22530" hidden="1"/>
    <cellStyle name="Buena 3" xfId="22288" hidden="1"/>
    <cellStyle name="Buena 3" xfId="26315" hidden="1"/>
    <cellStyle name="Buena 3" xfId="27103" hidden="1"/>
    <cellStyle name="Buena 3" xfId="23001" hidden="1"/>
    <cellStyle name="Buena 3" xfId="25301" hidden="1"/>
    <cellStyle name="Buena 3" xfId="25047" hidden="1"/>
    <cellStyle name="Buena 3" xfId="22999" hidden="1"/>
    <cellStyle name="Buena 3" xfId="23221" hidden="1"/>
    <cellStyle name="Buena 3" xfId="22979" hidden="1"/>
    <cellStyle name="Buena 3" xfId="27080" hidden="1"/>
    <cellStyle name="Buena 3" xfId="25566" hidden="1"/>
    <cellStyle name="Buena 3" xfId="22510" hidden="1"/>
    <cellStyle name="Buena 3" xfId="23505" hidden="1"/>
    <cellStyle name="Buena 3" xfId="23219" hidden="1"/>
    <cellStyle name="Buena 3" xfId="26543" hidden="1"/>
    <cellStyle name="Buena 3" xfId="25019" hidden="1"/>
    <cellStyle name="Buena 3" xfId="22500" hidden="1"/>
    <cellStyle name="Buena 3" xfId="22252" hidden="1"/>
    <cellStyle name="Buena 3" xfId="11099" hidden="1"/>
    <cellStyle name="Buena 3" xfId="25270" hidden="1"/>
    <cellStyle name="Buena 3" xfId="26282" hidden="1"/>
    <cellStyle name="Buena 3" xfId="23208" hidden="1"/>
    <cellStyle name="Buena 3" xfId="22498" hidden="1"/>
    <cellStyle name="Buena 3" xfId="23728" hidden="1"/>
    <cellStyle name="Buena 3" xfId="23490" hidden="1"/>
    <cellStyle name="Buena 3" xfId="22409" hidden="1"/>
    <cellStyle name="Buena 3" xfId="21880" hidden="1"/>
    <cellStyle name="Buena 3" xfId="26698" hidden="1"/>
    <cellStyle name="Buena 3" xfId="25173" hidden="1"/>
    <cellStyle name="Buena 3" xfId="25964" hidden="1"/>
    <cellStyle name="Buena 3" xfId="23119" hidden="1"/>
    <cellStyle name="Buena 3" xfId="22401" hidden="1"/>
    <cellStyle name="Buena 3" xfId="23636" hidden="1"/>
    <cellStyle name="Buena 3" xfId="22106" hidden="1"/>
    <cellStyle name="Buena 3" xfId="25793" hidden="1"/>
    <cellStyle name="Buena 3" xfId="23721" hidden="1"/>
    <cellStyle name="Buena 3" xfId="25263" hidden="1"/>
    <cellStyle name="Buena 3" xfId="26503" hidden="1"/>
    <cellStyle name="Buena 3" xfId="27056" hidden="1"/>
    <cellStyle name="Buena 3" xfId="25791" hidden="1"/>
    <cellStyle name="Buena 3" xfId="21952" hidden="1"/>
    <cellStyle name="Buena 3" xfId="22489" hidden="1"/>
    <cellStyle name="Buena 3" xfId="25003" hidden="1"/>
    <cellStyle name="Buena 3" xfId="26279" hidden="1"/>
    <cellStyle name="Buena 3" xfId="22487" hidden="1"/>
    <cellStyle name="Buena 3" xfId="23722" hidden="1"/>
    <cellStyle name="Buena 3" xfId="24020" hidden="1"/>
    <cellStyle name="Buena 3" xfId="11106" hidden="1"/>
    <cellStyle name="Buena 3" xfId="22241" hidden="1"/>
    <cellStyle name="Buena 3" xfId="25489" hidden="1"/>
    <cellStyle name="Buena 3" xfId="26527" hidden="1"/>
    <cellStyle name="Buena 3" xfId="23186" hidden="1"/>
    <cellStyle name="Buena 3" xfId="25139" hidden="1"/>
    <cellStyle name="Buena 3" xfId="23859" hidden="1"/>
    <cellStyle name="Buena 3" xfId="26638" hidden="1"/>
    <cellStyle name="Buena 3" xfId="25636" hidden="1"/>
    <cellStyle name="Buena 3" xfId="21802" hidden="1"/>
    <cellStyle name="Buena 3" xfId="23074" hidden="1"/>
    <cellStyle name="Buena 3" xfId="27160" hidden="1"/>
    <cellStyle name="Buena 3" xfId="25902" hidden="1"/>
    <cellStyle name="Buena 3" xfId="23810" hidden="1"/>
    <cellStyle name="Buena 3" xfId="28004" hidden="1"/>
    <cellStyle name="Buena 3" xfId="28013" hidden="1"/>
    <cellStyle name="Buena 3" xfId="28022" hidden="1"/>
    <cellStyle name="Buena 3" xfId="28030" hidden="1"/>
    <cellStyle name="Buena 3" xfId="28041" hidden="1"/>
    <cellStyle name="Buena 3" xfId="28016" hidden="1"/>
    <cellStyle name="Buena 3" xfId="28037" hidden="1"/>
    <cellStyle name="Buena 3" xfId="28036" hidden="1"/>
    <cellStyle name="Buena 3" xfId="28061" hidden="1"/>
    <cellStyle name="Buena 3" xfId="28301" hidden="1"/>
    <cellStyle name="Buena 3" xfId="28310" hidden="1"/>
    <cellStyle name="Buena 3" xfId="28319" hidden="1"/>
    <cellStyle name="Buena 3" xfId="28327" hidden="1"/>
    <cellStyle name="Buena 3" xfId="28337" hidden="1"/>
    <cellStyle name="Buena 3" xfId="28313" hidden="1"/>
    <cellStyle name="Buena 3" xfId="28333" hidden="1"/>
    <cellStyle name="Buena 3" xfId="28332" hidden="1"/>
    <cellStyle name="Buena 3" xfId="28357" hidden="1"/>
    <cellStyle name="Buena 3" xfId="28186" hidden="1"/>
    <cellStyle name="Buena 3" xfId="28172" hidden="1"/>
    <cellStyle name="Buena 3" xfId="28167" hidden="1"/>
    <cellStyle name="Buena 3" xfId="28245" hidden="1"/>
    <cellStyle name="Buena 3" xfId="28240" hidden="1"/>
    <cellStyle name="Buena 3" xfId="28219" hidden="1"/>
    <cellStyle name="Buena 3" xfId="28243" hidden="1"/>
    <cellStyle name="Buena 3" xfId="28206" hidden="1"/>
    <cellStyle name="Buena 3" xfId="28144" hidden="1"/>
    <cellStyle name="Buena 3" xfId="28113" hidden="1"/>
    <cellStyle name="Buena 3" xfId="28242" hidden="1"/>
    <cellStyle name="Buena 3" xfId="28156" hidden="1"/>
    <cellStyle name="Buena 3" xfId="28230" hidden="1"/>
    <cellStyle name="Buena 3" xfId="28192" hidden="1"/>
    <cellStyle name="Buena 3" xfId="28215" hidden="1"/>
    <cellStyle name="Buena 3" xfId="28251" hidden="1"/>
    <cellStyle name="Buena 3" xfId="28120" hidden="1"/>
    <cellStyle name="Buena 3" xfId="28246" hidden="1"/>
    <cellStyle name="Buena 3" xfId="26301" hidden="1"/>
    <cellStyle name="Buena 3" xfId="22983" hidden="1"/>
    <cellStyle name="Buena 3" xfId="11097" hidden="1"/>
    <cellStyle name="Buena 3" xfId="26843" hidden="1"/>
    <cellStyle name="Buena 3" xfId="22982" hidden="1"/>
    <cellStyle name="Buena 3" xfId="25810" hidden="1"/>
    <cellStyle name="Buena 3" xfId="25560" hidden="1"/>
    <cellStyle name="Buena 3" xfId="25279" hidden="1"/>
    <cellStyle name="Buena 3" xfId="23501" hidden="1"/>
    <cellStyle name="Buena 3" xfId="25819" hidden="1"/>
    <cellStyle name="Buena 3" xfId="25818" hidden="1"/>
    <cellStyle name="Buena 3" xfId="26549" hidden="1"/>
    <cellStyle name="Buena 3" xfId="26288" hidden="1"/>
    <cellStyle name="Buena 3" xfId="27083" hidden="1"/>
    <cellStyle name="Buena 3" xfId="23500" hidden="1"/>
    <cellStyle name="Buena 3" xfId="25014" hidden="1"/>
    <cellStyle name="Buena 3" xfId="22974" hidden="1"/>
    <cellStyle name="Buena 3" xfId="28433" hidden="1"/>
    <cellStyle name="Buena 3" xfId="28648" hidden="1"/>
    <cellStyle name="Buena 3" xfId="28657" hidden="1"/>
    <cellStyle name="Buena 3" xfId="28666" hidden="1"/>
    <cellStyle name="Buena 3" xfId="28674" hidden="1"/>
    <cellStyle name="Buena 3" xfId="28684" hidden="1"/>
    <cellStyle name="Buena 3" xfId="28660" hidden="1"/>
    <cellStyle name="Buena 3" xfId="28680" hidden="1"/>
    <cellStyle name="Buena 3" xfId="28679" hidden="1"/>
    <cellStyle name="Buena 3" xfId="28704" hidden="1"/>
    <cellStyle name="Buena 3" xfId="28534" hidden="1"/>
    <cellStyle name="Buena 3" xfId="28520" hidden="1"/>
    <cellStyle name="Buena 3" xfId="28515" hidden="1"/>
    <cellStyle name="Buena 3" xfId="28592" hidden="1"/>
    <cellStyle name="Buena 3" xfId="28587" hidden="1"/>
    <cellStyle name="Buena 3" xfId="28566" hidden="1"/>
    <cellStyle name="Buena 3" xfId="28590" hidden="1"/>
    <cellStyle name="Buena 3" xfId="28553" hidden="1"/>
    <cellStyle name="Buena 3" xfId="28492" hidden="1"/>
    <cellStyle name="Buena 3" xfId="28461" hidden="1"/>
    <cellStyle name="Buena 3" xfId="28589" hidden="1"/>
    <cellStyle name="Buena 3" xfId="28504" hidden="1"/>
    <cellStyle name="Buena 3" xfId="28577" hidden="1"/>
    <cellStyle name="Buena 3" xfId="28539" hidden="1"/>
    <cellStyle name="Buena 3" xfId="28562" hidden="1"/>
    <cellStyle name="Buena 3" xfId="28598" hidden="1"/>
    <cellStyle name="Buena 3" xfId="28468" hidden="1"/>
    <cellStyle name="Buena 3" xfId="28593" hidden="1"/>
    <cellStyle name="Buena 3" xfId="28765" hidden="1"/>
    <cellStyle name="Buena 3" xfId="28774" hidden="1"/>
    <cellStyle name="Buena 3" xfId="28783" hidden="1"/>
    <cellStyle name="Buena 3" xfId="28791" hidden="1"/>
    <cellStyle name="Buena 3" xfId="28801" hidden="1"/>
    <cellStyle name="Buena 3" xfId="28777" hidden="1"/>
    <cellStyle name="Buena 3" xfId="28797" hidden="1"/>
    <cellStyle name="Buena 3" xfId="28796" hidden="1"/>
    <cellStyle name="Buena 3" xfId="28821" hidden="1"/>
    <cellStyle name="Buena 3" xfId="28867" hidden="1"/>
    <cellStyle name="Buena 3" xfId="28876" hidden="1"/>
    <cellStyle name="Buena 3" xfId="28885" hidden="1"/>
    <cellStyle name="Buena 3" xfId="28893" hidden="1"/>
    <cellStyle name="Buena 3" xfId="28903" hidden="1"/>
    <cellStyle name="Buena 3" xfId="28879" hidden="1"/>
    <cellStyle name="Buena 3" xfId="28899" hidden="1"/>
    <cellStyle name="Buena 3" xfId="28898" hidden="1"/>
    <cellStyle name="Buena 3" xfId="28923" hidden="1"/>
    <cellStyle name="Buena 3" xfId="29138" hidden="1"/>
    <cellStyle name="Buena 3" xfId="29147" hidden="1"/>
    <cellStyle name="Buena 3" xfId="29156" hidden="1"/>
    <cellStyle name="Buena 3" xfId="29164" hidden="1"/>
    <cellStyle name="Buena 3" xfId="29174" hidden="1"/>
    <cellStyle name="Buena 3" xfId="29150" hidden="1"/>
    <cellStyle name="Buena 3" xfId="29170" hidden="1"/>
    <cellStyle name="Buena 3" xfId="29169" hidden="1"/>
    <cellStyle name="Buena 3" xfId="29194" hidden="1"/>
    <cellStyle name="Buena 3" xfId="29024" hidden="1"/>
    <cellStyle name="Buena 3" xfId="29010" hidden="1"/>
    <cellStyle name="Buena 3" xfId="29005" hidden="1"/>
    <cellStyle name="Buena 3" xfId="29082" hidden="1"/>
    <cellStyle name="Buena 3" xfId="29077" hidden="1"/>
    <cellStyle name="Buena 3" xfId="29056" hidden="1"/>
    <cellStyle name="Buena 3" xfId="29080" hidden="1"/>
    <cellStyle name="Buena 3" xfId="29043" hidden="1"/>
    <cellStyle name="Buena 3" xfId="28982" hidden="1"/>
    <cellStyle name="Buena 3" xfId="28951" hidden="1"/>
    <cellStyle name="Buena 3" xfId="29079" hidden="1"/>
    <cellStyle name="Buena 3" xfId="28994" hidden="1"/>
    <cellStyle name="Buena 3" xfId="29067" hidden="1"/>
    <cellStyle name="Buena 3" xfId="29029" hidden="1"/>
    <cellStyle name="Buena 3" xfId="29052" hidden="1"/>
    <cellStyle name="Buena 3" xfId="29088" hidden="1"/>
    <cellStyle name="Buena 3" xfId="28958" hidden="1"/>
    <cellStyle name="Buena 3" xfId="29083" hidden="1"/>
    <cellStyle name="Buena 3" xfId="29255" hidden="1"/>
    <cellStyle name="Buena 3" xfId="29264" hidden="1"/>
    <cellStyle name="Buena 3" xfId="29273" hidden="1"/>
    <cellStyle name="Buena 3" xfId="29281" hidden="1"/>
    <cellStyle name="Buena 3" xfId="29291" hidden="1"/>
    <cellStyle name="Buena 3" xfId="29267" hidden="1"/>
    <cellStyle name="Buena 3" xfId="29287" hidden="1"/>
    <cellStyle name="Buena 3" xfId="29286" hidden="1"/>
    <cellStyle name="Buena 3" xfId="29311" hidden="1"/>
    <cellStyle name="Buena 3" xfId="29357" hidden="1"/>
    <cellStyle name="Buena 3" xfId="29366" hidden="1"/>
    <cellStyle name="Buena 3" xfId="29375" hidden="1"/>
    <cellStyle name="Buena 3" xfId="29383" hidden="1"/>
    <cellStyle name="Buena 3" xfId="29393" hidden="1"/>
    <cellStyle name="Buena 3" xfId="29369" hidden="1"/>
    <cellStyle name="Buena 3" xfId="29389" hidden="1"/>
    <cellStyle name="Buena 3" xfId="29388" hidden="1"/>
    <cellStyle name="Buena 3" xfId="29413" hidden="1"/>
    <cellStyle name="Buena 3" xfId="29628" hidden="1"/>
    <cellStyle name="Buena 3" xfId="29637" hidden="1"/>
    <cellStyle name="Buena 3" xfId="29646" hidden="1"/>
    <cellStyle name="Buena 3" xfId="29654" hidden="1"/>
    <cellStyle name="Buena 3" xfId="29664" hidden="1"/>
    <cellStyle name="Buena 3" xfId="29640" hidden="1"/>
    <cellStyle name="Buena 3" xfId="29660" hidden="1"/>
    <cellStyle name="Buena 3" xfId="29659" hidden="1"/>
    <cellStyle name="Buena 3" xfId="29684" hidden="1"/>
    <cellStyle name="Buena 3" xfId="29514" hidden="1"/>
    <cellStyle name="Buena 3" xfId="29500" hidden="1"/>
    <cellStyle name="Buena 3" xfId="29495" hidden="1"/>
    <cellStyle name="Buena 3" xfId="29572" hidden="1"/>
    <cellStyle name="Buena 3" xfId="29567" hidden="1"/>
    <cellStyle name="Buena 3" xfId="29546" hidden="1"/>
    <cellStyle name="Buena 3" xfId="29570" hidden="1"/>
    <cellStyle name="Buena 3" xfId="29533" hidden="1"/>
    <cellStyle name="Buena 3" xfId="29472" hidden="1"/>
    <cellStyle name="Buena 3" xfId="29441" hidden="1"/>
    <cellStyle name="Buena 3" xfId="29569" hidden="1"/>
    <cellStyle name="Buena 3" xfId="29484" hidden="1"/>
    <cellStyle name="Buena 3" xfId="29557" hidden="1"/>
    <cellStyle name="Buena 3" xfId="29519" hidden="1"/>
    <cellStyle name="Buena 3" xfId="29542" hidden="1"/>
    <cellStyle name="Buena 3" xfId="29578" hidden="1"/>
    <cellStyle name="Buena 3" xfId="29448" hidden="1"/>
    <cellStyle name="Buena 3" xfId="29573" hidden="1"/>
    <cellStyle name="Buena 3" xfId="29745" hidden="1"/>
    <cellStyle name="Buena 3" xfId="29754" hidden="1"/>
    <cellStyle name="Buena 3" xfId="29763" hidden="1"/>
    <cellStyle name="Buena 3" xfId="29771" hidden="1"/>
    <cellStyle name="Buena 3" xfId="29781" hidden="1"/>
    <cellStyle name="Buena 3" xfId="29757" hidden="1"/>
    <cellStyle name="Buena 3" xfId="29777" hidden="1"/>
    <cellStyle name="Buena 3" xfId="29776" hidden="1"/>
    <cellStyle name="Buena 3" xfId="29801" hidden="1"/>
    <cellStyle name="Buena 3" xfId="29847" hidden="1"/>
    <cellStyle name="Buena 3" xfId="29856" hidden="1"/>
    <cellStyle name="Buena 3" xfId="29865" hidden="1"/>
    <cellStyle name="Buena 3" xfId="29873" hidden="1"/>
    <cellStyle name="Buena 3" xfId="29883" hidden="1"/>
    <cellStyle name="Buena 3" xfId="29859" hidden="1"/>
    <cellStyle name="Buena 3" xfId="29879" hidden="1"/>
    <cellStyle name="Buena 3" xfId="29878" hidden="1"/>
    <cellStyle name="Buena 3" xfId="29903" hidden="1"/>
    <cellStyle name="Buena 3" xfId="30118" hidden="1"/>
    <cellStyle name="Buena 3" xfId="30127" hidden="1"/>
    <cellStyle name="Buena 3" xfId="30136" hidden="1"/>
    <cellStyle name="Buena 3" xfId="30144" hidden="1"/>
    <cellStyle name="Buena 3" xfId="30154" hidden="1"/>
    <cellStyle name="Buena 3" xfId="30130" hidden="1"/>
    <cellStyle name="Buena 3" xfId="30150" hidden="1"/>
    <cellStyle name="Buena 3" xfId="30149" hidden="1"/>
    <cellStyle name="Buena 3" xfId="30174" hidden="1"/>
    <cellStyle name="Buena 3" xfId="30004" hidden="1"/>
    <cellStyle name="Buena 3" xfId="29990" hidden="1"/>
    <cellStyle name="Buena 3" xfId="29985" hidden="1"/>
    <cellStyle name="Buena 3" xfId="30062" hidden="1"/>
    <cellStyle name="Buena 3" xfId="30057" hidden="1"/>
    <cellStyle name="Buena 3" xfId="30036" hidden="1"/>
    <cellStyle name="Buena 3" xfId="30060" hidden="1"/>
    <cellStyle name="Buena 3" xfId="30023" hidden="1"/>
    <cellStyle name="Buena 3" xfId="29962" hidden="1"/>
    <cellStyle name="Buena 3" xfId="29931" hidden="1"/>
    <cellStyle name="Buena 3" xfId="30059" hidden="1"/>
    <cellStyle name="Buena 3" xfId="29974" hidden="1"/>
    <cellStyle name="Buena 3" xfId="30047" hidden="1"/>
    <cellStyle name="Buena 3" xfId="30009" hidden="1"/>
    <cellStyle name="Buena 3" xfId="30032" hidden="1"/>
    <cellStyle name="Buena 3" xfId="30068" hidden="1"/>
    <cellStyle name="Buena 3" xfId="29938" hidden="1"/>
    <cellStyle name="Buena 3" xfId="30063" hidden="1"/>
    <cellStyle name="Buena 3" xfId="30235" hidden="1"/>
    <cellStyle name="Buena 3" xfId="30244" hidden="1"/>
    <cellStyle name="Buena 3" xfId="30253" hidden="1"/>
    <cellStyle name="Buena 3" xfId="30261" hidden="1"/>
    <cellStyle name="Buena 3" xfId="30271" hidden="1"/>
    <cellStyle name="Buena 3" xfId="30247" hidden="1"/>
    <cellStyle name="Buena 3" xfId="30267" hidden="1"/>
    <cellStyle name="Buena 3" xfId="30266" hidden="1"/>
    <cellStyle name="Buena 3" xfId="30291" hidden="1"/>
    <cellStyle name="Buena 3" xfId="30337" hidden="1"/>
    <cellStyle name="Buena 3" xfId="30346" hidden="1"/>
    <cellStyle name="Buena 3" xfId="30355" hidden="1"/>
    <cellStyle name="Buena 3" xfId="30363" hidden="1"/>
    <cellStyle name="Buena 3" xfId="30373" hidden="1"/>
    <cellStyle name="Buena 3" xfId="30349" hidden="1"/>
    <cellStyle name="Buena 3" xfId="30369" hidden="1"/>
    <cellStyle name="Buena 3" xfId="30368" hidden="1"/>
    <cellStyle name="Buena 3" xfId="30393" hidden="1"/>
    <cellStyle name="Buena 3" xfId="30608" hidden="1"/>
    <cellStyle name="Buena 3" xfId="30617" hidden="1"/>
    <cellStyle name="Buena 3" xfId="30626" hidden="1"/>
    <cellStyle name="Buena 3" xfId="30634" hidden="1"/>
    <cellStyle name="Buena 3" xfId="30644" hidden="1"/>
    <cellStyle name="Buena 3" xfId="30620" hidden="1"/>
    <cellStyle name="Buena 3" xfId="30640" hidden="1"/>
    <cellStyle name="Buena 3" xfId="30639" hidden="1"/>
    <cellStyle name="Buena 3" xfId="30664" hidden="1"/>
    <cellStyle name="Buena 3" xfId="30494" hidden="1"/>
    <cellStyle name="Buena 3" xfId="30480" hidden="1"/>
    <cellStyle name="Buena 3" xfId="30475" hidden="1"/>
    <cellStyle name="Buena 3" xfId="30552" hidden="1"/>
    <cellStyle name="Buena 3" xfId="30547" hidden="1"/>
    <cellStyle name="Buena 3" xfId="30526" hidden="1"/>
    <cellStyle name="Buena 3" xfId="30550" hidden="1"/>
    <cellStyle name="Buena 3" xfId="30513" hidden="1"/>
    <cellStyle name="Buena 3" xfId="30452" hidden="1"/>
    <cellStyle name="Buena 3" xfId="30421" hidden="1"/>
    <cellStyle name="Buena 3" xfId="30549" hidden="1"/>
    <cellStyle name="Buena 3" xfId="30464" hidden="1"/>
    <cellStyle name="Buena 3" xfId="30537" hidden="1"/>
    <cellStyle name="Buena 3" xfId="30499" hidden="1"/>
    <cellStyle name="Buena 3" xfId="30522" hidden="1"/>
    <cellStyle name="Buena 3" xfId="30558" hidden="1"/>
    <cellStyle name="Buena 3" xfId="30428" hidden="1"/>
    <cellStyle name="Buena 3" xfId="30553" hidden="1"/>
    <cellStyle name="Buena 3" xfId="27900" hidden="1"/>
    <cellStyle name="Buena 3" xfId="27018" hidden="1"/>
    <cellStyle name="Buena 3" xfId="25972" hidden="1"/>
    <cellStyle name="Buena 3" xfId="25324" hidden="1"/>
    <cellStyle name="Buena 3" xfId="22193" hidden="1"/>
    <cellStyle name="Buena 3" xfId="21757" hidden="1"/>
    <cellStyle name="Buena 3" xfId="23954" hidden="1"/>
    <cellStyle name="Buena 3" xfId="26943" hidden="1"/>
    <cellStyle name="Buena 3" xfId="25533" hidden="1"/>
    <cellStyle name="Buena 3" xfId="22143" hidden="1"/>
    <cellStyle name="Buena 3" xfId="24262" hidden="1"/>
    <cellStyle name="Buena 3" xfId="26264" hidden="1"/>
    <cellStyle name="Buena 3" xfId="23334" hidden="1"/>
    <cellStyle name="Buena 3" xfId="24143" hidden="1"/>
    <cellStyle name="Buena 3" xfId="26027" hidden="1"/>
    <cellStyle name="Buena 3" xfId="23701" hidden="1"/>
    <cellStyle name="Buena 3" xfId="25378" hidden="1"/>
    <cellStyle name="Buena 3" xfId="25857" hidden="1"/>
    <cellStyle name="Buena 3" xfId="23576" hidden="1"/>
    <cellStyle name="Buena 3" xfId="23614" hidden="1"/>
    <cellStyle name="Buena 3" xfId="23120" hidden="1"/>
    <cellStyle name="Buena 3" xfId="22067" hidden="1"/>
    <cellStyle name="Buena 3" xfId="25136" hidden="1"/>
    <cellStyle name="Buena 3" xfId="21903" hidden="1"/>
    <cellStyle name="Buena 3" xfId="25646" hidden="1"/>
    <cellStyle name="Buena 3" xfId="23459" hidden="1"/>
    <cellStyle name="Buena 3" xfId="22802" hidden="1"/>
    <cellStyle name="Buena 3" xfId="25444" hidden="1"/>
    <cellStyle name="Buena 3" xfId="26428" hidden="1"/>
    <cellStyle name="Buena 3" xfId="22093" hidden="1"/>
    <cellStyle name="Buena 3" xfId="24014" hidden="1"/>
    <cellStyle name="Buena 3" xfId="25429" hidden="1"/>
    <cellStyle name="Buena 3" xfId="22742" hidden="1"/>
    <cellStyle name="Buena 3" xfId="23774" hidden="1"/>
    <cellStyle name="Buena 3" xfId="27164" hidden="1"/>
    <cellStyle name="Buena 3" xfId="26114" hidden="1"/>
    <cellStyle name="Buena 3" xfId="27452" hidden="1"/>
    <cellStyle name="Buena 3" xfId="22373" hidden="1"/>
    <cellStyle name="Buena 3" xfId="23429" hidden="1"/>
    <cellStyle name="Buena 3" xfId="22787" hidden="1"/>
    <cellStyle name="Buena 3" xfId="25968" hidden="1"/>
    <cellStyle name="Buena 3" xfId="27195" hidden="1"/>
    <cellStyle name="Buena 3" xfId="23863" hidden="1"/>
    <cellStyle name="Buena 3" xfId="27814" hidden="1"/>
    <cellStyle name="Buena 3" xfId="23336" hidden="1"/>
    <cellStyle name="Buena 3" xfId="11212" hidden="1"/>
    <cellStyle name="Buena 3" xfId="22094" hidden="1"/>
    <cellStyle name="Buena 3" xfId="27228" hidden="1"/>
    <cellStyle name="Buena 3" xfId="25391" hidden="1"/>
    <cellStyle name="Buena 3" xfId="23372" hidden="1"/>
    <cellStyle name="Buena 3" xfId="26727" hidden="1"/>
    <cellStyle name="Buena 3" xfId="22057" hidden="1"/>
    <cellStyle name="Buena 3" xfId="26071" hidden="1"/>
    <cellStyle name="Buena 3" xfId="26598" hidden="1"/>
    <cellStyle name="Buena 3" xfId="21899" hidden="1"/>
    <cellStyle name="Buena 3" xfId="27339" hidden="1"/>
    <cellStyle name="Buena 3" xfId="23185" hidden="1"/>
    <cellStyle name="Buena 3" xfId="23548" hidden="1"/>
    <cellStyle name="Buena 3" xfId="26243" hidden="1"/>
    <cellStyle name="Buena 3" xfId="25642" hidden="1"/>
    <cellStyle name="Buena 3" xfId="22675" hidden="1"/>
    <cellStyle name="Buena 3" xfId="27172" hidden="1"/>
    <cellStyle name="Buena 3" xfId="23386" hidden="1"/>
    <cellStyle name="Buena 3" xfId="27249" hidden="1"/>
    <cellStyle name="Buena 3" xfId="27271" hidden="1"/>
    <cellStyle name="Buena 3" xfId="26044" hidden="1"/>
    <cellStyle name="Buena 3" xfId="22019" hidden="1"/>
    <cellStyle name="Buena 3" xfId="23374" hidden="1"/>
    <cellStyle name="Buena 3" xfId="26392" hidden="1"/>
    <cellStyle name="Buena 3" xfId="26012" hidden="1"/>
    <cellStyle name="Buena 3" xfId="25881" hidden="1"/>
    <cellStyle name="Buena 3" xfId="22007" hidden="1"/>
    <cellStyle name="Buena 3" xfId="27330" hidden="1"/>
    <cellStyle name="Buena 3" xfId="26934" hidden="1"/>
    <cellStyle name="Buena 3" xfId="22100" hidden="1"/>
    <cellStyle name="Buena 3" xfId="25327" hidden="1"/>
    <cellStyle name="Buena 3" xfId="25713" hidden="1"/>
    <cellStyle name="Buena 3" xfId="23467" hidden="1"/>
    <cellStyle name="Buena 3" xfId="26654" hidden="1"/>
    <cellStyle name="Buena 3" xfId="27000" hidden="1"/>
    <cellStyle name="Buena 3" xfId="22554" hidden="1"/>
    <cellStyle name="Buena 3" xfId="27505" hidden="1"/>
    <cellStyle name="Buena 3" xfId="23144" hidden="1"/>
    <cellStyle name="Buena 3" xfId="23584" hidden="1"/>
    <cellStyle name="Buena 3" xfId="25484" hidden="1"/>
    <cellStyle name="Buena 3" xfId="23420" hidden="1"/>
    <cellStyle name="Buena 3" xfId="22041" hidden="1"/>
    <cellStyle name="Buena 3" xfId="23592" hidden="1"/>
    <cellStyle name="Buena 3" xfId="26070" hidden="1"/>
    <cellStyle name="Buena 3" xfId="23572" hidden="1"/>
    <cellStyle name="Buena 3" xfId="25649" hidden="1"/>
    <cellStyle name="Buena 3" xfId="23841" hidden="1"/>
    <cellStyle name="Buena 3" xfId="26611" hidden="1"/>
    <cellStyle name="Buena 3" xfId="26890" hidden="1"/>
    <cellStyle name="Buena 3" xfId="27354" hidden="1"/>
    <cellStyle name="Buena 3" xfId="25068" hidden="1"/>
    <cellStyle name="Buena 3" xfId="22230" hidden="1"/>
    <cellStyle name="Buena 3" xfId="25322" hidden="1"/>
    <cellStyle name="Buena 3" xfId="22066" hidden="1"/>
    <cellStyle name="Buena 3" xfId="30806" hidden="1"/>
    <cellStyle name="Buena 3" xfId="30815" hidden="1"/>
    <cellStyle name="Buena 3" xfId="30824" hidden="1"/>
    <cellStyle name="Buena 3" xfId="30832" hidden="1"/>
    <cellStyle name="Buena 3" xfId="30842" hidden="1"/>
    <cellStyle name="Buena 3" xfId="30818" hidden="1"/>
    <cellStyle name="Buena 3" xfId="30838" hidden="1"/>
    <cellStyle name="Buena 3" xfId="30837" hidden="1"/>
    <cellStyle name="Buena 3" xfId="30862" hidden="1"/>
    <cellStyle name="Buena 3" xfId="31091" hidden="1"/>
    <cellStyle name="Buena 3" xfId="31100" hidden="1"/>
    <cellStyle name="Buena 3" xfId="31109" hidden="1"/>
    <cellStyle name="Buena 3" xfId="31117" hidden="1"/>
    <cellStyle name="Buena 3" xfId="31127" hidden="1"/>
    <cellStyle name="Buena 3" xfId="31103" hidden="1"/>
    <cellStyle name="Buena 3" xfId="31123" hidden="1"/>
    <cellStyle name="Buena 3" xfId="31122" hidden="1"/>
    <cellStyle name="Buena 3" xfId="31147" hidden="1"/>
    <cellStyle name="Buena 3" xfId="30977" hidden="1"/>
    <cellStyle name="Buena 3" xfId="30963" hidden="1"/>
    <cellStyle name="Buena 3" xfId="30958" hidden="1"/>
    <cellStyle name="Buena 3" xfId="31035" hidden="1"/>
    <cellStyle name="Buena 3" xfId="31030" hidden="1"/>
    <cellStyle name="Buena 3" xfId="31009" hidden="1"/>
    <cellStyle name="Buena 3" xfId="31033" hidden="1"/>
    <cellStyle name="Buena 3" xfId="30996" hidden="1"/>
    <cellStyle name="Buena 3" xfId="30935" hidden="1"/>
    <cellStyle name="Buena 3" xfId="30904" hidden="1"/>
    <cellStyle name="Buena 3" xfId="31032" hidden="1"/>
    <cellStyle name="Buena 3" xfId="30947" hidden="1"/>
    <cellStyle name="Buena 3" xfId="31020" hidden="1"/>
    <cellStyle name="Buena 3" xfId="30982" hidden="1"/>
    <cellStyle name="Buena 3" xfId="31005" hidden="1"/>
    <cellStyle name="Buena 3" xfId="31041" hidden="1"/>
    <cellStyle name="Buena 3" xfId="30911" hidden="1"/>
    <cellStyle name="Buena 3" xfId="31036" hidden="1"/>
    <cellStyle name="Buena 3" xfId="26227" hidden="1"/>
    <cellStyle name="Buena 3" xfId="23108" hidden="1"/>
    <cellStyle name="Buena 3" xfId="27035" hidden="1"/>
    <cellStyle name="Buena 3" xfId="26001" hidden="1"/>
    <cellStyle name="Buena 3" xfId="26436" hidden="1"/>
    <cellStyle name="Buena 3" xfId="23977" hidden="1"/>
    <cellStyle name="Buena 3" xfId="26417" hidden="1"/>
    <cellStyle name="Buena 3" xfId="22026" hidden="1"/>
    <cellStyle name="Buena 3" xfId="27003" hidden="1"/>
    <cellStyle name="Buena 3" xfId="22747" hidden="1"/>
    <cellStyle name="Buena 3" xfId="23970" hidden="1"/>
    <cellStyle name="Buena 3" xfId="26807" hidden="1"/>
    <cellStyle name="Buena 3" xfId="23032" hidden="1"/>
    <cellStyle name="Buena 3" xfId="22126" hidden="1"/>
    <cellStyle name="Buena 3" xfId="25737" hidden="1"/>
    <cellStyle name="Buena 3" xfId="24488" hidden="1"/>
    <cellStyle name="Buena 3" xfId="23338" hidden="1"/>
    <cellStyle name="Buena 3" xfId="31215" hidden="1"/>
    <cellStyle name="Buena 3" xfId="31430" hidden="1"/>
    <cellStyle name="Buena 3" xfId="31439" hidden="1"/>
    <cellStyle name="Buena 3" xfId="31448" hidden="1"/>
    <cellStyle name="Buena 3" xfId="31456" hidden="1"/>
    <cellStyle name="Buena 3" xfId="31466" hidden="1"/>
    <cellStyle name="Buena 3" xfId="31442" hidden="1"/>
    <cellStyle name="Buena 3" xfId="31462" hidden="1"/>
    <cellStyle name="Buena 3" xfId="31461" hidden="1"/>
    <cellStyle name="Buena 3" xfId="31486" hidden="1"/>
    <cellStyle name="Buena 3" xfId="31316" hidden="1"/>
    <cellStyle name="Buena 3" xfId="31302" hidden="1"/>
    <cellStyle name="Buena 3" xfId="31297" hidden="1"/>
    <cellStyle name="Buena 3" xfId="31374" hidden="1"/>
    <cellStyle name="Buena 3" xfId="31369" hidden="1"/>
    <cellStyle name="Buena 3" xfId="31348" hidden="1"/>
    <cellStyle name="Buena 3" xfId="31372" hidden="1"/>
    <cellStyle name="Buena 3" xfId="31335" hidden="1"/>
    <cellStyle name="Buena 3" xfId="31274" hidden="1"/>
    <cellStyle name="Buena 3" xfId="31243" hidden="1"/>
    <cellStyle name="Buena 3" xfId="31371" hidden="1"/>
    <cellStyle name="Buena 3" xfId="31286" hidden="1"/>
    <cellStyle name="Buena 3" xfId="31359" hidden="1"/>
    <cellStyle name="Buena 3" xfId="31321" hidden="1"/>
    <cellStyle name="Buena 3" xfId="31344" hidden="1"/>
    <cellStyle name="Buena 3" xfId="31380" hidden="1"/>
    <cellStyle name="Buena 3" xfId="31250" hidden="1"/>
    <cellStyle name="Buena 3" xfId="31375" hidden="1"/>
    <cellStyle name="Buena 3" xfId="31547" hidden="1"/>
    <cellStyle name="Buena 3" xfId="31556" hidden="1"/>
    <cellStyle name="Buena 3" xfId="31565" hidden="1"/>
    <cellStyle name="Buena 3" xfId="31573" hidden="1"/>
    <cellStyle name="Buena 3" xfId="31583" hidden="1"/>
    <cellStyle name="Buena 3" xfId="31559" hidden="1"/>
    <cellStyle name="Buena 3" xfId="31579" hidden="1"/>
    <cellStyle name="Buena 3" xfId="31578" hidden="1"/>
    <cellStyle name="Buena 3" xfId="31603" hidden="1"/>
    <cellStyle name="Buena 3" xfId="31649" hidden="1"/>
    <cellStyle name="Buena 3" xfId="31658" hidden="1"/>
    <cellStyle name="Buena 3" xfId="31667" hidden="1"/>
    <cellStyle name="Buena 3" xfId="31675" hidden="1"/>
    <cellStyle name="Buena 3" xfId="31685" hidden="1"/>
    <cellStyle name="Buena 3" xfId="31661" hidden="1"/>
    <cellStyle name="Buena 3" xfId="31681" hidden="1"/>
    <cellStyle name="Buena 3" xfId="31680" hidden="1"/>
    <cellStyle name="Buena 3" xfId="31705" hidden="1"/>
    <cellStyle name="Buena 3" xfId="31920" hidden="1"/>
    <cellStyle name="Buena 3" xfId="31929" hidden="1"/>
    <cellStyle name="Buena 3" xfId="31938" hidden="1"/>
    <cellStyle name="Buena 3" xfId="31946" hidden="1"/>
    <cellStyle name="Buena 3" xfId="31956" hidden="1"/>
    <cellStyle name="Buena 3" xfId="31932" hidden="1"/>
    <cellStyle name="Buena 3" xfId="31952" hidden="1"/>
    <cellStyle name="Buena 3" xfId="31951" hidden="1"/>
    <cellStyle name="Buena 3" xfId="31976" hidden="1"/>
    <cellStyle name="Buena 3" xfId="31806" hidden="1"/>
    <cellStyle name="Buena 3" xfId="31792" hidden="1"/>
    <cellStyle name="Buena 3" xfId="31787" hidden="1"/>
    <cellStyle name="Buena 3" xfId="31864" hidden="1"/>
    <cellStyle name="Buena 3" xfId="31859" hidden="1"/>
    <cellStyle name="Buena 3" xfId="31838" hidden="1"/>
    <cellStyle name="Buena 3" xfId="31862" hidden="1"/>
    <cellStyle name="Buena 3" xfId="31825" hidden="1"/>
    <cellStyle name="Buena 3" xfId="31764" hidden="1"/>
    <cellStyle name="Buena 3" xfId="31733" hidden="1"/>
    <cellStyle name="Buena 3" xfId="31861" hidden="1"/>
    <cellStyle name="Buena 3" xfId="31776" hidden="1"/>
    <cellStyle name="Buena 3" xfId="31849" hidden="1"/>
    <cellStyle name="Buena 3" xfId="31811" hidden="1"/>
    <cellStyle name="Buena 3" xfId="31834" hidden="1"/>
    <cellStyle name="Buena 3" xfId="31870" hidden="1"/>
    <cellStyle name="Buena 3" xfId="31740" hidden="1"/>
    <cellStyle name="Buena 3" xfId="31865" hidden="1"/>
    <cellStyle name="Buena 3" xfId="32037" hidden="1"/>
    <cellStyle name="Buena 3" xfId="32046" hidden="1"/>
    <cellStyle name="Buena 3" xfId="32055" hidden="1"/>
    <cellStyle name="Buena 3" xfId="32063" hidden="1"/>
    <cellStyle name="Buena 3" xfId="32073" hidden="1"/>
    <cellStyle name="Buena 3" xfId="32049" hidden="1"/>
    <cellStyle name="Buena 3" xfId="32069" hidden="1"/>
    <cellStyle name="Buena 3" xfId="32068" hidden="1"/>
    <cellStyle name="Buena 3" xfId="32093" hidden="1"/>
    <cellStyle name="Buena 3" xfId="32139" hidden="1"/>
    <cellStyle name="Buena 3" xfId="32148" hidden="1"/>
    <cellStyle name="Buena 3" xfId="32157" hidden="1"/>
    <cellStyle name="Buena 3" xfId="32165" hidden="1"/>
    <cellStyle name="Buena 3" xfId="32175" hidden="1"/>
    <cellStyle name="Buena 3" xfId="32151" hidden="1"/>
    <cellStyle name="Buena 3" xfId="32171" hidden="1"/>
    <cellStyle name="Buena 3" xfId="32170" hidden="1"/>
    <cellStyle name="Buena 3" xfId="32195" hidden="1"/>
    <cellStyle name="Buena 3" xfId="32410" hidden="1"/>
    <cellStyle name="Buena 3" xfId="32419" hidden="1"/>
    <cellStyle name="Buena 3" xfId="32428" hidden="1"/>
    <cellStyle name="Buena 3" xfId="32436" hidden="1"/>
    <cellStyle name="Buena 3" xfId="32446" hidden="1"/>
    <cellStyle name="Buena 3" xfId="32422" hidden="1"/>
    <cellStyle name="Buena 3" xfId="32442" hidden="1"/>
    <cellStyle name="Buena 3" xfId="32441" hidden="1"/>
    <cellStyle name="Buena 3" xfId="32466" hidden="1"/>
    <cellStyle name="Buena 3" xfId="32296" hidden="1"/>
    <cellStyle name="Buena 3" xfId="32282" hidden="1"/>
    <cellStyle name="Buena 3" xfId="32277" hidden="1"/>
    <cellStyle name="Buena 3" xfId="32354" hidden="1"/>
    <cellStyle name="Buena 3" xfId="32349" hidden="1"/>
    <cellStyle name="Buena 3" xfId="32328" hidden="1"/>
    <cellStyle name="Buena 3" xfId="32352" hidden="1"/>
    <cellStyle name="Buena 3" xfId="32315" hidden="1"/>
    <cellStyle name="Buena 3" xfId="32254" hidden="1"/>
    <cellStyle name="Buena 3" xfId="32223" hidden="1"/>
    <cellStyle name="Buena 3" xfId="32351" hidden="1"/>
    <cellStyle name="Buena 3" xfId="32266" hidden="1"/>
    <cellStyle name="Buena 3" xfId="32339" hidden="1"/>
    <cellStyle name="Buena 3" xfId="32301" hidden="1"/>
    <cellStyle name="Buena 3" xfId="32324" hidden="1"/>
    <cellStyle name="Buena 3" xfId="32360" hidden="1"/>
    <cellStyle name="Buena 3" xfId="32230" hidden="1"/>
    <cellStyle name="Buena 3" xfId="32355" hidden="1"/>
    <cellStyle name="Buena 3" xfId="32527" hidden="1"/>
    <cellStyle name="Buena 3" xfId="32536" hidden="1"/>
    <cellStyle name="Buena 3" xfId="32545" hidden="1"/>
    <cellStyle name="Buena 3" xfId="32553" hidden="1"/>
    <cellStyle name="Buena 3" xfId="32563" hidden="1"/>
    <cellStyle name="Buena 3" xfId="32539" hidden="1"/>
    <cellStyle name="Buena 3" xfId="32559" hidden="1"/>
    <cellStyle name="Buena 3" xfId="32558" hidden="1"/>
    <cellStyle name="Buena 3" xfId="32583" hidden="1"/>
    <cellStyle name="Buena 3" xfId="32629" hidden="1"/>
    <cellStyle name="Buena 3" xfId="32638" hidden="1"/>
    <cellStyle name="Buena 3" xfId="32647" hidden="1"/>
    <cellStyle name="Buena 3" xfId="32655" hidden="1"/>
    <cellStyle name="Buena 3" xfId="32665" hidden="1"/>
    <cellStyle name="Buena 3" xfId="32641" hidden="1"/>
    <cellStyle name="Buena 3" xfId="32661" hidden="1"/>
    <cellStyle name="Buena 3" xfId="32660" hidden="1"/>
    <cellStyle name="Buena 3" xfId="32685" hidden="1"/>
    <cellStyle name="Buena 3" xfId="32900" hidden="1"/>
    <cellStyle name="Buena 3" xfId="32909" hidden="1"/>
    <cellStyle name="Buena 3" xfId="32918" hidden="1"/>
    <cellStyle name="Buena 3" xfId="32926" hidden="1"/>
    <cellStyle name="Buena 3" xfId="32936" hidden="1"/>
    <cellStyle name="Buena 3" xfId="32912" hidden="1"/>
    <cellStyle name="Buena 3" xfId="32932" hidden="1"/>
    <cellStyle name="Buena 3" xfId="32931" hidden="1"/>
    <cellStyle name="Buena 3" xfId="32956" hidden="1"/>
    <cellStyle name="Buena 3" xfId="32786" hidden="1"/>
    <cellStyle name="Buena 3" xfId="32772" hidden="1"/>
    <cellStyle name="Buena 3" xfId="32767" hidden="1"/>
    <cellStyle name="Buena 3" xfId="32844" hidden="1"/>
    <cellStyle name="Buena 3" xfId="32839" hidden="1"/>
    <cellStyle name="Buena 3" xfId="32818" hidden="1"/>
    <cellStyle name="Buena 3" xfId="32842" hidden="1"/>
    <cellStyle name="Buena 3" xfId="32805" hidden="1"/>
    <cellStyle name="Buena 3" xfId="32744" hidden="1"/>
    <cellStyle name="Buena 3" xfId="32713" hidden="1"/>
    <cellStyle name="Buena 3" xfId="32841" hidden="1"/>
    <cellStyle name="Buena 3" xfId="32756" hidden="1"/>
    <cellStyle name="Buena 3" xfId="32829" hidden="1"/>
    <cellStyle name="Buena 3" xfId="32791" hidden="1"/>
    <cellStyle name="Buena 3" xfId="32814" hidden="1"/>
    <cellStyle name="Buena 3" xfId="32850" hidden="1"/>
    <cellStyle name="Buena 3" xfId="32720" hidden="1"/>
    <cellStyle name="Buena 3" xfId="32845" hidden="1"/>
    <cellStyle name="Buena 3" xfId="33017" hidden="1"/>
    <cellStyle name="Buena 3" xfId="33026" hidden="1"/>
    <cellStyle name="Buena 3" xfId="33035" hidden="1"/>
    <cellStyle name="Buena 3" xfId="33043" hidden="1"/>
    <cellStyle name="Buena 3" xfId="33053" hidden="1"/>
    <cellStyle name="Buena 3" xfId="33029" hidden="1"/>
    <cellStyle name="Buena 3" xfId="33049" hidden="1"/>
    <cellStyle name="Buena 3" xfId="33048" hidden="1"/>
    <cellStyle name="Buena 3" xfId="33073" hidden="1"/>
    <cellStyle name="Buena 3" xfId="33119" hidden="1"/>
    <cellStyle name="Buena 3" xfId="33128" hidden="1"/>
    <cellStyle name="Buena 3" xfId="33137" hidden="1"/>
    <cellStyle name="Buena 3" xfId="33145" hidden="1"/>
    <cellStyle name="Buena 3" xfId="33155" hidden="1"/>
    <cellStyle name="Buena 3" xfId="33131" hidden="1"/>
    <cellStyle name="Buena 3" xfId="33151" hidden="1"/>
    <cellStyle name="Buena 3" xfId="33150" hidden="1"/>
    <cellStyle name="Buena 3" xfId="33175" hidden="1"/>
    <cellStyle name="Buena 3" xfId="33390" hidden="1"/>
    <cellStyle name="Buena 3" xfId="33399" hidden="1"/>
    <cellStyle name="Buena 3" xfId="33408" hidden="1"/>
    <cellStyle name="Buena 3" xfId="33416" hidden="1"/>
    <cellStyle name="Buena 3" xfId="33426" hidden="1"/>
    <cellStyle name="Buena 3" xfId="33402" hidden="1"/>
    <cellStyle name="Buena 3" xfId="33422" hidden="1"/>
    <cellStyle name="Buena 3" xfId="33421" hidden="1"/>
    <cellStyle name="Buena 3" xfId="33446" hidden="1"/>
    <cellStyle name="Buena 3" xfId="33276" hidden="1"/>
    <cellStyle name="Buena 3" xfId="33262" hidden="1"/>
    <cellStyle name="Buena 3" xfId="33257" hidden="1"/>
    <cellStyle name="Buena 3" xfId="33334" hidden="1"/>
    <cellStyle name="Buena 3" xfId="33329" hidden="1"/>
    <cellStyle name="Buena 3" xfId="33308" hidden="1"/>
    <cellStyle name="Buena 3" xfId="33332" hidden="1"/>
    <cellStyle name="Buena 3" xfId="33295" hidden="1"/>
    <cellStyle name="Buena 3" xfId="33234" hidden="1"/>
    <cellStyle name="Buena 3" xfId="33203" hidden="1"/>
    <cellStyle name="Buena 3" xfId="33331" hidden="1"/>
    <cellStyle name="Buena 3" xfId="33246" hidden="1"/>
    <cellStyle name="Buena 3" xfId="33319" hidden="1"/>
    <cellStyle name="Buena 3" xfId="33281" hidden="1"/>
    <cellStyle name="Buena 3" xfId="33304" hidden="1"/>
    <cellStyle name="Buena 3" xfId="33340" hidden="1"/>
    <cellStyle name="Buena 3" xfId="33210" hidden="1"/>
    <cellStyle name="Buena 3" xfId="33335" hidden="1"/>
    <cellStyle name="Buena 3" xfId="22703" hidden="1"/>
    <cellStyle name="Buena 3" xfId="22332" hidden="1"/>
    <cellStyle name="Buena 3" xfId="27875" hidden="1"/>
    <cellStyle name="Buena 3" xfId="22321" hidden="1"/>
    <cellStyle name="Buena 3" xfId="22352" hidden="1"/>
    <cellStyle name="Buena 3" xfId="23139" hidden="1"/>
    <cellStyle name="Buena 3" xfId="23378" hidden="1"/>
    <cellStyle name="Buena 3" xfId="23384" hidden="1"/>
    <cellStyle name="Buena 3" xfId="27121" hidden="1"/>
    <cellStyle name="Buena 3" xfId="23605" hidden="1"/>
    <cellStyle name="Buena 3" xfId="22365" hidden="1"/>
    <cellStyle name="Buena 3" xfId="23076" hidden="1"/>
    <cellStyle name="Buena 3" xfId="25674" hidden="1"/>
    <cellStyle name="Buena 3" xfId="26041" hidden="1"/>
    <cellStyle name="Buena 3" xfId="22673" hidden="1"/>
    <cellStyle name="Buena 3" xfId="21840" hidden="1"/>
    <cellStyle name="Buena 3" xfId="23771" hidden="1"/>
    <cellStyle name="Buena 3" xfId="26380" hidden="1"/>
    <cellStyle name="Buena 3" xfId="26676" hidden="1"/>
    <cellStyle name="Buena 3" xfId="27111" hidden="1"/>
    <cellStyle name="Buena 3" xfId="27921" hidden="1"/>
    <cellStyle name="Buena 3" xfId="25184" hidden="1"/>
    <cellStyle name="Buena 3" xfId="22592" hidden="1"/>
    <cellStyle name="Buena 3" xfId="25064" hidden="1"/>
    <cellStyle name="Buena 3" xfId="25196" hidden="1"/>
    <cellStyle name="Buena 3" xfId="26663" hidden="1"/>
    <cellStyle name="Buena 3" xfId="22520" hidden="1"/>
    <cellStyle name="Buena 3" xfId="27428" hidden="1"/>
    <cellStyle name="Buena 3" xfId="23064" hidden="1"/>
    <cellStyle name="Buena 3" xfId="26016" hidden="1"/>
    <cellStyle name="Buena 3" xfId="28405" hidden="1"/>
    <cellStyle name="Buena 3" xfId="24152" hidden="1"/>
    <cellStyle name="Buena 3" xfId="27238" hidden="1"/>
    <cellStyle name="Buena 3" xfId="25437" hidden="1"/>
    <cellStyle name="Buena 3" xfId="21906" hidden="1"/>
    <cellStyle name="Buena 3" xfId="26931" hidden="1"/>
    <cellStyle name="Buena 3" xfId="23251" hidden="1"/>
    <cellStyle name="Buena 3" xfId="23952" hidden="1"/>
    <cellStyle name="Buena 3" xfId="25493" hidden="1"/>
    <cellStyle name="Buena 3" xfId="26553" hidden="1"/>
    <cellStyle name="Buena 3" xfId="25229" hidden="1"/>
    <cellStyle name="Buena 3" xfId="23265" hidden="1"/>
    <cellStyle name="Buena 3" xfId="22151" hidden="1"/>
    <cellStyle name="Buena 3" xfId="22596" hidden="1"/>
    <cellStyle name="Buena 3" xfId="22309" hidden="1"/>
    <cellStyle name="Buena 3" xfId="25880" hidden="1"/>
    <cellStyle name="Buena 3" xfId="27490" hidden="1"/>
    <cellStyle name="Buena 3" xfId="25597" hidden="1"/>
    <cellStyle name="Buena 3" xfId="27843" hidden="1"/>
    <cellStyle name="Buena 3" xfId="23375" hidden="1"/>
    <cellStyle name="Buena 3" xfId="25752" hidden="1"/>
    <cellStyle name="Buena 3" xfId="21795" hidden="1"/>
    <cellStyle name="Buena 3" xfId="22212" hidden="1"/>
    <cellStyle name="Buena 3" xfId="28413" hidden="1"/>
    <cellStyle name="Buena 3" xfId="27130" hidden="1"/>
    <cellStyle name="Buena 3" xfId="23347" hidden="1"/>
    <cellStyle name="Buena 3" xfId="21895" hidden="1"/>
    <cellStyle name="Buena 3" xfId="25115" hidden="1"/>
    <cellStyle name="Buena 3" xfId="22987" hidden="1"/>
    <cellStyle name="Buena 3" xfId="22014" hidden="1"/>
    <cellStyle name="Buena 3" xfId="25519" hidden="1"/>
    <cellStyle name="Buena 3" xfId="26631" hidden="1"/>
    <cellStyle name="Buena 3" xfId="26108" hidden="1"/>
    <cellStyle name="Buena 3" xfId="26014" hidden="1"/>
    <cellStyle name="Buena 3" xfId="11567" hidden="1"/>
    <cellStyle name="Buena 3" xfId="22410" hidden="1"/>
    <cellStyle name="Buena 3" xfId="27161" hidden="1"/>
    <cellStyle name="Buena 3" xfId="27053" hidden="1"/>
    <cellStyle name="Buena 3" xfId="21932" hidden="1"/>
    <cellStyle name="Buena 3" xfId="22782" hidden="1"/>
    <cellStyle name="Buena 3" xfId="23355" hidden="1"/>
    <cellStyle name="Buena 3" xfId="30707" hidden="1"/>
    <cellStyle name="Buena 3" xfId="27815" hidden="1"/>
    <cellStyle name="Buena 3" xfId="23322" hidden="1"/>
    <cellStyle name="Buena 3" xfId="27031" hidden="1"/>
    <cellStyle name="Buena 3" xfId="25666" hidden="1"/>
    <cellStyle name="Buena 3" xfId="27955" hidden="1"/>
    <cellStyle name="Buena 3" xfId="26055" hidden="1"/>
    <cellStyle name="Buena 3" xfId="24059" hidden="1"/>
    <cellStyle name="Buena 3" xfId="24137" hidden="1"/>
    <cellStyle name="Buena 3" xfId="23652" hidden="1"/>
    <cellStyle name="Buena 3" xfId="21936" hidden="1"/>
    <cellStyle name="Buena 3" xfId="25105" hidden="1"/>
    <cellStyle name="Buena 3" xfId="22194" hidden="1"/>
    <cellStyle name="Buena 3" xfId="25470" hidden="1"/>
    <cellStyle name="Buena 3" xfId="22096" hidden="1"/>
    <cellStyle name="Buena 3" xfId="25847" hidden="1"/>
    <cellStyle name="Buena 3" xfId="23040" hidden="1"/>
    <cellStyle name="Buena 3" xfId="26238" hidden="1"/>
    <cellStyle name="Buena 3" xfId="26420" hidden="1"/>
    <cellStyle name="Buena 3" xfId="23444" hidden="1"/>
    <cellStyle name="Buena 3" xfId="27155" hidden="1"/>
    <cellStyle name="Buena 3" xfId="23129" hidden="1"/>
    <cellStyle name="Buena 3" xfId="27907" hidden="1"/>
    <cellStyle name="Buena 3" xfId="22444" hidden="1"/>
    <cellStyle name="Buena 3" xfId="23802" hidden="1"/>
    <cellStyle name="Buena 3" xfId="25473" hidden="1"/>
    <cellStyle name="Buena 3" xfId="21791" hidden="1"/>
    <cellStyle name="Buena 3" xfId="25696" hidden="1"/>
    <cellStyle name="Buena 3" xfId="33525" hidden="1"/>
    <cellStyle name="Buena 3" xfId="33534" hidden="1"/>
    <cellStyle name="Buena 3" xfId="33543" hidden="1"/>
    <cellStyle name="Buena 3" xfId="33551" hidden="1"/>
    <cellStyle name="Buena 3" xfId="33561" hidden="1"/>
    <cellStyle name="Buena 3" xfId="33537" hidden="1"/>
    <cellStyle name="Buena 3" xfId="33557" hidden="1"/>
    <cellStyle name="Buena 3" xfId="33556" hidden="1"/>
    <cellStyle name="Buena 3" xfId="33581" hidden="1"/>
    <cellStyle name="Buena 3" xfId="33796" hidden="1"/>
    <cellStyle name="Buena 3" xfId="33805" hidden="1"/>
    <cellStyle name="Buena 3" xfId="33814" hidden="1"/>
    <cellStyle name="Buena 3" xfId="33822" hidden="1"/>
    <cellStyle name="Buena 3" xfId="33832" hidden="1"/>
    <cellStyle name="Buena 3" xfId="33808" hidden="1"/>
    <cellStyle name="Buena 3" xfId="33828" hidden="1"/>
    <cellStyle name="Buena 3" xfId="33827" hidden="1"/>
    <cellStyle name="Buena 3" xfId="33852" hidden="1"/>
    <cellStyle name="Buena 3" xfId="33682" hidden="1"/>
    <cellStyle name="Buena 3" xfId="33668" hidden="1"/>
    <cellStyle name="Buena 3" xfId="33663" hidden="1"/>
    <cellStyle name="Buena 3" xfId="33740" hidden="1"/>
    <cellStyle name="Buena 3" xfId="33735" hidden="1"/>
    <cellStyle name="Buena 3" xfId="33714" hidden="1"/>
    <cellStyle name="Buena 3" xfId="33738" hidden="1"/>
    <cellStyle name="Buena 3" xfId="33701" hidden="1"/>
    <cellStyle name="Buena 3" xfId="33640" hidden="1"/>
    <cellStyle name="Buena 3" xfId="33609" hidden="1"/>
    <cellStyle name="Buena 3" xfId="33737" hidden="1"/>
    <cellStyle name="Buena 3" xfId="33652" hidden="1"/>
    <cellStyle name="Buena 3" xfId="33725" hidden="1"/>
    <cellStyle name="Buena 3" xfId="33687" hidden="1"/>
    <cellStyle name="Buena 3" xfId="33710" hidden="1"/>
    <cellStyle name="Buena 3" xfId="33746" hidden="1"/>
    <cellStyle name="Buena 3" xfId="33616" hidden="1"/>
    <cellStyle name="Buena 3" xfId="33741" hidden="1"/>
    <cellStyle name="Buena 3" xfId="23143" hidden="1"/>
    <cellStyle name="Buena 3" xfId="26342" hidden="1"/>
    <cellStyle name="Buena 3" xfId="22317" hidden="1"/>
    <cellStyle name="Buena 3" xfId="25214" hidden="1"/>
    <cellStyle name="Buena 3" xfId="27804" hidden="1"/>
    <cellStyle name="Buena 3" xfId="23110" hidden="1"/>
    <cellStyle name="Buena 3" xfId="22083" hidden="1"/>
    <cellStyle name="Buena 3" xfId="23279" hidden="1"/>
    <cellStyle name="Buena 3" xfId="27893" hidden="1"/>
    <cellStyle name="Buena 3" xfId="28414" hidden="1"/>
    <cellStyle name="Buena 3" xfId="26916" hidden="1"/>
    <cellStyle name="Buena 3" xfId="12364" hidden="1"/>
    <cellStyle name="Buena 3" xfId="25029" hidden="1"/>
    <cellStyle name="Buena 3" xfId="25194" hidden="1"/>
    <cellStyle name="Buena 3" xfId="26060" hidden="1"/>
    <cellStyle name="Buena 3" xfId="21834" hidden="1"/>
    <cellStyle name="Buena 3" xfId="25141" hidden="1"/>
    <cellStyle name="Buena 3" xfId="33899" hidden="1"/>
    <cellStyle name="Buena 3" xfId="34114" hidden="1"/>
    <cellStyle name="Buena 3" xfId="34123" hidden="1"/>
    <cellStyle name="Buena 3" xfId="34132" hidden="1"/>
    <cellStyle name="Buena 3" xfId="34140" hidden="1"/>
    <cellStyle name="Buena 3" xfId="34150" hidden="1"/>
    <cellStyle name="Buena 3" xfId="34126" hidden="1"/>
    <cellStyle name="Buena 3" xfId="34146" hidden="1"/>
    <cellStyle name="Buena 3" xfId="34145" hidden="1"/>
    <cellStyle name="Buena 3" xfId="34170" hidden="1"/>
    <cellStyle name="Buena 3" xfId="34000" hidden="1"/>
    <cellStyle name="Buena 3" xfId="33986" hidden="1"/>
    <cellStyle name="Buena 3" xfId="33981" hidden="1"/>
    <cellStyle name="Buena 3" xfId="34058" hidden="1"/>
    <cellStyle name="Buena 3" xfId="34053" hidden="1"/>
    <cellStyle name="Buena 3" xfId="34032" hidden="1"/>
    <cellStyle name="Buena 3" xfId="34056" hidden="1"/>
    <cellStyle name="Buena 3" xfId="34019" hidden="1"/>
    <cellStyle name="Buena 3" xfId="33958" hidden="1"/>
    <cellStyle name="Buena 3" xfId="33927" hidden="1"/>
    <cellStyle name="Buena 3" xfId="34055" hidden="1"/>
    <cellStyle name="Buena 3" xfId="33970" hidden="1"/>
    <cellStyle name="Buena 3" xfId="34043" hidden="1"/>
    <cellStyle name="Buena 3" xfId="34005" hidden="1"/>
    <cellStyle name="Buena 3" xfId="34028" hidden="1"/>
    <cellStyle name="Buena 3" xfId="34064" hidden="1"/>
    <cellStyle name="Buena 3" xfId="33934" hidden="1"/>
    <cellStyle name="Buena 3" xfId="34059" hidden="1"/>
    <cellStyle name="Buena 3" xfId="34231" hidden="1"/>
    <cellStyle name="Buena 3" xfId="34240" hidden="1"/>
    <cellStyle name="Buena 3" xfId="34249" hidden="1"/>
    <cellStyle name="Buena 3" xfId="34257" hidden="1"/>
    <cellStyle name="Buena 3" xfId="34267" hidden="1"/>
    <cellStyle name="Buena 3" xfId="34243" hidden="1"/>
    <cellStyle name="Buena 3" xfId="34263" hidden="1"/>
    <cellStyle name="Buena 3" xfId="34262" hidden="1"/>
    <cellStyle name="Buena 3" xfId="34287" hidden="1"/>
    <cellStyle name="Buena 3" xfId="34333" hidden="1"/>
    <cellStyle name="Buena 3" xfId="34342" hidden="1"/>
    <cellStyle name="Buena 3" xfId="34351" hidden="1"/>
    <cellStyle name="Buena 3" xfId="34359" hidden="1"/>
    <cellStyle name="Buena 3" xfId="34369" hidden="1"/>
    <cellStyle name="Buena 3" xfId="34345" hidden="1"/>
    <cellStyle name="Buena 3" xfId="34365" hidden="1"/>
    <cellStyle name="Buena 3" xfId="34364" hidden="1"/>
    <cellStyle name="Buena 3" xfId="34389" hidden="1"/>
    <cellStyle name="Buena 3" xfId="34604" hidden="1"/>
    <cellStyle name="Buena 3" xfId="34613" hidden="1"/>
    <cellStyle name="Buena 3" xfId="34622" hidden="1"/>
    <cellStyle name="Buena 3" xfId="34630" hidden="1"/>
    <cellStyle name="Buena 3" xfId="34640" hidden="1"/>
    <cellStyle name="Buena 3" xfId="34616" hidden="1"/>
    <cellStyle name="Buena 3" xfId="34636" hidden="1"/>
    <cellStyle name="Buena 3" xfId="34635" hidden="1"/>
    <cellStyle name="Buena 3" xfId="34660" hidden="1"/>
    <cellStyle name="Buena 3" xfId="34490" hidden="1"/>
    <cellStyle name="Buena 3" xfId="34476" hidden="1"/>
    <cellStyle name="Buena 3" xfId="34471" hidden="1"/>
    <cellStyle name="Buena 3" xfId="34548" hidden="1"/>
    <cellStyle name="Buena 3" xfId="34543" hidden="1"/>
    <cellStyle name="Buena 3" xfId="34522" hidden="1"/>
    <cellStyle name="Buena 3" xfId="34546" hidden="1"/>
    <cellStyle name="Buena 3" xfId="34509" hidden="1"/>
    <cellStyle name="Buena 3" xfId="34448" hidden="1"/>
    <cellStyle name="Buena 3" xfId="34417" hidden="1"/>
    <cellStyle name="Buena 3" xfId="34545" hidden="1"/>
    <cellStyle name="Buena 3" xfId="34460" hidden="1"/>
    <cellStyle name="Buena 3" xfId="34533" hidden="1"/>
    <cellStyle name="Buena 3" xfId="34495" hidden="1"/>
    <cellStyle name="Buena 3" xfId="34518" hidden="1"/>
    <cellStyle name="Buena 3" xfId="34554" hidden="1"/>
    <cellStyle name="Buena 3" xfId="34424" hidden="1"/>
    <cellStyle name="Buena 3" xfId="34549" hidden="1"/>
    <cellStyle name="Buena 3" xfId="34721" hidden="1"/>
    <cellStyle name="Buena 3" xfId="34730" hidden="1"/>
    <cellStyle name="Buena 3" xfId="34739" hidden="1"/>
    <cellStyle name="Buena 3" xfId="34747" hidden="1"/>
    <cellStyle name="Buena 3" xfId="34757" hidden="1"/>
    <cellStyle name="Buena 3" xfId="34733" hidden="1"/>
    <cellStyle name="Buena 3" xfId="34753" hidden="1"/>
    <cellStyle name="Buena 3" xfId="34752" hidden="1"/>
    <cellStyle name="Buena 3" xfId="34777" hidden="1"/>
    <cellStyle name="Buena 3" xfId="34823" hidden="1"/>
    <cellStyle name="Buena 3" xfId="34832" hidden="1"/>
    <cellStyle name="Buena 3" xfId="34841" hidden="1"/>
    <cellStyle name="Buena 3" xfId="34849" hidden="1"/>
    <cellStyle name="Buena 3" xfId="34859" hidden="1"/>
    <cellStyle name="Buena 3" xfId="34835" hidden="1"/>
    <cellStyle name="Buena 3" xfId="34855" hidden="1"/>
    <cellStyle name="Buena 3" xfId="34854" hidden="1"/>
    <cellStyle name="Buena 3" xfId="34879" hidden="1"/>
    <cellStyle name="Buena 3" xfId="35094" hidden="1"/>
    <cellStyle name="Buena 3" xfId="35103" hidden="1"/>
    <cellStyle name="Buena 3" xfId="35112" hidden="1"/>
    <cellStyle name="Buena 3" xfId="35120" hidden="1"/>
    <cellStyle name="Buena 3" xfId="35130" hidden="1"/>
    <cellStyle name="Buena 3" xfId="35106" hidden="1"/>
    <cellStyle name="Buena 3" xfId="35126" hidden="1"/>
    <cellStyle name="Buena 3" xfId="35125" hidden="1"/>
    <cellStyle name="Buena 3" xfId="35150" hidden="1"/>
    <cellStyle name="Buena 3" xfId="34980" hidden="1"/>
    <cellStyle name="Buena 3" xfId="34966" hidden="1"/>
    <cellStyle name="Buena 3" xfId="34961" hidden="1"/>
    <cellStyle name="Buena 3" xfId="35038" hidden="1"/>
    <cellStyle name="Buena 3" xfId="35033" hidden="1"/>
    <cellStyle name="Buena 3" xfId="35012" hidden="1"/>
    <cellStyle name="Buena 3" xfId="35036" hidden="1"/>
    <cellStyle name="Buena 3" xfId="34999" hidden="1"/>
    <cellStyle name="Buena 3" xfId="34938" hidden="1"/>
    <cellStyle name="Buena 3" xfId="34907" hidden="1"/>
    <cellStyle name="Buena 3" xfId="35035" hidden="1"/>
    <cellStyle name="Buena 3" xfId="34950" hidden="1"/>
    <cellStyle name="Buena 3" xfId="35023" hidden="1"/>
    <cellStyle name="Buena 3" xfId="34985" hidden="1"/>
    <cellStyle name="Buena 3" xfId="35008" hidden="1"/>
    <cellStyle name="Buena 3" xfId="35044" hidden="1"/>
    <cellStyle name="Buena 3" xfId="34914" hidden="1"/>
    <cellStyle name="Buena 3" xfId="35039" hidden="1"/>
    <cellStyle name="Buena 3" xfId="35211" hidden="1"/>
    <cellStyle name="Buena 3" xfId="35220" hidden="1"/>
    <cellStyle name="Buena 3" xfId="35229" hidden="1"/>
    <cellStyle name="Buena 3" xfId="35237" hidden="1"/>
    <cellStyle name="Buena 3" xfId="35247" hidden="1"/>
    <cellStyle name="Buena 3" xfId="35223" hidden="1"/>
    <cellStyle name="Buena 3" xfId="35243" hidden="1"/>
    <cellStyle name="Buena 3" xfId="35242" hidden="1"/>
    <cellStyle name="Buena 3" xfId="35267" hidden="1"/>
    <cellStyle name="Buena 3" xfId="35313" hidden="1"/>
    <cellStyle name="Buena 3" xfId="35322" hidden="1"/>
    <cellStyle name="Buena 3" xfId="35331" hidden="1"/>
    <cellStyle name="Buena 3" xfId="35339" hidden="1"/>
    <cellStyle name="Buena 3" xfId="35349" hidden="1"/>
    <cellStyle name="Buena 3" xfId="35325" hidden="1"/>
    <cellStyle name="Buena 3" xfId="35345" hidden="1"/>
    <cellStyle name="Buena 3" xfId="35344" hidden="1"/>
    <cellStyle name="Buena 3" xfId="35369" hidden="1"/>
    <cellStyle name="Buena 3" xfId="35584" hidden="1"/>
    <cellStyle name="Buena 3" xfId="35593" hidden="1"/>
    <cellStyle name="Buena 3" xfId="35602" hidden="1"/>
    <cellStyle name="Buena 3" xfId="35610" hidden="1"/>
    <cellStyle name="Buena 3" xfId="35620" hidden="1"/>
    <cellStyle name="Buena 3" xfId="35596" hidden="1"/>
    <cellStyle name="Buena 3" xfId="35616" hidden="1"/>
    <cellStyle name="Buena 3" xfId="35615" hidden="1"/>
    <cellStyle name="Buena 3" xfId="35640" hidden="1"/>
    <cellStyle name="Buena 3" xfId="35470" hidden="1"/>
    <cellStyle name="Buena 3" xfId="35456" hidden="1"/>
    <cellStyle name="Buena 3" xfId="35451" hidden="1"/>
    <cellStyle name="Buena 3" xfId="35528" hidden="1"/>
    <cellStyle name="Buena 3" xfId="35523" hidden="1"/>
    <cellStyle name="Buena 3" xfId="35502" hidden="1"/>
    <cellStyle name="Buena 3" xfId="35526" hidden="1"/>
    <cellStyle name="Buena 3" xfId="35489" hidden="1"/>
    <cellStyle name="Buena 3" xfId="35428" hidden="1"/>
    <cellStyle name="Buena 3" xfId="35397" hidden="1"/>
    <cellStyle name="Buena 3" xfId="35525" hidden="1"/>
    <cellStyle name="Buena 3" xfId="35440" hidden="1"/>
    <cellStyle name="Buena 3" xfId="35513" hidden="1"/>
    <cellStyle name="Buena 3" xfId="35475" hidden="1"/>
    <cellStyle name="Buena 3" xfId="35498" hidden="1"/>
    <cellStyle name="Buena 3" xfId="35534" hidden="1"/>
    <cellStyle name="Buena 3" xfId="35404" hidden="1"/>
    <cellStyle name="Buena 3" xfId="35529" hidden="1"/>
    <cellStyle name="Buena 3" xfId="35701" hidden="1"/>
    <cellStyle name="Buena 3" xfId="35710" hidden="1"/>
    <cellStyle name="Buena 3" xfId="35719" hidden="1"/>
    <cellStyle name="Buena 3" xfId="35727" hidden="1"/>
    <cellStyle name="Buena 3" xfId="35737" hidden="1"/>
    <cellStyle name="Buena 3" xfId="35713" hidden="1"/>
    <cellStyle name="Buena 3" xfId="35733" hidden="1"/>
    <cellStyle name="Buena 3" xfId="35732" hidden="1"/>
    <cellStyle name="Buena 3" xfId="35757" hidden="1"/>
    <cellStyle name="Buena 3" xfId="35803" hidden="1"/>
    <cellStyle name="Buena 3" xfId="35812" hidden="1"/>
    <cellStyle name="Buena 3" xfId="35821" hidden="1"/>
    <cellStyle name="Buena 3" xfId="35829" hidden="1"/>
    <cellStyle name="Buena 3" xfId="35839" hidden="1"/>
    <cellStyle name="Buena 3" xfId="35815" hidden="1"/>
    <cellStyle name="Buena 3" xfId="35835" hidden="1"/>
    <cellStyle name="Buena 3" xfId="35834" hidden="1"/>
    <cellStyle name="Buena 3" xfId="35859" hidden="1"/>
    <cellStyle name="Buena 3" xfId="36074" hidden="1"/>
    <cellStyle name="Buena 3" xfId="36083" hidden="1"/>
    <cellStyle name="Buena 3" xfId="36092" hidden="1"/>
    <cellStyle name="Buena 3" xfId="36100" hidden="1"/>
    <cellStyle name="Buena 3" xfId="36110" hidden="1"/>
    <cellStyle name="Buena 3" xfId="36086" hidden="1"/>
    <cellStyle name="Buena 3" xfId="36106" hidden="1"/>
    <cellStyle name="Buena 3" xfId="36105" hidden="1"/>
    <cellStyle name="Buena 3" xfId="36130" hidden="1"/>
    <cellStyle name="Buena 3" xfId="35960" hidden="1"/>
    <cellStyle name="Buena 3" xfId="35946" hidden="1"/>
    <cellStyle name="Buena 3" xfId="35941" hidden="1"/>
    <cellStyle name="Buena 3" xfId="36018" hidden="1"/>
    <cellStyle name="Buena 3" xfId="36013" hidden="1"/>
    <cellStyle name="Buena 3" xfId="35992" hidden="1"/>
    <cellStyle name="Buena 3" xfId="36016" hidden="1"/>
    <cellStyle name="Buena 3" xfId="35979" hidden="1"/>
    <cellStyle name="Buena 3" xfId="35918" hidden="1"/>
    <cellStyle name="Buena 3" xfId="35887" hidden="1"/>
    <cellStyle name="Buena 3" xfId="36015" hidden="1"/>
    <cellStyle name="Buena 3" xfId="35930" hidden="1"/>
    <cellStyle name="Buena 3" xfId="36003" hidden="1"/>
    <cellStyle name="Buena 3" xfId="35965" hidden="1"/>
    <cellStyle name="Buena 3" xfId="35988" hidden="1"/>
    <cellStyle name="Buena 3" xfId="36024" hidden="1"/>
    <cellStyle name="Buena 3" xfId="35894" hidden="1"/>
    <cellStyle name="Buena 3" xfId="36019" hidden="1"/>
    <cellStyle name="Buena 3" xfId="30752" hidden="1"/>
    <cellStyle name="Buena 3" xfId="30750" hidden="1"/>
    <cellStyle name="Buena 3" xfId="28399" hidden="1"/>
    <cellStyle name="Buena 3" xfId="26709" hidden="1"/>
    <cellStyle name="Buena 3" xfId="25760" hidden="1"/>
    <cellStyle name="Buena 3" xfId="26683" hidden="1"/>
    <cellStyle name="Buena 3" xfId="26406" hidden="1"/>
    <cellStyle name="Buena 3" xfId="26515" hidden="1"/>
    <cellStyle name="Buena 3" xfId="23770" hidden="1"/>
    <cellStyle name="Buena 3" xfId="21761" hidden="1"/>
    <cellStyle name="Buena 3" xfId="27140" hidden="1"/>
    <cellStyle name="Buena 3" xfId="25629" hidden="1"/>
    <cellStyle name="Buena 3" xfId="26635" hidden="1"/>
    <cellStyle name="Buena 3" xfId="26775" hidden="1"/>
    <cellStyle name="Buena 3" xfId="30729" hidden="1"/>
    <cellStyle name="Buena 3" xfId="26214" hidden="1"/>
    <cellStyle name="Buena 3" xfId="22634" hidden="1"/>
    <cellStyle name="Buena 3" xfId="30746" hidden="1"/>
    <cellStyle name="Buena 3" xfId="22751" hidden="1"/>
    <cellStyle name="Buena 3" xfId="23889" hidden="1"/>
    <cellStyle name="Buena 3" xfId="22372" hidden="1"/>
    <cellStyle name="Buena 3" xfId="27365" hidden="1"/>
    <cellStyle name="Buena 3" xfId="24154" hidden="1"/>
    <cellStyle name="Buena 3" xfId="22084" hidden="1"/>
    <cellStyle name="Buena 3" xfId="27946" hidden="1"/>
    <cellStyle name="Buena 3" xfId="25694" hidden="1"/>
    <cellStyle name="Buena 3" xfId="31194" hidden="1"/>
    <cellStyle name="Buena 3" xfId="22426" hidden="1"/>
    <cellStyle name="Buena 3" xfId="22328" hidden="1"/>
    <cellStyle name="Buena 3" xfId="27477" hidden="1"/>
    <cellStyle name="Buena 3" xfId="24158" hidden="1"/>
    <cellStyle name="Buena 3" xfId="23431" hidden="1"/>
    <cellStyle name="Buena 3" xfId="25222" hidden="1"/>
    <cellStyle name="Buena 3" xfId="25976" hidden="1"/>
    <cellStyle name="Buena 3" xfId="22770" hidden="1"/>
    <cellStyle name="Buena 3" xfId="25317" hidden="1"/>
    <cellStyle name="Buena 3" xfId="23853" hidden="1"/>
    <cellStyle name="Buena 3" xfId="26073" hidden="1"/>
    <cellStyle name="Buena 3" xfId="22178" hidden="1"/>
    <cellStyle name="Buena 3" xfId="31190" hidden="1"/>
    <cellStyle name="Buena 3" xfId="26218" hidden="1"/>
    <cellStyle name="Buena 3" xfId="27205" hidden="1"/>
    <cellStyle name="Buena 3" xfId="23541" hidden="1"/>
    <cellStyle name="Buena 3" xfId="21921" hidden="1"/>
    <cellStyle name="Buena 3" xfId="26757" hidden="1"/>
    <cellStyle name="Buena 3" xfId="27851" hidden="1"/>
    <cellStyle name="Buena 3" xfId="28086" hidden="1"/>
    <cellStyle name="Buena 3" xfId="28092" hidden="1"/>
    <cellStyle name="Buena 3" xfId="22023" hidden="1"/>
    <cellStyle name="Buena 3" xfId="27922" hidden="1"/>
    <cellStyle name="Buena 3" xfId="26628" hidden="1"/>
    <cellStyle name="Buena 3" xfId="25973" hidden="1"/>
    <cellStyle name="Buena 3" xfId="22273" hidden="1"/>
    <cellStyle name="Buena 3" xfId="23349" hidden="1"/>
    <cellStyle name="Buena 3" xfId="23344" hidden="1"/>
    <cellStyle name="Buena 3" xfId="23690" hidden="1"/>
    <cellStyle name="Buena 3" xfId="22796" hidden="1"/>
    <cellStyle name="Buena 3" xfId="27201" hidden="1"/>
    <cellStyle name="Buena 3" xfId="23798" hidden="1"/>
    <cellStyle name="Buena 3" xfId="21846" hidden="1"/>
    <cellStyle name="Buena 3" xfId="24161" hidden="1"/>
    <cellStyle name="Buena 3" xfId="30717" hidden="1"/>
    <cellStyle name="Buena 3" xfId="26233" hidden="1"/>
    <cellStyle name="Buena 3" xfId="26079" hidden="1"/>
    <cellStyle name="Buena 3" xfId="23400" hidden="1"/>
    <cellStyle name="Buena 3" xfId="25239" hidden="1"/>
    <cellStyle name="Buena 3" xfId="25700" hidden="1"/>
    <cellStyle name="Buena 3" xfId="26467" hidden="1"/>
    <cellStyle name="Buena 3" xfId="27909" hidden="1"/>
    <cellStyle name="Buena 3" xfId="22756" hidden="1"/>
    <cellStyle name="Buena 3" xfId="28419" hidden="1"/>
    <cellStyle name="Buena 3" xfId="33483" hidden="1"/>
    <cellStyle name="Buena 3" xfId="27949" hidden="1"/>
    <cellStyle name="Buena 3" xfId="25058" hidden="1"/>
    <cellStyle name="Buena 3" xfId="28079" hidden="1"/>
    <cellStyle name="Buena 3" xfId="25195" hidden="1"/>
    <cellStyle name="Buena 3" xfId="26471" hidden="1"/>
    <cellStyle name="Buena 3" xfId="26626" hidden="1"/>
    <cellStyle name="Buena 3" xfId="25235" hidden="1"/>
    <cellStyle name="Buena 3" xfId="25604" hidden="1"/>
    <cellStyle name="Buena 3" xfId="22460" hidden="1"/>
    <cellStyle name="Buena 3" xfId="26622" hidden="1"/>
    <cellStyle name="Buena 3" xfId="23191" hidden="1"/>
    <cellStyle name="Buena 3" xfId="26782" hidden="1"/>
    <cellStyle name="Buena 3" xfId="21844" hidden="1"/>
    <cellStyle name="Buena 3" xfId="27274" hidden="1"/>
    <cellStyle name="Buena 3" xfId="22571" hidden="1"/>
    <cellStyle name="Buena 3" xfId="25630" hidden="1"/>
    <cellStyle name="Buena 3" xfId="25843" hidden="1"/>
    <cellStyle name="Buena 3" xfId="23540" hidden="1"/>
    <cellStyle name="Buena 3" xfId="22674" hidden="1"/>
    <cellStyle name="Buena 3" xfId="21768" hidden="1"/>
    <cellStyle name="Buena 3" xfId="23256" hidden="1"/>
    <cellStyle name="Buena 3" xfId="22385" hidden="1"/>
    <cellStyle name="Buena 3" xfId="22062" hidden="1"/>
    <cellStyle name="Buena 3" xfId="27866" hidden="1"/>
    <cellStyle name="Buena 3" xfId="22954" hidden="1"/>
    <cellStyle name="Buena 3" xfId="23439" hidden="1"/>
    <cellStyle name="Buena 3" xfId="25224" hidden="1"/>
    <cellStyle name="Buena 3" xfId="36191" hidden="1"/>
    <cellStyle name="Buena 3" xfId="36200" hidden="1"/>
    <cellStyle name="Buena 3" xfId="36209" hidden="1"/>
    <cellStyle name="Buena 3" xfId="36217" hidden="1"/>
    <cellStyle name="Buena 3" xfId="36227" hidden="1"/>
    <cellStyle name="Buena 3" xfId="36203" hidden="1"/>
    <cellStyle name="Buena 3" xfId="36223" hidden="1"/>
    <cellStyle name="Buena 3" xfId="36222" hidden="1"/>
    <cellStyle name="Buena 3" xfId="36247" hidden="1"/>
    <cellStyle name="Buena 3" xfId="36462" hidden="1"/>
    <cellStyle name="Buena 3" xfId="36471" hidden="1"/>
    <cellStyle name="Buena 3" xfId="36480" hidden="1"/>
    <cellStyle name="Buena 3" xfId="36488" hidden="1"/>
    <cellStyle name="Buena 3" xfId="36498" hidden="1"/>
    <cellStyle name="Buena 3" xfId="36474" hidden="1"/>
    <cellStyle name="Buena 3" xfId="36494" hidden="1"/>
    <cellStyle name="Buena 3" xfId="36493" hidden="1"/>
    <cellStyle name="Buena 3" xfId="36518" hidden="1"/>
    <cellStyle name="Buena 3" xfId="36348" hidden="1"/>
    <cellStyle name="Buena 3" xfId="36334" hidden="1"/>
    <cellStyle name="Buena 3" xfId="36329" hidden="1"/>
    <cellStyle name="Buena 3" xfId="36406" hidden="1"/>
    <cellStyle name="Buena 3" xfId="36401" hidden="1"/>
    <cellStyle name="Buena 3" xfId="36380" hidden="1"/>
    <cellStyle name="Buena 3" xfId="36404" hidden="1"/>
    <cellStyle name="Buena 3" xfId="36367" hidden="1"/>
    <cellStyle name="Buena 3" xfId="36306" hidden="1"/>
    <cellStyle name="Buena 3" xfId="36275" hidden="1"/>
    <cellStyle name="Buena 3" xfId="36403" hidden="1"/>
    <cellStyle name="Buena 3" xfId="36318" hidden="1"/>
    <cellStyle name="Buena 3" xfId="36391" hidden="1"/>
    <cellStyle name="Buena 3" xfId="36353" hidden="1"/>
    <cellStyle name="Buena 3" xfId="36376" hidden="1"/>
    <cellStyle name="Buena 3" xfId="36412" hidden="1"/>
    <cellStyle name="Buena 3" xfId="36282" hidden="1"/>
    <cellStyle name="Buena 3" xfId="36407" hidden="1"/>
    <cellStyle name="Buena 3" xfId="22008" hidden="1"/>
    <cellStyle name="Buena 3" xfId="22926" hidden="1"/>
    <cellStyle name="Buena 3" xfId="25119" hidden="1"/>
    <cellStyle name="Buena 3" xfId="30712" hidden="1"/>
    <cellStyle name="Buena 3" xfId="28394" hidden="1"/>
    <cellStyle name="Buena 3" xfId="25394" hidden="1"/>
    <cellStyle name="Buena 3" xfId="22939" hidden="1"/>
    <cellStyle name="Buena 3" xfId="27191" hidden="1"/>
    <cellStyle name="Buena 3" xfId="27332" hidden="1"/>
    <cellStyle name="Buena 3" xfId="24147" hidden="1"/>
    <cellStyle name="Buena 3" xfId="26439" hidden="1"/>
    <cellStyle name="Buena 3" xfId="23086" hidden="1"/>
    <cellStyle name="Buena 3" xfId="31199" hidden="1"/>
    <cellStyle name="Buena 3" xfId="22223" hidden="1"/>
    <cellStyle name="Buena 3" xfId="22300" hidden="1"/>
    <cellStyle name="Buena 3" xfId="22724" hidden="1"/>
    <cellStyle name="Buena 3" xfId="26240" hidden="1"/>
    <cellStyle name="Buena 3" xfId="36565" hidden="1"/>
    <cellStyle name="Buena 3" xfId="36780" hidden="1"/>
    <cellStyle name="Buena 3" xfId="36789" hidden="1"/>
    <cellStyle name="Buena 3" xfId="36798" hidden="1"/>
    <cellStyle name="Buena 3" xfId="36806" hidden="1"/>
    <cellStyle name="Buena 3" xfId="36816" hidden="1"/>
    <cellStyle name="Buena 3" xfId="36792" hidden="1"/>
    <cellStyle name="Buena 3" xfId="36812" hidden="1"/>
    <cellStyle name="Buena 3" xfId="36811" hidden="1"/>
    <cellStyle name="Buena 3" xfId="36836" hidden="1"/>
    <cellStyle name="Buena 3" xfId="36666" hidden="1"/>
    <cellStyle name="Buena 3" xfId="36652" hidden="1"/>
    <cellStyle name="Buena 3" xfId="36647" hidden="1"/>
    <cellStyle name="Buena 3" xfId="36724" hidden="1"/>
    <cellStyle name="Buena 3" xfId="36719" hidden="1"/>
    <cellStyle name="Buena 3" xfId="36698" hidden="1"/>
    <cellStyle name="Buena 3" xfId="36722" hidden="1"/>
    <cellStyle name="Buena 3" xfId="36685" hidden="1"/>
    <cellStyle name="Buena 3" xfId="36624" hidden="1"/>
    <cellStyle name="Buena 3" xfId="36593" hidden="1"/>
    <cellStyle name="Buena 3" xfId="36721" hidden="1"/>
    <cellStyle name="Buena 3" xfId="36636" hidden="1"/>
    <cellStyle name="Buena 3" xfId="36709" hidden="1"/>
    <cellStyle name="Buena 3" xfId="36671" hidden="1"/>
    <cellStyle name="Buena 3" xfId="36694" hidden="1"/>
    <cellStyle name="Buena 3" xfId="36730" hidden="1"/>
    <cellStyle name="Buena 3" xfId="36600" hidden="1"/>
    <cellStyle name="Buena 3" xfId="36725" hidden="1"/>
    <cellStyle name="Buena 3" xfId="36897" hidden="1"/>
    <cellStyle name="Buena 3" xfId="36906" hidden="1"/>
    <cellStyle name="Buena 3" xfId="36915" hidden="1"/>
    <cellStyle name="Buena 3" xfId="36923" hidden="1"/>
    <cellStyle name="Buena 3" xfId="36933" hidden="1"/>
    <cellStyle name="Buena 3" xfId="36909" hidden="1"/>
    <cellStyle name="Buena 3" xfId="36929" hidden="1"/>
    <cellStyle name="Buena 3" xfId="36928" hidden="1"/>
    <cellStyle name="Buena 3" xfId="36953" hidden="1"/>
    <cellStyle name="Buena 3" xfId="36999" hidden="1"/>
    <cellStyle name="Buena 3" xfId="37008" hidden="1"/>
    <cellStyle name="Buena 3" xfId="37017" hidden="1"/>
    <cellStyle name="Buena 3" xfId="37025" hidden="1"/>
    <cellStyle name="Buena 3" xfId="37035" hidden="1"/>
    <cellStyle name="Buena 3" xfId="37011" hidden="1"/>
    <cellStyle name="Buena 3" xfId="37031" hidden="1"/>
    <cellStyle name="Buena 3" xfId="37030" hidden="1"/>
    <cellStyle name="Buena 3" xfId="37055" hidden="1"/>
    <cellStyle name="Buena 3" xfId="37270" hidden="1"/>
    <cellStyle name="Buena 3" xfId="37279" hidden="1"/>
    <cellStyle name="Buena 3" xfId="37288" hidden="1"/>
    <cellStyle name="Buena 3" xfId="37296" hidden="1"/>
    <cellStyle name="Buena 3" xfId="37306" hidden="1"/>
    <cellStyle name="Buena 3" xfId="37282" hidden="1"/>
    <cellStyle name="Buena 3" xfId="37302" hidden="1"/>
    <cellStyle name="Buena 3" xfId="37301" hidden="1"/>
    <cellStyle name="Buena 3" xfId="37326" hidden="1"/>
    <cellStyle name="Buena 3" xfId="37156" hidden="1"/>
    <cellStyle name="Buena 3" xfId="37142" hidden="1"/>
    <cellStyle name="Buena 3" xfId="37137" hidden="1"/>
    <cellStyle name="Buena 3" xfId="37214" hidden="1"/>
    <cellStyle name="Buena 3" xfId="37209" hidden="1"/>
    <cellStyle name="Buena 3" xfId="37188" hidden="1"/>
    <cellStyle name="Buena 3" xfId="37212" hidden="1"/>
    <cellStyle name="Buena 3" xfId="37175" hidden="1"/>
    <cellStyle name="Buena 3" xfId="37114" hidden="1"/>
    <cellStyle name="Buena 3" xfId="37083" hidden="1"/>
    <cellStyle name="Buena 3" xfId="37211" hidden="1"/>
    <cellStyle name="Buena 3" xfId="37126" hidden="1"/>
    <cellStyle name="Buena 3" xfId="37199" hidden="1"/>
    <cellStyle name="Buena 3" xfId="37161" hidden="1"/>
    <cellStyle name="Buena 3" xfId="37184" hidden="1"/>
    <cellStyle name="Buena 3" xfId="37220" hidden="1"/>
    <cellStyle name="Buena 3" xfId="37090" hidden="1"/>
    <cellStyle name="Buena 3" xfId="37215" hidden="1"/>
    <cellStyle name="Buena 3" xfId="37387" hidden="1"/>
    <cellStyle name="Buena 3" xfId="37396" hidden="1"/>
    <cellStyle name="Buena 3" xfId="37405" hidden="1"/>
    <cellStyle name="Buena 3" xfId="37413" hidden="1"/>
    <cellStyle name="Buena 3" xfId="37423" hidden="1"/>
    <cellStyle name="Buena 3" xfId="37399" hidden="1"/>
    <cellStyle name="Buena 3" xfId="37419" hidden="1"/>
    <cellStyle name="Buena 3" xfId="37418" hidden="1"/>
    <cellStyle name="Buena 3" xfId="37443" hidden="1"/>
    <cellStyle name="Buena 3" xfId="37489" hidden="1"/>
    <cellStyle name="Buena 3" xfId="37498" hidden="1"/>
    <cellStyle name="Buena 3" xfId="37507" hidden="1"/>
    <cellStyle name="Buena 3" xfId="37515" hidden="1"/>
    <cellStyle name="Buena 3" xfId="37525" hidden="1"/>
    <cellStyle name="Buena 3" xfId="37501" hidden="1"/>
    <cellStyle name="Buena 3" xfId="37521" hidden="1"/>
    <cellStyle name="Buena 3" xfId="37520" hidden="1"/>
    <cellStyle name="Buena 3" xfId="37545" hidden="1"/>
    <cellStyle name="Buena 3" xfId="37760" hidden="1"/>
    <cellStyle name="Buena 3" xfId="37769" hidden="1"/>
    <cellStyle name="Buena 3" xfId="37778" hidden="1"/>
    <cellStyle name="Buena 3" xfId="37786" hidden="1"/>
    <cellStyle name="Buena 3" xfId="37796" hidden="1"/>
    <cellStyle name="Buena 3" xfId="37772" hidden="1"/>
    <cellStyle name="Buena 3" xfId="37792" hidden="1"/>
    <cellStyle name="Buena 3" xfId="37791" hidden="1"/>
    <cellStyle name="Buena 3" xfId="37816" hidden="1"/>
    <cellStyle name="Buena 3" xfId="37646" hidden="1"/>
    <cellStyle name="Buena 3" xfId="37632" hidden="1"/>
    <cellStyle name="Buena 3" xfId="37627" hidden="1"/>
    <cellStyle name="Buena 3" xfId="37704" hidden="1"/>
    <cellStyle name="Buena 3" xfId="37699" hidden="1"/>
    <cellStyle name="Buena 3" xfId="37678" hidden="1"/>
    <cellStyle name="Buena 3" xfId="37702" hidden="1"/>
    <cellStyle name="Buena 3" xfId="37665" hidden="1"/>
    <cellStyle name="Buena 3" xfId="37604" hidden="1"/>
    <cellStyle name="Buena 3" xfId="37573" hidden="1"/>
    <cellStyle name="Buena 3" xfId="37701" hidden="1"/>
    <cellStyle name="Buena 3" xfId="37616" hidden="1"/>
    <cellStyle name="Buena 3" xfId="37689" hidden="1"/>
    <cellStyle name="Buena 3" xfId="37651" hidden="1"/>
    <cellStyle name="Buena 3" xfId="37674" hidden="1"/>
    <cellStyle name="Buena 3" xfId="37710" hidden="1"/>
    <cellStyle name="Buena 3" xfId="37580" hidden="1"/>
    <cellStyle name="Buena 3" xfId="37705" hidden="1"/>
    <cellStyle name="Buena 3" xfId="37877" hidden="1"/>
    <cellStyle name="Buena 3" xfId="37886" hidden="1"/>
    <cellStyle name="Buena 3" xfId="37895" hidden="1"/>
    <cellStyle name="Buena 3" xfId="37903" hidden="1"/>
    <cellStyle name="Buena 3" xfId="37913" hidden="1"/>
    <cellStyle name="Buena 3" xfId="37889" hidden="1"/>
    <cellStyle name="Buena 3" xfId="37909" hidden="1"/>
    <cellStyle name="Buena 3" xfId="37908" hidden="1"/>
    <cellStyle name="Buena 3" xfId="37933" hidden="1"/>
    <cellStyle name="Buena 3" xfId="37979" hidden="1"/>
    <cellStyle name="Buena 3" xfId="37988" hidden="1"/>
    <cellStyle name="Buena 3" xfId="37997" hidden="1"/>
    <cellStyle name="Buena 3" xfId="38005" hidden="1"/>
    <cellStyle name="Buena 3" xfId="38015" hidden="1"/>
    <cellStyle name="Buena 3" xfId="37991" hidden="1"/>
    <cellStyle name="Buena 3" xfId="38011" hidden="1"/>
    <cellStyle name="Buena 3" xfId="38010" hidden="1"/>
    <cellStyle name="Buena 3" xfId="38035" hidden="1"/>
    <cellStyle name="Buena 3" xfId="38250" hidden="1"/>
    <cellStyle name="Buena 3" xfId="38259" hidden="1"/>
    <cellStyle name="Buena 3" xfId="38268" hidden="1"/>
    <cellStyle name="Buena 3" xfId="38276" hidden="1"/>
    <cellStyle name="Buena 3" xfId="38286" hidden="1"/>
    <cellStyle name="Buena 3" xfId="38262" hidden="1"/>
    <cellStyle name="Buena 3" xfId="38282" hidden="1"/>
    <cellStyle name="Buena 3" xfId="38281" hidden="1"/>
    <cellStyle name="Buena 3" xfId="38306" hidden="1"/>
    <cellStyle name="Buena 3" xfId="38136" hidden="1"/>
    <cellStyle name="Buena 3" xfId="38122" hidden="1"/>
    <cellStyle name="Buena 3" xfId="38117" hidden="1"/>
    <cellStyle name="Buena 3" xfId="38194" hidden="1"/>
    <cellStyle name="Buena 3" xfId="38189" hidden="1"/>
    <cellStyle name="Buena 3" xfId="38168" hidden="1"/>
    <cellStyle name="Buena 3" xfId="38192" hidden="1"/>
    <cellStyle name="Buena 3" xfId="38155" hidden="1"/>
    <cellStyle name="Buena 3" xfId="38094" hidden="1"/>
    <cellStyle name="Buena 3" xfId="38063" hidden="1"/>
    <cellStyle name="Buena 3" xfId="38191" hidden="1"/>
    <cellStyle name="Buena 3" xfId="38106" hidden="1"/>
    <cellStyle name="Buena 3" xfId="38179" hidden="1"/>
    <cellStyle name="Buena 3" xfId="38141" hidden="1"/>
    <cellStyle name="Buena 3" xfId="38164" hidden="1"/>
    <cellStyle name="Buena 3" xfId="38200" hidden="1"/>
    <cellStyle name="Buena 3" xfId="38070" hidden="1"/>
    <cellStyle name="Buena 3" xfId="38195" hidden="1"/>
    <cellStyle name="Buena 3" xfId="38367" hidden="1"/>
    <cellStyle name="Buena 3" xfId="38376" hidden="1"/>
    <cellStyle name="Buena 3" xfId="38385" hidden="1"/>
    <cellStyle name="Buena 3" xfId="38393" hidden="1"/>
    <cellStyle name="Buena 3" xfId="38403" hidden="1"/>
    <cellStyle name="Buena 3" xfId="38379" hidden="1"/>
    <cellStyle name="Buena 3" xfId="38399" hidden="1"/>
    <cellStyle name="Buena 3" xfId="38398" hidden="1"/>
    <cellStyle name="Buena 3" xfId="38423" hidden="1"/>
    <cellStyle name="Buena 3" xfId="38469" hidden="1"/>
    <cellStyle name="Buena 3" xfId="38478" hidden="1"/>
    <cellStyle name="Buena 3" xfId="38487" hidden="1"/>
    <cellStyle name="Buena 3" xfId="38495" hidden="1"/>
    <cellStyle name="Buena 3" xfId="38505" hidden="1"/>
    <cellStyle name="Buena 3" xfId="38481" hidden="1"/>
    <cellStyle name="Buena 3" xfId="38501" hidden="1"/>
    <cellStyle name="Buena 3" xfId="38500" hidden="1"/>
    <cellStyle name="Buena 3" xfId="38525" hidden="1"/>
    <cellStyle name="Buena 3" xfId="38740" hidden="1"/>
    <cellStyle name="Buena 3" xfId="38749" hidden="1"/>
    <cellStyle name="Buena 3" xfId="38758" hidden="1"/>
    <cellStyle name="Buena 3" xfId="38766" hidden="1"/>
    <cellStyle name="Buena 3" xfId="38776" hidden="1"/>
    <cellStyle name="Buena 3" xfId="38752" hidden="1"/>
    <cellStyle name="Buena 3" xfId="38772" hidden="1"/>
    <cellStyle name="Buena 3" xfId="38771" hidden="1"/>
    <cellStyle name="Buena 3" xfId="38796" hidden="1"/>
    <cellStyle name="Buena 3" xfId="38626" hidden="1"/>
    <cellStyle name="Buena 3" xfId="38612" hidden="1"/>
    <cellStyle name="Buena 3" xfId="38607" hidden="1"/>
    <cellStyle name="Buena 3" xfId="38684" hidden="1"/>
    <cellStyle name="Buena 3" xfId="38679" hidden="1"/>
    <cellStyle name="Buena 3" xfId="38658" hidden="1"/>
    <cellStyle name="Buena 3" xfId="38682" hidden="1"/>
    <cellStyle name="Buena 3" xfId="38645" hidden="1"/>
    <cellStyle name="Buena 3" xfId="38584" hidden="1"/>
    <cellStyle name="Buena 3" xfId="38553" hidden="1"/>
    <cellStyle name="Buena 3" xfId="38681" hidden="1"/>
    <cellStyle name="Buena 3" xfId="38596" hidden="1"/>
    <cellStyle name="Buena 3" xfId="38669" hidden="1"/>
    <cellStyle name="Buena 3" xfId="38631" hidden="1"/>
    <cellStyle name="Buena 3" xfId="38654" hidden="1"/>
    <cellStyle name="Buena 3" xfId="38690" hidden="1"/>
    <cellStyle name="Buena 3" xfId="38560" hidden="1"/>
    <cellStyle name="Buena 3" xfId="38685"/>
    <cellStyle name="Buena 4" xfId="5079" hidden="1"/>
    <cellStyle name="Buena 4" xfId="5098" hidden="1"/>
    <cellStyle name="Buena 4" xfId="5110" hidden="1"/>
    <cellStyle name="Buena 4" xfId="5122" hidden="1"/>
    <cellStyle name="Buena 4" xfId="5133" hidden="1"/>
    <cellStyle name="Buena 4" xfId="5145" hidden="1"/>
    <cellStyle name="Buena 4" xfId="5054" hidden="1"/>
    <cellStyle name="Buena 4" xfId="5123" hidden="1"/>
    <cellStyle name="Buena 4" xfId="5126" hidden="1"/>
    <cellStyle name="Buena 4" xfId="5086" hidden="1"/>
    <cellStyle name="Buena 4" xfId="10242" hidden="1"/>
    <cellStyle name="Buena 4" xfId="10254" hidden="1"/>
    <cellStyle name="Buena 4" xfId="10266" hidden="1"/>
    <cellStyle name="Buena 4" xfId="10277" hidden="1"/>
    <cellStyle name="Buena 4" xfId="10289" hidden="1"/>
    <cellStyle name="Buena 4" xfId="10202" hidden="1"/>
    <cellStyle name="Buena 4" xfId="10267" hidden="1"/>
    <cellStyle name="Buena 4" xfId="10270" hidden="1"/>
    <cellStyle name="Buena 4" xfId="10230" hidden="1"/>
    <cellStyle name="Buena 4" xfId="10767" hidden="1"/>
    <cellStyle name="Buena 4" xfId="10776" hidden="1"/>
    <cellStyle name="Buena 4" xfId="10785" hidden="1"/>
    <cellStyle name="Buena 4" xfId="10793" hidden="1"/>
    <cellStyle name="Buena 4" xfId="10803" hidden="1"/>
    <cellStyle name="Buena 4" xfId="10741" hidden="1"/>
    <cellStyle name="Buena 4" xfId="10786" hidden="1"/>
    <cellStyle name="Buena 4" xfId="10787" hidden="1"/>
    <cellStyle name="Buena 4" xfId="10759" hidden="1"/>
    <cellStyle name="Buena 4" xfId="10605" hidden="1"/>
    <cellStyle name="Buena 4" xfId="10683" hidden="1"/>
    <cellStyle name="Buena 4" xfId="10677" hidden="1"/>
    <cellStyle name="Buena 4" xfId="10588" hidden="1"/>
    <cellStyle name="Buena 4" xfId="10577" hidden="1"/>
    <cellStyle name="Buena 4" xfId="10571" hidden="1"/>
    <cellStyle name="Buena 4" xfId="10712" hidden="1"/>
    <cellStyle name="Buena 4" xfId="10675" hidden="1"/>
    <cellStyle name="Buena 4" xfId="10725" hidden="1"/>
    <cellStyle name="Buena 4" xfId="10711" hidden="1"/>
    <cellStyle name="Buena 4" xfId="10713" hidden="1"/>
    <cellStyle name="Buena 4" xfId="10636" hidden="1"/>
    <cellStyle name="Buena 4" xfId="10722" hidden="1"/>
    <cellStyle name="Buena 4" xfId="10737" hidden="1"/>
    <cellStyle name="Buena 4" xfId="10849" hidden="1"/>
    <cellStyle name="Buena 4" xfId="10632" hidden="1"/>
    <cellStyle name="Buena 4" xfId="10663" hidden="1"/>
    <cellStyle name="Buena 4" xfId="10697" hidden="1"/>
    <cellStyle name="Buena 4" xfId="15893" hidden="1"/>
    <cellStyle name="Buena 4" xfId="15905" hidden="1"/>
    <cellStyle name="Buena 4" xfId="15917" hidden="1"/>
    <cellStyle name="Buena 4" xfId="15928" hidden="1"/>
    <cellStyle name="Buena 4" xfId="15940" hidden="1"/>
    <cellStyle name="Buena 4" xfId="15851" hidden="1"/>
    <cellStyle name="Buena 4" xfId="15918" hidden="1"/>
    <cellStyle name="Buena 4" xfId="15921" hidden="1"/>
    <cellStyle name="Buena 4" xfId="15881" hidden="1"/>
    <cellStyle name="Buena 4" xfId="21025" hidden="1"/>
    <cellStyle name="Buena 4" xfId="21037" hidden="1"/>
    <cellStyle name="Buena 4" xfId="21049" hidden="1"/>
    <cellStyle name="Buena 4" xfId="21060" hidden="1"/>
    <cellStyle name="Buena 4" xfId="21072" hidden="1"/>
    <cellStyle name="Buena 4" xfId="20985" hidden="1"/>
    <cellStyle name="Buena 4" xfId="21050" hidden="1"/>
    <cellStyle name="Buena 4" xfId="21053" hidden="1"/>
    <cellStyle name="Buena 4" xfId="21013" hidden="1"/>
    <cellStyle name="Buena 4" xfId="21550" hidden="1"/>
    <cellStyle name="Buena 4" xfId="21559" hidden="1"/>
    <cellStyle name="Buena 4" xfId="21568" hidden="1"/>
    <cellStyle name="Buena 4" xfId="21576" hidden="1"/>
    <cellStyle name="Buena 4" xfId="21586" hidden="1"/>
    <cellStyle name="Buena 4" xfId="21524" hidden="1"/>
    <cellStyle name="Buena 4" xfId="21569" hidden="1"/>
    <cellStyle name="Buena 4" xfId="21570" hidden="1"/>
    <cellStyle name="Buena 4" xfId="21542" hidden="1"/>
    <cellStyle name="Buena 4" xfId="21388" hidden="1"/>
    <cellStyle name="Buena 4" xfId="21466" hidden="1"/>
    <cellStyle name="Buena 4" xfId="21460" hidden="1"/>
    <cellStyle name="Buena 4" xfId="21371" hidden="1"/>
    <cellStyle name="Buena 4" xfId="21360" hidden="1"/>
    <cellStyle name="Buena 4" xfId="21354" hidden="1"/>
    <cellStyle name="Buena 4" xfId="21495" hidden="1"/>
    <cellStyle name="Buena 4" xfId="21458" hidden="1"/>
    <cellStyle name="Buena 4" xfId="21508" hidden="1"/>
    <cellStyle name="Buena 4" xfId="21494" hidden="1"/>
    <cellStyle name="Buena 4" xfId="21496" hidden="1"/>
    <cellStyle name="Buena 4" xfId="21419" hidden="1"/>
    <cellStyle name="Buena 4" xfId="21505" hidden="1"/>
    <cellStyle name="Buena 4" xfId="21520" hidden="1"/>
    <cellStyle name="Buena 4" xfId="21632" hidden="1"/>
    <cellStyle name="Buena 4" xfId="21415" hidden="1"/>
    <cellStyle name="Buena 4" xfId="21446" hidden="1"/>
    <cellStyle name="Buena 4" xfId="21480" hidden="1"/>
    <cellStyle name="Buena 4" xfId="22834" hidden="1"/>
    <cellStyle name="Buena 4" xfId="22844" hidden="1"/>
    <cellStyle name="Buena 4" xfId="22853" hidden="1"/>
    <cellStyle name="Buena 4" xfId="22861" hidden="1"/>
    <cellStyle name="Buena 4" xfId="22872" hidden="1"/>
    <cellStyle name="Buena 4" xfId="22808" hidden="1"/>
    <cellStyle name="Buena 4" xfId="22854" hidden="1"/>
    <cellStyle name="Buena 4" xfId="22855" hidden="1"/>
    <cellStyle name="Buena 4" xfId="22826" hidden="1"/>
    <cellStyle name="Buena 4" xfId="24057" hidden="1"/>
    <cellStyle name="Buena 4" xfId="24067" hidden="1"/>
    <cellStyle name="Buena 4" xfId="24076" hidden="1"/>
    <cellStyle name="Buena 4" xfId="24084" hidden="1"/>
    <cellStyle name="Buena 4" xfId="24095" hidden="1"/>
    <cellStyle name="Buena 4" xfId="24030" hidden="1"/>
    <cellStyle name="Buena 4" xfId="24077" hidden="1"/>
    <cellStyle name="Buena 4" xfId="24078" hidden="1"/>
    <cellStyle name="Buena 4" xfId="24048" hidden="1"/>
    <cellStyle name="Buena 4" xfId="24377" hidden="1"/>
    <cellStyle name="Buena 4" xfId="24386" hidden="1"/>
    <cellStyle name="Buena 4" xfId="24395" hidden="1"/>
    <cellStyle name="Buena 4" xfId="24403" hidden="1"/>
    <cellStyle name="Buena 4" xfId="24413" hidden="1"/>
    <cellStyle name="Buena 4" xfId="24351" hidden="1"/>
    <cellStyle name="Buena 4" xfId="24396" hidden="1"/>
    <cellStyle name="Buena 4" xfId="24397" hidden="1"/>
    <cellStyle name="Buena 4" xfId="24369" hidden="1"/>
    <cellStyle name="Buena 4" xfId="24216" hidden="1"/>
    <cellStyle name="Buena 4" xfId="24294" hidden="1"/>
    <cellStyle name="Buena 4" xfId="24288" hidden="1"/>
    <cellStyle name="Buena 4" xfId="24201" hidden="1"/>
    <cellStyle name="Buena 4" xfId="24190" hidden="1"/>
    <cellStyle name="Buena 4" xfId="24184" hidden="1"/>
    <cellStyle name="Buena 4" xfId="24322" hidden="1"/>
    <cellStyle name="Buena 4" xfId="24286" hidden="1"/>
    <cellStyle name="Buena 4" xfId="24335" hidden="1"/>
    <cellStyle name="Buena 4" xfId="24321" hidden="1"/>
    <cellStyle name="Buena 4" xfId="24323" hidden="1"/>
    <cellStyle name="Buena 4" xfId="24247" hidden="1"/>
    <cellStyle name="Buena 4" xfId="24332" hidden="1"/>
    <cellStyle name="Buena 4" xfId="24347" hidden="1"/>
    <cellStyle name="Buena 4" xfId="24459" hidden="1"/>
    <cellStyle name="Buena 4" xfId="24243" hidden="1"/>
    <cellStyle name="Buena 4" xfId="24274" hidden="1"/>
    <cellStyle name="Buena 4" xfId="24308" hidden="1"/>
    <cellStyle name="Buena 4" xfId="24533" hidden="1"/>
    <cellStyle name="Buena 4" xfId="24542" hidden="1"/>
    <cellStyle name="Buena 4" xfId="24551" hidden="1"/>
    <cellStyle name="Buena 4" xfId="24559" hidden="1"/>
    <cellStyle name="Buena 4" xfId="24569" hidden="1"/>
    <cellStyle name="Buena 4" xfId="24507" hidden="1"/>
    <cellStyle name="Buena 4" xfId="24552" hidden="1"/>
    <cellStyle name="Buena 4" xfId="24553" hidden="1"/>
    <cellStyle name="Buena 4" xfId="24525" hidden="1"/>
    <cellStyle name="Buena 4" xfId="24635" hidden="1"/>
    <cellStyle name="Buena 4" xfId="24644" hidden="1"/>
    <cellStyle name="Buena 4" xfId="24653" hidden="1"/>
    <cellStyle name="Buena 4" xfId="24661" hidden="1"/>
    <cellStyle name="Buena 4" xfId="24671" hidden="1"/>
    <cellStyle name="Buena 4" xfId="24609" hidden="1"/>
    <cellStyle name="Buena 4" xfId="24654" hidden="1"/>
    <cellStyle name="Buena 4" xfId="24655" hidden="1"/>
    <cellStyle name="Buena 4" xfId="24627" hidden="1"/>
    <cellStyle name="Buena 4" xfId="24906" hidden="1"/>
    <cellStyle name="Buena 4" xfId="24915" hidden="1"/>
    <cellStyle name="Buena 4" xfId="24924" hidden="1"/>
    <cellStyle name="Buena 4" xfId="24932" hidden="1"/>
    <cellStyle name="Buena 4" xfId="24942" hidden="1"/>
    <cellStyle name="Buena 4" xfId="24880" hidden="1"/>
    <cellStyle name="Buena 4" xfId="24925" hidden="1"/>
    <cellStyle name="Buena 4" xfId="24926" hidden="1"/>
    <cellStyle name="Buena 4" xfId="24898" hidden="1"/>
    <cellStyle name="Buena 4" xfId="24747" hidden="1"/>
    <cellStyle name="Buena 4" xfId="24823" hidden="1"/>
    <cellStyle name="Buena 4" xfId="24817" hidden="1"/>
    <cellStyle name="Buena 4" xfId="24732" hidden="1"/>
    <cellStyle name="Buena 4" xfId="24721" hidden="1"/>
    <cellStyle name="Buena 4" xfId="24715" hidden="1"/>
    <cellStyle name="Buena 4" xfId="24851" hidden="1"/>
    <cellStyle name="Buena 4" xfId="24815" hidden="1"/>
    <cellStyle name="Buena 4" xfId="24864" hidden="1"/>
    <cellStyle name="Buena 4" xfId="24850" hidden="1"/>
    <cellStyle name="Buena 4" xfId="24852" hidden="1"/>
    <cellStyle name="Buena 4" xfId="24777" hidden="1"/>
    <cellStyle name="Buena 4" xfId="24861" hidden="1"/>
    <cellStyle name="Buena 4" xfId="24876" hidden="1"/>
    <cellStyle name="Buena 4" xfId="24988" hidden="1"/>
    <cellStyle name="Buena 4" xfId="24773" hidden="1"/>
    <cellStyle name="Buena 4" xfId="24803" hidden="1"/>
    <cellStyle name="Buena 4" xfId="24837" hidden="1"/>
    <cellStyle name="Buena 4" xfId="26142" hidden="1"/>
    <cellStyle name="Buena 4" xfId="26151" hidden="1"/>
    <cellStyle name="Buena 4" xfId="26160" hidden="1"/>
    <cellStyle name="Buena 4" xfId="26168" hidden="1"/>
    <cellStyle name="Buena 4" xfId="26178" hidden="1"/>
    <cellStyle name="Buena 4" xfId="26116" hidden="1"/>
    <cellStyle name="Buena 4" xfId="26161" hidden="1"/>
    <cellStyle name="Buena 4" xfId="26162" hidden="1"/>
    <cellStyle name="Buena 4" xfId="26134" hidden="1"/>
    <cellStyle name="Buena 4" xfId="27400" hidden="1"/>
    <cellStyle name="Buena 4" xfId="27409" hidden="1"/>
    <cellStyle name="Buena 4" xfId="27418" hidden="1"/>
    <cellStyle name="Buena 4" xfId="27426" hidden="1"/>
    <cellStyle name="Buena 4" xfId="27437" hidden="1"/>
    <cellStyle name="Buena 4" xfId="27373" hidden="1"/>
    <cellStyle name="Buena 4" xfId="27419" hidden="1"/>
    <cellStyle name="Buena 4" xfId="27420" hidden="1"/>
    <cellStyle name="Buena 4" xfId="27391" hidden="1"/>
    <cellStyle name="Buena 4" xfId="27713" hidden="1"/>
    <cellStyle name="Buena 4" xfId="27722" hidden="1"/>
    <cellStyle name="Buena 4" xfId="27731" hidden="1"/>
    <cellStyle name="Buena 4" xfId="27739" hidden="1"/>
    <cellStyle name="Buena 4" xfId="27749" hidden="1"/>
    <cellStyle name="Buena 4" xfId="27687" hidden="1"/>
    <cellStyle name="Buena 4" xfId="27732" hidden="1"/>
    <cellStyle name="Buena 4" xfId="27733" hidden="1"/>
    <cellStyle name="Buena 4" xfId="27705" hidden="1"/>
    <cellStyle name="Buena 4" xfId="27554" hidden="1"/>
    <cellStyle name="Buena 4" xfId="27630" hidden="1"/>
    <cellStyle name="Buena 4" xfId="27624" hidden="1"/>
    <cellStyle name="Buena 4" xfId="27539" hidden="1"/>
    <cellStyle name="Buena 4" xfId="27528" hidden="1"/>
    <cellStyle name="Buena 4" xfId="27522" hidden="1"/>
    <cellStyle name="Buena 4" xfId="27658" hidden="1"/>
    <cellStyle name="Buena 4" xfId="27622" hidden="1"/>
    <cellStyle name="Buena 4" xfId="27671" hidden="1"/>
    <cellStyle name="Buena 4" xfId="27657" hidden="1"/>
    <cellStyle name="Buena 4" xfId="27659" hidden="1"/>
    <cellStyle name="Buena 4" xfId="27584" hidden="1"/>
    <cellStyle name="Buena 4" xfId="27668" hidden="1"/>
    <cellStyle name="Buena 4" xfId="27683" hidden="1"/>
    <cellStyle name="Buena 4" xfId="27795" hidden="1"/>
    <cellStyle name="Buena 4" xfId="27580" hidden="1"/>
    <cellStyle name="Buena 4" xfId="27610" hidden="1"/>
    <cellStyle name="Buena 4" xfId="27644" hidden="1"/>
    <cellStyle name="Buena 4" xfId="21917" hidden="1"/>
    <cellStyle name="Buena 4" xfId="27265" hidden="1"/>
    <cellStyle name="Buena 4" xfId="25461" hidden="1"/>
    <cellStyle name="Buena 4" xfId="23159" hidden="1"/>
    <cellStyle name="Buena 4" xfId="22159" hidden="1"/>
    <cellStyle name="Buena 4" xfId="25748" hidden="1"/>
    <cellStyle name="Buena 4" xfId="26739" hidden="1"/>
    <cellStyle name="Buena 4" xfId="27264" hidden="1"/>
    <cellStyle name="Buena 4" xfId="25746" hidden="1"/>
    <cellStyle name="Buena 4" xfId="22312" hidden="1"/>
    <cellStyle name="Buena 4" xfId="23036" hidden="1"/>
    <cellStyle name="Buena 4" xfId="22035" hidden="1"/>
    <cellStyle name="Buena 4" xfId="23268" hidden="1"/>
    <cellStyle name="Buena 4" xfId="23550" hidden="1"/>
    <cellStyle name="Buena 4" xfId="22038" hidden="1"/>
    <cellStyle name="Buena 4" xfId="21785" hidden="1"/>
    <cellStyle name="Buena 4" xfId="23035" hidden="1"/>
    <cellStyle name="Buena 4" xfId="25872" hidden="1"/>
    <cellStyle name="Buena 4" xfId="27096" hidden="1"/>
    <cellStyle name="Buena 4" xfId="26864" hidden="1"/>
    <cellStyle name="Buena 4" xfId="22525" hidden="1"/>
    <cellStyle name="Buena 4" xfId="23518" hidden="1"/>
    <cellStyle name="Buena 4" xfId="12144" hidden="1"/>
    <cellStyle name="Buena 4" xfId="26312" hidden="1"/>
    <cellStyle name="Buena 4" xfId="21989" hidden="1"/>
    <cellStyle name="Buena 4" xfId="11039" hidden="1"/>
    <cellStyle name="Buena 4" xfId="25582" hidden="1"/>
    <cellStyle name="Buena 4" xfId="23244" hidden="1"/>
    <cellStyle name="Buena 4" xfId="25303" hidden="1"/>
    <cellStyle name="Buena 4" xfId="26316" hidden="1"/>
    <cellStyle name="Buena 4" xfId="26571" hidden="1"/>
    <cellStyle name="Buena 4" xfId="22538" hidden="1"/>
    <cellStyle name="Buena 4" xfId="25308" hidden="1"/>
    <cellStyle name="Buena 4" xfId="26868" hidden="1"/>
    <cellStyle name="Buena 4" xfId="11036" hidden="1"/>
    <cellStyle name="Buena 4" xfId="26313" hidden="1"/>
    <cellStyle name="Buena 4" xfId="25585" hidden="1"/>
    <cellStyle name="Buena 4" xfId="23523" hidden="1"/>
    <cellStyle name="Buena 4" xfId="26569" hidden="1"/>
    <cellStyle name="Buena 4" xfId="21993" hidden="1"/>
    <cellStyle name="Buena 4" xfId="22528" hidden="1"/>
    <cellStyle name="Buena 4" xfId="22521" hidden="1"/>
    <cellStyle name="Buena 4" xfId="26873" hidden="1"/>
    <cellStyle name="Buena 4" xfId="25588" hidden="1"/>
    <cellStyle name="Buena 4" xfId="23524" hidden="1"/>
    <cellStyle name="Buena 4" xfId="27081" hidden="1"/>
    <cellStyle name="Buena 4" xfId="26850" hidden="1"/>
    <cellStyle name="Buena 4" xfId="22511" hidden="1"/>
    <cellStyle name="Buena 4" xfId="23504" hidden="1"/>
    <cellStyle name="Buena 4" xfId="12179" hidden="1"/>
    <cellStyle name="Buena 4" xfId="26298" hidden="1"/>
    <cellStyle name="Buena 4" xfId="21976" hidden="1"/>
    <cellStyle name="Buena 4" xfId="11043" hidden="1"/>
    <cellStyle name="Buena 4" xfId="25568" hidden="1"/>
    <cellStyle name="Buena 4" xfId="12185" hidden="1"/>
    <cellStyle name="Buena 4" xfId="26532" hidden="1"/>
    <cellStyle name="Buena 4" xfId="26283" hidden="1"/>
    <cellStyle name="Buena 4" xfId="23207" hidden="1"/>
    <cellStyle name="Buena 4" xfId="25553" hidden="1"/>
    <cellStyle name="Buena 4" xfId="23495" hidden="1"/>
    <cellStyle name="Buena 4" xfId="22966" hidden="1"/>
    <cellStyle name="Buena 4" xfId="25554" hidden="1"/>
    <cellStyle name="Buena 4" xfId="25272" hidden="1"/>
    <cellStyle name="Buena 4" xfId="26703" hidden="1"/>
    <cellStyle name="Buena 4" xfId="26446" hidden="1"/>
    <cellStyle name="Buena 4" xfId="25966" hidden="1"/>
    <cellStyle name="Buena 4" xfId="23116" hidden="1"/>
    <cellStyle name="Buena 4" xfId="23885" hidden="1"/>
    <cellStyle name="Buena 4" xfId="22127" hidden="1"/>
    <cellStyle name="Buena 4" xfId="27224" hidden="1"/>
    <cellStyle name="Buena 4" xfId="23887" hidden="1"/>
    <cellStyle name="Buena 4" xfId="25179" hidden="1"/>
    <cellStyle name="Buena 4" xfId="11049" hidden="1"/>
    <cellStyle name="Buena 4" xfId="27057" hidden="1"/>
    <cellStyle name="Buena 4" xfId="23482" hidden="1"/>
    <cellStyle name="Buena 4" xfId="25004" hidden="1"/>
    <cellStyle name="Buena 4" xfId="23488" hidden="1"/>
    <cellStyle name="Buena 4" xfId="13438" hidden="1"/>
    <cellStyle name="Buena 4" xfId="27039" hidden="1"/>
    <cellStyle name="Buena 4" xfId="25544" hidden="1"/>
    <cellStyle name="Buena 4" xfId="12187" hidden="1"/>
    <cellStyle name="Buena 4" xfId="25775" hidden="1"/>
    <cellStyle name="Buena 4" xfId="23707" hidden="1"/>
    <cellStyle name="Buena 4" xfId="22491" hidden="1"/>
    <cellStyle name="Buena 4" xfId="22184" hidden="1"/>
    <cellStyle name="Buena 4" xfId="25970" hidden="1"/>
    <cellStyle name="Buena 4" xfId="25957" hidden="1"/>
    <cellStyle name="Buena 4" xfId="23200" hidden="1"/>
    <cellStyle name="Buena 4" xfId="25261" hidden="1"/>
    <cellStyle name="Buena 4" xfId="23481" hidden="1"/>
    <cellStyle name="Buena 4" xfId="23096" hidden="1"/>
    <cellStyle name="Buena 4" xfId="22090" hidden="1"/>
    <cellStyle name="Buena 4" xfId="25919" hidden="1"/>
    <cellStyle name="Buena 4" xfId="23570" hidden="1"/>
    <cellStyle name="Buena 4" xfId="26371" hidden="1"/>
    <cellStyle name="Buena 4" xfId="25990" hidden="1"/>
    <cellStyle name="Buena 4" xfId="27171" hidden="1"/>
    <cellStyle name="Buena 4" xfId="22068" hidden="1"/>
    <cellStyle name="Buena 4" xfId="22398" hidden="1"/>
    <cellStyle name="Buena 4" xfId="28006" hidden="1"/>
    <cellStyle name="Buena 4" xfId="28015" hidden="1"/>
    <cellStyle name="Buena 4" xfId="28024" hidden="1"/>
    <cellStyle name="Buena 4" xfId="28032" hidden="1"/>
    <cellStyle name="Buena 4" xfId="28043" hidden="1"/>
    <cellStyle name="Buena 4" xfId="27979" hidden="1"/>
    <cellStyle name="Buena 4" xfId="28025" hidden="1"/>
    <cellStyle name="Buena 4" xfId="28026" hidden="1"/>
    <cellStyle name="Buena 4" xfId="27998" hidden="1"/>
    <cellStyle name="Buena 4" xfId="28303" hidden="1"/>
    <cellStyle name="Buena 4" xfId="28312" hidden="1"/>
    <cellStyle name="Buena 4" xfId="28321" hidden="1"/>
    <cellStyle name="Buena 4" xfId="28329" hidden="1"/>
    <cellStyle name="Buena 4" xfId="28339" hidden="1"/>
    <cellStyle name="Buena 4" xfId="28277" hidden="1"/>
    <cellStyle name="Buena 4" xfId="28322" hidden="1"/>
    <cellStyle name="Buena 4" xfId="28323" hidden="1"/>
    <cellStyle name="Buena 4" xfId="28295" hidden="1"/>
    <cellStyle name="Buena 4" xfId="28143" hidden="1"/>
    <cellStyle name="Buena 4" xfId="28220" hidden="1"/>
    <cellStyle name="Buena 4" xfId="28214" hidden="1"/>
    <cellStyle name="Buena 4" xfId="28128" hidden="1"/>
    <cellStyle name="Buena 4" xfId="28117" hidden="1"/>
    <cellStyle name="Buena 4" xfId="28111" hidden="1"/>
    <cellStyle name="Buena 4" xfId="28248" hidden="1"/>
    <cellStyle name="Buena 4" xfId="28212" hidden="1"/>
    <cellStyle name="Buena 4" xfId="28261" hidden="1"/>
    <cellStyle name="Buena 4" xfId="28247" hidden="1"/>
    <cellStyle name="Buena 4" xfId="28249" hidden="1"/>
    <cellStyle name="Buena 4" xfId="28173" hidden="1"/>
    <cellStyle name="Buena 4" xfId="28258" hidden="1"/>
    <cellStyle name="Buena 4" xfId="28273" hidden="1"/>
    <cellStyle name="Buena 4" xfId="28385" hidden="1"/>
    <cellStyle name="Buena 4" xfId="28169" hidden="1"/>
    <cellStyle name="Buena 4" xfId="28200" hidden="1"/>
    <cellStyle name="Buena 4" xfId="28234" hidden="1"/>
    <cellStyle name="Buena 4" xfId="23737" hidden="1"/>
    <cellStyle name="Buena 4" xfId="25558" hidden="1"/>
    <cellStyle name="Buena 4" xfId="23216" hidden="1"/>
    <cellStyle name="Buena 4" xfId="25016" hidden="1"/>
    <cellStyle name="Buena 4" xfId="23512" hidden="1"/>
    <cellStyle name="Buena 4" xfId="26535" hidden="1"/>
    <cellStyle name="Buena 4" xfId="23498" hidden="1"/>
    <cellStyle name="Buena 4" xfId="26287" hidden="1"/>
    <cellStyle name="Buena 4" xfId="23496" hidden="1"/>
    <cellStyle name="Buena 4" xfId="25278" hidden="1"/>
    <cellStyle name="Buena 4" xfId="21967" hidden="1"/>
    <cellStyle name="Buena 4" xfId="26845" hidden="1"/>
    <cellStyle name="Buena 4" xfId="25277" hidden="1"/>
    <cellStyle name="Buena 4" xfId="25028" hidden="1"/>
    <cellStyle name="Buena 4" xfId="25018" hidden="1"/>
    <cellStyle name="Buena 4" xfId="22971" hidden="1"/>
    <cellStyle name="Buena 4" xfId="23732" hidden="1"/>
    <cellStyle name="Buena 4" xfId="25012" hidden="1"/>
    <cellStyle name="Buena 4" xfId="28650" hidden="1"/>
    <cellStyle name="Buena 4" xfId="28659" hidden="1"/>
    <cellStyle name="Buena 4" xfId="28668" hidden="1"/>
    <cellStyle name="Buena 4" xfId="28676" hidden="1"/>
    <cellStyle name="Buena 4" xfId="28686" hidden="1"/>
    <cellStyle name="Buena 4" xfId="28624" hidden="1"/>
    <cellStyle name="Buena 4" xfId="28669" hidden="1"/>
    <cellStyle name="Buena 4" xfId="28670" hidden="1"/>
    <cellStyle name="Buena 4" xfId="28642" hidden="1"/>
    <cellStyle name="Buena 4" xfId="28491" hidden="1"/>
    <cellStyle name="Buena 4" xfId="28567" hidden="1"/>
    <cellStyle name="Buena 4" xfId="28561" hidden="1"/>
    <cellStyle name="Buena 4" xfId="28476" hidden="1"/>
    <cellStyle name="Buena 4" xfId="28465" hidden="1"/>
    <cellStyle name="Buena 4" xfId="28459" hidden="1"/>
    <cellStyle name="Buena 4" xfId="28595" hidden="1"/>
    <cellStyle name="Buena 4" xfId="28559" hidden="1"/>
    <cellStyle name="Buena 4" xfId="28608" hidden="1"/>
    <cellStyle name="Buena 4" xfId="28594" hidden="1"/>
    <cellStyle name="Buena 4" xfId="28596" hidden="1"/>
    <cellStyle name="Buena 4" xfId="28521" hidden="1"/>
    <cellStyle name="Buena 4" xfId="28605" hidden="1"/>
    <cellStyle name="Buena 4" xfId="28620" hidden="1"/>
    <cellStyle name="Buena 4" xfId="28732" hidden="1"/>
    <cellStyle name="Buena 4" xfId="28517" hidden="1"/>
    <cellStyle name="Buena 4" xfId="28547" hidden="1"/>
    <cellStyle name="Buena 4" xfId="28581" hidden="1"/>
    <cellStyle name="Buena 4" xfId="28767" hidden="1"/>
    <cellStyle name="Buena 4" xfId="28776" hidden="1"/>
    <cellStyle name="Buena 4" xfId="28785" hidden="1"/>
    <cellStyle name="Buena 4" xfId="28793" hidden="1"/>
    <cellStyle name="Buena 4" xfId="28803" hidden="1"/>
    <cellStyle name="Buena 4" xfId="28741" hidden="1"/>
    <cellStyle name="Buena 4" xfId="28786" hidden="1"/>
    <cellStyle name="Buena 4" xfId="28787" hidden="1"/>
    <cellStyle name="Buena 4" xfId="28759" hidden="1"/>
    <cellStyle name="Buena 4" xfId="28869" hidden="1"/>
    <cellStyle name="Buena 4" xfId="28878" hidden="1"/>
    <cellStyle name="Buena 4" xfId="28887" hidden="1"/>
    <cellStyle name="Buena 4" xfId="28895" hidden="1"/>
    <cellStyle name="Buena 4" xfId="28905" hidden="1"/>
    <cellStyle name="Buena 4" xfId="28843" hidden="1"/>
    <cellStyle name="Buena 4" xfId="28888" hidden="1"/>
    <cellStyle name="Buena 4" xfId="28889" hidden="1"/>
    <cellStyle name="Buena 4" xfId="28861" hidden="1"/>
    <cellStyle name="Buena 4" xfId="29140" hidden="1"/>
    <cellStyle name="Buena 4" xfId="29149" hidden="1"/>
    <cellStyle name="Buena 4" xfId="29158" hidden="1"/>
    <cellStyle name="Buena 4" xfId="29166" hidden="1"/>
    <cellStyle name="Buena 4" xfId="29176" hidden="1"/>
    <cellStyle name="Buena 4" xfId="29114" hidden="1"/>
    <cellStyle name="Buena 4" xfId="29159" hidden="1"/>
    <cellStyle name="Buena 4" xfId="29160" hidden="1"/>
    <cellStyle name="Buena 4" xfId="29132" hidden="1"/>
    <cellStyle name="Buena 4" xfId="28981" hidden="1"/>
    <cellStyle name="Buena 4" xfId="29057" hidden="1"/>
    <cellStyle name="Buena 4" xfId="29051" hidden="1"/>
    <cellStyle name="Buena 4" xfId="28966" hidden="1"/>
    <cellStyle name="Buena 4" xfId="28955" hidden="1"/>
    <cellStyle name="Buena 4" xfId="28949" hidden="1"/>
    <cellStyle name="Buena 4" xfId="29085" hidden="1"/>
    <cellStyle name="Buena 4" xfId="29049" hidden="1"/>
    <cellStyle name="Buena 4" xfId="29098" hidden="1"/>
    <cellStyle name="Buena 4" xfId="29084" hidden="1"/>
    <cellStyle name="Buena 4" xfId="29086" hidden="1"/>
    <cellStyle name="Buena 4" xfId="29011" hidden="1"/>
    <cellStyle name="Buena 4" xfId="29095" hidden="1"/>
    <cellStyle name="Buena 4" xfId="29110" hidden="1"/>
    <cellStyle name="Buena 4" xfId="29222" hidden="1"/>
    <cellStyle name="Buena 4" xfId="29007" hidden="1"/>
    <cellStyle name="Buena 4" xfId="29037" hidden="1"/>
    <cellStyle name="Buena 4" xfId="29071" hidden="1"/>
    <cellStyle name="Buena 4" xfId="29257" hidden="1"/>
    <cellStyle name="Buena 4" xfId="29266" hidden="1"/>
    <cellStyle name="Buena 4" xfId="29275" hidden="1"/>
    <cellStyle name="Buena 4" xfId="29283" hidden="1"/>
    <cellStyle name="Buena 4" xfId="29293" hidden="1"/>
    <cellStyle name="Buena 4" xfId="29231" hidden="1"/>
    <cellStyle name="Buena 4" xfId="29276" hidden="1"/>
    <cellStyle name="Buena 4" xfId="29277" hidden="1"/>
    <cellStyle name="Buena 4" xfId="29249" hidden="1"/>
    <cellStyle name="Buena 4" xfId="29359" hidden="1"/>
    <cellStyle name="Buena 4" xfId="29368" hidden="1"/>
    <cellStyle name="Buena 4" xfId="29377" hidden="1"/>
    <cellStyle name="Buena 4" xfId="29385" hidden="1"/>
    <cellStyle name="Buena 4" xfId="29395" hidden="1"/>
    <cellStyle name="Buena 4" xfId="29333" hidden="1"/>
    <cellStyle name="Buena 4" xfId="29378" hidden="1"/>
    <cellStyle name="Buena 4" xfId="29379" hidden="1"/>
    <cellStyle name="Buena 4" xfId="29351" hidden="1"/>
    <cellStyle name="Buena 4" xfId="29630" hidden="1"/>
    <cellStyle name="Buena 4" xfId="29639" hidden="1"/>
    <cellStyle name="Buena 4" xfId="29648" hidden="1"/>
    <cellStyle name="Buena 4" xfId="29656" hidden="1"/>
    <cellStyle name="Buena 4" xfId="29666" hidden="1"/>
    <cellStyle name="Buena 4" xfId="29604" hidden="1"/>
    <cellStyle name="Buena 4" xfId="29649" hidden="1"/>
    <cellStyle name="Buena 4" xfId="29650" hidden="1"/>
    <cellStyle name="Buena 4" xfId="29622" hidden="1"/>
    <cellStyle name="Buena 4" xfId="29471" hidden="1"/>
    <cellStyle name="Buena 4" xfId="29547" hidden="1"/>
    <cellStyle name="Buena 4" xfId="29541" hidden="1"/>
    <cellStyle name="Buena 4" xfId="29456" hidden="1"/>
    <cellStyle name="Buena 4" xfId="29445" hidden="1"/>
    <cellStyle name="Buena 4" xfId="29439" hidden="1"/>
    <cellStyle name="Buena 4" xfId="29575" hidden="1"/>
    <cellStyle name="Buena 4" xfId="29539" hidden="1"/>
    <cellStyle name="Buena 4" xfId="29588" hidden="1"/>
    <cellStyle name="Buena 4" xfId="29574" hidden="1"/>
    <cellStyle name="Buena 4" xfId="29576" hidden="1"/>
    <cellStyle name="Buena 4" xfId="29501" hidden="1"/>
    <cellStyle name="Buena 4" xfId="29585" hidden="1"/>
    <cellStyle name="Buena 4" xfId="29600" hidden="1"/>
    <cellStyle name="Buena 4" xfId="29712" hidden="1"/>
    <cellStyle name="Buena 4" xfId="29497" hidden="1"/>
    <cellStyle name="Buena 4" xfId="29527" hidden="1"/>
    <cellStyle name="Buena 4" xfId="29561" hidden="1"/>
    <cellStyle name="Buena 4" xfId="29747" hidden="1"/>
    <cellStyle name="Buena 4" xfId="29756" hidden="1"/>
    <cellStyle name="Buena 4" xfId="29765" hidden="1"/>
    <cellStyle name="Buena 4" xfId="29773" hidden="1"/>
    <cellStyle name="Buena 4" xfId="29783" hidden="1"/>
    <cellStyle name="Buena 4" xfId="29721" hidden="1"/>
    <cellStyle name="Buena 4" xfId="29766" hidden="1"/>
    <cellStyle name="Buena 4" xfId="29767" hidden="1"/>
    <cellStyle name="Buena 4" xfId="29739" hidden="1"/>
    <cellStyle name="Buena 4" xfId="29849" hidden="1"/>
    <cellStyle name="Buena 4" xfId="29858" hidden="1"/>
    <cellStyle name="Buena 4" xfId="29867" hidden="1"/>
    <cellStyle name="Buena 4" xfId="29875" hidden="1"/>
    <cellStyle name="Buena 4" xfId="29885" hidden="1"/>
    <cellStyle name="Buena 4" xfId="29823" hidden="1"/>
    <cellStyle name="Buena 4" xfId="29868" hidden="1"/>
    <cellStyle name="Buena 4" xfId="29869" hidden="1"/>
    <cellStyle name="Buena 4" xfId="29841" hidden="1"/>
    <cellStyle name="Buena 4" xfId="30120" hidden="1"/>
    <cellStyle name="Buena 4" xfId="30129" hidden="1"/>
    <cellStyle name="Buena 4" xfId="30138" hidden="1"/>
    <cellStyle name="Buena 4" xfId="30146" hidden="1"/>
    <cellStyle name="Buena 4" xfId="30156" hidden="1"/>
    <cellStyle name="Buena 4" xfId="30094" hidden="1"/>
    <cellStyle name="Buena 4" xfId="30139" hidden="1"/>
    <cellStyle name="Buena 4" xfId="30140" hidden="1"/>
    <cellStyle name="Buena 4" xfId="30112" hidden="1"/>
    <cellStyle name="Buena 4" xfId="29961" hidden="1"/>
    <cellStyle name="Buena 4" xfId="30037" hidden="1"/>
    <cellStyle name="Buena 4" xfId="30031" hidden="1"/>
    <cellStyle name="Buena 4" xfId="29946" hidden="1"/>
    <cellStyle name="Buena 4" xfId="29935" hidden="1"/>
    <cellStyle name="Buena 4" xfId="29929" hidden="1"/>
    <cellStyle name="Buena 4" xfId="30065" hidden="1"/>
    <cellStyle name="Buena 4" xfId="30029" hidden="1"/>
    <cellStyle name="Buena 4" xfId="30078" hidden="1"/>
    <cellStyle name="Buena 4" xfId="30064" hidden="1"/>
    <cellStyle name="Buena 4" xfId="30066" hidden="1"/>
    <cellStyle name="Buena 4" xfId="29991" hidden="1"/>
    <cellStyle name="Buena 4" xfId="30075" hidden="1"/>
    <cellStyle name="Buena 4" xfId="30090" hidden="1"/>
    <cellStyle name="Buena 4" xfId="30202" hidden="1"/>
    <cellStyle name="Buena 4" xfId="29987" hidden="1"/>
    <cellStyle name="Buena 4" xfId="30017" hidden="1"/>
    <cellStyle name="Buena 4" xfId="30051" hidden="1"/>
    <cellStyle name="Buena 4" xfId="30237" hidden="1"/>
    <cellStyle name="Buena 4" xfId="30246" hidden="1"/>
    <cellStyle name="Buena 4" xfId="30255" hidden="1"/>
    <cellStyle name="Buena 4" xfId="30263" hidden="1"/>
    <cellStyle name="Buena 4" xfId="30273" hidden="1"/>
    <cellStyle name="Buena 4" xfId="30211" hidden="1"/>
    <cellStyle name="Buena 4" xfId="30256" hidden="1"/>
    <cellStyle name="Buena 4" xfId="30257" hidden="1"/>
    <cellStyle name="Buena 4" xfId="30229" hidden="1"/>
    <cellStyle name="Buena 4" xfId="30339" hidden="1"/>
    <cellStyle name="Buena 4" xfId="30348" hidden="1"/>
    <cellStyle name="Buena 4" xfId="30357" hidden="1"/>
    <cellStyle name="Buena 4" xfId="30365" hidden="1"/>
    <cellStyle name="Buena 4" xfId="30375" hidden="1"/>
    <cellStyle name="Buena 4" xfId="30313" hidden="1"/>
    <cellStyle name="Buena 4" xfId="30358" hidden="1"/>
    <cellStyle name="Buena 4" xfId="30359" hidden="1"/>
    <cellStyle name="Buena 4" xfId="30331" hidden="1"/>
    <cellStyle name="Buena 4" xfId="30610" hidden="1"/>
    <cellStyle name="Buena 4" xfId="30619" hidden="1"/>
    <cellStyle name="Buena 4" xfId="30628" hidden="1"/>
    <cellStyle name="Buena 4" xfId="30636" hidden="1"/>
    <cellStyle name="Buena 4" xfId="30646" hidden="1"/>
    <cellStyle name="Buena 4" xfId="30584" hidden="1"/>
    <cellStyle name="Buena 4" xfId="30629" hidden="1"/>
    <cellStyle name="Buena 4" xfId="30630" hidden="1"/>
    <cellStyle name="Buena 4" xfId="30602" hidden="1"/>
    <cellStyle name="Buena 4" xfId="30451" hidden="1"/>
    <cellStyle name="Buena 4" xfId="30527" hidden="1"/>
    <cellStyle name="Buena 4" xfId="30521" hidden="1"/>
    <cellStyle name="Buena 4" xfId="30436" hidden="1"/>
    <cellStyle name="Buena 4" xfId="30425" hidden="1"/>
    <cellStyle name="Buena 4" xfId="30419" hidden="1"/>
    <cellStyle name="Buena 4" xfId="30555" hidden="1"/>
    <cellStyle name="Buena 4" xfId="30519" hidden="1"/>
    <cellStyle name="Buena 4" xfId="30568" hidden="1"/>
    <cellStyle name="Buena 4" xfId="30554" hidden="1"/>
    <cellStyle name="Buena 4" xfId="30556" hidden="1"/>
    <cellStyle name="Buena 4" xfId="30481" hidden="1"/>
    <cellStyle name="Buena 4" xfId="30565" hidden="1"/>
    <cellStyle name="Buena 4" xfId="30580" hidden="1"/>
    <cellStyle name="Buena 4" xfId="30692" hidden="1"/>
    <cellStyle name="Buena 4" xfId="30477" hidden="1"/>
    <cellStyle name="Buena 4" xfId="30507" hidden="1"/>
    <cellStyle name="Buena 4" xfId="30541" hidden="1"/>
    <cellStyle name="Buena 4" xfId="25219" hidden="1"/>
    <cellStyle name="Buena 4" xfId="22104" hidden="1"/>
    <cellStyle name="Buena 4" xfId="23597" hidden="1"/>
    <cellStyle name="Buena 4" xfId="25641" hidden="1"/>
    <cellStyle name="Buena 4" xfId="25643" hidden="1"/>
    <cellStyle name="Buena 4" xfId="26028" hidden="1"/>
    <cellStyle name="Buena 4" xfId="22730" hidden="1"/>
    <cellStyle name="Buena 4" xfId="22637" hidden="1"/>
    <cellStyle name="Buena 4" xfId="26759" hidden="1"/>
    <cellStyle name="Buena 4" xfId="27277" hidden="1"/>
    <cellStyle name="Buena 4" xfId="23092" hidden="1"/>
    <cellStyle name="Buena 4" xfId="26646" hidden="1"/>
    <cellStyle name="Buena 4" xfId="22789" hidden="1"/>
    <cellStyle name="Buena 4" xfId="25442" hidden="1"/>
    <cellStyle name="Buena 4" xfId="23846" hidden="1"/>
    <cellStyle name="Buena 4" xfId="22464" hidden="1"/>
    <cellStyle name="Buena 4" xfId="26414" hidden="1"/>
    <cellStyle name="Buena 4" xfId="25989" hidden="1"/>
    <cellStyle name="Buena 4" xfId="25714" hidden="1"/>
    <cellStyle name="Buena 4" xfId="26731" hidden="1"/>
    <cellStyle name="Buena 4" xfId="26415" hidden="1"/>
    <cellStyle name="Buena 4" xfId="22148" hidden="1"/>
    <cellStyle name="Buena 4" xfId="27032" hidden="1"/>
    <cellStyle name="Buena 4" xfId="26095" hidden="1"/>
    <cellStyle name="Buena 4" xfId="25312" hidden="1"/>
    <cellStyle name="Buena 4" xfId="23700" hidden="1"/>
    <cellStyle name="Buena 4" xfId="25100" hidden="1"/>
    <cellStyle name="Buena 4" xfId="21808" hidden="1"/>
    <cellStyle name="Buena 4" xfId="22092" hidden="1"/>
    <cellStyle name="Buena 4" xfId="26090" hidden="1"/>
    <cellStyle name="Buena 4" xfId="22215" hidden="1"/>
    <cellStyle name="Buena 4" xfId="22087" hidden="1"/>
    <cellStyle name="Buena 4" xfId="23619" hidden="1"/>
    <cellStyle name="Buena 4" xfId="23915" hidden="1"/>
    <cellStyle name="Buena 4" xfId="23945" hidden="1"/>
    <cellStyle name="Buena 4" xfId="27352" hidden="1"/>
    <cellStyle name="Buena 4" xfId="25635" hidden="1"/>
    <cellStyle name="Buena 4" xfId="25731" hidden="1"/>
    <cellStyle name="Buena 4" xfId="27324" hidden="1"/>
    <cellStyle name="Buena 4" xfId="27112" hidden="1"/>
    <cellStyle name="Buena 4" xfId="26953" hidden="1"/>
    <cellStyle name="Buena 4" xfId="22647" hidden="1"/>
    <cellStyle name="Buena 4" xfId="26475" hidden="1"/>
    <cellStyle name="Buena 4" xfId="22330" hidden="1"/>
    <cellStyle name="Buena 4" xfId="26996" hidden="1"/>
    <cellStyle name="Buena 4" xfId="23892" hidden="1"/>
    <cellStyle name="Buena 4" xfId="26333" hidden="1"/>
    <cellStyle name="Buena 4" xfId="25977" hidden="1"/>
    <cellStyle name="Buena 4" xfId="25453" hidden="1"/>
    <cellStyle name="Buena 4" xfId="22725" hidden="1"/>
    <cellStyle name="Buena 4" xfId="22561" hidden="1"/>
    <cellStyle name="Buena 4" xfId="25127" hidden="1"/>
    <cellStyle name="Buena 4" xfId="22181" hidden="1"/>
    <cellStyle name="Buena 4" xfId="23330" hidden="1"/>
    <cellStyle name="Buena 4" xfId="25774" hidden="1"/>
    <cellStyle name="Buena 4" xfId="25529" hidden="1"/>
    <cellStyle name="Buena 4" xfId="27493" hidden="1"/>
    <cellStyle name="Buena 4" xfId="23065" hidden="1"/>
    <cellStyle name="Buena 4" xfId="25963" hidden="1"/>
    <cellStyle name="Buena 4" xfId="22147" hidden="1"/>
    <cellStyle name="Buena 4" xfId="26423" hidden="1"/>
    <cellStyle name="Buena 4" xfId="27218" hidden="1"/>
    <cellStyle name="Buena 4" xfId="25334" hidden="1"/>
    <cellStyle name="Buena 4" xfId="27294" hidden="1"/>
    <cellStyle name="Buena 4" xfId="26593" hidden="1"/>
    <cellStyle name="Buena 4" xfId="26440" hidden="1"/>
    <cellStyle name="Buena 4" xfId="23313" hidden="1"/>
    <cellStyle name="Buena 4" xfId="25632" hidden="1"/>
    <cellStyle name="Buena 4" xfId="23826" hidden="1"/>
    <cellStyle name="Buena 4" xfId="22639" hidden="1"/>
    <cellStyle name="Buena 4" xfId="27149" hidden="1"/>
    <cellStyle name="Buena 4" xfId="22551" hidden="1"/>
    <cellStyle name="Buena 4" xfId="23950" hidden="1"/>
    <cellStyle name="Buena 4" xfId="26982" hidden="1"/>
    <cellStyle name="Buena 4" xfId="24023" hidden="1"/>
    <cellStyle name="Buena 4" xfId="22021" hidden="1"/>
    <cellStyle name="Buena 4" xfId="25452" hidden="1"/>
    <cellStyle name="Buena 4" xfId="22182" hidden="1"/>
    <cellStyle name="Buena 4" xfId="21882" hidden="1"/>
    <cellStyle name="Buena 4" xfId="26441" hidden="1"/>
    <cellStyle name="Buena 4" xfId="21773" hidden="1"/>
    <cellStyle name="Buena 4" xfId="26615" hidden="1"/>
    <cellStyle name="Buena 4" xfId="23714" hidden="1"/>
    <cellStyle name="Buena 4" xfId="22427" hidden="1"/>
    <cellStyle name="Buena 4" xfId="23297" hidden="1"/>
    <cellStyle name="Buena 4" xfId="23356" hidden="1"/>
    <cellStyle name="Buena 4" xfId="25750" hidden="1"/>
    <cellStyle name="Buena 4" xfId="27165" hidden="1"/>
    <cellStyle name="Buena 4" xfId="23871" hidden="1"/>
    <cellStyle name="Buena 4" xfId="27364" hidden="1"/>
    <cellStyle name="Buena 4" xfId="27481" hidden="1"/>
    <cellStyle name="Buena 4" xfId="21789" hidden="1"/>
    <cellStyle name="Buena 4" xfId="26798" hidden="1"/>
    <cellStyle name="Buena 4" xfId="26395" hidden="1"/>
    <cellStyle name="Buena 4" xfId="25319" hidden="1"/>
    <cellStyle name="Buena 4" xfId="25496" hidden="1"/>
    <cellStyle name="Buena 4" xfId="23471" hidden="1"/>
    <cellStyle name="Buena 4" xfId="26061" hidden="1"/>
    <cellStyle name="Buena 4" xfId="22669" hidden="1"/>
    <cellStyle name="Buena 4" xfId="30808" hidden="1"/>
    <cellStyle name="Buena 4" xfId="30817" hidden="1"/>
    <cellStyle name="Buena 4" xfId="30826" hidden="1"/>
    <cellStyle name="Buena 4" xfId="30834" hidden="1"/>
    <cellStyle name="Buena 4" xfId="30844" hidden="1"/>
    <cellStyle name="Buena 4" xfId="30782" hidden="1"/>
    <cellStyle name="Buena 4" xfId="30827" hidden="1"/>
    <cellStyle name="Buena 4" xfId="30828" hidden="1"/>
    <cellStyle name="Buena 4" xfId="30800" hidden="1"/>
    <cellStyle name="Buena 4" xfId="31093" hidden="1"/>
    <cellStyle name="Buena 4" xfId="31102" hidden="1"/>
    <cellStyle name="Buena 4" xfId="31111" hidden="1"/>
    <cellStyle name="Buena 4" xfId="31119" hidden="1"/>
    <cellStyle name="Buena 4" xfId="31129" hidden="1"/>
    <cellStyle name="Buena 4" xfId="31067" hidden="1"/>
    <cellStyle name="Buena 4" xfId="31112" hidden="1"/>
    <cellStyle name="Buena 4" xfId="31113" hidden="1"/>
    <cellStyle name="Buena 4" xfId="31085" hidden="1"/>
    <cellStyle name="Buena 4" xfId="30934" hidden="1"/>
    <cellStyle name="Buena 4" xfId="31010" hidden="1"/>
    <cellStyle name="Buena 4" xfId="31004" hidden="1"/>
    <cellStyle name="Buena 4" xfId="30919" hidden="1"/>
    <cellStyle name="Buena 4" xfId="30908" hidden="1"/>
    <cellStyle name="Buena 4" xfId="30902" hidden="1"/>
    <cellStyle name="Buena 4" xfId="31038" hidden="1"/>
    <cellStyle name="Buena 4" xfId="31002" hidden="1"/>
    <cellStyle name="Buena 4" xfId="31051" hidden="1"/>
    <cellStyle name="Buena 4" xfId="31037" hidden="1"/>
    <cellStyle name="Buena 4" xfId="31039" hidden="1"/>
    <cellStyle name="Buena 4" xfId="30964" hidden="1"/>
    <cellStyle name="Buena 4" xfId="31048" hidden="1"/>
    <cellStyle name="Buena 4" xfId="31063" hidden="1"/>
    <cellStyle name="Buena 4" xfId="31175" hidden="1"/>
    <cellStyle name="Buena 4" xfId="30960" hidden="1"/>
    <cellStyle name="Buena 4" xfId="30990" hidden="1"/>
    <cellStyle name="Buena 4" xfId="31024" hidden="1"/>
    <cellStyle name="Buena 4" xfId="26913" hidden="1"/>
    <cellStyle name="Buena 4" xfId="21871" hidden="1"/>
    <cellStyle name="Buena 4" xfId="27163" hidden="1"/>
    <cellStyle name="Buena 4" xfId="24491" hidden="1"/>
    <cellStyle name="Buena 4" xfId="21904" hidden="1"/>
    <cellStyle name="Buena 4" xfId="26072" hidden="1"/>
    <cellStyle name="Buena 4" xfId="26472" hidden="1"/>
    <cellStyle name="Buena 4" xfId="26348" hidden="1"/>
    <cellStyle name="Buena 4" xfId="21902" hidden="1"/>
    <cellStyle name="Buena 4" xfId="22559" hidden="1"/>
    <cellStyle name="Buena 4" xfId="25381" hidden="1"/>
    <cellStyle name="Buena 4" xfId="23916" hidden="1"/>
    <cellStyle name="Buena 4" xfId="23789" hidden="1"/>
    <cellStyle name="Buena 4" xfId="23546" hidden="1"/>
    <cellStyle name="Buena 4" xfId="24486" hidden="1"/>
    <cellStyle name="Buena 4" xfId="22380" hidden="1"/>
    <cellStyle name="Buena 4" xfId="21819" hidden="1"/>
    <cellStyle name="Buena 4" xfId="24489" hidden="1"/>
    <cellStyle name="Buena 4" xfId="31432" hidden="1"/>
    <cellStyle name="Buena 4" xfId="31441" hidden="1"/>
    <cellStyle name="Buena 4" xfId="31450" hidden="1"/>
    <cellStyle name="Buena 4" xfId="31458" hidden="1"/>
    <cellStyle name="Buena 4" xfId="31468" hidden="1"/>
    <cellStyle name="Buena 4" xfId="31406" hidden="1"/>
    <cellStyle name="Buena 4" xfId="31451" hidden="1"/>
    <cellStyle name="Buena 4" xfId="31452" hidden="1"/>
    <cellStyle name="Buena 4" xfId="31424" hidden="1"/>
    <cellStyle name="Buena 4" xfId="31273" hidden="1"/>
    <cellStyle name="Buena 4" xfId="31349" hidden="1"/>
    <cellStyle name="Buena 4" xfId="31343" hidden="1"/>
    <cellStyle name="Buena 4" xfId="31258" hidden="1"/>
    <cellStyle name="Buena 4" xfId="31247" hidden="1"/>
    <cellStyle name="Buena 4" xfId="31241" hidden="1"/>
    <cellStyle name="Buena 4" xfId="31377" hidden="1"/>
    <cellStyle name="Buena 4" xfId="31341" hidden="1"/>
    <cellStyle name="Buena 4" xfId="31390" hidden="1"/>
    <cellStyle name="Buena 4" xfId="31376" hidden="1"/>
    <cellStyle name="Buena 4" xfId="31378" hidden="1"/>
    <cellStyle name="Buena 4" xfId="31303" hidden="1"/>
    <cellStyle name="Buena 4" xfId="31387" hidden="1"/>
    <cellStyle name="Buena 4" xfId="31402" hidden="1"/>
    <cellStyle name="Buena 4" xfId="31514" hidden="1"/>
    <cellStyle name="Buena 4" xfId="31299" hidden="1"/>
    <cellStyle name="Buena 4" xfId="31329" hidden="1"/>
    <cellStyle name="Buena 4" xfId="31363" hidden="1"/>
    <cellStyle name="Buena 4" xfId="31549" hidden="1"/>
    <cellStyle name="Buena 4" xfId="31558" hidden="1"/>
    <cellStyle name="Buena 4" xfId="31567" hidden="1"/>
    <cellStyle name="Buena 4" xfId="31575" hidden="1"/>
    <cellStyle name="Buena 4" xfId="31585" hidden="1"/>
    <cellStyle name="Buena 4" xfId="31523" hidden="1"/>
    <cellStyle name="Buena 4" xfId="31568" hidden="1"/>
    <cellStyle name="Buena 4" xfId="31569" hidden="1"/>
    <cellStyle name="Buena 4" xfId="31541" hidden="1"/>
    <cellStyle name="Buena 4" xfId="31651" hidden="1"/>
    <cellStyle name="Buena 4" xfId="31660" hidden="1"/>
    <cellStyle name="Buena 4" xfId="31669" hidden="1"/>
    <cellStyle name="Buena 4" xfId="31677" hidden="1"/>
    <cellStyle name="Buena 4" xfId="31687" hidden="1"/>
    <cellStyle name="Buena 4" xfId="31625" hidden="1"/>
    <cellStyle name="Buena 4" xfId="31670" hidden="1"/>
    <cellStyle name="Buena 4" xfId="31671" hidden="1"/>
    <cellStyle name="Buena 4" xfId="31643" hidden="1"/>
    <cellStyle name="Buena 4" xfId="31922" hidden="1"/>
    <cellStyle name="Buena 4" xfId="31931" hidden="1"/>
    <cellStyle name="Buena 4" xfId="31940" hidden="1"/>
    <cellStyle name="Buena 4" xfId="31948" hidden="1"/>
    <cellStyle name="Buena 4" xfId="31958" hidden="1"/>
    <cellStyle name="Buena 4" xfId="31896" hidden="1"/>
    <cellStyle name="Buena 4" xfId="31941" hidden="1"/>
    <cellStyle name="Buena 4" xfId="31942" hidden="1"/>
    <cellStyle name="Buena 4" xfId="31914" hidden="1"/>
    <cellStyle name="Buena 4" xfId="31763" hidden="1"/>
    <cellStyle name="Buena 4" xfId="31839" hidden="1"/>
    <cellStyle name="Buena 4" xfId="31833" hidden="1"/>
    <cellStyle name="Buena 4" xfId="31748" hidden="1"/>
    <cellStyle name="Buena 4" xfId="31737" hidden="1"/>
    <cellStyle name="Buena 4" xfId="31731" hidden="1"/>
    <cellStyle name="Buena 4" xfId="31867" hidden="1"/>
    <cellStyle name="Buena 4" xfId="31831" hidden="1"/>
    <cellStyle name="Buena 4" xfId="31880" hidden="1"/>
    <cellStyle name="Buena 4" xfId="31866" hidden="1"/>
    <cellStyle name="Buena 4" xfId="31868" hidden="1"/>
    <cellStyle name="Buena 4" xfId="31793" hidden="1"/>
    <cellStyle name="Buena 4" xfId="31877" hidden="1"/>
    <cellStyle name="Buena 4" xfId="31892" hidden="1"/>
    <cellStyle name="Buena 4" xfId="32004" hidden="1"/>
    <cellStyle name="Buena 4" xfId="31789" hidden="1"/>
    <cellStyle name="Buena 4" xfId="31819" hidden="1"/>
    <cellStyle name="Buena 4" xfId="31853" hidden="1"/>
    <cellStyle name="Buena 4" xfId="32039" hidden="1"/>
    <cellStyle name="Buena 4" xfId="32048" hidden="1"/>
    <cellStyle name="Buena 4" xfId="32057" hidden="1"/>
    <cellStyle name="Buena 4" xfId="32065" hidden="1"/>
    <cellStyle name="Buena 4" xfId="32075" hidden="1"/>
    <cellStyle name="Buena 4" xfId="32013" hidden="1"/>
    <cellStyle name="Buena 4" xfId="32058" hidden="1"/>
    <cellStyle name="Buena 4" xfId="32059" hidden="1"/>
    <cellStyle name="Buena 4" xfId="32031" hidden="1"/>
    <cellStyle name="Buena 4" xfId="32141" hidden="1"/>
    <cellStyle name="Buena 4" xfId="32150" hidden="1"/>
    <cellStyle name="Buena 4" xfId="32159" hidden="1"/>
    <cellStyle name="Buena 4" xfId="32167" hidden="1"/>
    <cellStyle name="Buena 4" xfId="32177" hidden="1"/>
    <cellStyle name="Buena 4" xfId="32115" hidden="1"/>
    <cellStyle name="Buena 4" xfId="32160" hidden="1"/>
    <cellStyle name="Buena 4" xfId="32161" hidden="1"/>
    <cellStyle name="Buena 4" xfId="32133" hidden="1"/>
    <cellStyle name="Buena 4" xfId="32412" hidden="1"/>
    <cellStyle name="Buena 4" xfId="32421" hidden="1"/>
    <cellStyle name="Buena 4" xfId="32430" hidden="1"/>
    <cellStyle name="Buena 4" xfId="32438" hidden="1"/>
    <cellStyle name="Buena 4" xfId="32448" hidden="1"/>
    <cellStyle name="Buena 4" xfId="32386" hidden="1"/>
    <cellStyle name="Buena 4" xfId="32431" hidden="1"/>
    <cellStyle name="Buena 4" xfId="32432" hidden="1"/>
    <cellStyle name="Buena 4" xfId="32404" hidden="1"/>
    <cellStyle name="Buena 4" xfId="32253" hidden="1"/>
    <cellStyle name="Buena 4" xfId="32329" hidden="1"/>
    <cellStyle name="Buena 4" xfId="32323" hidden="1"/>
    <cellStyle name="Buena 4" xfId="32238" hidden="1"/>
    <cellStyle name="Buena 4" xfId="32227" hidden="1"/>
    <cellStyle name="Buena 4" xfId="32221" hidden="1"/>
    <cellStyle name="Buena 4" xfId="32357" hidden="1"/>
    <cellStyle name="Buena 4" xfId="32321" hidden="1"/>
    <cellStyle name="Buena 4" xfId="32370" hidden="1"/>
    <cellStyle name="Buena 4" xfId="32356" hidden="1"/>
    <cellStyle name="Buena 4" xfId="32358" hidden="1"/>
    <cellStyle name="Buena 4" xfId="32283" hidden="1"/>
    <cellStyle name="Buena 4" xfId="32367" hidden="1"/>
    <cellStyle name="Buena 4" xfId="32382" hidden="1"/>
    <cellStyle name="Buena 4" xfId="32494" hidden="1"/>
    <cellStyle name="Buena 4" xfId="32279" hidden="1"/>
    <cellStyle name="Buena 4" xfId="32309" hidden="1"/>
    <cellStyle name="Buena 4" xfId="32343" hidden="1"/>
    <cellStyle name="Buena 4" xfId="32529" hidden="1"/>
    <cellStyle name="Buena 4" xfId="32538" hidden="1"/>
    <cellStyle name="Buena 4" xfId="32547" hidden="1"/>
    <cellStyle name="Buena 4" xfId="32555" hidden="1"/>
    <cellStyle name="Buena 4" xfId="32565" hidden="1"/>
    <cellStyle name="Buena 4" xfId="32503" hidden="1"/>
    <cellStyle name="Buena 4" xfId="32548" hidden="1"/>
    <cellStyle name="Buena 4" xfId="32549" hidden="1"/>
    <cellStyle name="Buena 4" xfId="32521" hidden="1"/>
    <cellStyle name="Buena 4" xfId="32631" hidden="1"/>
    <cellStyle name="Buena 4" xfId="32640" hidden="1"/>
    <cellStyle name="Buena 4" xfId="32649" hidden="1"/>
    <cellStyle name="Buena 4" xfId="32657" hidden="1"/>
    <cellStyle name="Buena 4" xfId="32667" hidden="1"/>
    <cellStyle name="Buena 4" xfId="32605" hidden="1"/>
    <cellStyle name="Buena 4" xfId="32650" hidden="1"/>
    <cellStyle name="Buena 4" xfId="32651" hidden="1"/>
    <cellStyle name="Buena 4" xfId="32623" hidden="1"/>
    <cellStyle name="Buena 4" xfId="32902" hidden="1"/>
    <cellStyle name="Buena 4" xfId="32911" hidden="1"/>
    <cellStyle name="Buena 4" xfId="32920" hidden="1"/>
    <cellStyle name="Buena 4" xfId="32928" hidden="1"/>
    <cellStyle name="Buena 4" xfId="32938" hidden="1"/>
    <cellStyle name="Buena 4" xfId="32876" hidden="1"/>
    <cellStyle name="Buena 4" xfId="32921" hidden="1"/>
    <cellStyle name="Buena 4" xfId="32922" hidden="1"/>
    <cellStyle name="Buena 4" xfId="32894" hidden="1"/>
    <cellStyle name="Buena 4" xfId="32743" hidden="1"/>
    <cellStyle name="Buena 4" xfId="32819" hidden="1"/>
    <cellStyle name="Buena 4" xfId="32813" hidden="1"/>
    <cellStyle name="Buena 4" xfId="32728" hidden="1"/>
    <cellStyle name="Buena 4" xfId="32717" hidden="1"/>
    <cellStyle name="Buena 4" xfId="32711" hidden="1"/>
    <cellStyle name="Buena 4" xfId="32847" hidden="1"/>
    <cellStyle name="Buena 4" xfId="32811" hidden="1"/>
    <cellStyle name="Buena 4" xfId="32860" hidden="1"/>
    <cellStyle name="Buena 4" xfId="32846" hidden="1"/>
    <cellStyle name="Buena 4" xfId="32848" hidden="1"/>
    <cellStyle name="Buena 4" xfId="32773" hidden="1"/>
    <cellStyle name="Buena 4" xfId="32857" hidden="1"/>
    <cellStyle name="Buena 4" xfId="32872" hidden="1"/>
    <cellStyle name="Buena 4" xfId="32984" hidden="1"/>
    <cellStyle name="Buena 4" xfId="32769" hidden="1"/>
    <cellStyle name="Buena 4" xfId="32799" hidden="1"/>
    <cellStyle name="Buena 4" xfId="32833" hidden="1"/>
    <cellStyle name="Buena 4" xfId="33019" hidden="1"/>
    <cellStyle name="Buena 4" xfId="33028" hidden="1"/>
    <cellStyle name="Buena 4" xfId="33037" hidden="1"/>
    <cellStyle name="Buena 4" xfId="33045" hidden="1"/>
    <cellStyle name="Buena 4" xfId="33055" hidden="1"/>
    <cellStyle name="Buena 4" xfId="32993" hidden="1"/>
    <cellStyle name="Buena 4" xfId="33038" hidden="1"/>
    <cellStyle name="Buena 4" xfId="33039" hidden="1"/>
    <cellStyle name="Buena 4" xfId="33011" hidden="1"/>
    <cellStyle name="Buena 4" xfId="33121" hidden="1"/>
    <cellStyle name="Buena 4" xfId="33130" hidden="1"/>
    <cellStyle name="Buena 4" xfId="33139" hidden="1"/>
    <cellStyle name="Buena 4" xfId="33147" hidden="1"/>
    <cellStyle name="Buena 4" xfId="33157" hidden="1"/>
    <cellStyle name="Buena 4" xfId="33095" hidden="1"/>
    <cellStyle name="Buena 4" xfId="33140" hidden="1"/>
    <cellStyle name="Buena 4" xfId="33141" hidden="1"/>
    <cellStyle name="Buena 4" xfId="33113" hidden="1"/>
    <cellStyle name="Buena 4" xfId="33392" hidden="1"/>
    <cellStyle name="Buena 4" xfId="33401" hidden="1"/>
    <cellStyle name="Buena 4" xfId="33410" hidden="1"/>
    <cellStyle name="Buena 4" xfId="33418" hidden="1"/>
    <cellStyle name="Buena 4" xfId="33428" hidden="1"/>
    <cellStyle name="Buena 4" xfId="33366" hidden="1"/>
    <cellStyle name="Buena 4" xfId="33411" hidden="1"/>
    <cellStyle name="Buena 4" xfId="33412" hidden="1"/>
    <cellStyle name="Buena 4" xfId="33384" hidden="1"/>
    <cellStyle name="Buena 4" xfId="33233" hidden="1"/>
    <cellStyle name="Buena 4" xfId="33309" hidden="1"/>
    <cellStyle name="Buena 4" xfId="33303" hidden="1"/>
    <cellStyle name="Buena 4" xfId="33218" hidden="1"/>
    <cellStyle name="Buena 4" xfId="33207" hidden="1"/>
    <cellStyle name="Buena 4" xfId="33201" hidden="1"/>
    <cellStyle name="Buena 4" xfId="33337" hidden="1"/>
    <cellStyle name="Buena 4" xfId="33301" hidden="1"/>
    <cellStyle name="Buena 4" xfId="33350" hidden="1"/>
    <cellStyle name="Buena 4" xfId="33336" hidden="1"/>
    <cellStyle name="Buena 4" xfId="33338" hidden="1"/>
    <cellStyle name="Buena 4" xfId="33263" hidden="1"/>
    <cellStyle name="Buena 4" xfId="33347" hidden="1"/>
    <cellStyle name="Buena 4" xfId="33362" hidden="1"/>
    <cellStyle name="Buena 4" xfId="33474" hidden="1"/>
    <cellStyle name="Buena 4" xfId="33259" hidden="1"/>
    <cellStyle name="Buena 4" xfId="33289" hidden="1"/>
    <cellStyle name="Buena 4" xfId="33323" hidden="1"/>
    <cellStyle name="Buena 4" xfId="23814" hidden="1"/>
    <cellStyle name="Buena 4" xfId="23394" hidden="1"/>
    <cellStyle name="Buena 4" xfId="23611" hidden="1"/>
    <cellStyle name="Buena 4" xfId="23585" hidden="1"/>
    <cellStyle name="Buena 4" xfId="30738" hidden="1"/>
    <cellStyle name="Buena 4" xfId="25513" hidden="1"/>
    <cellStyle name="Buena 4" xfId="22119" hidden="1"/>
    <cellStyle name="Buena 4" xfId="25049" hidden="1"/>
    <cellStyle name="Buena 4" xfId="26915" hidden="1"/>
    <cellStyle name="Buena 4" xfId="27479" hidden="1"/>
    <cellStyle name="Buena 4" xfId="22355" hidden="1"/>
    <cellStyle name="Buena 4" xfId="23675" hidden="1"/>
    <cellStyle name="Buena 4" xfId="22575" hidden="1"/>
    <cellStyle name="Buena 4" xfId="27237" hidden="1"/>
    <cellStyle name="Buena 4" xfId="26477" hidden="1"/>
    <cellStyle name="Buena 4" xfId="25510" hidden="1"/>
    <cellStyle name="Buena 4" xfId="25350" hidden="1"/>
    <cellStyle name="Buena 4" xfId="25465" hidden="1"/>
    <cellStyle name="Buena 4" xfId="26379" hidden="1"/>
    <cellStyle name="Buena 4" xfId="23697" hidden="1"/>
    <cellStyle name="Buena 4" xfId="25623" hidden="1"/>
    <cellStyle name="Buena 4" xfId="25383" hidden="1"/>
    <cellStyle name="Buena 4" xfId="24016" hidden="1"/>
    <cellStyle name="Buena 4" xfId="28406" hidden="1"/>
    <cellStyle name="Buena 4" xfId="26753" hidden="1"/>
    <cellStyle name="Buena 4" xfId="23342" hidden="1"/>
    <cellStyle name="Buena 4" xfId="23790" hidden="1"/>
    <cellStyle name="Buena 4" xfId="27938" hidden="1"/>
    <cellStyle name="Buena 4" xfId="26679" hidden="1"/>
    <cellStyle name="Buena 4" xfId="28404" hidden="1"/>
    <cellStyle name="Buena 4" xfId="26459" hidden="1"/>
    <cellStyle name="Buena 4" xfId="25151" hidden="1"/>
    <cellStyle name="Buena 4" xfId="23682" hidden="1"/>
    <cellStyle name="Buena 4" xfId="25610" hidden="1"/>
    <cellStyle name="Buena 4" xfId="26651" hidden="1"/>
    <cellStyle name="Buena 4" xfId="23228" hidden="1"/>
    <cellStyle name="Buena 4" xfId="22187" hidden="1"/>
    <cellStyle name="Buena 4" xfId="23449" hidden="1"/>
    <cellStyle name="Buena 4" xfId="25351" hidden="1"/>
    <cellStyle name="Buena 4" xfId="23056" hidden="1"/>
    <cellStyle name="Buena 4" xfId="26756" hidden="1"/>
    <cellStyle name="Buena 4" xfId="26225" hidden="1"/>
    <cellStyle name="Buena 4" xfId="23059" hidden="1"/>
    <cellStyle name="Buena 4" xfId="21946" hidden="1"/>
    <cellStyle name="Buena 4" xfId="27892" hidden="1"/>
    <cellStyle name="Buena 4" xfId="26019" hidden="1"/>
    <cellStyle name="Buena 4" xfId="26113" hidden="1"/>
    <cellStyle name="Buena 4" xfId="25684" hidden="1"/>
    <cellStyle name="Buena 4" xfId="24086" hidden="1"/>
    <cellStyle name="Buena 4" xfId="23175" hidden="1"/>
    <cellStyle name="Buena 4" xfId="23750" hidden="1"/>
    <cellStyle name="Buena 4" xfId="23777" hidden="1"/>
    <cellStyle name="Buena 4" xfId="24162" hidden="1"/>
    <cellStyle name="Buena 4" xfId="25471" hidden="1"/>
    <cellStyle name="Buena 4" xfId="26987" hidden="1"/>
    <cellStyle name="Buena 4" xfId="23940" hidden="1"/>
    <cellStyle name="Buena 4" xfId="25575" hidden="1"/>
    <cellStyle name="Buena 4" xfId="25353" hidden="1"/>
    <cellStyle name="Buena 4" xfId="27489" hidden="1"/>
    <cellStyle name="Buena 4" xfId="26657" hidden="1"/>
    <cellStyle name="Buena 4" xfId="28088" hidden="1"/>
    <cellStyle name="Buena 4" xfId="27351" hidden="1"/>
    <cellStyle name="Buena 4" xfId="25877" hidden="1"/>
    <cellStyle name="Buena 4" xfId="25368" hidden="1"/>
    <cellStyle name="Buena 4" xfId="28080" hidden="1"/>
    <cellStyle name="Buena 4" xfId="27906" hidden="1"/>
    <cellStyle name="Buena 4" xfId="27335" hidden="1"/>
    <cellStyle name="Buena 4" xfId="23362" hidden="1"/>
    <cellStyle name="Buena 4" xfId="30720" hidden="1"/>
    <cellStyle name="Buena 4" xfId="25468" hidden="1"/>
    <cellStyle name="Buena 4" xfId="27855" hidden="1"/>
    <cellStyle name="Buena 4" xfId="23333" hidden="1"/>
    <cellStyle name="Buena 4" xfId="23580" hidden="1"/>
    <cellStyle name="Buena 4" xfId="22043" hidden="1"/>
    <cellStyle name="Buena 4" xfId="23800" hidden="1"/>
    <cellStyle name="Buena 4" xfId="27915" hidden="1"/>
    <cellStyle name="Buena 4" xfId="22863" hidden="1"/>
    <cellStyle name="Buena 4" xfId="22931" hidden="1"/>
    <cellStyle name="Buena 4" xfId="23899" hidden="1"/>
    <cellStyle name="Buena 4" xfId="26659" hidden="1"/>
    <cellStyle name="Buena 4" xfId="26354" hidden="1"/>
    <cellStyle name="Buena 4" xfId="27243" hidden="1"/>
    <cellStyle name="Buena 4" xfId="25318" hidden="1"/>
    <cellStyle name="Buena 4" xfId="26946" hidden="1"/>
    <cellStyle name="Buena 4" xfId="30749" hidden="1"/>
    <cellStyle name="Buena 4" xfId="22152" hidden="1"/>
    <cellStyle name="Buena 4" xfId="23934" hidden="1"/>
    <cellStyle name="Buena 4" xfId="21770" hidden="1"/>
    <cellStyle name="Buena 4" xfId="26355" hidden="1"/>
    <cellStyle name="Buena 4" xfId="21766" hidden="1"/>
    <cellStyle name="Buena 4" xfId="27282" hidden="1"/>
    <cellStyle name="Buena 4" xfId="24135" hidden="1"/>
    <cellStyle name="Buena 4" xfId="25988" hidden="1"/>
    <cellStyle name="Buena 4" xfId="22179" hidden="1"/>
    <cellStyle name="Buena 4" xfId="27977" hidden="1"/>
    <cellStyle name="Buena 4" xfId="25900" hidden="1"/>
    <cellStyle name="Buena 4" xfId="25388" hidden="1"/>
    <cellStyle name="Buena 4" xfId="26066" hidden="1"/>
    <cellStyle name="Buena 4" xfId="26245" hidden="1"/>
    <cellStyle name="Buena 4" xfId="33527" hidden="1"/>
    <cellStyle name="Buena 4" xfId="33536" hidden="1"/>
    <cellStyle name="Buena 4" xfId="33545" hidden="1"/>
    <cellStyle name="Buena 4" xfId="33553" hidden="1"/>
    <cellStyle name="Buena 4" xfId="33563" hidden="1"/>
    <cellStyle name="Buena 4" xfId="33501" hidden="1"/>
    <cellStyle name="Buena 4" xfId="33546" hidden="1"/>
    <cellStyle name="Buena 4" xfId="33547" hidden="1"/>
    <cellStyle name="Buena 4" xfId="33519" hidden="1"/>
    <cellStyle name="Buena 4" xfId="33798" hidden="1"/>
    <cellStyle name="Buena 4" xfId="33807" hidden="1"/>
    <cellStyle name="Buena 4" xfId="33816" hidden="1"/>
    <cellStyle name="Buena 4" xfId="33824" hidden="1"/>
    <cellStyle name="Buena 4" xfId="33834" hidden="1"/>
    <cellStyle name="Buena 4" xfId="33772" hidden="1"/>
    <cellStyle name="Buena 4" xfId="33817" hidden="1"/>
    <cellStyle name="Buena 4" xfId="33818" hidden="1"/>
    <cellStyle name="Buena 4" xfId="33790" hidden="1"/>
    <cellStyle name="Buena 4" xfId="33639" hidden="1"/>
    <cellStyle name="Buena 4" xfId="33715" hidden="1"/>
    <cellStyle name="Buena 4" xfId="33709" hidden="1"/>
    <cellStyle name="Buena 4" xfId="33624" hidden="1"/>
    <cellStyle name="Buena 4" xfId="33613" hidden="1"/>
    <cellStyle name="Buena 4" xfId="33607" hidden="1"/>
    <cellStyle name="Buena 4" xfId="33743" hidden="1"/>
    <cellStyle name="Buena 4" xfId="33707" hidden="1"/>
    <cellStyle name="Buena 4" xfId="33756" hidden="1"/>
    <cellStyle name="Buena 4" xfId="33742" hidden="1"/>
    <cellStyle name="Buena 4" xfId="33744" hidden="1"/>
    <cellStyle name="Buena 4" xfId="33669" hidden="1"/>
    <cellStyle name="Buena 4" xfId="33753" hidden="1"/>
    <cellStyle name="Buena 4" xfId="33768" hidden="1"/>
    <cellStyle name="Buena 4" xfId="33880" hidden="1"/>
    <cellStyle name="Buena 4" xfId="33665" hidden="1"/>
    <cellStyle name="Buena 4" xfId="33695" hidden="1"/>
    <cellStyle name="Buena 4" xfId="33729" hidden="1"/>
    <cellStyle name="Buena 4" xfId="27183" hidden="1"/>
    <cellStyle name="Buena 4" xfId="26705" hidden="1"/>
    <cellStyle name="Buena 4" xfId="25216" hidden="1"/>
    <cellStyle name="Buena 4" xfId="21922" hidden="1"/>
    <cellStyle name="Buena 4" xfId="26586" hidden="1"/>
    <cellStyle name="Buena 4" xfId="23296" hidden="1"/>
    <cellStyle name="Buena 4" xfId="27141" hidden="1"/>
    <cellStyle name="Buena 4" xfId="28416" hidden="1"/>
    <cellStyle name="Buena 4" xfId="26335" hidden="1"/>
    <cellStyle name="Buena 4" xfId="21907" hidden="1"/>
    <cellStyle name="Buena 4" xfId="25657" hidden="1"/>
    <cellStyle name="Buena 4" xfId="27317" hidden="1"/>
    <cellStyle name="Buena 4" xfId="26484" hidden="1"/>
    <cellStyle name="Buena 4" xfId="23480" hidden="1"/>
    <cellStyle name="Buena 4" xfId="23346" hidden="1"/>
    <cellStyle name="Buena 4" xfId="25733" hidden="1"/>
    <cellStyle name="Buena 4" xfId="25374" hidden="1"/>
    <cellStyle name="Buena 4" xfId="22236" hidden="1"/>
    <cellStyle name="Buena 4" xfId="34116" hidden="1"/>
    <cellStyle name="Buena 4" xfId="34125" hidden="1"/>
    <cellStyle name="Buena 4" xfId="34134" hidden="1"/>
    <cellStyle name="Buena 4" xfId="34142" hidden="1"/>
    <cellStyle name="Buena 4" xfId="34152" hidden="1"/>
    <cellStyle name="Buena 4" xfId="34090" hidden="1"/>
    <cellStyle name="Buena 4" xfId="34135" hidden="1"/>
    <cellStyle name="Buena 4" xfId="34136" hidden="1"/>
    <cellStyle name="Buena 4" xfId="34108" hidden="1"/>
    <cellStyle name="Buena 4" xfId="33957" hidden="1"/>
    <cellStyle name="Buena 4" xfId="34033" hidden="1"/>
    <cellStyle name="Buena 4" xfId="34027" hidden="1"/>
    <cellStyle name="Buena 4" xfId="33942" hidden="1"/>
    <cellStyle name="Buena 4" xfId="33931" hidden="1"/>
    <cellStyle name="Buena 4" xfId="33925" hidden="1"/>
    <cellStyle name="Buena 4" xfId="34061" hidden="1"/>
    <cellStyle name="Buena 4" xfId="34025" hidden="1"/>
    <cellStyle name="Buena 4" xfId="34074" hidden="1"/>
    <cellStyle name="Buena 4" xfId="34060" hidden="1"/>
    <cellStyle name="Buena 4" xfId="34062" hidden="1"/>
    <cellStyle name="Buena 4" xfId="33987" hidden="1"/>
    <cellStyle name="Buena 4" xfId="34071" hidden="1"/>
    <cellStyle name="Buena 4" xfId="34086" hidden="1"/>
    <cellStyle name="Buena 4" xfId="34198" hidden="1"/>
    <cellStyle name="Buena 4" xfId="33983" hidden="1"/>
    <cellStyle name="Buena 4" xfId="34013" hidden="1"/>
    <cellStyle name="Buena 4" xfId="34047" hidden="1"/>
    <cellStyle name="Buena 4" xfId="34233" hidden="1"/>
    <cellStyle name="Buena 4" xfId="34242" hidden="1"/>
    <cellStyle name="Buena 4" xfId="34251" hidden="1"/>
    <cellStyle name="Buena 4" xfId="34259" hidden="1"/>
    <cellStyle name="Buena 4" xfId="34269" hidden="1"/>
    <cellStyle name="Buena 4" xfId="34207" hidden="1"/>
    <cellStyle name="Buena 4" xfId="34252" hidden="1"/>
    <cellStyle name="Buena 4" xfId="34253" hidden="1"/>
    <cellStyle name="Buena 4" xfId="34225" hidden="1"/>
    <cellStyle name="Buena 4" xfId="34335" hidden="1"/>
    <cellStyle name="Buena 4" xfId="34344" hidden="1"/>
    <cellStyle name="Buena 4" xfId="34353" hidden="1"/>
    <cellStyle name="Buena 4" xfId="34361" hidden="1"/>
    <cellStyle name="Buena 4" xfId="34371" hidden="1"/>
    <cellStyle name="Buena 4" xfId="34309" hidden="1"/>
    <cellStyle name="Buena 4" xfId="34354" hidden="1"/>
    <cellStyle name="Buena 4" xfId="34355" hidden="1"/>
    <cellStyle name="Buena 4" xfId="34327" hidden="1"/>
    <cellStyle name="Buena 4" xfId="34606" hidden="1"/>
    <cellStyle name="Buena 4" xfId="34615" hidden="1"/>
    <cellStyle name="Buena 4" xfId="34624" hidden="1"/>
    <cellStyle name="Buena 4" xfId="34632" hidden="1"/>
    <cellStyle name="Buena 4" xfId="34642" hidden="1"/>
    <cellStyle name="Buena 4" xfId="34580" hidden="1"/>
    <cellStyle name="Buena 4" xfId="34625" hidden="1"/>
    <cellStyle name="Buena 4" xfId="34626" hidden="1"/>
    <cellStyle name="Buena 4" xfId="34598" hidden="1"/>
    <cellStyle name="Buena 4" xfId="34447" hidden="1"/>
    <cellStyle name="Buena 4" xfId="34523" hidden="1"/>
    <cellStyle name="Buena 4" xfId="34517" hidden="1"/>
    <cellStyle name="Buena 4" xfId="34432" hidden="1"/>
    <cellStyle name="Buena 4" xfId="34421" hidden="1"/>
    <cellStyle name="Buena 4" xfId="34415" hidden="1"/>
    <cellStyle name="Buena 4" xfId="34551" hidden="1"/>
    <cellStyle name="Buena 4" xfId="34515" hidden="1"/>
    <cellStyle name="Buena 4" xfId="34564" hidden="1"/>
    <cellStyle name="Buena 4" xfId="34550" hidden="1"/>
    <cellStyle name="Buena 4" xfId="34552" hidden="1"/>
    <cellStyle name="Buena 4" xfId="34477" hidden="1"/>
    <cellStyle name="Buena 4" xfId="34561" hidden="1"/>
    <cellStyle name="Buena 4" xfId="34576" hidden="1"/>
    <cellStyle name="Buena 4" xfId="34688" hidden="1"/>
    <cellStyle name="Buena 4" xfId="34473" hidden="1"/>
    <cellStyle name="Buena 4" xfId="34503" hidden="1"/>
    <cellStyle name="Buena 4" xfId="34537" hidden="1"/>
    <cellStyle name="Buena 4" xfId="34723" hidden="1"/>
    <cellStyle name="Buena 4" xfId="34732" hidden="1"/>
    <cellStyle name="Buena 4" xfId="34741" hidden="1"/>
    <cellStyle name="Buena 4" xfId="34749" hidden="1"/>
    <cellStyle name="Buena 4" xfId="34759" hidden="1"/>
    <cellStyle name="Buena 4" xfId="34697" hidden="1"/>
    <cellStyle name="Buena 4" xfId="34742" hidden="1"/>
    <cellStyle name="Buena 4" xfId="34743" hidden="1"/>
    <cellStyle name="Buena 4" xfId="34715" hidden="1"/>
    <cellStyle name="Buena 4" xfId="34825" hidden="1"/>
    <cellStyle name="Buena 4" xfId="34834" hidden="1"/>
    <cellStyle name="Buena 4" xfId="34843" hidden="1"/>
    <cellStyle name="Buena 4" xfId="34851" hidden="1"/>
    <cellStyle name="Buena 4" xfId="34861" hidden="1"/>
    <cellStyle name="Buena 4" xfId="34799" hidden="1"/>
    <cellStyle name="Buena 4" xfId="34844" hidden="1"/>
    <cellStyle name="Buena 4" xfId="34845" hidden="1"/>
    <cellStyle name="Buena 4" xfId="34817" hidden="1"/>
    <cellStyle name="Buena 4" xfId="35096" hidden="1"/>
    <cellStyle name="Buena 4" xfId="35105" hidden="1"/>
    <cellStyle name="Buena 4" xfId="35114" hidden="1"/>
    <cellStyle name="Buena 4" xfId="35122" hidden="1"/>
    <cellStyle name="Buena 4" xfId="35132" hidden="1"/>
    <cellStyle name="Buena 4" xfId="35070" hidden="1"/>
    <cellStyle name="Buena 4" xfId="35115" hidden="1"/>
    <cellStyle name="Buena 4" xfId="35116" hidden="1"/>
    <cellStyle name="Buena 4" xfId="35088" hidden="1"/>
    <cellStyle name="Buena 4" xfId="34937" hidden="1"/>
    <cellStyle name="Buena 4" xfId="35013" hidden="1"/>
    <cellStyle name="Buena 4" xfId="35007" hidden="1"/>
    <cellStyle name="Buena 4" xfId="34922" hidden="1"/>
    <cellStyle name="Buena 4" xfId="34911" hidden="1"/>
    <cellStyle name="Buena 4" xfId="34905" hidden="1"/>
    <cellStyle name="Buena 4" xfId="35041" hidden="1"/>
    <cellStyle name="Buena 4" xfId="35005" hidden="1"/>
    <cellStyle name="Buena 4" xfId="35054" hidden="1"/>
    <cellStyle name="Buena 4" xfId="35040" hidden="1"/>
    <cellStyle name="Buena 4" xfId="35042" hidden="1"/>
    <cellStyle name="Buena 4" xfId="34967" hidden="1"/>
    <cellStyle name="Buena 4" xfId="35051" hidden="1"/>
    <cellStyle name="Buena 4" xfId="35066" hidden="1"/>
    <cellStyle name="Buena 4" xfId="35178" hidden="1"/>
    <cellStyle name="Buena 4" xfId="34963" hidden="1"/>
    <cellStyle name="Buena 4" xfId="34993" hidden="1"/>
    <cellStyle name="Buena 4" xfId="35027" hidden="1"/>
    <cellStyle name="Buena 4" xfId="35213" hidden="1"/>
    <cellStyle name="Buena 4" xfId="35222" hidden="1"/>
    <cellStyle name="Buena 4" xfId="35231" hidden="1"/>
    <cellStyle name="Buena 4" xfId="35239" hidden="1"/>
    <cellStyle name="Buena 4" xfId="35249" hidden="1"/>
    <cellStyle name="Buena 4" xfId="35187" hidden="1"/>
    <cellStyle name="Buena 4" xfId="35232" hidden="1"/>
    <cellStyle name="Buena 4" xfId="35233" hidden="1"/>
    <cellStyle name="Buena 4" xfId="35205" hidden="1"/>
    <cellStyle name="Buena 4" xfId="35315" hidden="1"/>
    <cellStyle name="Buena 4" xfId="35324" hidden="1"/>
    <cellStyle name="Buena 4" xfId="35333" hidden="1"/>
    <cellStyle name="Buena 4" xfId="35341" hidden="1"/>
    <cellStyle name="Buena 4" xfId="35351" hidden="1"/>
    <cellStyle name="Buena 4" xfId="35289" hidden="1"/>
    <cellStyle name="Buena 4" xfId="35334" hidden="1"/>
    <cellStyle name="Buena 4" xfId="35335" hidden="1"/>
    <cellStyle name="Buena 4" xfId="35307" hidden="1"/>
    <cellStyle name="Buena 4" xfId="35586" hidden="1"/>
    <cellStyle name="Buena 4" xfId="35595" hidden="1"/>
    <cellStyle name="Buena 4" xfId="35604" hidden="1"/>
    <cellStyle name="Buena 4" xfId="35612" hidden="1"/>
    <cellStyle name="Buena 4" xfId="35622" hidden="1"/>
    <cellStyle name="Buena 4" xfId="35560" hidden="1"/>
    <cellStyle name="Buena 4" xfId="35605" hidden="1"/>
    <cellStyle name="Buena 4" xfId="35606" hidden="1"/>
    <cellStyle name="Buena 4" xfId="35578" hidden="1"/>
    <cellStyle name="Buena 4" xfId="35427" hidden="1"/>
    <cellStyle name="Buena 4" xfId="35503" hidden="1"/>
    <cellStyle name="Buena 4" xfId="35497" hidden="1"/>
    <cellStyle name="Buena 4" xfId="35412" hidden="1"/>
    <cellStyle name="Buena 4" xfId="35401" hidden="1"/>
    <cellStyle name="Buena 4" xfId="35395" hidden="1"/>
    <cellStyle name="Buena 4" xfId="35531" hidden="1"/>
    <cellStyle name="Buena 4" xfId="35495" hidden="1"/>
    <cellStyle name="Buena 4" xfId="35544" hidden="1"/>
    <cellStyle name="Buena 4" xfId="35530" hidden="1"/>
    <cellStyle name="Buena 4" xfId="35532" hidden="1"/>
    <cellStyle name="Buena 4" xfId="35457" hidden="1"/>
    <cellStyle name="Buena 4" xfId="35541" hidden="1"/>
    <cellStyle name="Buena 4" xfId="35556" hidden="1"/>
    <cellStyle name="Buena 4" xfId="35668" hidden="1"/>
    <cellStyle name="Buena 4" xfId="35453" hidden="1"/>
    <cellStyle name="Buena 4" xfId="35483" hidden="1"/>
    <cellStyle name="Buena 4" xfId="35517" hidden="1"/>
    <cellStyle name="Buena 4" xfId="35703" hidden="1"/>
    <cellStyle name="Buena 4" xfId="35712" hidden="1"/>
    <cellStyle name="Buena 4" xfId="35721" hidden="1"/>
    <cellStyle name="Buena 4" xfId="35729" hidden="1"/>
    <cellStyle name="Buena 4" xfId="35739" hidden="1"/>
    <cellStyle name="Buena 4" xfId="35677" hidden="1"/>
    <cellStyle name="Buena 4" xfId="35722" hidden="1"/>
    <cellStyle name="Buena 4" xfId="35723" hidden="1"/>
    <cellStyle name="Buena 4" xfId="35695" hidden="1"/>
    <cellStyle name="Buena 4" xfId="35805" hidden="1"/>
    <cellStyle name="Buena 4" xfId="35814" hidden="1"/>
    <cellStyle name="Buena 4" xfId="35823" hidden="1"/>
    <cellStyle name="Buena 4" xfId="35831" hidden="1"/>
    <cellStyle name="Buena 4" xfId="35841" hidden="1"/>
    <cellStyle name="Buena 4" xfId="35779" hidden="1"/>
    <cellStyle name="Buena 4" xfId="35824" hidden="1"/>
    <cellStyle name="Buena 4" xfId="35825" hidden="1"/>
    <cellStyle name="Buena 4" xfId="35797" hidden="1"/>
    <cellStyle name="Buena 4" xfId="36076" hidden="1"/>
    <cellStyle name="Buena 4" xfId="36085" hidden="1"/>
    <cellStyle name="Buena 4" xfId="36094" hidden="1"/>
    <cellStyle name="Buena 4" xfId="36102" hidden="1"/>
    <cellStyle name="Buena 4" xfId="36112" hidden="1"/>
    <cellStyle name="Buena 4" xfId="36050" hidden="1"/>
    <cellStyle name="Buena 4" xfId="36095" hidden="1"/>
    <cellStyle name="Buena 4" xfId="36096" hidden="1"/>
    <cellStyle name="Buena 4" xfId="36068" hidden="1"/>
    <cellStyle name="Buena 4" xfId="35917" hidden="1"/>
    <cellStyle name="Buena 4" xfId="35993" hidden="1"/>
    <cellStyle name="Buena 4" xfId="35987" hidden="1"/>
    <cellStyle name="Buena 4" xfId="35902" hidden="1"/>
    <cellStyle name="Buena 4" xfId="35891" hidden="1"/>
    <cellStyle name="Buena 4" xfId="35885" hidden="1"/>
    <cellStyle name="Buena 4" xfId="36021" hidden="1"/>
    <cellStyle name="Buena 4" xfId="35985" hidden="1"/>
    <cellStyle name="Buena 4" xfId="36034" hidden="1"/>
    <cellStyle name="Buena 4" xfId="36020" hidden="1"/>
    <cellStyle name="Buena 4" xfId="36022" hidden="1"/>
    <cellStyle name="Buena 4" xfId="35947" hidden="1"/>
    <cellStyle name="Buena 4" xfId="36031" hidden="1"/>
    <cellStyle name="Buena 4" xfId="36046" hidden="1"/>
    <cellStyle name="Buena 4" xfId="36158" hidden="1"/>
    <cellStyle name="Buena 4" xfId="35943" hidden="1"/>
    <cellStyle name="Buena 4" xfId="35973" hidden="1"/>
    <cellStyle name="Buena 4" xfId="36007" hidden="1"/>
    <cellStyle name="Buena 4" xfId="26780" hidden="1"/>
    <cellStyle name="Buena 4" xfId="30885" hidden="1"/>
    <cellStyle name="Buena 4" xfId="21831" hidden="1"/>
    <cellStyle name="Buena 4" xfId="22652" hidden="1"/>
    <cellStyle name="Buena 4" xfId="33493" hidden="1"/>
    <cellStyle name="Buena 4" xfId="27492" hidden="1"/>
    <cellStyle name="Buena 4" xfId="22455" hidden="1"/>
    <cellStyle name="Buena 4" xfId="21924" hidden="1"/>
    <cellStyle name="Buena 4" xfId="23173" hidden="1"/>
    <cellStyle name="Buena 4" xfId="26109" hidden="1"/>
    <cellStyle name="Buena 4" xfId="24146" hidden="1"/>
    <cellStyle name="Buena 4" xfId="30884" hidden="1"/>
    <cellStyle name="Buena 4" xfId="25230" hidden="1"/>
    <cellStyle name="Buena 4" xfId="25082" hidden="1"/>
    <cellStyle name="Buena 4" xfId="30882" hidden="1"/>
    <cellStyle name="Buena 4" xfId="25220" hidden="1"/>
    <cellStyle name="Buena 4" xfId="21951" hidden="1"/>
    <cellStyle name="Buena 4" xfId="30774" hidden="1"/>
    <cellStyle name="Buena 4" xfId="24166" hidden="1"/>
    <cellStyle name="Buena 4" xfId="23612" hidden="1"/>
    <cellStyle name="Buena 4" xfId="27940" hidden="1"/>
    <cellStyle name="Buena 4" xfId="25132" hidden="1"/>
    <cellStyle name="Buena 4" xfId="23018" hidden="1"/>
    <cellStyle name="Buena 4" xfId="22744" hidden="1"/>
    <cellStyle name="Buena 4" xfId="30711" hidden="1"/>
    <cellStyle name="Buena 4" xfId="26899" hidden="1"/>
    <cellStyle name="Buena 4" xfId="25974" hidden="1"/>
    <cellStyle name="Buena 4" xfId="25387" hidden="1"/>
    <cellStyle name="Buena 4" xfId="27891" hidden="1"/>
    <cellStyle name="Buena 4" xfId="26806" hidden="1"/>
    <cellStyle name="Buena 4" xfId="27187" hidden="1"/>
    <cellStyle name="Buena 4" xfId="27292" hidden="1"/>
    <cellStyle name="Buena 4" xfId="27952" hidden="1"/>
    <cellStyle name="Buena 4" xfId="22718" hidden="1"/>
    <cellStyle name="Buena 4" xfId="26249" hidden="1"/>
    <cellStyle name="Buena 4" xfId="31191" hidden="1"/>
    <cellStyle name="Buena 4" xfId="23292" hidden="1"/>
    <cellStyle name="Buena 4" xfId="23171" hidden="1"/>
    <cellStyle name="Buena 4" xfId="21794" hidden="1"/>
    <cellStyle name="Buena 4" xfId="27937" hidden="1"/>
    <cellStyle name="Buena 4" xfId="25764" hidden="1"/>
    <cellStyle name="Buena 4" xfId="26605" hidden="1"/>
    <cellStyle name="Buena 4" xfId="26063" hidden="1"/>
    <cellStyle name="Buena 4" xfId="22171" hidden="1"/>
    <cellStyle name="Buena 4" xfId="23016" hidden="1"/>
    <cellStyle name="Buena 4" xfId="30755" hidden="1"/>
    <cellStyle name="Buena 4" xfId="25213" hidden="1"/>
    <cellStyle name="Buena 4" xfId="27156" hidden="1"/>
    <cellStyle name="Buena 4" xfId="26030" hidden="1"/>
    <cellStyle name="Buena 4" xfId="26998" hidden="1"/>
    <cellStyle name="Buena 4" xfId="31195" hidden="1"/>
    <cellStyle name="Buena 4" xfId="23984" hidden="1"/>
    <cellStyle name="Buena 4" xfId="26923" hidden="1"/>
    <cellStyle name="Buena 4" xfId="24997" hidden="1"/>
    <cellStyle name="Buena 4" xfId="26967" hidden="1"/>
    <cellStyle name="Buena 4" xfId="21942" hidden="1"/>
    <cellStyle name="Buena 4" xfId="26686" hidden="1"/>
    <cellStyle name="Buena 4" xfId="30760" hidden="1"/>
    <cellStyle name="Buena 4" xfId="26271" hidden="1"/>
    <cellStyle name="Buena 4" xfId="27315" hidden="1"/>
    <cellStyle name="Buena 4" xfId="30888" hidden="1"/>
    <cellStyle name="Buena 4" xfId="23156" hidden="1"/>
    <cellStyle name="Buena 4" xfId="22932" hidden="1"/>
    <cellStyle name="Buena 4" xfId="25099" hidden="1"/>
    <cellStyle name="Buena 4" xfId="22291" hidden="1"/>
    <cellStyle name="Buena 4" xfId="27853" hidden="1"/>
    <cellStyle name="Buena 4" xfId="21923" hidden="1"/>
    <cellStyle name="Buena 4" xfId="26712" hidden="1"/>
    <cellStyle name="Buena 4" xfId="33489" hidden="1"/>
    <cellStyle name="Buena 4" xfId="30725" hidden="1"/>
    <cellStyle name="Buena 4" xfId="23465" hidden="1"/>
    <cellStyle name="Buena 4" xfId="25874" hidden="1"/>
    <cellStyle name="Buena 4" xfId="26360" hidden="1"/>
    <cellStyle name="Buena 4" xfId="24002" hidden="1"/>
    <cellStyle name="Buena 4" xfId="25621" hidden="1"/>
    <cellStyle name="Buena 4" xfId="26262" hidden="1"/>
    <cellStyle name="Buena 4" xfId="25749" hidden="1"/>
    <cellStyle name="Buena 4" xfId="25370" hidden="1"/>
    <cellStyle name="Buena 4" xfId="22640" hidden="1"/>
    <cellStyle name="Buena 4" xfId="22329" hidden="1"/>
    <cellStyle name="Buena 4" xfId="30770" hidden="1"/>
    <cellStyle name="Buena 4" xfId="23955" hidden="1"/>
    <cellStyle name="Buena 4" xfId="23999" hidden="1"/>
    <cellStyle name="Buena 4" xfId="27502" hidden="1"/>
    <cellStyle name="Buena 4" xfId="33497" hidden="1"/>
    <cellStyle name="Buena 4" xfId="25763" hidden="1"/>
    <cellStyle name="Buena 4" xfId="30744" hidden="1"/>
    <cellStyle name="Buena 4" xfId="22098" hidden="1"/>
    <cellStyle name="Buena 4" xfId="22920" hidden="1"/>
    <cellStyle name="Buena 4" xfId="26091" hidden="1"/>
    <cellStyle name="Buena 4" xfId="23896" hidden="1"/>
    <cellStyle name="Buena 4" xfId="25095" hidden="1"/>
    <cellStyle name="Buena 4" xfId="22586" hidden="1"/>
    <cellStyle name="Buena 4" xfId="22164" hidden="1"/>
    <cellStyle name="Buena 4" xfId="22060" hidden="1"/>
    <cellStyle name="Buena 4" xfId="27019" hidden="1"/>
    <cellStyle name="Buena 4" xfId="22618" hidden="1"/>
    <cellStyle name="Buena 4" xfId="26343" hidden="1"/>
    <cellStyle name="Buena 4" xfId="26453" hidden="1"/>
    <cellStyle name="Buena 4" xfId="36193" hidden="1"/>
    <cellStyle name="Buena 4" xfId="36202" hidden="1"/>
    <cellStyle name="Buena 4" xfId="36211" hidden="1"/>
    <cellStyle name="Buena 4" xfId="36219" hidden="1"/>
    <cellStyle name="Buena 4" xfId="36229" hidden="1"/>
    <cellStyle name="Buena 4" xfId="36167" hidden="1"/>
    <cellStyle name="Buena 4" xfId="36212" hidden="1"/>
    <cellStyle name="Buena 4" xfId="36213" hidden="1"/>
    <cellStyle name="Buena 4" xfId="36185" hidden="1"/>
    <cellStyle name="Buena 4" xfId="36464" hidden="1"/>
    <cellStyle name="Buena 4" xfId="36473" hidden="1"/>
    <cellStyle name="Buena 4" xfId="36482" hidden="1"/>
    <cellStyle name="Buena 4" xfId="36490" hidden="1"/>
    <cellStyle name="Buena 4" xfId="36500" hidden="1"/>
    <cellStyle name="Buena 4" xfId="36438" hidden="1"/>
    <cellStyle name="Buena 4" xfId="36483" hidden="1"/>
    <cellStyle name="Buena 4" xfId="36484" hidden="1"/>
    <cellStyle name="Buena 4" xfId="36456" hidden="1"/>
    <cellStyle name="Buena 4" xfId="36305" hidden="1"/>
    <cellStyle name="Buena 4" xfId="36381" hidden="1"/>
    <cellStyle name="Buena 4" xfId="36375" hidden="1"/>
    <cellStyle name="Buena 4" xfId="36290" hidden="1"/>
    <cellStyle name="Buena 4" xfId="36279" hidden="1"/>
    <cellStyle name="Buena 4" xfId="36273" hidden="1"/>
    <cellStyle name="Buena 4" xfId="36409" hidden="1"/>
    <cellStyle name="Buena 4" xfId="36373" hidden="1"/>
    <cellStyle name="Buena 4" xfId="36422" hidden="1"/>
    <cellStyle name="Buena 4" xfId="36408" hidden="1"/>
    <cellStyle name="Buena 4" xfId="36410" hidden="1"/>
    <cellStyle name="Buena 4" xfId="36335" hidden="1"/>
    <cellStyle name="Buena 4" xfId="36419" hidden="1"/>
    <cellStyle name="Buena 4" xfId="36434" hidden="1"/>
    <cellStyle name="Buena 4" xfId="36546" hidden="1"/>
    <cellStyle name="Buena 4" xfId="36331" hidden="1"/>
    <cellStyle name="Buena 4" xfId="36361" hidden="1"/>
    <cellStyle name="Buena 4" xfId="36395" hidden="1"/>
    <cellStyle name="Buena 4" xfId="26914" hidden="1"/>
    <cellStyle name="Buena 4" xfId="23430" hidden="1"/>
    <cellStyle name="Buena 4" xfId="27337" hidden="1"/>
    <cellStyle name="Buena 4" xfId="27917" hidden="1"/>
    <cellStyle name="Buena 4" xfId="26979" hidden="1"/>
    <cellStyle name="Buena 4" xfId="22169" hidden="1"/>
    <cellStyle name="Buena 4" xfId="22484" hidden="1"/>
    <cellStyle name="Buena 4" xfId="23775" hidden="1"/>
    <cellStyle name="Buena 4" xfId="25503" hidden="1"/>
    <cellStyle name="Buena 4" xfId="22111" hidden="1"/>
    <cellStyle name="Buena 4" xfId="30731" hidden="1"/>
    <cellStyle name="Buena 4" xfId="22803" hidden="1"/>
    <cellStyle name="Buena 4" xfId="30768" hidden="1"/>
    <cellStyle name="Buena 4" xfId="25492" hidden="1"/>
    <cellStyle name="Buena 4" xfId="23424" hidden="1"/>
    <cellStyle name="Buena 4" xfId="23842" hidden="1"/>
    <cellStyle name="Buena 4" xfId="27925" hidden="1"/>
    <cellStyle name="Buena 4" xfId="25762" hidden="1"/>
    <cellStyle name="Buena 4" xfId="36782" hidden="1"/>
    <cellStyle name="Buena 4" xfId="36791" hidden="1"/>
    <cellStyle name="Buena 4" xfId="36800" hidden="1"/>
    <cellStyle name="Buena 4" xfId="36808" hidden="1"/>
    <cellStyle name="Buena 4" xfId="36818" hidden="1"/>
    <cellStyle name="Buena 4" xfId="36756" hidden="1"/>
    <cellStyle name="Buena 4" xfId="36801" hidden="1"/>
    <cellStyle name="Buena 4" xfId="36802" hidden="1"/>
    <cellStyle name="Buena 4" xfId="36774" hidden="1"/>
    <cellStyle name="Buena 4" xfId="36623" hidden="1"/>
    <cellStyle name="Buena 4" xfId="36699" hidden="1"/>
    <cellStyle name="Buena 4" xfId="36693" hidden="1"/>
    <cellStyle name="Buena 4" xfId="36608" hidden="1"/>
    <cellStyle name="Buena 4" xfId="36597" hidden="1"/>
    <cellStyle name="Buena 4" xfId="36591" hidden="1"/>
    <cellStyle name="Buena 4" xfId="36727" hidden="1"/>
    <cellStyle name="Buena 4" xfId="36691" hidden="1"/>
    <cellStyle name="Buena 4" xfId="36740" hidden="1"/>
    <cellStyle name="Buena 4" xfId="36726" hidden="1"/>
    <cellStyle name="Buena 4" xfId="36728" hidden="1"/>
    <cellStyle name="Buena 4" xfId="36653" hidden="1"/>
    <cellStyle name="Buena 4" xfId="36737" hidden="1"/>
    <cellStyle name="Buena 4" xfId="36752" hidden="1"/>
    <cellStyle name="Buena 4" xfId="36864" hidden="1"/>
    <cellStyle name="Buena 4" xfId="36649" hidden="1"/>
    <cellStyle name="Buena 4" xfId="36679" hidden="1"/>
    <cellStyle name="Buena 4" xfId="36713" hidden="1"/>
    <cellStyle name="Buena 4" xfId="36899" hidden="1"/>
    <cellStyle name="Buena 4" xfId="36908" hidden="1"/>
    <cellStyle name="Buena 4" xfId="36917" hidden="1"/>
    <cellStyle name="Buena 4" xfId="36925" hidden="1"/>
    <cellStyle name="Buena 4" xfId="36935" hidden="1"/>
    <cellStyle name="Buena 4" xfId="36873" hidden="1"/>
    <cellStyle name="Buena 4" xfId="36918" hidden="1"/>
    <cellStyle name="Buena 4" xfId="36919" hidden="1"/>
    <cellStyle name="Buena 4" xfId="36891" hidden="1"/>
    <cellStyle name="Buena 4" xfId="37001" hidden="1"/>
    <cellStyle name="Buena 4" xfId="37010" hidden="1"/>
    <cellStyle name="Buena 4" xfId="37019" hidden="1"/>
    <cellStyle name="Buena 4" xfId="37027" hidden="1"/>
    <cellStyle name="Buena 4" xfId="37037" hidden="1"/>
    <cellStyle name="Buena 4" xfId="36975" hidden="1"/>
    <cellStyle name="Buena 4" xfId="37020" hidden="1"/>
    <cellStyle name="Buena 4" xfId="37021" hidden="1"/>
    <cellStyle name="Buena 4" xfId="36993" hidden="1"/>
    <cellStyle name="Buena 4" xfId="37272" hidden="1"/>
    <cellStyle name="Buena 4" xfId="37281" hidden="1"/>
    <cellStyle name="Buena 4" xfId="37290" hidden="1"/>
    <cellStyle name="Buena 4" xfId="37298" hidden="1"/>
    <cellStyle name="Buena 4" xfId="37308" hidden="1"/>
    <cellStyle name="Buena 4" xfId="37246" hidden="1"/>
    <cellStyle name="Buena 4" xfId="37291" hidden="1"/>
    <cellStyle name="Buena 4" xfId="37292" hidden="1"/>
    <cellStyle name="Buena 4" xfId="37264" hidden="1"/>
    <cellStyle name="Buena 4" xfId="37113" hidden="1"/>
    <cellStyle name="Buena 4" xfId="37189" hidden="1"/>
    <cellStyle name="Buena 4" xfId="37183" hidden="1"/>
    <cellStyle name="Buena 4" xfId="37098" hidden="1"/>
    <cellStyle name="Buena 4" xfId="37087" hidden="1"/>
    <cellStyle name="Buena 4" xfId="37081" hidden="1"/>
    <cellStyle name="Buena 4" xfId="37217" hidden="1"/>
    <cellStyle name="Buena 4" xfId="37181" hidden="1"/>
    <cellStyle name="Buena 4" xfId="37230" hidden="1"/>
    <cellStyle name="Buena 4" xfId="37216" hidden="1"/>
    <cellStyle name="Buena 4" xfId="37218" hidden="1"/>
    <cellStyle name="Buena 4" xfId="37143" hidden="1"/>
    <cellStyle name="Buena 4" xfId="37227" hidden="1"/>
    <cellStyle name="Buena 4" xfId="37242" hidden="1"/>
    <cellStyle name="Buena 4" xfId="37354" hidden="1"/>
    <cellStyle name="Buena 4" xfId="37139" hidden="1"/>
    <cellStyle name="Buena 4" xfId="37169" hidden="1"/>
    <cellStyle name="Buena 4" xfId="37203" hidden="1"/>
    <cellStyle name="Buena 4" xfId="37389" hidden="1"/>
    <cellStyle name="Buena 4" xfId="37398" hidden="1"/>
    <cellStyle name="Buena 4" xfId="37407" hidden="1"/>
    <cellStyle name="Buena 4" xfId="37415" hidden="1"/>
    <cellStyle name="Buena 4" xfId="37425" hidden="1"/>
    <cellStyle name="Buena 4" xfId="37363" hidden="1"/>
    <cellStyle name="Buena 4" xfId="37408" hidden="1"/>
    <cellStyle name="Buena 4" xfId="37409" hidden="1"/>
    <cellStyle name="Buena 4" xfId="37381" hidden="1"/>
    <cellStyle name="Buena 4" xfId="37491" hidden="1"/>
    <cellStyle name="Buena 4" xfId="37500" hidden="1"/>
    <cellStyle name="Buena 4" xfId="37509" hidden="1"/>
    <cellStyle name="Buena 4" xfId="37517" hidden="1"/>
    <cellStyle name="Buena 4" xfId="37527" hidden="1"/>
    <cellStyle name="Buena 4" xfId="37465" hidden="1"/>
    <cellStyle name="Buena 4" xfId="37510" hidden="1"/>
    <cellStyle name="Buena 4" xfId="37511" hidden="1"/>
    <cellStyle name="Buena 4" xfId="37483" hidden="1"/>
    <cellStyle name="Buena 4" xfId="37762" hidden="1"/>
    <cellStyle name="Buena 4" xfId="37771" hidden="1"/>
    <cellStyle name="Buena 4" xfId="37780" hidden="1"/>
    <cellStyle name="Buena 4" xfId="37788" hidden="1"/>
    <cellStyle name="Buena 4" xfId="37798" hidden="1"/>
    <cellStyle name="Buena 4" xfId="37736" hidden="1"/>
    <cellStyle name="Buena 4" xfId="37781" hidden="1"/>
    <cellStyle name="Buena 4" xfId="37782" hidden="1"/>
    <cellStyle name="Buena 4" xfId="37754" hidden="1"/>
    <cellStyle name="Buena 4" xfId="37603" hidden="1"/>
    <cellStyle name="Buena 4" xfId="37679" hidden="1"/>
    <cellStyle name="Buena 4" xfId="37673" hidden="1"/>
    <cellStyle name="Buena 4" xfId="37588" hidden="1"/>
    <cellStyle name="Buena 4" xfId="37577" hidden="1"/>
    <cellStyle name="Buena 4" xfId="37571" hidden="1"/>
    <cellStyle name="Buena 4" xfId="37707" hidden="1"/>
    <cellStyle name="Buena 4" xfId="37671" hidden="1"/>
    <cellStyle name="Buena 4" xfId="37720" hidden="1"/>
    <cellStyle name="Buena 4" xfId="37706" hidden="1"/>
    <cellStyle name="Buena 4" xfId="37708" hidden="1"/>
    <cellStyle name="Buena 4" xfId="37633" hidden="1"/>
    <cellStyle name="Buena 4" xfId="37717" hidden="1"/>
    <cellStyle name="Buena 4" xfId="37732" hidden="1"/>
    <cellStyle name="Buena 4" xfId="37844" hidden="1"/>
    <cellStyle name="Buena 4" xfId="37629" hidden="1"/>
    <cellStyle name="Buena 4" xfId="37659" hidden="1"/>
    <cellStyle name="Buena 4" xfId="37693" hidden="1"/>
    <cellStyle name="Buena 4" xfId="37879" hidden="1"/>
    <cellStyle name="Buena 4" xfId="37888" hidden="1"/>
    <cellStyle name="Buena 4" xfId="37897" hidden="1"/>
    <cellStyle name="Buena 4" xfId="37905" hidden="1"/>
    <cellStyle name="Buena 4" xfId="37915" hidden="1"/>
    <cellStyle name="Buena 4" xfId="37853" hidden="1"/>
    <cellStyle name="Buena 4" xfId="37898" hidden="1"/>
    <cellStyle name="Buena 4" xfId="37899" hidden="1"/>
    <cellStyle name="Buena 4" xfId="37871" hidden="1"/>
    <cellStyle name="Buena 4" xfId="37981" hidden="1"/>
    <cellStyle name="Buena 4" xfId="37990" hidden="1"/>
    <cellStyle name="Buena 4" xfId="37999" hidden="1"/>
    <cellStyle name="Buena 4" xfId="38007" hidden="1"/>
    <cellStyle name="Buena 4" xfId="38017" hidden="1"/>
    <cellStyle name="Buena 4" xfId="37955" hidden="1"/>
    <cellStyle name="Buena 4" xfId="38000" hidden="1"/>
    <cellStyle name="Buena 4" xfId="38001" hidden="1"/>
    <cellStyle name="Buena 4" xfId="37973" hidden="1"/>
    <cellStyle name="Buena 4" xfId="38252" hidden="1"/>
    <cellStyle name="Buena 4" xfId="38261" hidden="1"/>
    <cellStyle name="Buena 4" xfId="38270" hidden="1"/>
    <cellStyle name="Buena 4" xfId="38278" hidden="1"/>
    <cellStyle name="Buena 4" xfId="38288" hidden="1"/>
    <cellStyle name="Buena 4" xfId="38226" hidden="1"/>
    <cellStyle name="Buena 4" xfId="38271" hidden="1"/>
    <cellStyle name="Buena 4" xfId="38272" hidden="1"/>
    <cellStyle name="Buena 4" xfId="38244" hidden="1"/>
    <cellStyle name="Buena 4" xfId="38093" hidden="1"/>
    <cellStyle name="Buena 4" xfId="38169" hidden="1"/>
    <cellStyle name="Buena 4" xfId="38163" hidden="1"/>
    <cellStyle name="Buena 4" xfId="38078" hidden="1"/>
    <cellStyle name="Buena 4" xfId="38067" hidden="1"/>
    <cellStyle name="Buena 4" xfId="38061" hidden="1"/>
    <cellStyle name="Buena 4" xfId="38197" hidden="1"/>
    <cellStyle name="Buena 4" xfId="38161" hidden="1"/>
    <cellStyle name="Buena 4" xfId="38210" hidden="1"/>
    <cellStyle name="Buena 4" xfId="38196" hidden="1"/>
    <cellStyle name="Buena 4" xfId="38198" hidden="1"/>
    <cellStyle name="Buena 4" xfId="38123" hidden="1"/>
    <cellStyle name="Buena 4" xfId="38207" hidden="1"/>
    <cellStyle name="Buena 4" xfId="38222" hidden="1"/>
    <cellStyle name="Buena 4" xfId="38334" hidden="1"/>
    <cellStyle name="Buena 4" xfId="38119" hidden="1"/>
    <cellStyle name="Buena 4" xfId="38149" hidden="1"/>
    <cellStyle name="Buena 4" xfId="38183" hidden="1"/>
    <cellStyle name="Buena 4" xfId="38369" hidden="1"/>
    <cellStyle name="Buena 4" xfId="38378" hidden="1"/>
    <cellStyle name="Buena 4" xfId="38387" hidden="1"/>
    <cellStyle name="Buena 4" xfId="38395" hidden="1"/>
    <cellStyle name="Buena 4" xfId="38405" hidden="1"/>
    <cellStyle name="Buena 4" xfId="38343" hidden="1"/>
    <cellStyle name="Buena 4" xfId="38388" hidden="1"/>
    <cellStyle name="Buena 4" xfId="38389" hidden="1"/>
    <cellStyle name="Buena 4" xfId="38361" hidden="1"/>
    <cellStyle name="Buena 4" xfId="38471" hidden="1"/>
    <cellStyle name="Buena 4" xfId="38480" hidden="1"/>
    <cellStyle name="Buena 4" xfId="38489" hidden="1"/>
    <cellStyle name="Buena 4" xfId="38497" hidden="1"/>
    <cellStyle name="Buena 4" xfId="38507" hidden="1"/>
    <cellStyle name="Buena 4" xfId="38445" hidden="1"/>
    <cellStyle name="Buena 4" xfId="38490" hidden="1"/>
    <cellStyle name="Buena 4" xfId="38491" hidden="1"/>
    <cellStyle name="Buena 4" xfId="38463" hidden="1"/>
    <cellStyle name="Buena 4" xfId="38742" hidden="1"/>
    <cellStyle name="Buena 4" xfId="38751" hidden="1"/>
    <cellStyle name="Buena 4" xfId="38760" hidden="1"/>
    <cellStyle name="Buena 4" xfId="38768" hidden="1"/>
    <cellStyle name="Buena 4" xfId="38778" hidden="1"/>
    <cellStyle name="Buena 4" xfId="38716" hidden="1"/>
    <cellStyle name="Buena 4" xfId="38761" hidden="1"/>
    <cellStyle name="Buena 4" xfId="38762" hidden="1"/>
    <cellStyle name="Buena 4" xfId="38734" hidden="1"/>
    <cellStyle name="Buena 4" xfId="38583" hidden="1"/>
    <cellStyle name="Buena 4" xfId="38659" hidden="1"/>
    <cellStyle name="Buena 4" xfId="38653" hidden="1"/>
    <cellStyle name="Buena 4" xfId="38568" hidden="1"/>
    <cellStyle name="Buena 4" xfId="38557" hidden="1"/>
    <cellStyle name="Buena 4" xfId="38551" hidden="1"/>
    <cellStyle name="Buena 4" xfId="38687" hidden="1"/>
    <cellStyle name="Buena 4" xfId="38651" hidden="1"/>
    <cellStyle name="Buena 4" xfId="38700" hidden="1"/>
    <cellStyle name="Buena 4" xfId="38686" hidden="1"/>
    <cellStyle name="Buena 4" xfId="38688" hidden="1"/>
    <cellStyle name="Buena 4" xfId="38613" hidden="1"/>
    <cellStyle name="Buena 4" xfId="38697" hidden="1"/>
    <cellStyle name="Buena 4" xfId="38712" hidden="1"/>
    <cellStyle name="Buena 4" xfId="38824" hidden="1"/>
    <cellStyle name="Buena 4" xfId="38609" hidden="1"/>
    <cellStyle name="Buena 4" xfId="38639" hidden="1"/>
    <cellStyle name="Buena 4" xfId="38673"/>
    <cellStyle name="Buena 5" xfId="5147" hidden="1"/>
    <cellStyle name="Buena 5" xfId="5104" hidden="1"/>
    <cellStyle name="Buena 5" xfId="5103" hidden="1"/>
    <cellStyle name="Buena 5" xfId="5157" hidden="1"/>
    <cellStyle name="Buena 5" xfId="5158" hidden="1"/>
    <cellStyle name="Buena 5" xfId="10248" hidden="1"/>
    <cellStyle name="Buena 5" xfId="10247" hidden="1"/>
    <cellStyle name="Buena 5" xfId="10295" hidden="1"/>
    <cellStyle name="Buena 5" xfId="10296" hidden="1"/>
    <cellStyle name="Buena 5" xfId="10770" hidden="1"/>
    <cellStyle name="Buena 5" xfId="10769" hidden="1"/>
    <cellStyle name="Buena 5" xfId="10805" hidden="1"/>
    <cellStyle name="Buena 5" xfId="10806" hidden="1"/>
    <cellStyle name="Buena 5" xfId="10687" hidden="1"/>
    <cellStyle name="Buena 5" xfId="7756" hidden="1"/>
    <cellStyle name="Buena 5" xfId="10570" hidden="1"/>
    <cellStyle name="Buena 5" xfId="10660" hidden="1"/>
    <cellStyle name="Buena 5" xfId="10627" hidden="1"/>
    <cellStyle name="Buena 5" xfId="10604" hidden="1"/>
    <cellStyle name="Buena 5" xfId="10564" hidden="1"/>
    <cellStyle name="Buena 5" xfId="10650" hidden="1"/>
    <cellStyle name="Buena 5" xfId="15899" hidden="1"/>
    <cellStyle name="Buena 5" xfId="15898" hidden="1"/>
    <cellStyle name="Buena 5" xfId="15950" hidden="1"/>
    <cellStyle name="Buena 5" xfId="15951" hidden="1"/>
    <cellStyle name="Buena 5" xfId="21031" hidden="1"/>
    <cellStyle name="Buena 5" xfId="21030" hidden="1"/>
    <cellStyle name="Buena 5" xfId="21078" hidden="1"/>
    <cellStyle name="Buena 5" xfId="21079" hidden="1"/>
    <cellStyle name="Buena 5" xfId="21553" hidden="1"/>
    <cellStyle name="Buena 5" xfId="21552" hidden="1"/>
    <cellStyle name="Buena 5" xfId="21588" hidden="1"/>
    <cellStyle name="Buena 5" xfId="21589" hidden="1"/>
    <cellStyle name="Buena 5" xfId="21470" hidden="1"/>
    <cellStyle name="Buena 5" xfId="18539" hidden="1"/>
    <cellStyle name="Buena 5" xfId="21353" hidden="1"/>
    <cellStyle name="Buena 5" xfId="21443" hidden="1"/>
    <cellStyle name="Buena 5" xfId="21410" hidden="1"/>
    <cellStyle name="Buena 5" xfId="21387" hidden="1"/>
    <cellStyle name="Buena 5" xfId="21347" hidden="1"/>
    <cellStyle name="Buena 5" xfId="21433" hidden="1"/>
    <cellStyle name="Buena 5" xfId="22838" hidden="1"/>
    <cellStyle name="Buena 5" xfId="22837" hidden="1"/>
    <cellStyle name="Buena 5" xfId="22874" hidden="1"/>
    <cellStyle name="Buena 5" xfId="22875" hidden="1"/>
    <cellStyle name="Buena 5" xfId="24061" hidden="1"/>
    <cellStyle name="Buena 5" xfId="24060" hidden="1"/>
    <cellStyle name="Buena 5" xfId="24097" hidden="1"/>
    <cellStyle name="Buena 5" xfId="24098" hidden="1"/>
    <cellStyle name="Buena 5" xfId="24380" hidden="1"/>
    <cellStyle name="Buena 5" xfId="24379" hidden="1"/>
    <cellStyle name="Buena 5" xfId="24415" hidden="1"/>
    <cellStyle name="Buena 5" xfId="24416" hidden="1"/>
    <cellStyle name="Buena 5" xfId="24298" hidden="1"/>
    <cellStyle name="Buena 5" xfId="23473" hidden="1"/>
    <cellStyle name="Buena 5" xfId="24183" hidden="1"/>
    <cellStyle name="Buena 5" xfId="24271" hidden="1"/>
    <cellStyle name="Buena 5" xfId="24238" hidden="1"/>
    <cellStyle name="Buena 5" xfId="24215" hidden="1"/>
    <cellStyle name="Buena 5" xfId="24177" hidden="1"/>
    <cellStyle name="Buena 5" xfId="24261" hidden="1"/>
    <cellStyle name="Buena 5" xfId="24536" hidden="1"/>
    <cellStyle name="Buena 5" xfId="24535" hidden="1"/>
    <cellStyle name="Buena 5" xfId="24571" hidden="1"/>
    <cellStyle name="Buena 5" xfId="24572" hidden="1"/>
    <cellStyle name="Buena 5" xfId="24638" hidden="1"/>
    <cellStyle name="Buena 5" xfId="24637" hidden="1"/>
    <cellStyle name="Buena 5" xfId="24673" hidden="1"/>
    <cellStyle name="Buena 5" xfId="24674" hidden="1"/>
    <cellStyle name="Buena 5" xfId="24909" hidden="1"/>
    <cellStyle name="Buena 5" xfId="24908" hidden="1"/>
    <cellStyle name="Buena 5" xfId="24944" hidden="1"/>
    <cellStyle name="Buena 5" xfId="24945" hidden="1"/>
    <cellStyle name="Buena 5" xfId="24827" hidden="1"/>
    <cellStyle name="Buena 5" xfId="24606" hidden="1"/>
    <cellStyle name="Buena 5" xfId="24714" hidden="1"/>
    <cellStyle name="Buena 5" xfId="24800" hidden="1"/>
    <cellStyle name="Buena 5" xfId="24768" hidden="1"/>
    <cellStyle name="Buena 5" xfId="24746" hidden="1"/>
    <cellStyle name="Buena 5" xfId="24708" hidden="1"/>
    <cellStyle name="Buena 5" xfId="24791" hidden="1"/>
    <cellStyle name="Buena 5" xfId="26145" hidden="1"/>
    <cellStyle name="Buena 5" xfId="26144" hidden="1"/>
    <cellStyle name="Buena 5" xfId="26180" hidden="1"/>
    <cellStyle name="Buena 5" xfId="26181" hidden="1"/>
    <cellStyle name="Buena 5" xfId="27403" hidden="1"/>
    <cellStyle name="Buena 5" xfId="27402" hidden="1"/>
    <cellStyle name="Buena 5" xfId="27440" hidden="1"/>
    <cellStyle name="Buena 5" xfId="27441" hidden="1"/>
    <cellStyle name="Buena 5" xfId="27716" hidden="1"/>
    <cellStyle name="Buena 5" xfId="27715" hidden="1"/>
    <cellStyle name="Buena 5" xfId="27751" hidden="1"/>
    <cellStyle name="Buena 5" xfId="27752" hidden="1"/>
    <cellStyle name="Buena 5" xfId="27634" hidden="1"/>
    <cellStyle name="Buena 5" xfId="26820" hidden="1"/>
    <cellStyle name="Buena 5" xfId="27521" hidden="1"/>
    <cellStyle name="Buena 5" xfId="27607" hidden="1"/>
    <cellStyle name="Buena 5" xfId="27575" hidden="1"/>
    <cellStyle name="Buena 5" xfId="27553" hidden="1"/>
    <cellStyle name="Buena 5" xfId="27515" hidden="1"/>
    <cellStyle name="Buena 5" xfId="27598" hidden="1"/>
    <cellStyle name="Buena 5" xfId="23678" hidden="1"/>
    <cellStyle name="Buena 5" xfId="27012" hidden="1"/>
    <cellStyle name="Buena 5" xfId="26007" hidden="1"/>
    <cellStyle name="Buena 5" xfId="27262" hidden="1"/>
    <cellStyle name="Buena 5" xfId="23796" hidden="1"/>
    <cellStyle name="Buena 5" xfId="27133" hidden="1"/>
    <cellStyle name="Buena 5" xfId="27128" hidden="1"/>
    <cellStyle name="Buena 5" xfId="23793" hidden="1"/>
    <cellStyle name="Buena 5" xfId="21990" hidden="1"/>
    <cellStyle name="Buena 5" xfId="22526" hidden="1"/>
    <cellStyle name="Buena 5" xfId="26308" hidden="1"/>
    <cellStyle name="Buena 5" xfId="22993" hidden="1"/>
    <cellStyle name="Buena 5" xfId="27101" hidden="1"/>
    <cellStyle name="Buena 5" xfId="22101" hidden="1"/>
    <cellStyle name="Buena 5" xfId="22290" hidden="1"/>
    <cellStyle name="Buena 5" xfId="25042" hidden="1"/>
    <cellStyle name="Buena 5" xfId="15942" hidden="1"/>
    <cellStyle name="Buena 5" xfId="26570" hidden="1"/>
    <cellStyle name="Buena 5" xfId="25048" hidden="1"/>
    <cellStyle name="Buena 5" xfId="22286" hidden="1"/>
    <cellStyle name="Buena 5" xfId="21977" hidden="1"/>
    <cellStyle name="Buena 5" xfId="22512" hidden="1"/>
    <cellStyle name="Buena 5" xfId="26294" hidden="1"/>
    <cellStyle name="Buena 5" xfId="22977" hidden="1"/>
    <cellStyle name="Buena 5" xfId="22967" hidden="1"/>
    <cellStyle name="Buena 5" xfId="26284" hidden="1"/>
    <cellStyle name="Buena 5" xfId="23491" hidden="1"/>
    <cellStyle name="Buena 5" xfId="22250" hidden="1"/>
    <cellStyle name="Buena 5" xfId="27230" hidden="1"/>
    <cellStyle name="Buena 5" xfId="25971" hidden="1"/>
    <cellStyle name="Buena 5" xfId="22120" hidden="1"/>
    <cellStyle name="Buena 5" xfId="21873" hidden="1"/>
    <cellStyle name="Buena 5" xfId="11110" hidden="1"/>
    <cellStyle name="Buena 5" xfId="22505" hidden="1"/>
    <cellStyle name="Buena 5" xfId="21960" hidden="1"/>
    <cellStyle name="Buena 5" xfId="26828" hidden="1"/>
    <cellStyle name="Buena 5" xfId="26830" hidden="1"/>
    <cellStyle name="Buena 5" xfId="21958" hidden="1"/>
    <cellStyle name="Buena 5" xfId="26528" hidden="1"/>
    <cellStyle name="Buena 5" xfId="27059" hidden="1"/>
    <cellStyle name="Buena 5" xfId="26669" hidden="1"/>
    <cellStyle name="Buena 5" xfId="25392" hidden="1"/>
    <cellStyle name="Buena 5" xfId="25358" hidden="1"/>
    <cellStyle name="Buena 5" xfId="26625" hidden="1"/>
    <cellStyle name="Buena 5" xfId="28009" hidden="1"/>
    <cellStyle name="Buena 5" xfId="28008" hidden="1"/>
    <cellStyle name="Buena 5" xfId="28045" hidden="1"/>
    <cellStyle name="Buena 5" xfId="28046" hidden="1"/>
    <cellStyle name="Buena 5" xfId="28306" hidden="1"/>
    <cellStyle name="Buena 5" xfId="28305" hidden="1"/>
    <cellStyle name="Buena 5" xfId="28341" hidden="1"/>
    <cellStyle name="Buena 5" xfId="28342" hidden="1"/>
    <cellStyle name="Buena 5" xfId="28224" hidden="1"/>
    <cellStyle name="Buena 5" xfId="27499" hidden="1"/>
    <cellStyle name="Buena 5" xfId="28110" hidden="1"/>
    <cellStyle name="Buena 5" xfId="28197" hidden="1"/>
    <cellStyle name="Buena 5" xfId="28164" hidden="1"/>
    <cellStyle name="Buena 5" xfId="28142" hidden="1"/>
    <cellStyle name="Buena 5" xfId="28104" hidden="1"/>
    <cellStyle name="Buena 5" xfId="28187" hidden="1"/>
    <cellStyle name="Buena 5" xfId="25027" hidden="1"/>
    <cellStyle name="Buena 5" xfId="26853" hidden="1"/>
    <cellStyle name="Buena 5" xfId="21971" hidden="1"/>
    <cellStyle name="Buena 5" xfId="21968" hidden="1"/>
    <cellStyle name="Buena 5" xfId="23225" hidden="1"/>
    <cellStyle name="Buena 5" xfId="22514" hidden="1"/>
    <cellStyle name="Buena 5" xfId="25817" hidden="1"/>
    <cellStyle name="Buena 5" xfId="23510" hidden="1"/>
    <cellStyle name="Buena 5" xfId="28653" hidden="1"/>
    <cellStyle name="Buena 5" xfId="28652" hidden="1"/>
    <cellStyle name="Buena 5" xfId="28688" hidden="1"/>
    <cellStyle name="Buena 5" xfId="28689" hidden="1"/>
    <cellStyle name="Buena 5" xfId="28571" hidden="1"/>
    <cellStyle name="Buena 5" xfId="21969" hidden="1"/>
    <cellStyle name="Buena 5" xfId="28458" hidden="1"/>
    <cellStyle name="Buena 5" xfId="28544" hidden="1"/>
    <cellStyle name="Buena 5" xfId="28512" hidden="1"/>
    <cellStyle name="Buena 5" xfId="28490" hidden="1"/>
    <cellStyle name="Buena 5" xfId="28452" hidden="1"/>
    <cellStyle name="Buena 5" xfId="28535" hidden="1"/>
    <cellStyle name="Buena 5" xfId="28770" hidden="1"/>
    <cellStyle name="Buena 5" xfId="28769" hidden="1"/>
    <cellStyle name="Buena 5" xfId="28805" hidden="1"/>
    <cellStyle name="Buena 5" xfId="28806" hidden="1"/>
    <cellStyle name="Buena 5" xfId="28872" hidden="1"/>
    <cellStyle name="Buena 5" xfId="28871" hidden="1"/>
    <cellStyle name="Buena 5" xfId="28907" hidden="1"/>
    <cellStyle name="Buena 5" xfId="28908" hidden="1"/>
    <cellStyle name="Buena 5" xfId="29143" hidden="1"/>
    <cellStyle name="Buena 5" xfId="29142" hidden="1"/>
    <cellStyle name="Buena 5" xfId="29178" hidden="1"/>
    <cellStyle name="Buena 5" xfId="29179" hidden="1"/>
    <cellStyle name="Buena 5" xfId="29061" hidden="1"/>
    <cellStyle name="Buena 5" xfId="28840" hidden="1"/>
    <cellStyle name="Buena 5" xfId="28948" hidden="1"/>
    <cellStyle name="Buena 5" xfId="29034" hidden="1"/>
    <cellStyle name="Buena 5" xfId="29002" hidden="1"/>
    <cellStyle name="Buena 5" xfId="28980" hidden="1"/>
    <cellStyle name="Buena 5" xfId="28942" hidden="1"/>
    <cellStyle name="Buena 5" xfId="29025" hidden="1"/>
    <cellStyle name="Buena 5" xfId="29260" hidden="1"/>
    <cellStyle name="Buena 5" xfId="29259" hidden="1"/>
    <cellStyle name="Buena 5" xfId="29295" hidden="1"/>
    <cellStyle name="Buena 5" xfId="29296" hidden="1"/>
    <cellStyle name="Buena 5" xfId="29362" hidden="1"/>
    <cellStyle name="Buena 5" xfId="29361" hidden="1"/>
    <cellStyle name="Buena 5" xfId="29397" hidden="1"/>
    <cellStyle name="Buena 5" xfId="29398" hidden="1"/>
    <cellStyle name="Buena 5" xfId="29633" hidden="1"/>
    <cellStyle name="Buena 5" xfId="29632" hidden="1"/>
    <cellStyle name="Buena 5" xfId="29668" hidden="1"/>
    <cellStyle name="Buena 5" xfId="29669" hidden="1"/>
    <cellStyle name="Buena 5" xfId="29551" hidden="1"/>
    <cellStyle name="Buena 5" xfId="29330" hidden="1"/>
    <cellStyle name="Buena 5" xfId="29438" hidden="1"/>
    <cellStyle name="Buena 5" xfId="29524" hidden="1"/>
    <cellStyle name="Buena 5" xfId="29492" hidden="1"/>
    <cellStyle name="Buena 5" xfId="29470" hidden="1"/>
    <cellStyle name="Buena 5" xfId="29432" hidden="1"/>
    <cellStyle name="Buena 5" xfId="29515" hidden="1"/>
    <cellStyle name="Buena 5" xfId="29750" hidden="1"/>
    <cellStyle name="Buena 5" xfId="29749" hidden="1"/>
    <cellStyle name="Buena 5" xfId="29785" hidden="1"/>
    <cellStyle name="Buena 5" xfId="29786" hidden="1"/>
    <cellStyle name="Buena 5" xfId="29852" hidden="1"/>
    <cellStyle name="Buena 5" xfId="29851" hidden="1"/>
    <cellStyle name="Buena 5" xfId="29887" hidden="1"/>
    <cellStyle name="Buena 5" xfId="29888" hidden="1"/>
    <cellStyle name="Buena 5" xfId="30123" hidden="1"/>
    <cellStyle name="Buena 5" xfId="30122" hidden="1"/>
    <cellStyle name="Buena 5" xfId="30158" hidden="1"/>
    <cellStyle name="Buena 5" xfId="30159" hidden="1"/>
    <cellStyle name="Buena 5" xfId="30041" hidden="1"/>
    <cellStyle name="Buena 5" xfId="29820" hidden="1"/>
    <cellStyle name="Buena 5" xfId="29928" hidden="1"/>
    <cellStyle name="Buena 5" xfId="30014" hidden="1"/>
    <cellStyle name="Buena 5" xfId="29982" hidden="1"/>
    <cellStyle name="Buena 5" xfId="29960" hidden="1"/>
    <cellStyle name="Buena 5" xfId="29922" hidden="1"/>
    <cellStyle name="Buena 5" xfId="30005" hidden="1"/>
    <cellStyle name="Buena 5" xfId="30240" hidden="1"/>
    <cellStyle name="Buena 5" xfId="30239" hidden="1"/>
    <cellStyle name="Buena 5" xfId="30275" hidden="1"/>
    <cellStyle name="Buena 5" xfId="30276" hidden="1"/>
    <cellStyle name="Buena 5" xfId="30342" hidden="1"/>
    <cellStyle name="Buena 5" xfId="30341" hidden="1"/>
    <cellStyle name="Buena 5" xfId="30377" hidden="1"/>
    <cellStyle name="Buena 5" xfId="30378" hidden="1"/>
    <cellStyle name="Buena 5" xfId="30613" hidden="1"/>
    <cellStyle name="Buena 5" xfId="30612" hidden="1"/>
    <cellStyle name="Buena 5" xfId="30648" hidden="1"/>
    <cellStyle name="Buena 5" xfId="30649" hidden="1"/>
    <cellStyle name="Buena 5" xfId="30531" hidden="1"/>
    <cellStyle name="Buena 5" xfId="30310" hidden="1"/>
    <cellStyle name="Buena 5" xfId="30418" hidden="1"/>
    <cellStyle name="Buena 5" xfId="30504" hidden="1"/>
    <cellStyle name="Buena 5" xfId="30472" hidden="1"/>
    <cellStyle name="Buena 5" xfId="30450" hidden="1"/>
    <cellStyle name="Buena 5" xfId="30412" hidden="1"/>
    <cellStyle name="Buena 5" xfId="30495" hidden="1"/>
    <cellStyle name="Buena 5" xfId="27231" hidden="1"/>
    <cellStyle name="Buena 5" xfId="22134" hidden="1"/>
    <cellStyle name="Buena 5" xfId="26229" hidden="1"/>
    <cellStyle name="Buena 5" xfId="27209" hidden="1"/>
    <cellStyle name="Buena 5" xfId="22945" hidden="1"/>
    <cellStyle name="Buena 5" xfId="25704" hidden="1"/>
    <cellStyle name="Buena 5" xfId="23354" hidden="1"/>
    <cellStyle name="Buena 5" xfId="26514" hidden="1"/>
    <cellStyle name="Buena 5" xfId="26578" hidden="1"/>
    <cellStyle name="Buena 5" xfId="23094" hidden="1"/>
    <cellStyle name="Buena 5" xfId="26103" hidden="1"/>
    <cellStyle name="Buena 5" xfId="25689" hidden="1"/>
    <cellStyle name="Buena 5" xfId="26700" hidden="1"/>
    <cellStyle name="Buena 5" xfId="22598" hidden="1"/>
    <cellStyle name="Buena 5" xfId="23959" hidden="1"/>
    <cellStyle name="Buena 5" xfId="24477" hidden="1"/>
    <cellStyle name="Buena 5" xfId="21935" hidden="1"/>
    <cellStyle name="Buena 5" xfId="22761" hidden="1"/>
    <cellStyle name="Buena 5" xfId="24473" hidden="1"/>
    <cellStyle name="Buena 5" xfId="25498" hidden="1"/>
    <cellStyle name="Buena 5" xfId="26403" hidden="1"/>
    <cellStyle name="Buena 5" xfId="27239" hidden="1"/>
    <cellStyle name="Buena 5" xfId="23266" hidden="1"/>
    <cellStyle name="Buena 5" xfId="23866" hidden="1"/>
    <cellStyle name="Buena 5" xfId="23099" hidden="1"/>
    <cellStyle name="Buena 5" xfId="24159" hidden="1"/>
    <cellStyle name="Buena 5" xfId="25992" hidden="1"/>
    <cellStyle name="Buena 5" xfId="22785" hidden="1"/>
    <cellStyle name="Buena 5" xfId="22386" hidden="1"/>
    <cellStyle name="Buena 5" xfId="25961" hidden="1"/>
    <cellStyle name="Buena 5" xfId="23830" hidden="1"/>
    <cellStyle name="Buena 5" xfId="26018" hidden="1"/>
    <cellStyle name="Buena 5" xfId="25488" hidden="1"/>
    <cellStyle name="Buena 5" xfId="26993" hidden="1"/>
    <cellStyle name="Buena 5" xfId="25128" hidden="1"/>
    <cellStyle name="Buena 5" xfId="27258" hidden="1"/>
    <cellStyle name="Buena 5" xfId="22684" hidden="1"/>
    <cellStyle name="Buena 5" xfId="22078" hidden="1"/>
    <cellStyle name="Buena 5" xfId="27326" hidden="1"/>
    <cellStyle name="Buena 5" xfId="22405" hidden="1"/>
    <cellStyle name="Buena 5" xfId="27370" hidden="1"/>
    <cellStyle name="Buena 5" xfId="23637" hidden="1"/>
    <cellStyle name="Buena 5" xfId="25982" hidden="1"/>
    <cellStyle name="Buena 5" xfId="26932" hidden="1"/>
    <cellStyle name="Buena 5" xfId="30811" hidden="1"/>
    <cellStyle name="Buena 5" xfId="30810" hidden="1"/>
    <cellStyle name="Buena 5" xfId="30846" hidden="1"/>
    <cellStyle name="Buena 5" xfId="30847" hidden="1"/>
    <cellStyle name="Buena 5" xfId="31096" hidden="1"/>
    <cellStyle name="Buena 5" xfId="31095" hidden="1"/>
    <cellStyle name="Buena 5" xfId="31131" hidden="1"/>
    <cellStyle name="Buena 5" xfId="31132" hidden="1"/>
    <cellStyle name="Buena 5" xfId="31014" hidden="1"/>
    <cellStyle name="Buena 5" xfId="28096" hidden="1"/>
    <cellStyle name="Buena 5" xfId="30901" hidden="1"/>
    <cellStyle name="Buena 5" xfId="30987" hidden="1"/>
    <cellStyle name="Buena 5" xfId="30955" hidden="1"/>
    <cellStyle name="Buena 5" xfId="30933" hidden="1"/>
    <cellStyle name="Buena 5" xfId="30895" hidden="1"/>
    <cellStyle name="Buena 5" xfId="30978" hidden="1"/>
    <cellStyle name="Buena 5" xfId="26889" hidden="1"/>
    <cellStyle name="Buena 5" xfId="26882" hidden="1"/>
    <cellStyle name="Buena 5" xfId="27179" hidden="1"/>
    <cellStyle name="Buena 5" xfId="26653" hidden="1"/>
    <cellStyle name="Buena 5" xfId="24483" hidden="1"/>
    <cellStyle name="Buena 5" xfId="22671" hidden="1"/>
    <cellStyle name="Buena 5" xfId="27306" hidden="1"/>
    <cellStyle name="Buena 5" xfId="22681" hidden="1"/>
    <cellStyle name="Buena 5" xfId="31435" hidden="1"/>
    <cellStyle name="Buena 5" xfId="31434" hidden="1"/>
    <cellStyle name="Buena 5" xfId="31470" hidden="1"/>
    <cellStyle name="Buena 5" xfId="31471" hidden="1"/>
    <cellStyle name="Buena 5" xfId="31353" hidden="1"/>
    <cellStyle name="Buena 5" xfId="23317" hidden="1"/>
    <cellStyle name="Buena 5" xfId="31240" hidden="1"/>
    <cellStyle name="Buena 5" xfId="31326" hidden="1"/>
    <cellStyle name="Buena 5" xfId="31294" hidden="1"/>
    <cellStyle name="Buena 5" xfId="31272" hidden="1"/>
    <cellStyle name="Buena 5" xfId="31234" hidden="1"/>
    <cellStyle name="Buena 5" xfId="31317" hidden="1"/>
    <cellStyle name="Buena 5" xfId="31552" hidden="1"/>
    <cellStyle name="Buena 5" xfId="31551" hidden="1"/>
    <cellStyle name="Buena 5" xfId="31587" hidden="1"/>
    <cellStyle name="Buena 5" xfId="31588" hidden="1"/>
    <cellStyle name="Buena 5" xfId="31654" hidden="1"/>
    <cellStyle name="Buena 5" xfId="31653" hidden="1"/>
    <cellStyle name="Buena 5" xfId="31689" hidden="1"/>
    <cellStyle name="Buena 5" xfId="31690" hidden="1"/>
    <cellStyle name="Buena 5" xfId="31925" hidden="1"/>
    <cellStyle name="Buena 5" xfId="31924" hidden="1"/>
    <cellStyle name="Buena 5" xfId="31960" hidden="1"/>
    <cellStyle name="Buena 5" xfId="31961" hidden="1"/>
    <cellStyle name="Buena 5" xfId="31843" hidden="1"/>
    <cellStyle name="Buena 5" xfId="31622" hidden="1"/>
    <cellStyle name="Buena 5" xfId="31730" hidden="1"/>
    <cellStyle name="Buena 5" xfId="31816" hidden="1"/>
    <cellStyle name="Buena 5" xfId="31784" hidden="1"/>
    <cellStyle name="Buena 5" xfId="31762" hidden="1"/>
    <cellStyle name="Buena 5" xfId="31724" hidden="1"/>
    <cellStyle name="Buena 5" xfId="31807" hidden="1"/>
    <cellStyle name="Buena 5" xfId="32042" hidden="1"/>
    <cellStyle name="Buena 5" xfId="32041" hidden="1"/>
    <cellStyle name="Buena 5" xfId="32077" hidden="1"/>
    <cellStyle name="Buena 5" xfId="32078" hidden="1"/>
    <cellStyle name="Buena 5" xfId="32144" hidden="1"/>
    <cellStyle name="Buena 5" xfId="32143" hidden="1"/>
    <cellStyle name="Buena 5" xfId="32179" hidden="1"/>
    <cellStyle name="Buena 5" xfId="32180" hidden="1"/>
    <cellStyle name="Buena 5" xfId="32415" hidden="1"/>
    <cellStyle name="Buena 5" xfId="32414" hidden="1"/>
    <cellStyle name="Buena 5" xfId="32450" hidden="1"/>
    <cellStyle name="Buena 5" xfId="32451" hidden="1"/>
    <cellStyle name="Buena 5" xfId="32333" hidden="1"/>
    <cellStyle name="Buena 5" xfId="32112" hidden="1"/>
    <cellStyle name="Buena 5" xfId="32220" hidden="1"/>
    <cellStyle name="Buena 5" xfId="32306" hidden="1"/>
    <cellStyle name="Buena 5" xfId="32274" hidden="1"/>
    <cellStyle name="Buena 5" xfId="32252" hidden="1"/>
    <cellStyle name="Buena 5" xfId="32214" hidden="1"/>
    <cellStyle name="Buena 5" xfId="32297" hidden="1"/>
    <cellStyle name="Buena 5" xfId="32532" hidden="1"/>
    <cellStyle name="Buena 5" xfId="32531" hidden="1"/>
    <cellStyle name="Buena 5" xfId="32567" hidden="1"/>
    <cellStyle name="Buena 5" xfId="32568" hidden="1"/>
    <cellStyle name="Buena 5" xfId="32634" hidden="1"/>
    <cellStyle name="Buena 5" xfId="32633" hidden="1"/>
    <cellStyle name="Buena 5" xfId="32669" hidden="1"/>
    <cellStyle name="Buena 5" xfId="32670" hidden="1"/>
    <cellStyle name="Buena 5" xfId="32905" hidden="1"/>
    <cellStyle name="Buena 5" xfId="32904" hidden="1"/>
    <cellStyle name="Buena 5" xfId="32940" hidden="1"/>
    <cellStyle name="Buena 5" xfId="32941" hidden="1"/>
    <cellStyle name="Buena 5" xfId="32823" hidden="1"/>
    <cellStyle name="Buena 5" xfId="32602" hidden="1"/>
    <cellStyle name="Buena 5" xfId="32710" hidden="1"/>
    <cellStyle name="Buena 5" xfId="32796" hidden="1"/>
    <cellStyle name="Buena 5" xfId="32764" hidden="1"/>
    <cellStyle name="Buena 5" xfId="32742" hidden="1"/>
    <cellStyle name="Buena 5" xfId="32704" hidden="1"/>
    <cellStyle name="Buena 5" xfId="32787" hidden="1"/>
    <cellStyle name="Buena 5" xfId="33022" hidden="1"/>
    <cellStyle name="Buena 5" xfId="33021" hidden="1"/>
    <cellStyle name="Buena 5" xfId="33057" hidden="1"/>
    <cellStyle name="Buena 5" xfId="33058" hidden="1"/>
    <cellStyle name="Buena 5" xfId="33124" hidden="1"/>
    <cellStyle name="Buena 5" xfId="33123" hidden="1"/>
    <cellStyle name="Buena 5" xfId="33159" hidden="1"/>
    <cellStyle name="Buena 5" xfId="33160" hidden="1"/>
    <cellStyle name="Buena 5" xfId="33395" hidden="1"/>
    <cellStyle name="Buena 5" xfId="33394" hidden="1"/>
    <cellStyle name="Buena 5" xfId="33430" hidden="1"/>
    <cellStyle name="Buena 5" xfId="33431" hidden="1"/>
    <cellStyle name="Buena 5" xfId="33313" hidden="1"/>
    <cellStyle name="Buena 5" xfId="33092" hidden="1"/>
    <cellStyle name="Buena 5" xfId="33200" hidden="1"/>
    <cellStyle name="Buena 5" xfId="33286" hidden="1"/>
    <cellStyle name="Buena 5" xfId="33254" hidden="1"/>
    <cellStyle name="Buena 5" xfId="33232" hidden="1"/>
    <cellStyle name="Buena 5" xfId="33194" hidden="1"/>
    <cellStyle name="Buena 5" xfId="33277" hidden="1"/>
    <cellStyle name="Buena 5" xfId="23070" hidden="1"/>
    <cellStyle name="Buena 5" xfId="11257" hidden="1"/>
    <cellStyle name="Buena 5" xfId="27368" hidden="1"/>
    <cellStyle name="Buena 5" xfId="23455" hidden="1"/>
    <cellStyle name="Buena 5" xfId="22913" hidden="1"/>
    <cellStyle name="Buena 5" xfId="27181" hidden="1"/>
    <cellStyle name="Buena 5" xfId="27902" hidden="1"/>
    <cellStyle name="Buena 5" xfId="26491" hidden="1"/>
    <cellStyle name="Buena 5" xfId="26223" hidden="1"/>
    <cellStyle name="Buena 5" xfId="23360" hidden="1"/>
    <cellStyle name="Buena 5" xfId="28408" hidden="1"/>
    <cellStyle name="Buena 5" xfId="26769" hidden="1"/>
    <cellStyle name="Buena 5" xfId="25180" hidden="1"/>
    <cellStyle name="Buena 5" xfId="30706" hidden="1"/>
    <cellStyle name="Buena 5" xfId="25951" hidden="1"/>
    <cellStyle name="Buena 5" xfId="27912" hidden="1"/>
    <cellStyle name="Buena 5" xfId="23985" hidden="1"/>
    <cellStyle name="Buena 5" xfId="23806" hidden="1"/>
    <cellStyle name="Buena 5" xfId="25085" hidden="1"/>
    <cellStyle name="Buena 5" xfId="21816" hidden="1"/>
    <cellStyle name="Buena 5" xfId="21930" hidden="1"/>
    <cellStyle name="Buena 5" xfId="21845" hidden="1"/>
    <cellStyle name="Buena 5" xfId="22519" hidden="1"/>
    <cellStyle name="Buena 5" xfId="26690" hidden="1"/>
    <cellStyle name="Buena 5" xfId="22005" hidden="1"/>
    <cellStyle name="Buena 5" xfId="23513" hidden="1"/>
    <cellStyle name="Buena 5" xfId="23416" hidden="1"/>
    <cellStyle name="Buena 5" xfId="21929" hidden="1"/>
    <cellStyle name="Buena 5" xfId="23963" hidden="1"/>
    <cellStyle name="Buena 5" xfId="26606" hidden="1"/>
    <cellStyle name="Buena 5" xfId="30714" hidden="1"/>
    <cellStyle name="Buena 5" xfId="26107" hidden="1"/>
    <cellStyle name="Buena 5" xfId="21949" hidden="1"/>
    <cellStyle name="Buena 5" xfId="26246" hidden="1"/>
    <cellStyle name="Buena 5" xfId="25495" hidden="1"/>
    <cellStyle name="Buena 5" xfId="21767" hidden="1"/>
    <cellStyle name="Buena 5" xfId="21821" hidden="1"/>
    <cellStyle name="Buena 5" xfId="25634" hidden="1"/>
    <cellStyle name="Buena 5" xfId="26951" hidden="1"/>
    <cellStyle name="Buena 5" xfId="23151" hidden="1"/>
    <cellStyle name="Buena 5" xfId="26885" hidden="1"/>
    <cellStyle name="Buena 5" xfId="25074" hidden="1"/>
    <cellStyle name="Buena 5" xfId="23271" hidden="1"/>
    <cellStyle name="Buena 5" xfId="22613" hidden="1"/>
    <cellStyle name="Buena 5" xfId="33530" hidden="1"/>
    <cellStyle name="Buena 5" xfId="33529" hidden="1"/>
    <cellStyle name="Buena 5" xfId="33565" hidden="1"/>
    <cellStyle name="Buena 5" xfId="33566" hidden="1"/>
    <cellStyle name="Buena 5" xfId="33801" hidden="1"/>
    <cellStyle name="Buena 5" xfId="33800" hidden="1"/>
    <cellStyle name="Buena 5" xfId="33836" hidden="1"/>
    <cellStyle name="Buena 5" xfId="33837" hidden="1"/>
    <cellStyle name="Buena 5" xfId="33719" hidden="1"/>
    <cellStyle name="Buena 5" xfId="27506" hidden="1"/>
    <cellStyle name="Buena 5" xfId="33606" hidden="1"/>
    <cellStyle name="Buena 5" xfId="33692" hidden="1"/>
    <cellStyle name="Buena 5" xfId="33660" hidden="1"/>
    <cellStyle name="Buena 5" xfId="33638" hidden="1"/>
    <cellStyle name="Buena 5" xfId="33600" hidden="1"/>
    <cellStyle name="Buena 5" xfId="33683" hidden="1"/>
    <cellStyle name="Buena 5" xfId="26708" hidden="1"/>
    <cellStyle name="Buena 5" xfId="22733" hidden="1"/>
    <cellStyle name="Buena 5" xfId="22192" hidden="1"/>
    <cellStyle name="Buena 5" xfId="25066" hidden="1"/>
    <cellStyle name="Buena 5" xfId="23017" hidden="1"/>
    <cellStyle name="Buena 5" xfId="27336" hidden="1"/>
    <cellStyle name="Buena 5" xfId="26303" hidden="1"/>
    <cellStyle name="Buena 5" xfId="22560" hidden="1"/>
    <cellStyle name="Buena 5" xfId="34119" hidden="1"/>
    <cellStyle name="Buena 5" xfId="34118" hidden="1"/>
    <cellStyle name="Buena 5" xfId="34154" hidden="1"/>
    <cellStyle name="Buena 5" xfId="34155" hidden="1"/>
    <cellStyle name="Buena 5" xfId="34037" hidden="1"/>
    <cellStyle name="Buena 5" xfId="26495" hidden="1"/>
    <cellStyle name="Buena 5" xfId="33924" hidden="1"/>
    <cellStyle name="Buena 5" xfId="34010" hidden="1"/>
    <cellStyle name="Buena 5" xfId="33978" hidden="1"/>
    <cellStyle name="Buena 5" xfId="33956" hidden="1"/>
    <cellStyle name="Buena 5" xfId="33918" hidden="1"/>
    <cellStyle name="Buena 5" xfId="34001" hidden="1"/>
    <cellStyle name="Buena 5" xfId="34236" hidden="1"/>
    <cellStyle name="Buena 5" xfId="34235" hidden="1"/>
    <cellStyle name="Buena 5" xfId="34271" hidden="1"/>
    <cellStyle name="Buena 5" xfId="34272" hidden="1"/>
    <cellStyle name="Buena 5" xfId="34338" hidden="1"/>
    <cellStyle name="Buena 5" xfId="34337" hidden="1"/>
    <cellStyle name="Buena 5" xfId="34373" hidden="1"/>
    <cellStyle name="Buena 5" xfId="34374" hidden="1"/>
    <cellStyle name="Buena 5" xfId="34609" hidden="1"/>
    <cellStyle name="Buena 5" xfId="34608" hidden="1"/>
    <cellStyle name="Buena 5" xfId="34644" hidden="1"/>
    <cellStyle name="Buena 5" xfId="34645" hidden="1"/>
    <cellStyle name="Buena 5" xfId="34527" hidden="1"/>
    <cellStyle name="Buena 5" xfId="34306" hidden="1"/>
    <cellStyle name="Buena 5" xfId="34414" hidden="1"/>
    <cellStyle name="Buena 5" xfId="34500" hidden="1"/>
    <cellStyle name="Buena 5" xfId="34468" hidden="1"/>
    <cellStyle name="Buena 5" xfId="34446" hidden="1"/>
    <cellStyle name="Buena 5" xfId="34408" hidden="1"/>
    <cellStyle name="Buena 5" xfId="34491" hidden="1"/>
    <cellStyle name="Buena 5" xfId="34726" hidden="1"/>
    <cellStyle name="Buena 5" xfId="34725" hidden="1"/>
    <cellStyle name="Buena 5" xfId="34761" hidden="1"/>
    <cellStyle name="Buena 5" xfId="34762" hidden="1"/>
    <cellStyle name="Buena 5" xfId="34828" hidden="1"/>
    <cellStyle name="Buena 5" xfId="34827" hidden="1"/>
    <cellStyle name="Buena 5" xfId="34863" hidden="1"/>
    <cellStyle name="Buena 5" xfId="34864" hidden="1"/>
    <cellStyle name="Buena 5" xfId="35099" hidden="1"/>
    <cellStyle name="Buena 5" xfId="35098" hidden="1"/>
    <cellStyle name="Buena 5" xfId="35134" hidden="1"/>
    <cellStyle name="Buena 5" xfId="35135" hidden="1"/>
    <cellStyle name="Buena 5" xfId="35017" hidden="1"/>
    <cellStyle name="Buena 5" xfId="34796" hidden="1"/>
    <cellStyle name="Buena 5" xfId="34904" hidden="1"/>
    <cellStyle name="Buena 5" xfId="34990" hidden="1"/>
    <cellStyle name="Buena 5" xfId="34958" hidden="1"/>
    <cellStyle name="Buena 5" xfId="34936" hidden="1"/>
    <cellStyle name="Buena 5" xfId="34898" hidden="1"/>
    <cellStyle name="Buena 5" xfId="34981" hidden="1"/>
    <cellStyle name="Buena 5" xfId="35216" hidden="1"/>
    <cellStyle name="Buena 5" xfId="35215" hidden="1"/>
    <cellStyle name="Buena 5" xfId="35251" hidden="1"/>
    <cellStyle name="Buena 5" xfId="35252" hidden="1"/>
    <cellStyle name="Buena 5" xfId="35318" hidden="1"/>
    <cellStyle name="Buena 5" xfId="35317" hidden="1"/>
    <cellStyle name="Buena 5" xfId="35353" hidden="1"/>
    <cellStyle name="Buena 5" xfId="35354" hidden="1"/>
    <cellStyle name="Buena 5" xfId="35589" hidden="1"/>
    <cellStyle name="Buena 5" xfId="35588" hidden="1"/>
    <cellStyle name="Buena 5" xfId="35624" hidden="1"/>
    <cellStyle name="Buena 5" xfId="35625" hidden="1"/>
    <cellStyle name="Buena 5" xfId="35507" hidden="1"/>
    <cellStyle name="Buena 5" xfId="35286" hidden="1"/>
    <cellStyle name="Buena 5" xfId="35394" hidden="1"/>
    <cellStyle name="Buena 5" xfId="35480" hidden="1"/>
    <cellStyle name="Buena 5" xfId="35448" hidden="1"/>
    <cellStyle name="Buena 5" xfId="35426" hidden="1"/>
    <cellStyle name="Buena 5" xfId="35388" hidden="1"/>
    <cellStyle name="Buena 5" xfId="35471" hidden="1"/>
    <cellStyle name="Buena 5" xfId="35706" hidden="1"/>
    <cellStyle name="Buena 5" xfId="35705" hidden="1"/>
    <cellStyle name="Buena 5" xfId="35741" hidden="1"/>
    <cellStyle name="Buena 5" xfId="35742" hidden="1"/>
    <cellStyle name="Buena 5" xfId="35808" hidden="1"/>
    <cellStyle name="Buena 5" xfId="35807" hidden="1"/>
    <cellStyle name="Buena 5" xfId="35843" hidden="1"/>
    <cellStyle name="Buena 5" xfId="35844" hidden="1"/>
    <cellStyle name="Buena 5" xfId="36079" hidden="1"/>
    <cellStyle name="Buena 5" xfId="36078" hidden="1"/>
    <cellStyle name="Buena 5" xfId="36114" hidden="1"/>
    <cellStyle name="Buena 5" xfId="36115" hidden="1"/>
    <cellStyle name="Buena 5" xfId="35997" hidden="1"/>
    <cellStyle name="Buena 5" xfId="35776" hidden="1"/>
    <cellStyle name="Buena 5" xfId="35884" hidden="1"/>
    <cellStyle name="Buena 5" xfId="35970" hidden="1"/>
    <cellStyle name="Buena 5" xfId="35938" hidden="1"/>
    <cellStyle name="Buena 5" xfId="35916" hidden="1"/>
    <cellStyle name="Buena 5" xfId="35878" hidden="1"/>
    <cellStyle name="Buena 5" xfId="35961" hidden="1"/>
    <cellStyle name="Buena 5" xfId="30722" hidden="1"/>
    <cellStyle name="Buena 5" xfId="23436" hidden="1"/>
    <cellStyle name="Buena 5" xfId="23805" hidden="1"/>
    <cellStyle name="Buena 5" xfId="22302" hidden="1"/>
    <cellStyle name="Buena 5" xfId="26661" hidden="1"/>
    <cellStyle name="Buena 5" xfId="26497" hidden="1"/>
    <cellStyle name="Buena 5" xfId="27848" hidden="1"/>
    <cellStyle name="Buena 5" xfId="27926" hidden="1"/>
    <cellStyle name="Buena 5" xfId="23801" hidden="1"/>
    <cellStyle name="Buena 5" xfId="21828" hidden="1"/>
    <cellStyle name="Buena 5" xfId="25420" hidden="1"/>
    <cellStyle name="Buena 5" xfId="22791" hidden="1"/>
    <cellStyle name="Buena 5" xfId="22672" hidden="1"/>
    <cellStyle name="Buena 5" xfId="33482" hidden="1"/>
    <cellStyle name="Buena 5" xfId="27972" hidden="1"/>
    <cellStyle name="Buena 5" xfId="26785" hidden="1"/>
    <cellStyle name="Buena 5" xfId="28397" hidden="1"/>
    <cellStyle name="Buena 5" xfId="23379" hidden="1"/>
    <cellStyle name="Buena 5" xfId="25776" hidden="1"/>
    <cellStyle name="Buena 5" xfId="21860" hidden="1"/>
    <cellStyle name="Buena 5" xfId="23451" hidden="1"/>
    <cellStyle name="Buena 5" xfId="27293" hidden="1"/>
    <cellStyle name="Buena 5" xfId="31196" hidden="1"/>
    <cellStyle name="Buena 5" xfId="22740" hidden="1"/>
    <cellStyle name="Buena 5" xfId="25928" hidden="1"/>
    <cellStyle name="Buena 5" xfId="26389" hidden="1"/>
    <cellStyle name="Buena 5" xfId="23165" hidden="1"/>
    <cellStyle name="Buena 5" xfId="21803" hidden="1"/>
    <cellStyle name="Buena 5" xfId="23967" hidden="1"/>
    <cellStyle name="Buena 5" xfId="26458" hidden="1"/>
    <cellStyle name="Buena 5" xfId="33486" hidden="1"/>
    <cellStyle name="Buena 5" xfId="27860" hidden="1"/>
    <cellStyle name="Buena 5" xfId="25073" hidden="1"/>
    <cellStyle name="Buena 5" xfId="23088" hidden="1"/>
    <cellStyle name="Buena 5" xfId="23813" hidden="1"/>
    <cellStyle name="Buena 5" xfId="26777" hidden="1"/>
    <cellStyle name="Buena 5" xfId="25240" hidden="1"/>
    <cellStyle name="Buena 5" xfId="26045" hidden="1"/>
    <cellStyle name="Buena 5" xfId="26049" hidden="1"/>
    <cellStyle name="Buena 5" xfId="23534" hidden="1"/>
    <cellStyle name="Buena 5" xfId="26772" hidden="1"/>
    <cellStyle name="Buena 5" xfId="27169" hidden="1"/>
    <cellStyle name="Buena 5" xfId="25248" hidden="1"/>
    <cellStyle name="Buena 5" xfId="22205" hidden="1"/>
    <cellStyle name="Buena 5" xfId="36196" hidden="1"/>
    <cellStyle name="Buena 5" xfId="36195" hidden="1"/>
    <cellStyle name="Buena 5" xfId="36231" hidden="1"/>
    <cellStyle name="Buena 5" xfId="36232" hidden="1"/>
    <cellStyle name="Buena 5" xfId="36467" hidden="1"/>
    <cellStyle name="Buena 5" xfId="36466" hidden="1"/>
    <cellStyle name="Buena 5" xfId="36502" hidden="1"/>
    <cellStyle name="Buena 5" xfId="36503" hidden="1"/>
    <cellStyle name="Buena 5" xfId="36385" hidden="1"/>
    <cellStyle name="Buena 5" xfId="27905" hidden="1"/>
    <cellStyle name="Buena 5" xfId="36272" hidden="1"/>
    <cellStyle name="Buena 5" xfId="36358" hidden="1"/>
    <cellStyle name="Buena 5" xfId="36326" hidden="1"/>
    <cellStyle name="Buena 5" xfId="36304" hidden="1"/>
    <cellStyle name="Buena 5" xfId="36266" hidden="1"/>
    <cellStyle name="Buena 5" xfId="36349" hidden="1"/>
    <cellStyle name="Buena 5" xfId="24024" hidden="1"/>
    <cellStyle name="Buena 5" xfId="23850" hidden="1"/>
    <cellStyle name="Buena 5" xfId="23055" hidden="1"/>
    <cellStyle name="Buena 5" xfId="25440" hidden="1"/>
    <cellStyle name="Buena 5" xfId="22465" hidden="1"/>
    <cellStyle name="Buena 5" xfId="23407" hidden="1"/>
    <cellStyle name="Buena 5" xfId="25998" hidden="1"/>
    <cellStyle name="Buena 5" xfId="27210" hidden="1"/>
    <cellStyle name="Buena 5" xfId="36785" hidden="1"/>
    <cellStyle name="Buena 5" xfId="36784" hidden="1"/>
    <cellStyle name="Buena 5" xfId="36820" hidden="1"/>
    <cellStyle name="Buena 5" xfId="36821" hidden="1"/>
    <cellStyle name="Buena 5" xfId="36703" hidden="1"/>
    <cellStyle name="Buena 5" xfId="27269" hidden="1"/>
    <cellStyle name="Buena 5" xfId="36590" hidden="1"/>
    <cellStyle name="Buena 5" xfId="36676" hidden="1"/>
    <cellStyle name="Buena 5" xfId="36644" hidden="1"/>
    <cellStyle name="Buena 5" xfId="36622" hidden="1"/>
    <cellStyle name="Buena 5" xfId="36584" hidden="1"/>
    <cellStyle name="Buena 5" xfId="36667" hidden="1"/>
    <cellStyle name="Buena 5" xfId="36902" hidden="1"/>
    <cellStyle name="Buena 5" xfId="36901" hidden="1"/>
    <cellStyle name="Buena 5" xfId="36937" hidden="1"/>
    <cellStyle name="Buena 5" xfId="36938" hidden="1"/>
    <cellStyle name="Buena 5" xfId="37004" hidden="1"/>
    <cellStyle name="Buena 5" xfId="37003" hidden="1"/>
    <cellStyle name="Buena 5" xfId="37039" hidden="1"/>
    <cellStyle name="Buena 5" xfId="37040" hidden="1"/>
    <cellStyle name="Buena 5" xfId="37275" hidden="1"/>
    <cellStyle name="Buena 5" xfId="37274" hidden="1"/>
    <cellStyle name="Buena 5" xfId="37310" hidden="1"/>
    <cellStyle name="Buena 5" xfId="37311" hidden="1"/>
    <cellStyle name="Buena 5" xfId="37193" hidden="1"/>
    <cellStyle name="Buena 5" xfId="36972" hidden="1"/>
    <cellStyle name="Buena 5" xfId="37080" hidden="1"/>
    <cellStyle name="Buena 5" xfId="37166" hidden="1"/>
    <cellStyle name="Buena 5" xfId="37134" hidden="1"/>
    <cellStyle name="Buena 5" xfId="37112" hidden="1"/>
    <cellStyle name="Buena 5" xfId="37074" hidden="1"/>
    <cellStyle name="Buena 5" xfId="37157" hidden="1"/>
    <cellStyle name="Buena 5" xfId="37392" hidden="1"/>
    <cellStyle name="Buena 5" xfId="37391" hidden="1"/>
    <cellStyle name="Buena 5" xfId="37427" hidden="1"/>
    <cellStyle name="Buena 5" xfId="37428" hidden="1"/>
    <cellStyle name="Buena 5" xfId="37494" hidden="1"/>
    <cellStyle name="Buena 5" xfId="37493" hidden="1"/>
    <cellStyle name="Buena 5" xfId="37529" hidden="1"/>
    <cellStyle name="Buena 5" xfId="37530" hidden="1"/>
    <cellStyle name="Buena 5" xfId="37765" hidden="1"/>
    <cellStyle name="Buena 5" xfId="37764" hidden="1"/>
    <cellStyle name="Buena 5" xfId="37800" hidden="1"/>
    <cellStyle name="Buena 5" xfId="37801" hidden="1"/>
    <cellStyle name="Buena 5" xfId="37683" hidden="1"/>
    <cellStyle name="Buena 5" xfId="37462" hidden="1"/>
    <cellStyle name="Buena 5" xfId="37570" hidden="1"/>
    <cellStyle name="Buena 5" xfId="37656" hidden="1"/>
    <cellStyle name="Buena 5" xfId="37624" hidden="1"/>
    <cellStyle name="Buena 5" xfId="37602" hidden="1"/>
    <cellStyle name="Buena 5" xfId="37564" hidden="1"/>
    <cellStyle name="Buena 5" xfId="37647" hidden="1"/>
    <cellStyle name="Buena 5" xfId="37882" hidden="1"/>
    <cellStyle name="Buena 5" xfId="37881" hidden="1"/>
    <cellStyle name="Buena 5" xfId="37917" hidden="1"/>
    <cellStyle name="Buena 5" xfId="37918" hidden="1"/>
    <cellStyle name="Buena 5" xfId="37984" hidden="1"/>
    <cellStyle name="Buena 5" xfId="37983" hidden="1"/>
    <cellStyle name="Buena 5" xfId="38019" hidden="1"/>
    <cellStyle name="Buena 5" xfId="38020" hidden="1"/>
    <cellStyle name="Buena 5" xfId="38255" hidden="1"/>
    <cellStyle name="Buena 5" xfId="38254" hidden="1"/>
    <cellStyle name="Buena 5" xfId="38290" hidden="1"/>
    <cellStyle name="Buena 5" xfId="38291" hidden="1"/>
    <cellStyle name="Buena 5" xfId="38173" hidden="1"/>
    <cellStyle name="Buena 5" xfId="37952" hidden="1"/>
    <cellStyle name="Buena 5" xfId="38060" hidden="1"/>
    <cellStyle name="Buena 5" xfId="38146" hidden="1"/>
    <cellStyle name="Buena 5" xfId="38114" hidden="1"/>
    <cellStyle name="Buena 5" xfId="38092" hidden="1"/>
    <cellStyle name="Buena 5" xfId="38054" hidden="1"/>
    <cellStyle name="Buena 5" xfId="38137" hidden="1"/>
    <cellStyle name="Buena 5" xfId="38372" hidden="1"/>
    <cellStyle name="Buena 5" xfId="38371" hidden="1"/>
    <cellStyle name="Buena 5" xfId="38407" hidden="1"/>
    <cellStyle name="Buena 5" xfId="38408" hidden="1"/>
    <cellStyle name="Buena 5" xfId="38474" hidden="1"/>
    <cellStyle name="Buena 5" xfId="38473" hidden="1"/>
    <cellStyle name="Buena 5" xfId="38509" hidden="1"/>
    <cellStyle name="Buena 5" xfId="38510" hidden="1"/>
    <cellStyle name="Buena 5" xfId="38745" hidden="1"/>
    <cellStyle name="Buena 5" xfId="38744" hidden="1"/>
    <cellStyle name="Buena 5" xfId="38780" hidden="1"/>
    <cellStyle name="Buena 5" xfId="38781" hidden="1"/>
    <cellStyle name="Buena 5" xfId="38663" hidden="1"/>
    <cellStyle name="Buena 5" xfId="38442" hidden="1"/>
    <cellStyle name="Buena 5" xfId="38550" hidden="1"/>
    <cellStyle name="Buena 5" xfId="38636" hidden="1"/>
    <cellStyle name="Buena 5" xfId="38604" hidden="1"/>
    <cellStyle name="Buena 5" xfId="38582" hidden="1"/>
    <cellStyle name="Buena 5" xfId="38544" hidden="1"/>
    <cellStyle name="Buena 5" xfId="38627"/>
    <cellStyle name="Buena 6" xfId="5149" hidden="1"/>
    <cellStyle name="Buena 6" xfId="5163" hidden="1"/>
    <cellStyle name="Buena 6" xfId="5174" hidden="1"/>
    <cellStyle name="Buena 6" xfId="5185" hidden="1"/>
    <cellStyle name="Buena 6" xfId="5193" hidden="1"/>
    <cellStyle name="Buena 6" xfId="10301" hidden="1"/>
    <cellStyle name="Buena 6" xfId="10312" hidden="1"/>
    <cellStyle name="Buena 6" xfId="10323" hidden="1"/>
    <cellStyle name="Buena 6" xfId="10331" hidden="1"/>
    <cellStyle name="Buena 6" xfId="10811" hidden="1"/>
    <cellStyle name="Buena 6" xfId="10818" hidden="1"/>
    <cellStyle name="Buena 6" xfId="10828" hidden="1"/>
    <cellStyle name="Buena 6" xfId="10834" hidden="1"/>
    <cellStyle name="Buena 6" xfId="10696" hidden="1"/>
    <cellStyle name="Buena 6" xfId="10841" hidden="1"/>
    <cellStyle name="Buena 6" xfId="10729" hidden="1"/>
    <cellStyle name="Buena 6" xfId="10723" hidden="1"/>
    <cellStyle name="Buena 6" xfId="10690" hidden="1"/>
    <cellStyle name="Buena 6" xfId="10581" hidden="1"/>
    <cellStyle name="Buena 6" xfId="10592" hidden="1"/>
    <cellStyle name="Buena 6" xfId="10717" hidden="1"/>
    <cellStyle name="Buena 6" xfId="15956" hidden="1"/>
    <cellStyle name="Buena 6" xfId="15967" hidden="1"/>
    <cellStyle name="Buena 6" xfId="15978" hidden="1"/>
    <cellStyle name="Buena 6" xfId="15986" hidden="1"/>
    <cellStyle name="Buena 6" xfId="21084" hidden="1"/>
    <cellStyle name="Buena 6" xfId="21095" hidden="1"/>
    <cellStyle name="Buena 6" xfId="21106" hidden="1"/>
    <cellStyle name="Buena 6" xfId="21114" hidden="1"/>
    <cellStyle name="Buena 6" xfId="21594" hidden="1"/>
    <cellStyle name="Buena 6" xfId="21601" hidden="1"/>
    <cellStyle name="Buena 6" xfId="21611" hidden="1"/>
    <cellStyle name="Buena 6" xfId="21617" hidden="1"/>
    <cellStyle name="Buena 6" xfId="21479" hidden="1"/>
    <cellStyle name="Buena 6" xfId="21624" hidden="1"/>
    <cellStyle name="Buena 6" xfId="21512" hidden="1"/>
    <cellStyle name="Buena 6" xfId="21506" hidden="1"/>
    <cellStyle name="Buena 6" xfId="21473" hidden="1"/>
    <cellStyle name="Buena 6" xfId="21364" hidden="1"/>
    <cellStyle name="Buena 6" xfId="21375" hidden="1"/>
    <cellStyle name="Buena 6" xfId="21500" hidden="1"/>
    <cellStyle name="Buena 6" xfId="22880" hidden="1"/>
    <cellStyle name="Buena 6" xfId="22887" hidden="1"/>
    <cellStyle name="Buena 6" xfId="22897" hidden="1"/>
    <cellStyle name="Buena 6" xfId="22903" hidden="1"/>
    <cellStyle name="Buena 6" xfId="24103" hidden="1"/>
    <cellStyle name="Buena 6" xfId="24110" hidden="1"/>
    <cellStyle name="Buena 6" xfId="24120" hidden="1"/>
    <cellStyle name="Buena 6" xfId="24127" hidden="1"/>
    <cellStyle name="Buena 6" xfId="24421" hidden="1"/>
    <cellStyle name="Buena 6" xfId="24428" hidden="1"/>
    <cellStyle name="Buena 6" xfId="24438" hidden="1"/>
    <cellStyle name="Buena 6" xfId="24444" hidden="1"/>
    <cellStyle name="Buena 6" xfId="24307" hidden="1"/>
    <cellStyle name="Buena 6" xfId="24451" hidden="1"/>
    <cellStyle name="Buena 6" xfId="24339" hidden="1"/>
    <cellStyle name="Buena 6" xfId="24333" hidden="1"/>
    <cellStyle name="Buena 6" xfId="24301" hidden="1"/>
    <cellStyle name="Buena 6" xfId="24194" hidden="1"/>
    <cellStyle name="Buena 6" xfId="24205" hidden="1"/>
    <cellStyle name="Buena 6" xfId="24327" hidden="1"/>
    <cellStyle name="Buena 6" xfId="24577" hidden="1"/>
    <cellStyle name="Buena 6" xfId="24584" hidden="1"/>
    <cellStyle name="Buena 6" xfId="24594" hidden="1"/>
    <cellStyle name="Buena 6" xfId="24600" hidden="1"/>
    <cellStyle name="Buena 6" xfId="24679" hidden="1"/>
    <cellStyle name="Buena 6" xfId="24686" hidden="1"/>
    <cellStyle name="Buena 6" xfId="24696" hidden="1"/>
    <cellStyle name="Buena 6" xfId="24702" hidden="1"/>
    <cellStyle name="Buena 6" xfId="24950" hidden="1"/>
    <cellStyle name="Buena 6" xfId="24957" hidden="1"/>
    <cellStyle name="Buena 6" xfId="24967" hidden="1"/>
    <cellStyle name="Buena 6" xfId="24973" hidden="1"/>
    <cellStyle name="Buena 6" xfId="24836" hidden="1"/>
    <cellStyle name="Buena 6" xfId="24980" hidden="1"/>
    <cellStyle name="Buena 6" xfId="24868" hidden="1"/>
    <cellStyle name="Buena 6" xfId="24862" hidden="1"/>
    <cellStyle name="Buena 6" xfId="24830" hidden="1"/>
    <cellStyle name="Buena 6" xfId="24725" hidden="1"/>
    <cellStyle name="Buena 6" xfId="24736" hidden="1"/>
    <cellStyle name="Buena 6" xfId="24856" hidden="1"/>
    <cellStyle name="Buena 6" xfId="26186" hidden="1"/>
    <cellStyle name="Buena 6" xfId="26194" hidden="1"/>
    <cellStyle name="Buena 6" xfId="26204" hidden="1"/>
    <cellStyle name="Buena 6" xfId="26210" hidden="1"/>
    <cellStyle name="Buena 6" xfId="27446" hidden="1"/>
    <cellStyle name="Buena 6" xfId="27456" hidden="1"/>
    <cellStyle name="Buena 6" xfId="27466" hidden="1"/>
    <cellStyle name="Buena 6" xfId="27472" hidden="1"/>
    <cellStyle name="Buena 6" xfId="27757" hidden="1"/>
    <cellStyle name="Buena 6" xfId="27764" hidden="1"/>
    <cellStyle name="Buena 6" xfId="27774" hidden="1"/>
    <cellStyle name="Buena 6" xfId="27780" hidden="1"/>
    <cellStyle name="Buena 6" xfId="27643" hidden="1"/>
    <cellStyle name="Buena 6" xfId="27787" hidden="1"/>
    <cellStyle name="Buena 6" xfId="27675" hidden="1"/>
    <cellStyle name="Buena 6" xfId="27669" hidden="1"/>
    <cellStyle name="Buena 6" xfId="27637" hidden="1"/>
    <cellStyle name="Buena 6" xfId="27532" hidden="1"/>
    <cellStyle name="Buena 6" xfId="27543" hidden="1"/>
    <cellStyle name="Buena 6" xfId="27663" hidden="1"/>
    <cellStyle name="Buena 6" xfId="25203" hidden="1"/>
    <cellStyle name="Buena 6" xfId="27261" hidden="1"/>
    <cellStyle name="Buena 6" xfId="22294" hidden="1"/>
    <cellStyle name="Buena 6" xfId="22013" hidden="1"/>
    <cellStyle name="Buena 6" xfId="26325" hidden="1"/>
    <cellStyle name="Buena 6" xfId="23773" hidden="1"/>
    <cellStyle name="Buena 6" xfId="25342" hidden="1"/>
    <cellStyle name="Buena 6" xfId="21783" hidden="1"/>
    <cellStyle name="Buena 6" xfId="25295" hidden="1"/>
    <cellStyle name="Buena 6" xfId="21987" hidden="1"/>
    <cellStyle name="Buena 6" xfId="26557" hidden="1"/>
    <cellStyle name="Buena 6" xfId="21986" hidden="1"/>
    <cellStyle name="Buena 6" xfId="26869" hidden="1"/>
    <cellStyle name="Buena 6" xfId="23515" hidden="1"/>
    <cellStyle name="Buena 6" xfId="23522" hidden="1"/>
    <cellStyle name="Buena 6" xfId="11037" hidden="1"/>
    <cellStyle name="Buena 6" xfId="21995" hidden="1"/>
    <cellStyle name="Buena 6" xfId="26322" hidden="1"/>
    <cellStyle name="Buena 6" xfId="23768" hidden="1"/>
    <cellStyle name="Buena 6" xfId="23237" hidden="1"/>
    <cellStyle name="Buena 6" xfId="25281" hidden="1"/>
    <cellStyle name="Buena 6" xfId="21974" hidden="1"/>
    <cellStyle name="Buena 6" xfId="25280" hidden="1"/>
    <cellStyle name="Buena 6" xfId="22508" hidden="1"/>
    <cellStyle name="Buena 6" xfId="27066" hidden="1"/>
    <cellStyle name="Buena 6" xfId="22964" hidden="1"/>
    <cellStyle name="Buena 6" xfId="23726" hidden="1"/>
    <cellStyle name="Buena 6" xfId="22963" hidden="1"/>
    <cellStyle name="Buena 6" xfId="26968" hidden="1"/>
    <cellStyle name="Buena 6" xfId="27212" hidden="1"/>
    <cellStyle name="Buena 6" xfId="23617" hidden="1"/>
    <cellStyle name="Buena 6" xfId="27199" hidden="1"/>
    <cellStyle name="Buena 6" xfId="26826" hidden="1"/>
    <cellStyle name="Buena 6" xfId="23109" hidden="1"/>
    <cellStyle name="Buena 6" xfId="23122" hidden="1"/>
    <cellStyle name="Buena 6" xfId="21939" hidden="1"/>
    <cellStyle name="Buena 6" xfId="22955" hidden="1"/>
    <cellStyle name="Buena 6" xfId="23203" hidden="1"/>
    <cellStyle name="Buena 6" xfId="26832" hidden="1"/>
    <cellStyle name="Buena 6" xfId="23421" hidden="1"/>
    <cellStyle name="Buena 6" xfId="22585" hidden="1"/>
    <cellStyle name="Buena 6" xfId="26619" hidden="1"/>
    <cellStyle name="Buena 6" xfId="25625" hidden="1"/>
    <cellStyle name="Buena 6" xfId="27146" hidden="1"/>
    <cellStyle name="Buena 6" xfId="28051" hidden="1"/>
    <cellStyle name="Buena 6" xfId="28058" hidden="1"/>
    <cellStyle name="Buena 6" xfId="28068" hidden="1"/>
    <cellStyle name="Buena 6" xfId="28075" hidden="1"/>
    <cellStyle name="Buena 6" xfId="28347" hidden="1"/>
    <cellStyle name="Buena 6" xfId="28354" hidden="1"/>
    <cellStyle name="Buena 6" xfId="28364" hidden="1"/>
    <cellStyle name="Buena 6" xfId="28370" hidden="1"/>
    <cellStyle name="Buena 6" xfId="28233" hidden="1"/>
    <cellStyle name="Buena 6" xfId="28377" hidden="1"/>
    <cellStyle name="Buena 6" xfId="28265" hidden="1"/>
    <cellStyle name="Buena 6" xfId="28259" hidden="1"/>
    <cellStyle name="Buena 6" xfId="28227" hidden="1"/>
    <cellStyle name="Buena 6" xfId="28121" hidden="1"/>
    <cellStyle name="Buena 6" xfId="28132" hidden="1"/>
    <cellStyle name="Buena 6" xfId="28253" hidden="1"/>
    <cellStyle name="Buena 6" xfId="22972" hidden="1"/>
    <cellStyle name="Buena 6" xfId="23733" hidden="1"/>
    <cellStyle name="Buena 6" xfId="25574" hidden="1"/>
    <cellStyle name="Buena 6" xfId="22986" hidden="1"/>
    <cellStyle name="Buena 6" xfId="28423" hidden="1"/>
    <cellStyle name="Buena 6" xfId="28430" hidden="1"/>
    <cellStyle name="Buena 6" xfId="28440" hidden="1"/>
    <cellStyle name="Buena 6" xfId="28446" hidden="1"/>
    <cellStyle name="Buena 6" xfId="28694" hidden="1"/>
    <cellStyle name="Buena 6" xfId="28701" hidden="1"/>
    <cellStyle name="Buena 6" xfId="28711" hidden="1"/>
    <cellStyle name="Buena 6" xfId="28717" hidden="1"/>
    <cellStyle name="Buena 6" xfId="28580" hidden="1"/>
    <cellStyle name="Buena 6" xfId="28724" hidden="1"/>
    <cellStyle name="Buena 6" xfId="28612" hidden="1"/>
    <cellStyle name="Buena 6" xfId="28606" hidden="1"/>
    <cellStyle name="Buena 6" xfId="28574" hidden="1"/>
    <cellStyle name="Buena 6" xfId="28469" hidden="1"/>
    <cellStyle name="Buena 6" xfId="28480" hidden="1"/>
    <cellStyle name="Buena 6" xfId="28600" hidden="1"/>
    <cellStyle name="Buena 6" xfId="28811" hidden="1"/>
    <cellStyle name="Buena 6" xfId="28818" hidden="1"/>
    <cellStyle name="Buena 6" xfId="28828" hidden="1"/>
    <cellStyle name="Buena 6" xfId="28834" hidden="1"/>
    <cellStyle name="Buena 6" xfId="28913" hidden="1"/>
    <cellStyle name="Buena 6" xfId="28920" hidden="1"/>
    <cellStyle name="Buena 6" xfId="28930" hidden="1"/>
    <cellStyle name="Buena 6" xfId="28936" hidden="1"/>
    <cellStyle name="Buena 6" xfId="29184" hidden="1"/>
    <cellStyle name="Buena 6" xfId="29191" hidden="1"/>
    <cellStyle name="Buena 6" xfId="29201" hidden="1"/>
    <cellStyle name="Buena 6" xfId="29207" hidden="1"/>
    <cellStyle name="Buena 6" xfId="29070" hidden="1"/>
    <cellStyle name="Buena 6" xfId="29214" hidden="1"/>
    <cellStyle name="Buena 6" xfId="29102" hidden="1"/>
    <cellStyle name="Buena 6" xfId="29096" hidden="1"/>
    <cellStyle name="Buena 6" xfId="29064" hidden="1"/>
    <cellStyle name="Buena 6" xfId="28959" hidden="1"/>
    <cellStyle name="Buena 6" xfId="28970" hidden="1"/>
    <cellStyle name="Buena 6" xfId="29090" hidden="1"/>
    <cellStyle name="Buena 6" xfId="29301" hidden="1"/>
    <cellStyle name="Buena 6" xfId="29308" hidden="1"/>
    <cellStyle name="Buena 6" xfId="29318" hidden="1"/>
    <cellStyle name="Buena 6" xfId="29324" hidden="1"/>
    <cellStyle name="Buena 6" xfId="29403" hidden="1"/>
    <cellStyle name="Buena 6" xfId="29410" hidden="1"/>
    <cellStyle name="Buena 6" xfId="29420" hidden="1"/>
    <cellStyle name="Buena 6" xfId="29426" hidden="1"/>
    <cellStyle name="Buena 6" xfId="29674" hidden="1"/>
    <cellStyle name="Buena 6" xfId="29681" hidden="1"/>
    <cellStyle name="Buena 6" xfId="29691" hidden="1"/>
    <cellStyle name="Buena 6" xfId="29697" hidden="1"/>
    <cellStyle name="Buena 6" xfId="29560" hidden="1"/>
    <cellStyle name="Buena 6" xfId="29704" hidden="1"/>
    <cellStyle name="Buena 6" xfId="29592" hidden="1"/>
    <cellStyle name="Buena 6" xfId="29586" hidden="1"/>
    <cellStyle name="Buena 6" xfId="29554" hidden="1"/>
    <cellStyle name="Buena 6" xfId="29449" hidden="1"/>
    <cellStyle name="Buena 6" xfId="29460" hidden="1"/>
    <cellStyle name="Buena 6" xfId="29580" hidden="1"/>
    <cellStyle name="Buena 6" xfId="29791" hidden="1"/>
    <cellStyle name="Buena 6" xfId="29798" hidden="1"/>
    <cellStyle name="Buena 6" xfId="29808" hidden="1"/>
    <cellStyle name="Buena 6" xfId="29814" hidden="1"/>
    <cellStyle name="Buena 6" xfId="29893" hidden="1"/>
    <cellStyle name="Buena 6" xfId="29900" hidden="1"/>
    <cellStyle name="Buena 6" xfId="29910" hidden="1"/>
    <cellStyle name="Buena 6" xfId="29916" hidden="1"/>
    <cellStyle name="Buena 6" xfId="30164" hidden="1"/>
    <cellStyle name="Buena 6" xfId="30171" hidden="1"/>
    <cellStyle name="Buena 6" xfId="30181" hidden="1"/>
    <cellStyle name="Buena 6" xfId="30187" hidden="1"/>
    <cellStyle name="Buena 6" xfId="30050" hidden="1"/>
    <cellStyle name="Buena 6" xfId="30194" hidden="1"/>
    <cellStyle name="Buena 6" xfId="30082" hidden="1"/>
    <cellStyle name="Buena 6" xfId="30076" hidden="1"/>
    <cellStyle name="Buena 6" xfId="30044" hidden="1"/>
    <cellStyle name="Buena 6" xfId="29939" hidden="1"/>
    <cellStyle name="Buena 6" xfId="29950" hidden="1"/>
    <cellStyle name="Buena 6" xfId="30070" hidden="1"/>
    <cellStyle name="Buena 6" xfId="30281" hidden="1"/>
    <cellStyle name="Buena 6" xfId="30288" hidden="1"/>
    <cellStyle name="Buena 6" xfId="30298" hidden="1"/>
    <cellStyle name="Buena 6" xfId="30304" hidden="1"/>
    <cellStyle name="Buena 6" xfId="30383" hidden="1"/>
    <cellStyle name="Buena 6" xfId="30390" hidden="1"/>
    <cellStyle name="Buena 6" xfId="30400" hidden="1"/>
    <cellStyle name="Buena 6" xfId="30406" hidden="1"/>
    <cellStyle name="Buena 6" xfId="30654" hidden="1"/>
    <cellStyle name="Buena 6" xfId="30661" hidden="1"/>
    <cellStyle name="Buena 6" xfId="30671" hidden="1"/>
    <cellStyle name="Buena 6" xfId="30677" hidden="1"/>
    <cellStyle name="Buena 6" xfId="30540" hidden="1"/>
    <cellStyle name="Buena 6" xfId="30684" hidden="1"/>
    <cellStyle name="Buena 6" xfId="30572" hidden="1"/>
    <cellStyle name="Buena 6" xfId="30566" hidden="1"/>
    <cellStyle name="Buena 6" xfId="30534" hidden="1"/>
    <cellStyle name="Buena 6" xfId="30429" hidden="1"/>
    <cellStyle name="Buena 6" xfId="30440" hidden="1"/>
    <cellStyle name="Buena 6" xfId="30560" hidden="1"/>
    <cellStyle name="Buena 6" xfId="23544" hidden="1"/>
    <cellStyle name="Buena 6" xfId="25950" hidden="1"/>
    <cellStyle name="Buena 6" xfId="25122" hidden="1"/>
    <cellStyle name="Buena 6" xfId="22357" hidden="1"/>
    <cellStyle name="Buena 6" xfId="23026" hidden="1"/>
    <cellStyle name="Buena 6" xfId="23476" hidden="1"/>
    <cellStyle name="Buena 6" xfId="22377" hidden="1"/>
    <cellStyle name="Buena 6" xfId="23181" hidden="1"/>
    <cellStyle name="Buena 6" xfId="22378" hidden="1"/>
    <cellStyle name="Buena 6" xfId="23535" hidden="1"/>
    <cellStyle name="Buena 6" xfId="25525" hidden="1"/>
    <cellStyle name="Buena 6" xfId="26881" hidden="1"/>
    <cellStyle name="Buena 6" xfId="22682" hidden="1"/>
    <cellStyle name="Buena 6" xfId="27253" hidden="1"/>
    <cellStyle name="Buena 6" xfId="23141" hidden="1"/>
    <cellStyle name="Buena 6" xfId="23417" hidden="1"/>
    <cellStyle name="Buena 6" xfId="22543" hidden="1"/>
    <cellStyle name="Buena 6" xfId="23997" hidden="1"/>
    <cellStyle name="Buena 6" xfId="26516" hidden="1"/>
    <cellStyle name="Buena 6" xfId="26632" hidden="1"/>
    <cellStyle name="Buena 6" xfId="21780" hidden="1"/>
    <cellStyle name="Buena 6" xfId="22077" hidden="1"/>
    <cellStyle name="Buena 6" xfId="21754" hidden="1"/>
    <cellStyle name="Buena 6" xfId="25438" hidden="1"/>
    <cellStyle name="Buena 6" xfId="22657" hidden="1"/>
    <cellStyle name="Buena 6" xfId="21867" hidden="1"/>
    <cellStyle name="Buena 6" xfId="23309" hidden="1"/>
    <cellStyle name="Buena 6" xfId="22108" hidden="1"/>
    <cellStyle name="Buena 6" xfId="26714" hidden="1"/>
    <cellStyle name="Buena 6" xfId="25411" hidden="1"/>
    <cellStyle name="Buena 6" xfId="27232" hidden="1"/>
    <cellStyle name="Buena 6" xfId="23626" hidden="1"/>
    <cellStyle name="Buena 6" xfId="25209" hidden="1"/>
    <cellStyle name="Buena 6" xfId="25661" hidden="1"/>
    <cellStyle name="Buena 6" xfId="23310" hidden="1"/>
    <cellStyle name="Buena 6" xfId="25062" hidden="1"/>
    <cellStyle name="Buena 6" xfId="22390" hidden="1"/>
    <cellStyle name="Buena 6" xfId="22059" hidden="1"/>
    <cellStyle name="Buena 6" xfId="21911" hidden="1"/>
    <cellStyle name="Buena 6" xfId="23673" hidden="1"/>
    <cellStyle name="Buena 6" xfId="27215" hidden="1"/>
    <cellStyle name="Buena 6" xfId="25137" hidden="1"/>
    <cellStyle name="Buena 6" xfId="26397" hidden="1"/>
    <cellStyle name="Buena 6" xfId="27344" hidden="1"/>
    <cellStyle name="Buena 6" xfId="30852" hidden="1"/>
    <cellStyle name="Buena 6" xfId="30859" hidden="1"/>
    <cellStyle name="Buena 6" xfId="30869" hidden="1"/>
    <cellStyle name="Buena 6" xfId="30876" hidden="1"/>
    <cellStyle name="Buena 6" xfId="31137" hidden="1"/>
    <cellStyle name="Buena 6" xfId="31144" hidden="1"/>
    <cellStyle name="Buena 6" xfId="31154" hidden="1"/>
    <cellStyle name="Buena 6" xfId="31160" hidden="1"/>
    <cellStyle name="Buena 6" xfId="31023" hidden="1"/>
    <cellStyle name="Buena 6" xfId="31167" hidden="1"/>
    <cellStyle name="Buena 6" xfId="31055" hidden="1"/>
    <cellStyle name="Buena 6" xfId="31049" hidden="1"/>
    <cellStyle name="Buena 6" xfId="31017" hidden="1"/>
    <cellStyle name="Buena 6" xfId="30912" hidden="1"/>
    <cellStyle name="Buena 6" xfId="30923" hidden="1"/>
    <cellStyle name="Buena 6" xfId="31043" hidden="1"/>
    <cellStyle name="Buena 6" xfId="25399" hidden="1"/>
    <cellStyle name="Buena 6" xfId="25092" hidden="1"/>
    <cellStyle name="Buena 6" xfId="21843" hidden="1"/>
    <cellStyle name="Buena 6" xfId="23628" hidden="1"/>
    <cellStyle name="Buena 6" xfId="31205" hidden="1"/>
    <cellStyle name="Buena 6" xfId="31212" hidden="1"/>
    <cellStyle name="Buena 6" xfId="31222" hidden="1"/>
    <cellStyle name="Buena 6" xfId="31228" hidden="1"/>
    <cellStyle name="Buena 6" xfId="31476" hidden="1"/>
    <cellStyle name="Buena 6" xfId="31483" hidden="1"/>
    <cellStyle name="Buena 6" xfId="31493" hidden="1"/>
    <cellStyle name="Buena 6" xfId="31499" hidden="1"/>
    <cellStyle name="Buena 6" xfId="31362" hidden="1"/>
    <cellStyle name="Buena 6" xfId="31506" hidden="1"/>
    <cellStyle name="Buena 6" xfId="31394" hidden="1"/>
    <cellStyle name="Buena 6" xfId="31388" hidden="1"/>
    <cellStyle name="Buena 6" xfId="31356" hidden="1"/>
    <cellStyle name="Buena 6" xfId="31251" hidden="1"/>
    <cellStyle name="Buena 6" xfId="31262" hidden="1"/>
    <cellStyle name="Buena 6" xfId="31382" hidden="1"/>
    <cellStyle name="Buena 6" xfId="31593" hidden="1"/>
    <cellStyle name="Buena 6" xfId="31600" hidden="1"/>
    <cellStyle name="Buena 6" xfId="31610" hidden="1"/>
    <cellStyle name="Buena 6" xfId="31616" hidden="1"/>
    <cellStyle name="Buena 6" xfId="31695" hidden="1"/>
    <cellStyle name="Buena 6" xfId="31702" hidden="1"/>
    <cellStyle name="Buena 6" xfId="31712" hidden="1"/>
    <cellStyle name="Buena 6" xfId="31718" hidden="1"/>
    <cellStyle name="Buena 6" xfId="31966" hidden="1"/>
    <cellStyle name="Buena 6" xfId="31973" hidden="1"/>
    <cellStyle name="Buena 6" xfId="31983" hidden="1"/>
    <cellStyle name="Buena 6" xfId="31989" hidden="1"/>
    <cellStyle name="Buena 6" xfId="31852" hidden="1"/>
    <cellStyle name="Buena 6" xfId="31996" hidden="1"/>
    <cellStyle name="Buena 6" xfId="31884" hidden="1"/>
    <cellStyle name="Buena 6" xfId="31878" hidden="1"/>
    <cellStyle name="Buena 6" xfId="31846" hidden="1"/>
    <cellStyle name="Buena 6" xfId="31741" hidden="1"/>
    <cellStyle name="Buena 6" xfId="31752" hidden="1"/>
    <cellStyle name="Buena 6" xfId="31872" hidden="1"/>
    <cellStyle name="Buena 6" xfId="32083" hidden="1"/>
    <cellStyle name="Buena 6" xfId="32090" hidden="1"/>
    <cellStyle name="Buena 6" xfId="32100" hidden="1"/>
    <cellStyle name="Buena 6" xfId="32106" hidden="1"/>
    <cellStyle name="Buena 6" xfId="32185" hidden="1"/>
    <cellStyle name="Buena 6" xfId="32192" hidden="1"/>
    <cellStyle name="Buena 6" xfId="32202" hidden="1"/>
    <cellStyle name="Buena 6" xfId="32208" hidden="1"/>
    <cellStyle name="Buena 6" xfId="32456" hidden="1"/>
    <cellStyle name="Buena 6" xfId="32463" hidden="1"/>
    <cellStyle name="Buena 6" xfId="32473" hidden="1"/>
    <cellStyle name="Buena 6" xfId="32479" hidden="1"/>
    <cellStyle name="Buena 6" xfId="32342" hidden="1"/>
    <cellStyle name="Buena 6" xfId="32486" hidden="1"/>
    <cellStyle name="Buena 6" xfId="32374" hidden="1"/>
    <cellStyle name="Buena 6" xfId="32368" hidden="1"/>
    <cellStyle name="Buena 6" xfId="32336" hidden="1"/>
    <cellStyle name="Buena 6" xfId="32231" hidden="1"/>
    <cellStyle name="Buena 6" xfId="32242" hidden="1"/>
    <cellStyle name="Buena 6" xfId="32362" hidden="1"/>
    <cellStyle name="Buena 6" xfId="32573" hidden="1"/>
    <cellStyle name="Buena 6" xfId="32580" hidden="1"/>
    <cellStyle name="Buena 6" xfId="32590" hidden="1"/>
    <cellStyle name="Buena 6" xfId="32596" hidden="1"/>
    <cellStyle name="Buena 6" xfId="32675" hidden="1"/>
    <cellStyle name="Buena 6" xfId="32682" hidden="1"/>
    <cellStyle name="Buena 6" xfId="32692" hidden="1"/>
    <cellStyle name="Buena 6" xfId="32698" hidden="1"/>
    <cellStyle name="Buena 6" xfId="32946" hidden="1"/>
    <cellStyle name="Buena 6" xfId="32953" hidden="1"/>
    <cellStyle name="Buena 6" xfId="32963" hidden="1"/>
    <cellStyle name="Buena 6" xfId="32969" hidden="1"/>
    <cellStyle name="Buena 6" xfId="32832" hidden="1"/>
    <cellStyle name="Buena 6" xfId="32976" hidden="1"/>
    <cellStyle name="Buena 6" xfId="32864" hidden="1"/>
    <cellStyle name="Buena 6" xfId="32858" hidden="1"/>
    <cellStyle name="Buena 6" xfId="32826" hidden="1"/>
    <cellStyle name="Buena 6" xfId="32721" hidden="1"/>
    <cellStyle name="Buena 6" xfId="32732" hidden="1"/>
    <cellStyle name="Buena 6" xfId="32852" hidden="1"/>
    <cellStyle name="Buena 6" xfId="33063" hidden="1"/>
    <cellStyle name="Buena 6" xfId="33070" hidden="1"/>
    <cellStyle name="Buena 6" xfId="33080" hidden="1"/>
    <cellStyle name="Buena 6" xfId="33086" hidden="1"/>
    <cellStyle name="Buena 6" xfId="33165" hidden="1"/>
    <cellStyle name="Buena 6" xfId="33172" hidden="1"/>
    <cellStyle name="Buena 6" xfId="33182" hidden="1"/>
    <cellStyle name="Buena 6" xfId="33188" hidden="1"/>
    <cellStyle name="Buena 6" xfId="33436" hidden="1"/>
    <cellStyle name="Buena 6" xfId="33443" hidden="1"/>
    <cellStyle name="Buena 6" xfId="33453" hidden="1"/>
    <cellStyle name="Buena 6" xfId="33459" hidden="1"/>
    <cellStyle name="Buena 6" xfId="33322" hidden="1"/>
    <cellStyle name="Buena 6" xfId="33466" hidden="1"/>
    <cellStyle name="Buena 6" xfId="33354" hidden="1"/>
    <cellStyle name="Buena 6" xfId="33348" hidden="1"/>
    <cellStyle name="Buena 6" xfId="33316" hidden="1"/>
    <cellStyle name="Buena 6" xfId="33211" hidden="1"/>
    <cellStyle name="Buena 6" xfId="33222" hidden="1"/>
    <cellStyle name="Buena 6" xfId="33342" hidden="1"/>
    <cellStyle name="Buena 6" xfId="25464" hidden="1"/>
    <cellStyle name="Buena 6" xfId="23393" hidden="1"/>
    <cellStyle name="Buena 6" xfId="27882" hidden="1"/>
    <cellStyle name="Buena 6" xfId="26647" hidden="1"/>
    <cellStyle name="Buena 6" xfId="23751" hidden="1"/>
    <cellStyle name="Buena 6" xfId="25157" hidden="1"/>
    <cellStyle name="Buena 6" xfId="22664" hidden="1"/>
    <cellStyle name="Buena 6" xfId="23905" hidden="1"/>
    <cellStyle name="Buena 6" xfId="25397" hidden="1"/>
    <cellStyle name="Buena 6" xfId="27862" hidden="1"/>
    <cellStyle name="Buena 6" xfId="23124" hidden="1"/>
    <cellStyle name="Buena 6" xfId="26372" hidden="1"/>
    <cellStyle name="Buena 6" xfId="27184" hidden="1"/>
    <cellStyle name="Buena 6" xfId="21884" hidden="1"/>
    <cellStyle name="Buena 6" xfId="21859" hidden="1"/>
    <cellStyle name="Buena 6" xfId="25708" hidden="1"/>
    <cellStyle name="Buena 6" xfId="23895" hidden="1"/>
    <cellStyle name="Buena 6" xfId="28400" hidden="1"/>
    <cellStyle name="Buena 6" xfId="23299" hidden="1"/>
    <cellStyle name="Buena 6" xfId="25627" hidden="1"/>
    <cellStyle name="Buena 6" xfId="26093" hidden="1"/>
    <cellStyle name="Buena 6" xfId="25683" hidden="1"/>
    <cellStyle name="Buena 6" xfId="25407" hidden="1"/>
    <cellStyle name="Buena 6" xfId="25251" hidden="1"/>
    <cellStyle name="Buena 6" xfId="21765" hidden="1"/>
    <cellStyle name="Buena 6" xfId="26734" hidden="1"/>
    <cellStyle name="Buena 6" xfId="21798" hidden="1"/>
    <cellStyle name="Buena 6" xfId="12141" hidden="1"/>
    <cellStyle name="Buena 6" xfId="21823" hidden="1"/>
    <cellStyle name="Buena 6" xfId="23684" hidden="1"/>
    <cellStyle name="Buena 6" xfId="22115" hidden="1"/>
    <cellStyle name="Buena 6" xfId="23851" hidden="1"/>
    <cellStyle name="Buena 6" xfId="25865" hidden="1"/>
    <cellStyle name="Buena 6" xfId="22716" hidden="1"/>
    <cellStyle name="Buena 6" xfId="27246" hidden="1"/>
    <cellStyle name="Buena 6" xfId="11126" hidden="1"/>
    <cellStyle name="Buena 6" xfId="22177" hidden="1"/>
    <cellStyle name="Buena 6" xfId="22047" hidden="1"/>
    <cellStyle name="Buena 6" xfId="23897" hidden="1"/>
    <cellStyle name="Buena 6" xfId="26358" hidden="1"/>
    <cellStyle name="Buena 6" xfId="23168" hidden="1"/>
    <cellStyle name="Buena 6" xfId="26641" hidden="1"/>
    <cellStyle name="Buena 6" xfId="25849" hidden="1"/>
    <cellStyle name="Buena 6" xfId="26685" hidden="1"/>
    <cellStyle name="Buena 6" xfId="33571" hidden="1"/>
    <cellStyle name="Buena 6" xfId="33578" hidden="1"/>
    <cellStyle name="Buena 6" xfId="33588" hidden="1"/>
    <cellStyle name="Buena 6" xfId="33594" hidden="1"/>
    <cellStyle name="Buena 6" xfId="33842" hidden="1"/>
    <cellStyle name="Buena 6" xfId="33849" hidden="1"/>
    <cellStyle name="Buena 6" xfId="33859" hidden="1"/>
    <cellStyle name="Buena 6" xfId="33865" hidden="1"/>
    <cellStyle name="Buena 6" xfId="33728" hidden="1"/>
    <cellStyle name="Buena 6" xfId="33872" hidden="1"/>
    <cellStyle name="Buena 6" xfId="33760" hidden="1"/>
    <cellStyle name="Buena 6" xfId="33754" hidden="1"/>
    <cellStyle name="Buena 6" xfId="33722" hidden="1"/>
    <cellStyle name="Buena 6" xfId="33617" hidden="1"/>
    <cellStyle name="Buena 6" xfId="33628" hidden="1"/>
    <cellStyle name="Buena 6" xfId="33748" hidden="1"/>
    <cellStyle name="Buena 6" xfId="22421" hidden="1"/>
    <cellStyle name="Buena 6" xfId="27331" hidden="1"/>
    <cellStyle name="Buena 6" xfId="25687" hidden="1"/>
    <cellStyle name="Buena 6" xfId="23533" hidden="1"/>
    <cellStyle name="Buena 6" xfId="33889" hidden="1"/>
    <cellStyle name="Buena 6" xfId="33896" hidden="1"/>
    <cellStyle name="Buena 6" xfId="33906" hidden="1"/>
    <cellStyle name="Buena 6" xfId="33912" hidden="1"/>
    <cellStyle name="Buena 6" xfId="34160" hidden="1"/>
    <cellStyle name="Buena 6" xfId="34167" hidden="1"/>
    <cellStyle name="Buena 6" xfId="34177" hidden="1"/>
    <cellStyle name="Buena 6" xfId="34183" hidden="1"/>
    <cellStyle name="Buena 6" xfId="34046" hidden="1"/>
    <cellStyle name="Buena 6" xfId="34190" hidden="1"/>
    <cellStyle name="Buena 6" xfId="34078" hidden="1"/>
    <cellStyle name="Buena 6" xfId="34072" hidden="1"/>
    <cellStyle name="Buena 6" xfId="34040" hidden="1"/>
    <cellStyle name="Buena 6" xfId="33935" hidden="1"/>
    <cellStyle name="Buena 6" xfId="33946" hidden="1"/>
    <cellStyle name="Buena 6" xfId="34066" hidden="1"/>
    <cellStyle name="Buena 6" xfId="34277" hidden="1"/>
    <cellStyle name="Buena 6" xfId="34284" hidden="1"/>
    <cellStyle name="Buena 6" xfId="34294" hidden="1"/>
    <cellStyle name="Buena 6" xfId="34300" hidden="1"/>
    <cellStyle name="Buena 6" xfId="34379" hidden="1"/>
    <cellStyle name="Buena 6" xfId="34386" hidden="1"/>
    <cellStyle name="Buena 6" xfId="34396" hidden="1"/>
    <cellStyle name="Buena 6" xfId="34402" hidden="1"/>
    <cellStyle name="Buena 6" xfId="34650" hidden="1"/>
    <cellStyle name="Buena 6" xfId="34657" hidden="1"/>
    <cellStyle name="Buena 6" xfId="34667" hidden="1"/>
    <cellStyle name="Buena 6" xfId="34673" hidden="1"/>
    <cellStyle name="Buena 6" xfId="34536" hidden="1"/>
    <cellStyle name="Buena 6" xfId="34680" hidden="1"/>
    <cellStyle name="Buena 6" xfId="34568" hidden="1"/>
    <cellStyle name="Buena 6" xfId="34562" hidden="1"/>
    <cellStyle name="Buena 6" xfId="34530" hidden="1"/>
    <cellStyle name="Buena 6" xfId="34425" hidden="1"/>
    <cellStyle name="Buena 6" xfId="34436" hidden="1"/>
    <cellStyle name="Buena 6" xfId="34556" hidden="1"/>
    <cellStyle name="Buena 6" xfId="34767" hidden="1"/>
    <cellStyle name="Buena 6" xfId="34774" hidden="1"/>
    <cellStyle name="Buena 6" xfId="34784" hidden="1"/>
    <cellStyle name="Buena 6" xfId="34790" hidden="1"/>
    <cellStyle name="Buena 6" xfId="34869" hidden="1"/>
    <cellStyle name="Buena 6" xfId="34876" hidden="1"/>
    <cellStyle name="Buena 6" xfId="34886" hidden="1"/>
    <cellStyle name="Buena 6" xfId="34892" hidden="1"/>
    <cellStyle name="Buena 6" xfId="35140" hidden="1"/>
    <cellStyle name="Buena 6" xfId="35147" hidden="1"/>
    <cellStyle name="Buena 6" xfId="35157" hidden="1"/>
    <cellStyle name="Buena 6" xfId="35163" hidden="1"/>
    <cellStyle name="Buena 6" xfId="35026" hidden="1"/>
    <cellStyle name="Buena 6" xfId="35170" hidden="1"/>
    <cellStyle name="Buena 6" xfId="35058" hidden="1"/>
    <cellStyle name="Buena 6" xfId="35052" hidden="1"/>
    <cellStyle name="Buena 6" xfId="35020" hidden="1"/>
    <cellStyle name="Buena 6" xfId="34915" hidden="1"/>
    <cellStyle name="Buena 6" xfId="34926" hidden="1"/>
    <cellStyle name="Buena 6" xfId="35046" hidden="1"/>
    <cellStyle name="Buena 6" xfId="35257" hidden="1"/>
    <cellStyle name="Buena 6" xfId="35264" hidden="1"/>
    <cellStyle name="Buena 6" xfId="35274" hidden="1"/>
    <cellStyle name="Buena 6" xfId="35280" hidden="1"/>
    <cellStyle name="Buena 6" xfId="35359" hidden="1"/>
    <cellStyle name="Buena 6" xfId="35366" hidden="1"/>
    <cellStyle name="Buena 6" xfId="35376" hidden="1"/>
    <cellStyle name="Buena 6" xfId="35382" hidden="1"/>
    <cellStyle name="Buena 6" xfId="35630" hidden="1"/>
    <cellStyle name="Buena 6" xfId="35637" hidden="1"/>
    <cellStyle name="Buena 6" xfId="35647" hidden="1"/>
    <cellStyle name="Buena 6" xfId="35653" hidden="1"/>
    <cellStyle name="Buena 6" xfId="35516" hidden="1"/>
    <cellStyle name="Buena 6" xfId="35660" hidden="1"/>
    <cellStyle name="Buena 6" xfId="35548" hidden="1"/>
    <cellStyle name="Buena 6" xfId="35542" hidden="1"/>
    <cellStyle name="Buena 6" xfId="35510" hidden="1"/>
    <cellStyle name="Buena 6" xfId="35405" hidden="1"/>
    <cellStyle name="Buena 6" xfId="35416" hidden="1"/>
    <cellStyle name="Buena 6" xfId="35536" hidden="1"/>
    <cellStyle name="Buena 6" xfId="35747" hidden="1"/>
    <cellStyle name="Buena 6" xfId="35754" hidden="1"/>
    <cellStyle name="Buena 6" xfId="35764" hidden="1"/>
    <cellStyle name="Buena 6" xfId="35770" hidden="1"/>
    <cellStyle name="Buena 6" xfId="35849" hidden="1"/>
    <cellStyle name="Buena 6" xfId="35856" hidden="1"/>
    <cellStyle name="Buena 6" xfId="35866" hidden="1"/>
    <cellStyle name="Buena 6" xfId="35872" hidden="1"/>
    <cellStyle name="Buena 6" xfId="36120" hidden="1"/>
    <cellStyle name="Buena 6" xfId="36127" hidden="1"/>
    <cellStyle name="Buena 6" xfId="36137" hidden="1"/>
    <cellStyle name="Buena 6" xfId="36143" hidden="1"/>
    <cellStyle name="Buena 6" xfId="36006" hidden="1"/>
    <cellStyle name="Buena 6" xfId="36150" hidden="1"/>
    <cellStyle name="Buena 6" xfId="36038" hidden="1"/>
    <cellStyle name="Buena 6" xfId="36032" hidden="1"/>
    <cellStyle name="Buena 6" xfId="36000" hidden="1"/>
    <cellStyle name="Buena 6" xfId="35895" hidden="1"/>
    <cellStyle name="Buena 6" xfId="35906" hidden="1"/>
    <cellStyle name="Buena 6" xfId="36026" hidden="1"/>
    <cellStyle name="Buena 6" xfId="23025" hidden="1"/>
    <cellStyle name="Buena 6" xfId="30887" hidden="1"/>
    <cellStyle name="Buena 6" xfId="25159" hidden="1"/>
    <cellStyle name="Buena 6" xfId="22185" hidden="1"/>
    <cellStyle name="Buena 6" xfId="31184" hidden="1"/>
    <cellStyle name="Buena 6" xfId="27174" hidden="1"/>
    <cellStyle name="Buena 6" xfId="23699" hidden="1"/>
    <cellStyle name="Buena 6" xfId="25892" hidden="1"/>
    <cellStyle name="Buena 6" xfId="25509" hidden="1"/>
    <cellStyle name="Buena 6" xfId="23809" hidden="1"/>
    <cellStyle name="Buena 6" xfId="27877" hidden="1"/>
    <cellStyle name="Buena 6" xfId="21941" hidden="1"/>
    <cellStyle name="Buena 6" xfId="25842" hidden="1"/>
    <cellStyle name="Buena 6" xfId="26100" hidden="1"/>
    <cellStyle name="Buena 6" xfId="25515" hidden="1"/>
    <cellStyle name="Buena 6" xfId="23182" hidden="1"/>
    <cellStyle name="Buena 6" xfId="25855" hidden="1"/>
    <cellStyle name="Buena 6" xfId="23460" hidden="1"/>
    <cellStyle name="Buena 6" xfId="30718" hidden="1"/>
    <cellStyle name="Buena 6" xfId="30758" hidden="1"/>
    <cellStyle name="Buena 6" xfId="23610" hidden="1"/>
    <cellStyle name="Buena 6" xfId="22738" hidden="1"/>
    <cellStyle name="Buena 6" xfId="26385" hidden="1"/>
    <cellStyle name="Buena 6" xfId="26104" hidden="1"/>
    <cellStyle name="Buena 6" xfId="27244" hidden="1"/>
    <cellStyle name="Buena 6" xfId="27117" hidden="1"/>
    <cellStyle name="Buena 6" xfId="26609" hidden="1"/>
    <cellStyle name="Buena 6" xfId="23703" hidden="1"/>
    <cellStyle name="Buena 6" xfId="23457" hidden="1"/>
    <cellStyle name="Buena 6" xfId="23359" hidden="1"/>
    <cellStyle name="Buena 6" xfId="23039" hidden="1"/>
    <cellStyle name="Buena 6" xfId="26378" hidden="1"/>
    <cellStyle name="Buena 6" xfId="25459" hidden="1"/>
    <cellStyle name="Buena 6" xfId="26965" hidden="1"/>
    <cellStyle name="Buena 6" xfId="27129" hidden="1"/>
    <cellStyle name="Buena 6" xfId="27930" hidden="1"/>
    <cellStyle name="Buena 6" xfId="21928" hidden="1"/>
    <cellStyle name="Buena 6" xfId="25770" hidden="1"/>
    <cellStyle name="Buena 6" xfId="27024" hidden="1"/>
    <cellStyle name="Buena 6" xfId="26664" hidden="1"/>
    <cellStyle name="Buena 6" xfId="30766" hidden="1"/>
    <cellStyle name="Buena 6" xfId="26797" hidden="1"/>
    <cellStyle name="Buena 6" xfId="25985" hidden="1"/>
    <cellStyle name="Buena 6" xfId="25102" hidden="1"/>
    <cellStyle name="Buena 6" xfId="36237" hidden="1"/>
    <cellStyle name="Buena 6" xfId="36244" hidden="1"/>
    <cellStyle name="Buena 6" xfId="36254" hidden="1"/>
    <cellStyle name="Buena 6" xfId="36260" hidden="1"/>
    <cellStyle name="Buena 6" xfId="36508" hidden="1"/>
    <cellStyle name="Buena 6" xfId="36515" hidden="1"/>
    <cellStyle name="Buena 6" xfId="36525" hidden="1"/>
    <cellStyle name="Buena 6" xfId="36531" hidden="1"/>
    <cellStyle name="Buena 6" xfId="36394" hidden="1"/>
    <cellStyle name="Buena 6" xfId="36538" hidden="1"/>
    <cellStyle name="Buena 6" xfId="36426" hidden="1"/>
    <cellStyle name="Buena 6" xfId="36420" hidden="1"/>
    <cellStyle name="Buena 6" xfId="36388" hidden="1"/>
    <cellStyle name="Buena 6" xfId="36283" hidden="1"/>
    <cellStyle name="Buena 6" xfId="36294" hidden="1"/>
    <cellStyle name="Buena 6" xfId="36414" hidden="1"/>
    <cellStyle name="Buena 6" xfId="22772" hidden="1"/>
    <cellStyle name="Buena 6" xfId="23537" hidden="1"/>
    <cellStyle name="Buena 6" xfId="27115" hidden="1"/>
    <cellStyle name="Buena 6" xfId="25477" hidden="1"/>
    <cellStyle name="Buena 6" xfId="36555" hidden="1"/>
    <cellStyle name="Buena 6" xfId="36562" hidden="1"/>
    <cellStyle name="Buena 6" xfId="36572" hidden="1"/>
    <cellStyle name="Buena 6" xfId="36578" hidden="1"/>
    <cellStyle name="Buena 6" xfId="36826" hidden="1"/>
    <cellStyle name="Buena 6" xfId="36833" hidden="1"/>
    <cellStyle name="Buena 6" xfId="36843" hidden="1"/>
    <cellStyle name="Buena 6" xfId="36849" hidden="1"/>
    <cellStyle name="Buena 6" xfId="36712" hidden="1"/>
    <cellStyle name="Buena 6" xfId="36856" hidden="1"/>
    <cellStyle name="Buena 6" xfId="36744" hidden="1"/>
    <cellStyle name="Buena 6" xfId="36738" hidden="1"/>
    <cellStyle name="Buena 6" xfId="36706" hidden="1"/>
    <cellStyle name="Buena 6" xfId="36601" hidden="1"/>
    <cellStyle name="Buena 6" xfId="36612" hidden="1"/>
    <cellStyle name="Buena 6" xfId="36732" hidden="1"/>
    <cellStyle name="Buena 6" xfId="36943" hidden="1"/>
    <cellStyle name="Buena 6" xfId="36950" hidden="1"/>
    <cellStyle name="Buena 6" xfId="36960" hidden="1"/>
    <cellStyle name="Buena 6" xfId="36966" hidden="1"/>
    <cellStyle name="Buena 6" xfId="37045" hidden="1"/>
    <cellStyle name="Buena 6" xfId="37052" hidden="1"/>
    <cellStyle name="Buena 6" xfId="37062" hidden="1"/>
    <cellStyle name="Buena 6" xfId="37068" hidden="1"/>
    <cellStyle name="Buena 6" xfId="37316" hidden="1"/>
    <cellStyle name="Buena 6" xfId="37323" hidden="1"/>
    <cellStyle name="Buena 6" xfId="37333" hidden="1"/>
    <cellStyle name="Buena 6" xfId="37339" hidden="1"/>
    <cellStyle name="Buena 6" xfId="37202" hidden="1"/>
    <cellStyle name="Buena 6" xfId="37346" hidden="1"/>
    <cellStyle name="Buena 6" xfId="37234" hidden="1"/>
    <cellStyle name="Buena 6" xfId="37228" hidden="1"/>
    <cellStyle name="Buena 6" xfId="37196" hidden="1"/>
    <cellStyle name="Buena 6" xfId="37091" hidden="1"/>
    <cellStyle name="Buena 6" xfId="37102" hidden="1"/>
    <cellStyle name="Buena 6" xfId="37222" hidden="1"/>
    <cellStyle name="Buena 6" xfId="37433" hidden="1"/>
    <cellStyle name="Buena 6" xfId="37440" hidden="1"/>
    <cellStyle name="Buena 6" xfId="37450" hidden="1"/>
    <cellStyle name="Buena 6" xfId="37456" hidden="1"/>
    <cellStyle name="Buena 6" xfId="37535" hidden="1"/>
    <cellStyle name="Buena 6" xfId="37542" hidden="1"/>
    <cellStyle name="Buena 6" xfId="37552" hidden="1"/>
    <cellStyle name="Buena 6" xfId="37558" hidden="1"/>
    <cellStyle name="Buena 6" xfId="37806" hidden="1"/>
    <cellStyle name="Buena 6" xfId="37813" hidden="1"/>
    <cellStyle name="Buena 6" xfId="37823" hidden="1"/>
    <cellStyle name="Buena 6" xfId="37829" hidden="1"/>
    <cellStyle name="Buena 6" xfId="37692" hidden="1"/>
    <cellStyle name="Buena 6" xfId="37836" hidden="1"/>
    <cellStyle name="Buena 6" xfId="37724" hidden="1"/>
    <cellStyle name="Buena 6" xfId="37718" hidden="1"/>
    <cellStyle name="Buena 6" xfId="37686" hidden="1"/>
    <cellStyle name="Buena 6" xfId="37581" hidden="1"/>
    <cellStyle name="Buena 6" xfId="37592" hidden="1"/>
    <cellStyle name="Buena 6" xfId="37712" hidden="1"/>
    <cellStyle name="Buena 6" xfId="37923" hidden="1"/>
    <cellStyle name="Buena 6" xfId="37930" hidden="1"/>
    <cellStyle name="Buena 6" xfId="37940" hidden="1"/>
    <cellStyle name="Buena 6" xfId="37946" hidden="1"/>
    <cellStyle name="Buena 6" xfId="38025" hidden="1"/>
    <cellStyle name="Buena 6" xfId="38032" hidden="1"/>
    <cellStyle name="Buena 6" xfId="38042" hidden="1"/>
    <cellStyle name="Buena 6" xfId="38048" hidden="1"/>
    <cellStyle name="Buena 6" xfId="38296" hidden="1"/>
    <cellStyle name="Buena 6" xfId="38303" hidden="1"/>
    <cellStyle name="Buena 6" xfId="38313" hidden="1"/>
    <cellStyle name="Buena 6" xfId="38319" hidden="1"/>
    <cellStyle name="Buena 6" xfId="38182" hidden="1"/>
    <cellStyle name="Buena 6" xfId="38326" hidden="1"/>
    <cellStyle name="Buena 6" xfId="38214" hidden="1"/>
    <cellStyle name="Buena 6" xfId="38208" hidden="1"/>
    <cellStyle name="Buena 6" xfId="38176" hidden="1"/>
    <cellStyle name="Buena 6" xfId="38071" hidden="1"/>
    <cellStyle name="Buena 6" xfId="38082" hidden="1"/>
    <cellStyle name="Buena 6" xfId="38202" hidden="1"/>
    <cellStyle name="Buena 6" xfId="38413" hidden="1"/>
    <cellStyle name="Buena 6" xfId="38420" hidden="1"/>
    <cellStyle name="Buena 6" xfId="38430" hidden="1"/>
    <cellStyle name="Buena 6" xfId="38436" hidden="1"/>
    <cellStyle name="Buena 6" xfId="38515" hidden="1"/>
    <cellStyle name="Buena 6" xfId="38522" hidden="1"/>
    <cellStyle name="Buena 6" xfId="38532" hidden="1"/>
    <cellStyle name="Buena 6" xfId="38538" hidden="1"/>
    <cellStyle name="Buena 6" xfId="38786" hidden="1"/>
    <cellStyle name="Buena 6" xfId="38793" hidden="1"/>
    <cellStyle name="Buena 6" xfId="38803" hidden="1"/>
    <cellStyle name="Buena 6" xfId="38809" hidden="1"/>
    <cellStyle name="Buena 6" xfId="38672" hidden="1"/>
    <cellStyle name="Buena 6" xfId="38816" hidden="1"/>
    <cellStyle name="Buena 6" xfId="38704" hidden="1"/>
    <cellStyle name="Buena 6" xfId="38698" hidden="1"/>
    <cellStyle name="Buena 6" xfId="38666" hidden="1"/>
    <cellStyle name="Buena 6" xfId="38561" hidden="1"/>
    <cellStyle name="Buena 6" xfId="38572" hidden="1"/>
    <cellStyle name="Buena 6" xfId="38692"/>
    <cellStyle name="Buena 7" xfId="5151" hidden="1"/>
    <cellStyle name="Buena 7" xfId="5165" hidden="1"/>
    <cellStyle name="Buena 7" xfId="5176" hidden="1"/>
    <cellStyle name="Buena 7" xfId="5187" hidden="1"/>
    <cellStyle name="Buena 7" xfId="5195" hidden="1"/>
    <cellStyle name="Buena 7" xfId="10303" hidden="1"/>
    <cellStyle name="Buena 7" xfId="10314" hidden="1"/>
    <cellStyle name="Buena 7" xfId="10325" hidden="1"/>
    <cellStyle name="Buena 7" xfId="10333" hidden="1"/>
    <cellStyle name="Buena 7" xfId="10813" hidden="1"/>
    <cellStyle name="Buena 7" xfId="10820" hidden="1"/>
    <cellStyle name="Buena 7" xfId="10830" hidden="1"/>
    <cellStyle name="Buena 7" xfId="10836" hidden="1"/>
    <cellStyle name="Buena 7" xfId="10567" hidden="1"/>
    <cellStyle name="Buena 7" xfId="10656" hidden="1"/>
    <cellStyle name="Buena 7" xfId="10727" hidden="1"/>
    <cellStyle name="Buena 7" xfId="10688" hidden="1"/>
    <cellStyle name="Buena 7" xfId="10851" hidden="1"/>
    <cellStyle name="Buena 7" xfId="5461" hidden="1"/>
    <cellStyle name="Buena 7" xfId="10686" hidden="1"/>
    <cellStyle name="Buena 7" xfId="10626" hidden="1"/>
    <cellStyle name="Buena 7" xfId="15958" hidden="1"/>
    <cellStyle name="Buena 7" xfId="15969" hidden="1"/>
    <cellStyle name="Buena 7" xfId="15980" hidden="1"/>
    <cellStyle name="Buena 7" xfId="15988" hidden="1"/>
    <cellStyle name="Buena 7" xfId="21086" hidden="1"/>
    <cellStyle name="Buena 7" xfId="21097" hidden="1"/>
    <cellStyle name="Buena 7" xfId="21108" hidden="1"/>
    <cellStyle name="Buena 7" xfId="21116" hidden="1"/>
    <cellStyle name="Buena 7" xfId="21596" hidden="1"/>
    <cellStyle name="Buena 7" xfId="21603" hidden="1"/>
    <cellStyle name="Buena 7" xfId="21613" hidden="1"/>
    <cellStyle name="Buena 7" xfId="21619" hidden="1"/>
    <cellStyle name="Buena 7" xfId="21350" hidden="1"/>
    <cellStyle name="Buena 7" xfId="21439" hidden="1"/>
    <cellStyle name="Buena 7" xfId="21510" hidden="1"/>
    <cellStyle name="Buena 7" xfId="21471" hidden="1"/>
    <cellStyle name="Buena 7" xfId="21634" hidden="1"/>
    <cellStyle name="Buena 7" xfId="16253" hidden="1"/>
    <cellStyle name="Buena 7" xfId="21469" hidden="1"/>
    <cellStyle name="Buena 7" xfId="21409" hidden="1"/>
    <cellStyle name="Buena 7" xfId="22882" hidden="1"/>
    <cellStyle name="Buena 7" xfId="22889" hidden="1"/>
    <cellStyle name="Buena 7" xfId="22899" hidden="1"/>
    <cellStyle name="Buena 7" xfId="22905" hidden="1"/>
    <cellStyle name="Buena 7" xfId="24105" hidden="1"/>
    <cellStyle name="Buena 7" xfId="24112" hidden="1"/>
    <cellStyle name="Buena 7" xfId="24122" hidden="1"/>
    <cellStyle name="Buena 7" xfId="24129" hidden="1"/>
    <cellStyle name="Buena 7" xfId="24423" hidden="1"/>
    <cellStyle name="Buena 7" xfId="24430" hidden="1"/>
    <cellStyle name="Buena 7" xfId="24440" hidden="1"/>
    <cellStyle name="Buena 7" xfId="24446" hidden="1"/>
    <cellStyle name="Buena 7" xfId="24180" hidden="1"/>
    <cellStyle name="Buena 7" xfId="24267" hidden="1"/>
    <cellStyle name="Buena 7" xfId="24337" hidden="1"/>
    <cellStyle name="Buena 7" xfId="24299" hidden="1"/>
    <cellStyle name="Buena 7" xfId="24461" hidden="1"/>
    <cellStyle name="Buena 7" xfId="22943" hidden="1"/>
    <cellStyle name="Buena 7" xfId="24297" hidden="1"/>
    <cellStyle name="Buena 7" xfId="24237" hidden="1"/>
    <cellStyle name="Buena 7" xfId="24579" hidden="1"/>
    <cellStyle name="Buena 7" xfId="24586" hidden="1"/>
    <cellStyle name="Buena 7" xfId="24596" hidden="1"/>
    <cellStyle name="Buena 7" xfId="24602" hidden="1"/>
    <cellStyle name="Buena 7" xfId="24681" hidden="1"/>
    <cellStyle name="Buena 7" xfId="24688" hidden="1"/>
    <cellStyle name="Buena 7" xfId="24698" hidden="1"/>
    <cellStyle name="Buena 7" xfId="24704" hidden="1"/>
    <cellStyle name="Buena 7" xfId="24952" hidden="1"/>
    <cellStyle name="Buena 7" xfId="24959" hidden="1"/>
    <cellStyle name="Buena 7" xfId="24969" hidden="1"/>
    <cellStyle name="Buena 7" xfId="24975" hidden="1"/>
    <cellStyle name="Buena 7" xfId="24711" hidden="1"/>
    <cellStyle name="Buena 7" xfId="24796" hidden="1"/>
    <cellStyle name="Buena 7" xfId="24866" hidden="1"/>
    <cellStyle name="Buena 7" xfId="24828" hidden="1"/>
    <cellStyle name="Buena 7" xfId="24990" hidden="1"/>
    <cellStyle name="Buena 7" xfId="24603" hidden="1"/>
    <cellStyle name="Buena 7" xfId="24826" hidden="1"/>
    <cellStyle name="Buena 7" xfId="24767" hidden="1"/>
    <cellStyle name="Buena 7" xfId="26188" hidden="1"/>
    <cellStyle name="Buena 7" xfId="26196" hidden="1"/>
    <cellStyle name="Buena 7" xfId="26206" hidden="1"/>
    <cellStyle name="Buena 7" xfId="26212" hidden="1"/>
    <cellStyle name="Buena 7" xfId="27448" hidden="1"/>
    <cellStyle name="Buena 7" xfId="27458" hidden="1"/>
    <cellStyle name="Buena 7" xfId="27468" hidden="1"/>
    <cellStyle name="Buena 7" xfId="27474" hidden="1"/>
    <cellStyle name="Buena 7" xfId="27759" hidden="1"/>
    <cellStyle name="Buena 7" xfId="27766" hidden="1"/>
    <cellStyle name="Buena 7" xfId="27776" hidden="1"/>
    <cellStyle name="Buena 7" xfId="27782" hidden="1"/>
    <cellStyle name="Buena 7" xfId="27518" hidden="1"/>
    <cellStyle name="Buena 7" xfId="27603" hidden="1"/>
    <cellStyle name="Buena 7" xfId="27673" hidden="1"/>
    <cellStyle name="Buena 7" xfId="27635" hidden="1"/>
    <cellStyle name="Buena 7" xfId="27797" hidden="1"/>
    <cellStyle name="Buena 7" xfId="26263" hidden="1"/>
    <cellStyle name="Buena 7" xfId="27633" hidden="1"/>
    <cellStyle name="Buena 7" xfId="27574" hidden="1"/>
    <cellStyle name="Buena 7" xfId="23158" hidden="1"/>
    <cellStyle name="Buena 7" xfId="22691" hidden="1"/>
    <cellStyle name="Buena 7" xfId="26582" hidden="1"/>
    <cellStyle name="Buena 7" xfId="25202" hidden="1"/>
    <cellStyle name="Buena 7" xfId="25596" hidden="1"/>
    <cellStyle name="Buena 7" xfId="22006" hidden="1"/>
    <cellStyle name="Buena 7" xfId="23267" hidden="1"/>
    <cellStyle name="Buena 7" xfId="26344" hidden="1"/>
    <cellStyle name="Buena 7" xfId="23231" hidden="1"/>
    <cellStyle name="Buena 7" xfId="25032" hidden="1"/>
    <cellStyle name="Buena 7" xfId="25825" hidden="1"/>
    <cellStyle name="Buena 7" xfId="25031" hidden="1"/>
    <cellStyle name="Buena 7" xfId="25594" hidden="1"/>
    <cellStyle name="Buena 7" xfId="23764" hidden="1"/>
    <cellStyle name="Buena 7" xfId="25584" hidden="1"/>
    <cellStyle name="Buena 7" xfId="23762" hidden="1"/>
    <cellStyle name="Buena 7" xfId="11064" hidden="1"/>
    <cellStyle name="Buena 7" xfId="25996" hidden="1"/>
    <cellStyle name="Buena 7" xfId="25834" hidden="1"/>
    <cellStyle name="Buena 7" xfId="21999" hidden="1"/>
    <cellStyle name="Buena 7" xfId="23218" hidden="1"/>
    <cellStyle name="Buena 7" xfId="12180" hidden="1"/>
    <cellStyle name="Buena 7" xfId="23217" hidden="1"/>
    <cellStyle name="Buena 7" xfId="11045" hidden="1"/>
    <cellStyle name="Buena 7" xfId="22497" hidden="1"/>
    <cellStyle name="Buena 7" xfId="26835" hidden="1"/>
    <cellStyle name="Buena 7" xfId="21961" hidden="1"/>
    <cellStyle name="Buena 7" xfId="26834" hidden="1"/>
    <cellStyle name="Buena 7" xfId="22387" hidden="1"/>
    <cellStyle name="Buena 7" xfId="22641" hidden="1"/>
    <cellStyle name="Buena 7" xfId="25400" hidden="1"/>
    <cellStyle name="Buena 7" xfId="22629" hidden="1"/>
    <cellStyle name="Buena 7" xfId="27064" hidden="1"/>
    <cellStyle name="Buena 7" xfId="25000" hidden="1"/>
    <cellStyle name="Buena 7" xfId="25178" hidden="1"/>
    <cellStyle name="Buena 7" xfId="24998" hidden="1"/>
    <cellStyle name="Buena 7" xfId="23878" hidden="1"/>
    <cellStyle name="Buena 7" xfId="26292" hidden="1"/>
    <cellStyle name="Buena 7" xfId="21953" hidden="1"/>
    <cellStyle name="Buena 7" xfId="25547" hidden="1"/>
    <cellStyle name="Buena 7" xfId="21801" hidden="1"/>
    <cellStyle name="Buena 7" xfId="25888" hidden="1"/>
    <cellStyle name="Buena 7" xfId="23562" hidden="1"/>
    <cellStyle name="Buena 7" xfId="22578" hidden="1"/>
    <cellStyle name="Buena 7" xfId="28053" hidden="1"/>
    <cellStyle name="Buena 7" xfId="28060" hidden="1"/>
    <cellStyle name="Buena 7" xfId="28070" hidden="1"/>
    <cellStyle name="Buena 7" xfId="28077" hidden="1"/>
    <cellStyle name="Buena 7" xfId="28349" hidden="1"/>
    <cellStyle name="Buena 7" xfId="28356" hidden="1"/>
    <cellStyle name="Buena 7" xfId="28366" hidden="1"/>
    <cellStyle name="Buena 7" xfId="28372" hidden="1"/>
    <cellStyle name="Buena 7" xfId="28107" hidden="1"/>
    <cellStyle name="Buena 7" xfId="28193" hidden="1"/>
    <cellStyle name="Buena 7" xfId="28263" hidden="1"/>
    <cellStyle name="Buena 7" xfId="28225" hidden="1"/>
    <cellStyle name="Buena 7" xfId="28387" hidden="1"/>
    <cellStyle name="Buena 7" xfId="25751" hidden="1"/>
    <cellStyle name="Buena 7" xfId="28223" hidden="1"/>
    <cellStyle name="Buena 7" xfId="28163" hidden="1"/>
    <cellStyle name="Buena 7" xfId="22506" hidden="1"/>
    <cellStyle name="Buena 7" xfId="25820" hidden="1"/>
    <cellStyle name="Buena 7" xfId="12182" hidden="1"/>
    <cellStyle name="Buena 7" xfId="21970" hidden="1"/>
    <cellStyle name="Buena 7" xfId="28425" hidden="1"/>
    <cellStyle name="Buena 7" xfId="28432" hidden="1"/>
    <cellStyle name="Buena 7" xfId="28442" hidden="1"/>
    <cellStyle name="Buena 7" xfId="28448" hidden="1"/>
    <cellStyle name="Buena 7" xfId="28696" hidden="1"/>
    <cellStyle name="Buena 7" xfId="28703" hidden="1"/>
    <cellStyle name="Buena 7" xfId="28713" hidden="1"/>
    <cellStyle name="Buena 7" xfId="28719" hidden="1"/>
    <cellStyle name="Buena 7" xfId="28455" hidden="1"/>
    <cellStyle name="Buena 7" xfId="28540" hidden="1"/>
    <cellStyle name="Buena 7" xfId="28610" hidden="1"/>
    <cellStyle name="Buena 7" xfId="28572" hidden="1"/>
    <cellStyle name="Buena 7" xfId="28734" hidden="1"/>
    <cellStyle name="Buena 7" xfId="23212" hidden="1"/>
    <cellStyle name="Buena 7" xfId="28570" hidden="1"/>
    <cellStyle name="Buena 7" xfId="28511" hidden="1"/>
    <cellStyle name="Buena 7" xfId="28813" hidden="1"/>
    <cellStyle name="Buena 7" xfId="28820" hidden="1"/>
    <cellStyle name="Buena 7" xfId="28830" hidden="1"/>
    <cellStyle name="Buena 7" xfId="28836" hidden="1"/>
    <cellStyle name="Buena 7" xfId="28915" hidden="1"/>
    <cellStyle name="Buena 7" xfId="28922" hidden="1"/>
    <cellStyle name="Buena 7" xfId="28932" hidden="1"/>
    <cellStyle name="Buena 7" xfId="28938" hidden="1"/>
    <cellStyle name="Buena 7" xfId="29186" hidden="1"/>
    <cellStyle name="Buena 7" xfId="29193" hidden="1"/>
    <cellStyle name="Buena 7" xfId="29203" hidden="1"/>
    <cellStyle name="Buena 7" xfId="29209" hidden="1"/>
    <cellStyle name="Buena 7" xfId="28945" hidden="1"/>
    <cellStyle name="Buena 7" xfId="29030" hidden="1"/>
    <cellStyle name="Buena 7" xfId="29100" hidden="1"/>
    <cellStyle name="Buena 7" xfId="29062" hidden="1"/>
    <cellStyle name="Buena 7" xfId="29224" hidden="1"/>
    <cellStyle name="Buena 7" xfId="28837" hidden="1"/>
    <cellStyle name="Buena 7" xfId="29060" hidden="1"/>
    <cellStyle name="Buena 7" xfId="29001" hidden="1"/>
    <cellStyle name="Buena 7" xfId="29303" hidden="1"/>
    <cellStyle name="Buena 7" xfId="29310" hidden="1"/>
    <cellStyle name="Buena 7" xfId="29320" hidden="1"/>
    <cellStyle name="Buena 7" xfId="29326" hidden="1"/>
    <cellStyle name="Buena 7" xfId="29405" hidden="1"/>
    <cellStyle name="Buena 7" xfId="29412" hidden="1"/>
    <cellStyle name="Buena 7" xfId="29422" hidden="1"/>
    <cellStyle name="Buena 7" xfId="29428" hidden="1"/>
    <cellStyle name="Buena 7" xfId="29676" hidden="1"/>
    <cellStyle name="Buena 7" xfId="29683" hidden="1"/>
    <cellStyle name="Buena 7" xfId="29693" hidden="1"/>
    <cellStyle name="Buena 7" xfId="29699" hidden="1"/>
    <cellStyle name="Buena 7" xfId="29435" hidden="1"/>
    <cellStyle name="Buena 7" xfId="29520" hidden="1"/>
    <cellStyle name="Buena 7" xfId="29590" hidden="1"/>
    <cellStyle name="Buena 7" xfId="29552" hidden="1"/>
    <cellStyle name="Buena 7" xfId="29714" hidden="1"/>
    <cellStyle name="Buena 7" xfId="29327" hidden="1"/>
    <cellStyle name="Buena 7" xfId="29550" hidden="1"/>
    <cellStyle name="Buena 7" xfId="29491" hidden="1"/>
    <cellStyle name="Buena 7" xfId="29793" hidden="1"/>
    <cellStyle name="Buena 7" xfId="29800" hidden="1"/>
    <cellStyle name="Buena 7" xfId="29810" hidden="1"/>
    <cellStyle name="Buena 7" xfId="29816" hidden="1"/>
    <cellStyle name="Buena 7" xfId="29895" hidden="1"/>
    <cellStyle name="Buena 7" xfId="29902" hidden="1"/>
    <cellStyle name="Buena 7" xfId="29912" hidden="1"/>
    <cellStyle name="Buena 7" xfId="29918" hidden="1"/>
    <cellStyle name="Buena 7" xfId="30166" hidden="1"/>
    <cellStyle name="Buena 7" xfId="30173" hidden="1"/>
    <cellStyle name="Buena 7" xfId="30183" hidden="1"/>
    <cellStyle name="Buena 7" xfId="30189" hidden="1"/>
    <cellStyle name="Buena 7" xfId="29925" hidden="1"/>
    <cellStyle name="Buena 7" xfId="30010" hidden="1"/>
    <cellStyle name="Buena 7" xfId="30080" hidden="1"/>
    <cellStyle name="Buena 7" xfId="30042" hidden="1"/>
    <cellStyle name="Buena 7" xfId="30204" hidden="1"/>
    <cellStyle name="Buena 7" xfId="29817" hidden="1"/>
    <cellStyle name="Buena 7" xfId="30040" hidden="1"/>
    <cellStyle name="Buena 7" xfId="29981" hidden="1"/>
    <cellStyle name="Buena 7" xfId="30283" hidden="1"/>
    <cellStyle name="Buena 7" xfId="30290" hidden="1"/>
    <cellStyle name="Buena 7" xfId="30300" hidden="1"/>
    <cellStyle name="Buena 7" xfId="30306" hidden="1"/>
    <cellStyle name="Buena 7" xfId="30385" hidden="1"/>
    <cellStyle name="Buena 7" xfId="30392" hidden="1"/>
    <cellStyle name="Buena 7" xfId="30402" hidden="1"/>
    <cellStyle name="Buena 7" xfId="30408" hidden="1"/>
    <cellStyle name="Buena 7" xfId="30656" hidden="1"/>
    <cellStyle name="Buena 7" xfId="30663" hidden="1"/>
    <cellStyle name="Buena 7" xfId="30673" hidden="1"/>
    <cellStyle name="Buena 7" xfId="30679" hidden="1"/>
    <cellStyle name="Buena 7" xfId="30415" hidden="1"/>
    <cellStyle name="Buena 7" xfId="30500" hidden="1"/>
    <cellStyle name="Buena 7" xfId="30570" hidden="1"/>
    <cellStyle name="Buena 7" xfId="30532" hidden="1"/>
    <cellStyle name="Buena 7" xfId="30694" hidden="1"/>
    <cellStyle name="Buena 7" xfId="30307" hidden="1"/>
    <cellStyle name="Buena 7" xfId="30530" hidden="1"/>
    <cellStyle name="Buena 7" xfId="30471" hidden="1"/>
    <cellStyle name="Buena 7" xfId="26381" hidden="1"/>
    <cellStyle name="Buena 7" xfId="27896" hidden="1"/>
    <cellStyle name="Buena 7" xfId="25852" hidden="1"/>
    <cellStyle name="Buena 7" xfId="27807" hidden="1"/>
    <cellStyle name="Buena 7" xfId="26624" hidden="1"/>
    <cellStyle name="Buena 7" xfId="25125" hidden="1"/>
    <cellStyle name="Buena 7" xfId="26099" hidden="1"/>
    <cellStyle name="Buena 7" xfId="25332" hidden="1"/>
    <cellStyle name="Buena 7" xfId="23068" hidden="1"/>
    <cellStyle name="Buena 7" xfId="24482" hidden="1"/>
    <cellStyle name="Buena 7" xfId="23960" hidden="1"/>
    <cellStyle name="Buena 7" xfId="27826" hidden="1"/>
    <cellStyle name="Buena 7" xfId="23817" hidden="1"/>
    <cellStyle name="Buena 7" xfId="26823" hidden="1"/>
    <cellStyle name="Buena 7" xfId="23061" hidden="1"/>
    <cellStyle name="Buena 7" xfId="22948" hidden="1"/>
    <cellStyle name="Buena 7" xfId="26499" hidden="1"/>
    <cellStyle name="Buena 7" xfId="24468" hidden="1"/>
    <cellStyle name="Buena 7" xfId="22479" hidden="1"/>
    <cellStyle name="Buena 7" xfId="26402" hidden="1"/>
    <cellStyle name="Buena 7" xfId="22591" hidden="1"/>
    <cellStyle name="Buena 7" xfId="27835" hidden="1"/>
    <cellStyle name="Buena 7" xfId="23823" hidden="1"/>
    <cellStyle name="Buena 7" xfId="27285" hidden="1"/>
    <cellStyle name="Buena 7" xfId="23909" hidden="1"/>
    <cellStyle name="Buena 7" xfId="23155" hidden="1"/>
    <cellStyle name="Buena 7" xfId="26404" hidden="1"/>
    <cellStyle name="Buena 7" xfId="26476" hidden="1"/>
    <cellStyle name="Buena 7" xfId="23942" hidden="1"/>
    <cellStyle name="Buena 7" xfId="27856" hidden="1"/>
    <cellStyle name="Buena 7" xfId="26410" hidden="1"/>
    <cellStyle name="Buena 7" xfId="27845" hidden="1"/>
    <cellStyle name="Buena 7" xfId="27226" hidden="1"/>
    <cellStyle name="Buena 7" xfId="25859" hidden="1"/>
    <cellStyle name="Buena 7" xfId="24469" hidden="1"/>
    <cellStyle name="Buena 7" xfId="26591" hidden="1"/>
    <cellStyle name="Buena 7" xfId="22602" hidden="1"/>
    <cellStyle name="Buena 7" xfId="22306" hidden="1"/>
    <cellStyle name="Buena 7" xfId="23318" hidden="1"/>
    <cellStyle name="Buena 7" xfId="26975" hidden="1"/>
    <cellStyle name="Buena 7" xfId="26511" hidden="1"/>
    <cellStyle name="Buena 7" xfId="27311" hidden="1"/>
    <cellStyle name="Buena 7" xfId="27307" hidden="1"/>
    <cellStyle name="Buena 7" xfId="22392" hidden="1"/>
    <cellStyle name="Buena 7" xfId="30854" hidden="1"/>
    <cellStyle name="Buena 7" xfId="30861" hidden="1"/>
    <cellStyle name="Buena 7" xfId="30871" hidden="1"/>
    <cellStyle name="Buena 7" xfId="30878" hidden="1"/>
    <cellStyle name="Buena 7" xfId="31139" hidden="1"/>
    <cellStyle name="Buena 7" xfId="31146" hidden="1"/>
    <cellStyle name="Buena 7" xfId="31156" hidden="1"/>
    <cellStyle name="Buena 7" xfId="31162" hidden="1"/>
    <cellStyle name="Buena 7" xfId="30898" hidden="1"/>
    <cellStyle name="Buena 7" xfId="30983" hidden="1"/>
    <cellStyle name="Buena 7" xfId="31053" hidden="1"/>
    <cellStyle name="Buena 7" xfId="31015" hidden="1"/>
    <cellStyle name="Buena 7" xfId="31177" hidden="1"/>
    <cellStyle name="Buena 7" xfId="25609" hidden="1"/>
    <cellStyle name="Buena 7" xfId="31013" hidden="1"/>
    <cellStyle name="Buena 7" xfId="30954" hidden="1"/>
    <cellStyle name="Buena 7" xfId="23651" hidden="1"/>
    <cellStyle name="Buena 7" xfId="22201" hidden="1"/>
    <cellStyle name="Buena 7" xfId="26773" hidden="1"/>
    <cellStyle name="Buena 7" xfId="25929" hidden="1"/>
    <cellStyle name="Buena 7" xfId="31207" hidden="1"/>
    <cellStyle name="Buena 7" xfId="31214" hidden="1"/>
    <cellStyle name="Buena 7" xfId="31224" hidden="1"/>
    <cellStyle name="Buena 7" xfId="31230" hidden="1"/>
    <cellStyle name="Buena 7" xfId="31478" hidden="1"/>
    <cellStyle name="Buena 7" xfId="31485" hidden="1"/>
    <cellStyle name="Buena 7" xfId="31495" hidden="1"/>
    <cellStyle name="Buena 7" xfId="31501" hidden="1"/>
    <cellStyle name="Buena 7" xfId="31237" hidden="1"/>
    <cellStyle name="Buena 7" xfId="31322" hidden="1"/>
    <cellStyle name="Buena 7" xfId="31392" hidden="1"/>
    <cellStyle name="Buena 7" xfId="31354" hidden="1"/>
    <cellStyle name="Buena 7" xfId="31516" hidden="1"/>
    <cellStyle name="Buena 7" xfId="25361" hidden="1"/>
    <cellStyle name="Buena 7" xfId="31352" hidden="1"/>
    <cellStyle name="Buena 7" xfId="31293" hidden="1"/>
    <cellStyle name="Buena 7" xfId="31595" hidden="1"/>
    <cellStyle name="Buena 7" xfId="31602" hidden="1"/>
    <cellStyle name="Buena 7" xfId="31612" hidden="1"/>
    <cellStyle name="Buena 7" xfId="31618" hidden="1"/>
    <cellStyle name="Buena 7" xfId="31697" hidden="1"/>
    <cellStyle name="Buena 7" xfId="31704" hidden="1"/>
    <cellStyle name="Buena 7" xfId="31714" hidden="1"/>
    <cellStyle name="Buena 7" xfId="31720" hidden="1"/>
    <cellStyle name="Buena 7" xfId="31968" hidden="1"/>
    <cellStyle name="Buena 7" xfId="31975" hidden="1"/>
    <cellStyle name="Buena 7" xfId="31985" hidden="1"/>
    <cellStyle name="Buena 7" xfId="31991" hidden="1"/>
    <cellStyle name="Buena 7" xfId="31727" hidden="1"/>
    <cellStyle name="Buena 7" xfId="31812" hidden="1"/>
    <cellStyle name="Buena 7" xfId="31882" hidden="1"/>
    <cellStyle name="Buena 7" xfId="31844" hidden="1"/>
    <cellStyle name="Buena 7" xfId="32006" hidden="1"/>
    <cellStyle name="Buena 7" xfId="31619" hidden="1"/>
    <cellStyle name="Buena 7" xfId="31842" hidden="1"/>
    <cellStyle name="Buena 7" xfId="31783" hidden="1"/>
    <cellStyle name="Buena 7" xfId="32085" hidden="1"/>
    <cellStyle name="Buena 7" xfId="32092" hidden="1"/>
    <cellStyle name="Buena 7" xfId="32102" hidden="1"/>
    <cellStyle name="Buena 7" xfId="32108" hidden="1"/>
    <cellStyle name="Buena 7" xfId="32187" hidden="1"/>
    <cellStyle name="Buena 7" xfId="32194" hidden="1"/>
    <cellStyle name="Buena 7" xfId="32204" hidden="1"/>
    <cellStyle name="Buena 7" xfId="32210" hidden="1"/>
    <cellStyle name="Buena 7" xfId="32458" hidden="1"/>
    <cellStyle name="Buena 7" xfId="32465" hidden="1"/>
    <cellStyle name="Buena 7" xfId="32475" hidden="1"/>
    <cellStyle name="Buena 7" xfId="32481" hidden="1"/>
    <cellStyle name="Buena 7" xfId="32217" hidden="1"/>
    <cellStyle name="Buena 7" xfId="32302" hidden="1"/>
    <cellStyle name="Buena 7" xfId="32372" hidden="1"/>
    <cellStyle name="Buena 7" xfId="32334" hidden="1"/>
    <cellStyle name="Buena 7" xfId="32496" hidden="1"/>
    <cellStyle name="Buena 7" xfId="32109" hidden="1"/>
    <cellStyle name="Buena 7" xfId="32332" hidden="1"/>
    <cellStyle name="Buena 7" xfId="32273" hidden="1"/>
    <cellStyle name="Buena 7" xfId="32575" hidden="1"/>
    <cellStyle name="Buena 7" xfId="32582" hidden="1"/>
    <cellStyle name="Buena 7" xfId="32592" hidden="1"/>
    <cellStyle name="Buena 7" xfId="32598" hidden="1"/>
    <cellStyle name="Buena 7" xfId="32677" hidden="1"/>
    <cellStyle name="Buena 7" xfId="32684" hidden="1"/>
    <cellStyle name="Buena 7" xfId="32694" hidden="1"/>
    <cellStyle name="Buena 7" xfId="32700" hidden="1"/>
    <cellStyle name="Buena 7" xfId="32948" hidden="1"/>
    <cellStyle name="Buena 7" xfId="32955" hidden="1"/>
    <cellStyle name="Buena 7" xfId="32965" hidden="1"/>
    <cellStyle name="Buena 7" xfId="32971" hidden="1"/>
    <cellStyle name="Buena 7" xfId="32707" hidden="1"/>
    <cellStyle name="Buena 7" xfId="32792" hidden="1"/>
    <cellStyle name="Buena 7" xfId="32862" hidden="1"/>
    <cellStyle name="Buena 7" xfId="32824" hidden="1"/>
    <cellStyle name="Buena 7" xfId="32986" hidden="1"/>
    <cellStyle name="Buena 7" xfId="32599" hidden="1"/>
    <cellStyle name="Buena 7" xfId="32822" hidden="1"/>
    <cellStyle name="Buena 7" xfId="32763" hidden="1"/>
    <cellStyle name="Buena 7" xfId="33065" hidden="1"/>
    <cellStyle name="Buena 7" xfId="33072" hidden="1"/>
    <cellStyle name="Buena 7" xfId="33082" hidden="1"/>
    <cellStyle name="Buena 7" xfId="33088" hidden="1"/>
    <cellStyle name="Buena 7" xfId="33167" hidden="1"/>
    <cellStyle name="Buena 7" xfId="33174" hidden="1"/>
    <cellStyle name="Buena 7" xfId="33184" hidden="1"/>
    <cellStyle name="Buena 7" xfId="33190" hidden="1"/>
    <cellStyle name="Buena 7" xfId="33438" hidden="1"/>
    <cellStyle name="Buena 7" xfId="33445" hidden="1"/>
    <cellStyle name="Buena 7" xfId="33455" hidden="1"/>
    <cellStyle name="Buena 7" xfId="33461" hidden="1"/>
    <cellStyle name="Buena 7" xfId="33197" hidden="1"/>
    <cellStyle name="Buena 7" xfId="33282" hidden="1"/>
    <cellStyle name="Buena 7" xfId="33352" hidden="1"/>
    <cellStyle name="Buena 7" xfId="33314" hidden="1"/>
    <cellStyle name="Buena 7" xfId="33476" hidden="1"/>
    <cellStyle name="Buena 7" xfId="33089" hidden="1"/>
    <cellStyle name="Buena 7" xfId="33312" hidden="1"/>
    <cellStyle name="Buena 7" xfId="33253" hidden="1"/>
    <cellStyle name="Buena 7" xfId="22550" hidden="1"/>
    <cellStyle name="Buena 7" xfId="22698" hidden="1"/>
    <cellStyle name="Buena 7" xfId="22371" hidden="1"/>
    <cellStyle name="Buena 7" xfId="23647" hidden="1"/>
    <cellStyle name="Buena 7" xfId="25110" hidden="1"/>
    <cellStyle name="Buena 7" xfId="25511" hidden="1"/>
    <cellStyle name="Buena 7" xfId="26473" hidden="1"/>
    <cellStyle name="Buena 7" xfId="28393" hidden="1"/>
    <cellStyle name="Buena 7" xfId="22771" hidden="1"/>
    <cellStyle name="Buena 7" xfId="26618" hidden="1"/>
    <cellStyle name="Buena 7" xfId="27131" hidden="1"/>
    <cellStyle name="Buena 7" xfId="23578" hidden="1"/>
    <cellStyle name="Buena 7" xfId="22612" hidden="1"/>
    <cellStyle name="Buena 7" xfId="22395" hidden="1"/>
    <cellStyle name="Buena 7" xfId="23964" hidden="1"/>
    <cellStyle name="Buena 7" xfId="25497" hidden="1"/>
    <cellStyle name="Buena 7" xfId="26367" hidden="1"/>
    <cellStyle name="Buena 7" xfId="27015" hidden="1"/>
    <cellStyle name="Buena 7" xfId="22775" hidden="1"/>
    <cellStyle name="Buena 7" xfId="22731" hidden="1"/>
    <cellStyle name="Buena 7" xfId="23666" hidden="1"/>
    <cellStyle name="Buena 7" xfId="26994" hidden="1"/>
    <cellStyle name="Buena 7" xfId="25602" hidden="1"/>
    <cellStyle name="Buena 7" xfId="27247" hidden="1"/>
    <cellStyle name="Buena 7" xfId="27309" hidden="1"/>
    <cellStyle name="Buena 7" xfId="25678" hidden="1"/>
    <cellStyle name="Buena 7" xfId="23696" hidden="1"/>
    <cellStyle name="Buena 7" xfId="25210" hidden="1"/>
    <cellStyle name="Buena 7" xfId="23287" hidden="1"/>
    <cellStyle name="Buena 7" xfId="26760" hidden="1"/>
    <cellStyle name="Buena 7" xfId="26887" hidden="1"/>
    <cellStyle name="Buena 7" xfId="23020" hidden="1"/>
    <cellStyle name="Buena 7" xfId="23565" hidden="1"/>
    <cellStyle name="Buena 7" xfId="25200" hidden="1"/>
    <cellStyle name="Buena 7" xfId="23382" hidden="1"/>
    <cellStyle name="Buena 7" xfId="25129" hidden="1"/>
    <cellStyle name="Buena 7" xfId="26026" hidden="1"/>
    <cellStyle name="Buena 7" xfId="22988" hidden="1"/>
    <cellStyle name="Buena 7" xfId="27242" hidden="1"/>
    <cellStyle name="Buena 7" xfId="27014" hidden="1"/>
    <cellStyle name="Buena 7" xfId="25955" hidden="1"/>
    <cellStyle name="Buena 7" xfId="23831" hidden="1"/>
    <cellStyle name="Buena 7" xfId="25192" hidden="1"/>
    <cellStyle name="Buena 7" xfId="23277" hidden="1"/>
    <cellStyle name="Buena 7" xfId="33573" hidden="1"/>
    <cellStyle name="Buena 7" xfId="33580" hidden="1"/>
    <cellStyle name="Buena 7" xfId="33590" hidden="1"/>
    <cellStyle name="Buena 7" xfId="33596" hidden="1"/>
    <cellStyle name="Buena 7" xfId="33844" hidden="1"/>
    <cellStyle name="Buena 7" xfId="33851" hidden="1"/>
    <cellStyle name="Buena 7" xfId="33861" hidden="1"/>
    <cellStyle name="Buena 7" xfId="33867" hidden="1"/>
    <cellStyle name="Buena 7" xfId="33603" hidden="1"/>
    <cellStyle name="Buena 7" xfId="33688" hidden="1"/>
    <cellStyle name="Buena 7" xfId="33758" hidden="1"/>
    <cellStyle name="Buena 7" xfId="33720" hidden="1"/>
    <cellStyle name="Buena 7" xfId="33882" hidden="1"/>
    <cellStyle name="Buena 7" xfId="27235" hidden="1"/>
    <cellStyle name="Buena 7" xfId="33718" hidden="1"/>
    <cellStyle name="Buena 7" xfId="33659" hidden="1"/>
    <cellStyle name="Buena 7" xfId="25331" hidden="1"/>
    <cellStyle name="Buena 7" xfId="21984" hidden="1"/>
    <cellStyle name="Buena 7" xfId="26802" hidden="1"/>
    <cellStyle name="Buena 7" xfId="26398" hidden="1"/>
    <cellStyle name="Buena 7" xfId="33891" hidden="1"/>
    <cellStyle name="Buena 7" xfId="33898" hidden="1"/>
    <cellStyle name="Buena 7" xfId="33908" hidden="1"/>
    <cellStyle name="Buena 7" xfId="33914" hidden="1"/>
    <cellStyle name="Buena 7" xfId="34162" hidden="1"/>
    <cellStyle name="Buena 7" xfId="34169" hidden="1"/>
    <cellStyle name="Buena 7" xfId="34179" hidden="1"/>
    <cellStyle name="Buena 7" xfId="34185" hidden="1"/>
    <cellStyle name="Buena 7" xfId="33921" hidden="1"/>
    <cellStyle name="Buena 7" xfId="34006" hidden="1"/>
    <cellStyle name="Buena 7" xfId="34076" hidden="1"/>
    <cellStyle name="Buena 7" xfId="34038" hidden="1"/>
    <cellStyle name="Buena 7" xfId="34200" hidden="1"/>
    <cellStyle name="Buena 7" xfId="22102" hidden="1"/>
    <cellStyle name="Buena 7" xfId="34036" hidden="1"/>
    <cellStyle name="Buena 7" xfId="33977" hidden="1"/>
    <cellStyle name="Buena 7" xfId="34279" hidden="1"/>
    <cellStyle name="Buena 7" xfId="34286" hidden="1"/>
    <cellStyle name="Buena 7" xfId="34296" hidden="1"/>
    <cellStyle name="Buena 7" xfId="34302" hidden="1"/>
    <cellStyle name="Buena 7" xfId="34381" hidden="1"/>
    <cellStyle name="Buena 7" xfId="34388" hidden="1"/>
    <cellStyle name="Buena 7" xfId="34398" hidden="1"/>
    <cellStyle name="Buena 7" xfId="34404" hidden="1"/>
    <cellStyle name="Buena 7" xfId="34652" hidden="1"/>
    <cellStyle name="Buena 7" xfId="34659" hidden="1"/>
    <cellStyle name="Buena 7" xfId="34669" hidden="1"/>
    <cellStyle name="Buena 7" xfId="34675" hidden="1"/>
    <cellStyle name="Buena 7" xfId="34411" hidden="1"/>
    <cellStyle name="Buena 7" xfId="34496" hidden="1"/>
    <cellStyle name="Buena 7" xfId="34566" hidden="1"/>
    <cellStyle name="Buena 7" xfId="34528" hidden="1"/>
    <cellStyle name="Buena 7" xfId="34690" hidden="1"/>
    <cellStyle name="Buena 7" xfId="34303" hidden="1"/>
    <cellStyle name="Buena 7" xfId="34526" hidden="1"/>
    <cellStyle name="Buena 7" xfId="34467" hidden="1"/>
    <cellStyle name="Buena 7" xfId="34769" hidden="1"/>
    <cellStyle name="Buena 7" xfId="34776" hidden="1"/>
    <cellStyle name="Buena 7" xfId="34786" hidden="1"/>
    <cellStyle name="Buena 7" xfId="34792" hidden="1"/>
    <cellStyle name="Buena 7" xfId="34871" hidden="1"/>
    <cellStyle name="Buena 7" xfId="34878" hidden="1"/>
    <cellStyle name="Buena 7" xfId="34888" hidden="1"/>
    <cellStyle name="Buena 7" xfId="34894" hidden="1"/>
    <cellStyle name="Buena 7" xfId="35142" hidden="1"/>
    <cellStyle name="Buena 7" xfId="35149" hidden="1"/>
    <cellStyle name="Buena 7" xfId="35159" hidden="1"/>
    <cellStyle name="Buena 7" xfId="35165" hidden="1"/>
    <cellStyle name="Buena 7" xfId="34901" hidden="1"/>
    <cellStyle name="Buena 7" xfId="34986" hidden="1"/>
    <cellStyle name="Buena 7" xfId="35056" hidden="1"/>
    <cellStyle name="Buena 7" xfId="35018" hidden="1"/>
    <cellStyle name="Buena 7" xfId="35180" hidden="1"/>
    <cellStyle name="Buena 7" xfId="34793" hidden="1"/>
    <cellStyle name="Buena 7" xfId="35016" hidden="1"/>
    <cellStyle name="Buena 7" xfId="34957" hidden="1"/>
    <cellStyle name="Buena 7" xfId="35259" hidden="1"/>
    <cellStyle name="Buena 7" xfId="35266" hidden="1"/>
    <cellStyle name="Buena 7" xfId="35276" hidden="1"/>
    <cellStyle name="Buena 7" xfId="35282" hidden="1"/>
    <cellStyle name="Buena 7" xfId="35361" hidden="1"/>
    <cellStyle name="Buena 7" xfId="35368" hidden="1"/>
    <cellStyle name="Buena 7" xfId="35378" hidden="1"/>
    <cellStyle name="Buena 7" xfId="35384" hidden="1"/>
    <cellStyle name="Buena 7" xfId="35632" hidden="1"/>
    <cellStyle name="Buena 7" xfId="35639" hidden="1"/>
    <cellStyle name="Buena 7" xfId="35649" hidden="1"/>
    <cellStyle name="Buena 7" xfId="35655" hidden="1"/>
    <cellStyle name="Buena 7" xfId="35391" hidden="1"/>
    <cellStyle name="Buena 7" xfId="35476" hidden="1"/>
    <cellStyle name="Buena 7" xfId="35546" hidden="1"/>
    <cellStyle name="Buena 7" xfId="35508" hidden="1"/>
    <cellStyle name="Buena 7" xfId="35670" hidden="1"/>
    <cellStyle name="Buena 7" xfId="35283" hidden="1"/>
    <cellStyle name="Buena 7" xfId="35506" hidden="1"/>
    <cellStyle name="Buena 7" xfId="35447" hidden="1"/>
    <cellStyle name="Buena 7" xfId="35749" hidden="1"/>
    <cellStyle name="Buena 7" xfId="35756" hidden="1"/>
    <cellStyle name="Buena 7" xfId="35766" hidden="1"/>
    <cellStyle name="Buena 7" xfId="35772" hidden="1"/>
    <cellStyle name="Buena 7" xfId="35851" hidden="1"/>
    <cellStyle name="Buena 7" xfId="35858" hidden="1"/>
    <cellStyle name="Buena 7" xfId="35868" hidden="1"/>
    <cellStyle name="Buena 7" xfId="35874" hidden="1"/>
    <cellStyle name="Buena 7" xfId="36122" hidden="1"/>
    <cellStyle name="Buena 7" xfId="36129" hidden="1"/>
    <cellStyle name="Buena 7" xfId="36139" hidden="1"/>
    <cellStyle name="Buena 7" xfId="36145" hidden="1"/>
    <cellStyle name="Buena 7" xfId="35881" hidden="1"/>
    <cellStyle name="Buena 7" xfId="35966" hidden="1"/>
    <cellStyle name="Buena 7" xfId="36036" hidden="1"/>
    <cellStyle name="Buena 7" xfId="35998" hidden="1"/>
    <cellStyle name="Buena 7" xfId="36160" hidden="1"/>
    <cellStyle name="Buena 7" xfId="35773" hidden="1"/>
    <cellStyle name="Buena 7" xfId="35996" hidden="1"/>
    <cellStyle name="Buena 7" xfId="35937" hidden="1"/>
    <cellStyle name="Buena 7" xfId="27147" hidden="1"/>
    <cellStyle name="Buena 7" xfId="27951" hidden="1"/>
    <cellStyle name="Buena 7" xfId="26812" hidden="1"/>
    <cellStyle name="Buena 7" xfId="26821" hidden="1"/>
    <cellStyle name="Buena 7" xfId="30704" hidden="1"/>
    <cellStyle name="Buena 7" xfId="27090" hidden="1"/>
    <cellStyle name="Buena 7" xfId="23253" hidden="1"/>
    <cellStyle name="Buena 7" xfId="24123" hidden="1"/>
    <cellStyle name="Buena 7" xfId="25712" hidden="1"/>
    <cellStyle name="Buena 7" xfId="25172" hidden="1"/>
    <cellStyle name="Buena 7" xfId="23654" hidden="1"/>
    <cellStyle name="Buena 7" xfId="26765" hidden="1"/>
    <cellStyle name="Buena 7" xfId="27049" hidden="1"/>
    <cellStyle name="Buena 7" xfId="23867" hidden="1"/>
    <cellStyle name="Buena 7" xfId="23627" hidden="1"/>
    <cellStyle name="Buena 7" xfId="27296" hidden="1"/>
    <cellStyle name="Buena 7" xfId="26819" hidden="1"/>
    <cellStyle name="Buena 7" xfId="26074" hidden="1"/>
    <cellStyle name="Buena 7" xfId="25672" hidden="1"/>
    <cellStyle name="Buena 7" xfId="22478" hidden="1"/>
    <cellStyle name="Buena 7" xfId="27818" hidden="1"/>
    <cellStyle name="Buena 7" xfId="22609" hidden="1"/>
    <cellStyle name="Buena 7" xfId="27811" hidden="1"/>
    <cellStyle name="Buena 7" xfId="27967" hidden="1"/>
    <cellStyle name="Buena 7" xfId="26621" hidden="1"/>
    <cellStyle name="Buena 7" xfId="21756" hidden="1"/>
    <cellStyle name="Buena 7" xfId="25520" hidden="1"/>
    <cellStyle name="Buena 7" xfId="25884" hidden="1"/>
    <cellStyle name="Buena 7" xfId="27880" hidden="1"/>
    <cellStyle name="Buena 7" xfId="27806" hidden="1"/>
    <cellStyle name="Buena 7" xfId="22553" hidden="1"/>
    <cellStyle name="Buena 7" xfId="27507" hidden="1"/>
    <cellStyle name="Buena 7" xfId="22690" hidden="1"/>
    <cellStyle name="Buena 7" xfId="23821" hidden="1"/>
    <cellStyle name="Buena 7" xfId="24022" hidden="1"/>
    <cellStyle name="Buena 7" xfId="25605" hidden="1"/>
    <cellStyle name="Buena 7" xfId="25787" hidden="1"/>
    <cellStyle name="Buena 7" xfId="31201" hidden="1"/>
    <cellStyle name="Buena 7" xfId="22448" hidden="1"/>
    <cellStyle name="Buena 7" xfId="26097" hidden="1"/>
    <cellStyle name="Buena 7" xfId="26101" hidden="1"/>
    <cellStyle name="Buena 7" xfId="21778" hidden="1"/>
    <cellStyle name="Buena 7" xfId="22338" hidden="1"/>
    <cellStyle name="Buena 7" xfId="26729" hidden="1"/>
    <cellStyle name="Buena 7" xfId="36239" hidden="1"/>
    <cellStyle name="Buena 7" xfId="36246" hidden="1"/>
    <cellStyle name="Buena 7" xfId="36256" hidden="1"/>
    <cellStyle name="Buena 7" xfId="36262" hidden="1"/>
    <cellStyle name="Buena 7" xfId="36510" hidden="1"/>
    <cellStyle name="Buena 7" xfId="36517" hidden="1"/>
    <cellStyle name="Buena 7" xfId="36527" hidden="1"/>
    <cellStyle name="Buena 7" xfId="36533" hidden="1"/>
    <cellStyle name="Buena 7" xfId="36269" hidden="1"/>
    <cellStyle name="Buena 7" xfId="36354" hidden="1"/>
    <cellStyle name="Buena 7" xfId="36424" hidden="1"/>
    <cellStyle name="Buena 7" xfId="36386" hidden="1"/>
    <cellStyle name="Buena 7" xfId="36548" hidden="1"/>
    <cellStyle name="Buena 7" xfId="22604" hidden="1"/>
    <cellStyle name="Buena 7" xfId="36384" hidden="1"/>
    <cellStyle name="Buena 7" xfId="36325" hidden="1"/>
    <cellStyle name="Buena 7" xfId="22790" hidden="1"/>
    <cellStyle name="Buena 7" xfId="26637" hidden="1"/>
    <cellStyle name="Buena 7" xfId="26995" hidden="1"/>
    <cellStyle name="Buena 7" xfId="25310" hidden="1"/>
    <cellStyle name="Buena 7" xfId="36557" hidden="1"/>
    <cellStyle name="Buena 7" xfId="36564" hidden="1"/>
    <cellStyle name="Buena 7" xfId="36574" hidden="1"/>
    <cellStyle name="Buena 7" xfId="36580" hidden="1"/>
    <cellStyle name="Buena 7" xfId="36828" hidden="1"/>
    <cellStyle name="Buena 7" xfId="36835" hidden="1"/>
    <cellStyle name="Buena 7" xfId="36845" hidden="1"/>
    <cellStyle name="Buena 7" xfId="36851" hidden="1"/>
    <cellStyle name="Buena 7" xfId="36587" hidden="1"/>
    <cellStyle name="Buena 7" xfId="36672" hidden="1"/>
    <cellStyle name="Buena 7" xfId="36742" hidden="1"/>
    <cellStyle name="Buena 7" xfId="36704" hidden="1"/>
    <cellStyle name="Buena 7" xfId="36866" hidden="1"/>
    <cellStyle name="Buena 7" xfId="26648" hidden="1"/>
    <cellStyle name="Buena 7" xfId="36702" hidden="1"/>
    <cellStyle name="Buena 7" xfId="36643" hidden="1"/>
    <cellStyle name="Buena 7" xfId="36945" hidden="1"/>
    <cellStyle name="Buena 7" xfId="36952" hidden="1"/>
    <cellStyle name="Buena 7" xfId="36962" hidden="1"/>
    <cellStyle name="Buena 7" xfId="36968" hidden="1"/>
    <cellStyle name="Buena 7" xfId="37047" hidden="1"/>
    <cellStyle name="Buena 7" xfId="37054" hidden="1"/>
    <cellStyle name="Buena 7" xfId="37064" hidden="1"/>
    <cellStyle name="Buena 7" xfId="37070" hidden="1"/>
    <cellStyle name="Buena 7" xfId="37318" hidden="1"/>
    <cellStyle name="Buena 7" xfId="37325" hidden="1"/>
    <cellStyle name="Buena 7" xfId="37335" hidden="1"/>
    <cellStyle name="Buena 7" xfId="37341" hidden="1"/>
    <cellStyle name="Buena 7" xfId="37077" hidden="1"/>
    <cellStyle name="Buena 7" xfId="37162" hidden="1"/>
    <cellStyle name="Buena 7" xfId="37232" hidden="1"/>
    <cellStyle name="Buena 7" xfId="37194" hidden="1"/>
    <cellStyle name="Buena 7" xfId="37356" hidden="1"/>
    <cellStyle name="Buena 7" xfId="36969" hidden="1"/>
    <cellStyle name="Buena 7" xfId="37192" hidden="1"/>
    <cellStyle name="Buena 7" xfId="37133" hidden="1"/>
    <cellStyle name="Buena 7" xfId="37435" hidden="1"/>
    <cellStyle name="Buena 7" xfId="37442" hidden="1"/>
    <cellStyle name="Buena 7" xfId="37452" hidden="1"/>
    <cellStyle name="Buena 7" xfId="37458" hidden="1"/>
    <cellStyle name="Buena 7" xfId="37537" hidden="1"/>
    <cellStyle name="Buena 7" xfId="37544" hidden="1"/>
    <cellStyle name="Buena 7" xfId="37554" hidden="1"/>
    <cellStyle name="Buena 7" xfId="37560" hidden="1"/>
    <cellStyle name="Buena 7" xfId="37808" hidden="1"/>
    <cellStyle name="Buena 7" xfId="37815" hidden="1"/>
    <cellStyle name="Buena 7" xfId="37825" hidden="1"/>
    <cellStyle name="Buena 7" xfId="37831" hidden="1"/>
    <cellStyle name="Buena 7" xfId="37567" hidden="1"/>
    <cellStyle name="Buena 7" xfId="37652" hidden="1"/>
    <cellStyle name="Buena 7" xfId="37722" hidden="1"/>
    <cellStyle name="Buena 7" xfId="37684" hidden="1"/>
    <cellStyle name="Buena 7" xfId="37846" hidden="1"/>
    <cellStyle name="Buena 7" xfId="37459" hidden="1"/>
    <cellStyle name="Buena 7" xfId="37682" hidden="1"/>
    <cellStyle name="Buena 7" xfId="37623" hidden="1"/>
    <cellStyle name="Buena 7" xfId="37925" hidden="1"/>
    <cellStyle name="Buena 7" xfId="37932" hidden="1"/>
    <cellStyle name="Buena 7" xfId="37942" hidden="1"/>
    <cellStyle name="Buena 7" xfId="37948" hidden="1"/>
    <cellStyle name="Buena 7" xfId="38027" hidden="1"/>
    <cellStyle name="Buena 7" xfId="38034" hidden="1"/>
    <cellStyle name="Buena 7" xfId="38044" hidden="1"/>
    <cellStyle name="Buena 7" xfId="38050" hidden="1"/>
    <cellStyle name="Buena 7" xfId="38298" hidden="1"/>
    <cellStyle name="Buena 7" xfId="38305" hidden="1"/>
    <cellStyle name="Buena 7" xfId="38315" hidden="1"/>
    <cellStyle name="Buena 7" xfId="38321" hidden="1"/>
    <cellStyle name="Buena 7" xfId="38057" hidden="1"/>
    <cellStyle name="Buena 7" xfId="38142" hidden="1"/>
    <cellStyle name="Buena 7" xfId="38212" hidden="1"/>
    <cellStyle name="Buena 7" xfId="38174" hidden="1"/>
    <cellStyle name="Buena 7" xfId="38336" hidden="1"/>
    <cellStyle name="Buena 7" xfId="37949" hidden="1"/>
    <cellStyle name="Buena 7" xfId="38172" hidden="1"/>
    <cellStyle name="Buena 7" xfId="38113" hidden="1"/>
    <cellStyle name="Buena 7" xfId="38415" hidden="1"/>
    <cellStyle name="Buena 7" xfId="38422" hidden="1"/>
    <cellStyle name="Buena 7" xfId="38432" hidden="1"/>
    <cellStyle name="Buena 7" xfId="38438" hidden="1"/>
    <cellStyle name="Buena 7" xfId="38517" hidden="1"/>
    <cellStyle name="Buena 7" xfId="38524" hidden="1"/>
    <cellStyle name="Buena 7" xfId="38534" hidden="1"/>
    <cellStyle name="Buena 7" xfId="38540" hidden="1"/>
    <cellStyle name="Buena 7" xfId="38788" hidden="1"/>
    <cellStyle name="Buena 7" xfId="38795" hidden="1"/>
    <cellStyle name="Buena 7" xfId="38805" hidden="1"/>
    <cellStyle name="Buena 7" xfId="38811" hidden="1"/>
    <cellStyle name="Buena 7" xfId="38547" hidden="1"/>
    <cellStyle name="Buena 7" xfId="38632" hidden="1"/>
    <cellStyle name="Buena 7" xfId="38702" hidden="1"/>
    <cellStyle name="Buena 7" xfId="38664" hidden="1"/>
    <cellStyle name="Buena 7" xfId="38826" hidden="1"/>
    <cellStyle name="Buena 7" xfId="38439" hidden="1"/>
    <cellStyle name="Buena 7" xfId="38662" hidden="1"/>
    <cellStyle name="Buena 7" xfId="38603"/>
    <cellStyle name="Bueno 2" xfId="524"/>
    <cellStyle name="Bueno 3" xfId="10015"/>
    <cellStyle name="Bueno 4" xfId="4868"/>
    <cellStyle name="Calc Currency (0)" xfId="182"/>
    <cellStyle name="Cálculo 2" xfId="153"/>
    <cellStyle name="Cálculo 3" xfId="1320"/>
    <cellStyle name="Celda de comprobación 2" xfId="154"/>
    <cellStyle name="Celda de comprobación 3" xfId="1321"/>
    <cellStyle name="Celda vinculada 2" xfId="155"/>
    <cellStyle name="Celda vinculada 3" xfId="1322"/>
    <cellStyle name="Comma [0] 2" xfId="79"/>
    <cellStyle name="Comma [0] 2 2" xfId="183"/>
    <cellStyle name="Comma [0] 3" xfId="14"/>
    <cellStyle name="Comma [0] 3 10" xfId="4990"/>
    <cellStyle name="Comma [0] 3 10 2" xfId="10138"/>
    <cellStyle name="Comma [0] 3 10 2 2" xfId="20921"/>
    <cellStyle name="Comma [0] 3 10 3" xfId="15788"/>
    <cellStyle name="Comma [0] 3 10 4" xfId="43841"/>
    <cellStyle name="Comma [0] 3 10 5" xfId="48684"/>
    <cellStyle name="Comma [0] 3 11" xfId="5019"/>
    <cellStyle name="Comma [0] 3 11 2" xfId="10167"/>
    <cellStyle name="Comma [0] 3 11 2 2" xfId="20950"/>
    <cellStyle name="Comma [0] 3 11 3" xfId="15816"/>
    <cellStyle name="Comma [0] 3 11 4" xfId="40"/>
    <cellStyle name="Comma [0] 3 11 4 2" xfId="111"/>
    <cellStyle name="Comma [0] 3 11 4 2 2" xfId="43913"/>
    <cellStyle name="Comma [0] 3 11 4 2 3" xfId="124"/>
    <cellStyle name="Comma [0] 3 11 5" xfId="43870"/>
    <cellStyle name="Comma [0] 3 11 6" xfId="48713"/>
    <cellStyle name="Comma [0] 3 12" xfId="5468"/>
    <cellStyle name="Comma [0] 3 12 2" xfId="16259"/>
    <cellStyle name="Comma [0] 3 13" xfId="11069"/>
    <cellStyle name="Comma [0] 3 14" xfId="38937"/>
    <cellStyle name="Comma [0] 3 14 2" xfId="29"/>
    <cellStyle name="Comma [0] 3 15" xfId="39186"/>
    <cellStyle name="Comma [0] 3 16" xfId="44033"/>
    <cellStyle name="Comma [0] 3 2" xfId="491"/>
    <cellStyle name="Comma [0] 3 2 2" xfId="1583"/>
    <cellStyle name="Comma [0] 3 2 2 2" xfId="3892"/>
    <cellStyle name="Comma [0] 3 2 2 2 2" xfId="9039"/>
    <cellStyle name="Comma [0] 3 2 2 2 2 2" xfId="19822"/>
    <cellStyle name="Comma [0] 3 2 2 2 3" xfId="14690"/>
    <cellStyle name="Comma [0] 3 2 2 2 4" xfId="42749"/>
    <cellStyle name="Comma [0] 3 2 2 2 5" xfId="47592"/>
    <cellStyle name="Comma [0] 3 2 2 3" xfId="6758"/>
    <cellStyle name="Comma [0] 3 2 2 3 2" xfId="17541"/>
    <cellStyle name="Comma [0] 3 2 2 4" xfId="12403"/>
    <cellStyle name="Comma [0] 3 2 2 5" xfId="40473"/>
    <cellStyle name="Comma [0] 3 2 2 6" xfId="45316"/>
    <cellStyle name="Comma [0] 3 2 3" xfId="2831"/>
    <cellStyle name="Comma [0] 3 2 3 2" xfId="7985"/>
    <cellStyle name="Comma [0] 3 2 3 2 2" xfId="18768"/>
    <cellStyle name="Comma [0] 3 2 3 3" xfId="13636"/>
    <cellStyle name="Comma [0] 3 2 3 4" xfId="41695"/>
    <cellStyle name="Comma [0] 3 2 3 5" xfId="46538"/>
    <cellStyle name="Comma [0] 3 2 4" xfId="5696"/>
    <cellStyle name="Comma [0] 3 2 4 2" xfId="16485"/>
    <cellStyle name="Comma [0] 3 2 5" xfId="11319"/>
    <cellStyle name="Comma [0] 3 2 6" xfId="39428"/>
    <cellStyle name="Comma [0] 3 2 7" xfId="44274"/>
    <cellStyle name="Comma [0] 3 3" xfId="696"/>
    <cellStyle name="Comma [0] 3 3 2" xfId="1780"/>
    <cellStyle name="Comma [0] 3 3 2 2" xfId="4089"/>
    <cellStyle name="Comma [0] 3 3 2 2 2" xfId="9236"/>
    <cellStyle name="Comma [0] 3 3 2 2 2 2" xfId="20019"/>
    <cellStyle name="Comma [0] 3 3 2 2 3" xfId="14887"/>
    <cellStyle name="Comma [0] 3 3 2 2 4" xfId="42946"/>
    <cellStyle name="Comma [0] 3 3 2 2 5" xfId="47789"/>
    <cellStyle name="Comma [0] 3 3 2 3" xfId="6955"/>
    <cellStyle name="Comma [0] 3 3 2 3 2" xfId="17738"/>
    <cellStyle name="Comma [0] 3 3 2 4" xfId="12600"/>
    <cellStyle name="Comma [0] 3 3 2 5" xfId="40670"/>
    <cellStyle name="Comma [0] 3 3 2 6" xfId="45513"/>
    <cellStyle name="Comma [0] 3 3 3" xfId="3034"/>
    <cellStyle name="Comma [0] 3 3 3 2" xfId="8182"/>
    <cellStyle name="Comma [0] 3 3 3 2 2" xfId="18965"/>
    <cellStyle name="Comma [0] 3 3 3 3" xfId="13833"/>
    <cellStyle name="Comma [0] 3 3 3 4" xfId="41892"/>
    <cellStyle name="Comma [0] 3 3 3 5" xfId="46735"/>
    <cellStyle name="Comma [0] 3 3 4" xfId="5899"/>
    <cellStyle name="Comma [0] 3 3 4 2" xfId="16683"/>
    <cellStyle name="Comma [0] 3 3 5" xfId="11525"/>
    <cellStyle name="Comma [0] 3 3 6" xfId="39623"/>
    <cellStyle name="Comma [0] 3 3 7" xfId="44469"/>
    <cellStyle name="Comma [0] 3 4" xfId="828"/>
    <cellStyle name="Comma [0] 3 4 2" xfId="1911"/>
    <cellStyle name="Comma [0] 3 4 2 2" xfId="4220"/>
    <cellStyle name="Comma [0] 3 4 2 2 2" xfId="9367"/>
    <cellStyle name="Comma [0] 3 4 2 2 2 2" xfId="20150"/>
    <cellStyle name="Comma [0] 3 4 2 2 3" xfId="15018"/>
    <cellStyle name="Comma [0] 3 4 2 2 4" xfId="43077"/>
    <cellStyle name="Comma [0] 3 4 2 2 5" xfId="47920"/>
    <cellStyle name="Comma [0] 3 4 2 3" xfId="7086"/>
    <cellStyle name="Comma [0] 3 4 2 3 2" xfId="17869"/>
    <cellStyle name="Comma [0] 3 4 2 4" xfId="12731"/>
    <cellStyle name="Comma [0] 3 4 2 5" xfId="40801"/>
    <cellStyle name="Comma [0] 3 4 2 6" xfId="45644"/>
    <cellStyle name="Comma [0] 3 4 3" xfId="3165"/>
    <cellStyle name="Comma [0] 3 4 3 2" xfId="8312"/>
    <cellStyle name="Comma [0] 3 4 3 2 2" xfId="19095"/>
    <cellStyle name="Comma [0] 3 4 3 3" xfId="13963"/>
    <cellStyle name="Comma [0] 3 4 3 4" xfId="42022"/>
    <cellStyle name="Comma [0] 3 4 3 5" xfId="46865"/>
    <cellStyle name="Comma [0] 3 4 4" xfId="6029"/>
    <cellStyle name="Comma [0] 3 4 4 2" xfId="16812"/>
    <cellStyle name="Comma [0] 3 4 5" xfId="11656"/>
    <cellStyle name="Comma [0] 3 4 6" xfId="132"/>
    <cellStyle name="Comma [0] 3 4 7" xfId="39752"/>
    <cellStyle name="Comma [0] 3 4 8" xfId="44599"/>
    <cellStyle name="Comma [0] 3 5" xfId="1128"/>
    <cellStyle name="Comma [0] 3 5 2" xfId="2212"/>
    <cellStyle name="Comma [0] 3 5 2 2" xfId="4520"/>
    <cellStyle name="Comma [0] 3 5 2 2 2" xfId="9667"/>
    <cellStyle name="Comma [0] 3 5 2 2 2 2" xfId="20450"/>
    <cellStyle name="Comma [0] 3 5 2 2 3" xfId="15318"/>
    <cellStyle name="Comma [0] 3 5 2 2 4" xfId="43377"/>
    <cellStyle name="Comma [0] 3 5 2 2 5" xfId="48220"/>
    <cellStyle name="Comma [0] 3 5 2 3" xfId="7386"/>
    <cellStyle name="Comma [0] 3 5 2 3 2" xfId="18169"/>
    <cellStyle name="Comma [0] 3 5 2 4" xfId="13032"/>
    <cellStyle name="Comma [0] 3 5 2 5" xfId="41101"/>
    <cellStyle name="Comma [0] 3 5 2 6" xfId="45944"/>
    <cellStyle name="Comma [0] 3 5 3" xfId="3465"/>
    <cellStyle name="Comma [0] 3 5 3 2" xfId="8612"/>
    <cellStyle name="Comma [0] 3 5 3 2 2" xfId="19395"/>
    <cellStyle name="Comma [0] 3 5 3 3" xfId="14263"/>
    <cellStyle name="Comma [0] 3 5 3 4" xfId="42322"/>
    <cellStyle name="Comma [0] 3 5 3 5" xfId="47165"/>
    <cellStyle name="Comma [0] 3 5 4" xfId="6329"/>
    <cellStyle name="Comma [0] 3 5 4 2" xfId="17112"/>
    <cellStyle name="Comma [0] 3 5 5" xfId="11956"/>
    <cellStyle name="Comma [0] 3 5 6" xfId="40053"/>
    <cellStyle name="Comma [0] 3 5 7" xfId="44899"/>
    <cellStyle name="Comma [0] 3 6" xfId="1323"/>
    <cellStyle name="Comma [0] 3 6 2" xfId="3648"/>
    <cellStyle name="Comma [0] 3 6 2 2" xfId="8795"/>
    <cellStyle name="Comma [0] 3 6 2 2 2" xfId="19578"/>
    <cellStyle name="Comma [0] 3 6 2 3" xfId="14446"/>
    <cellStyle name="Comma [0] 3 6 2 4" xfId="42505"/>
    <cellStyle name="Comma [0] 3 6 2 5" xfId="47348"/>
    <cellStyle name="Comma [0] 3 6 3" xfId="6515"/>
    <cellStyle name="Comma [0] 3 6 3 2" xfId="17298"/>
    <cellStyle name="Comma [0] 3 6 4" xfId="12145"/>
    <cellStyle name="Comma [0] 3 6 5" xfId="40231"/>
    <cellStyle name="Comma [0] 3 6 6" xfId="45074"/>
    <cellStyle name="Comma [0] 3 7" xfId="2410"/>
    <cellStyle name="Comma [0] 3 7 2" xfId="4712"/>
    <cellStyle name="Comma [0] 3 7 2 2" xfId="9859"/>
    <cellStyle name="Comma [0] 3 7 2 2 2" xfId="20642"/>
    <cellStyle name="Comma [0] 3 7 2 3" xfId="15510"/>
    <cellStyle name="Comma [0] 3 7 2 4" xfId="43569"/>
    <cellStyle name="Comma [0] 3 7 2 5" xfId="48412"/>
    <cellStyle name="Comma [0] 3 7 3" xfId="7578"/>
    <cellStyle name="Comma [0] 3 7 3 2" xfId="18361"/>
    <cellStyle name="Comma [0] 3 7 4" xfId="13224"/>
    <cellStyle name="Comma [0] 3 7 5" xfId="41293"/>
    <cellStyle name="Comma [0] 3 7 6" xfId="46136"/>
    <cellStyle name="Comma [0] 3 8" xfId="2573"/>
    <cellStyle name="Comma [0] 3 8 2" xfId="7741"/>
    <cellStyle name="Comma [0] 3 8 2 2" xfId="18524"/>
    <cellStyle name="Comma [0] 3 8 3" xfId="13388"/>
    <cellStyle name="Comma [0] 3 8 4" xfId="41453"/>
    <cellStyle name="Comma [0] 3 8 5" xfId="46296"/>
    <cellStyle name="Comma [0] 3 9" xfId="4976"/>
    <cellStyle name="Comma [0] 3 9 2" xfId="10124"/>
    <cellStyle name="Comma [0] 3 9 2 2" xfId="20907"/>
    <cellStyle name="Comma [0] 3 9 3" xfId="15774"/>
    <cellStyle name="Comma [0] 3 9 4" xfId="43830"/>
    <cellStyle name="Comma [0] 3 9 5" xfId="48673"/>
    <cellStyle name="Comma 10" xfId="184"/>
    <cellStyle name="Comma 10 10" xfId="11055"/>
    <cellStyle name="Comma 10 11" xfId="39187"/>
    <cellStyle name="Comma 10 12" xfId="44034"/>
    <cellStyle name="Comma 10 2" xfId="9"/>
    <cellStyle name="Comma 10 2 10" xfId="39447"/>
    <cellStyle name="Comma 10 2 11" xfId="44293"/>
    <cellStyle name="Comma 10 2 2" xfId="767"/>
    <cellStyle name="Comma 10 2 2 2" xfId="1850"/>
    <cellStyle name="Comma 10 2 2 2 2" xfId="4159"/>
    <cellStyle name="Comma 10 2 2 2 2 2" xfId="9306"/>
    <cellStyle name="Comma 10 2 2 2 2 2 2" xfId="20089"/>
    <cellStyle name="Comma 10 2 2 2 2 3" xfId="14957"/>
    <cellStyle name="Comma 10 2 2 2 2 4" xfId="43016"/>
    <cellStyle name="Comma 10 2 2 2 2 5" xfId="47859"/>
    <cellStyle name="Comma 10 2 2 2 3" xfId="7025"/>
    <cellStyle name="Comma 10 2 2 2 3 2" xfId="17808"/>
    <cellStyle name="Comma 10 2 2 2 4" xfId="12670"/>
    <cellStyle name="Comma 10 2 2 2 5" xfId="40740"/>
    <cellStyle name="Comma 10 2 2 2 6" xfId="45583"/>
    <cellStyle name="Comma 10 2 2 3" xfId="3104"/>
    <cellStyle name="Comma 10 2 2 3 2" xfId="8251"/>
    <cellStyle name="Comma 10 2 2 3 2 2" xfId="19034"/>
    <cellStyle name="Comma 10 2 2 3 3" xfId="13902"/>
    <cellStyle name="Comma 10 2 2 3 4" xfId="41961"/>
    <cellStyle name="Comma 10 2 2 3 5" xfId="46804"/>
    <cellStyle name="Comma 10 2 2 4" xfId="5968"/>
    <cellStyle name="Comma 10 2 2 4 2" xfId="16751"/>
    <cellStyle name="Comma 10 2 2 5" xfId="11595"/>
    <cellStyle name="Comma 10 2 2 6" xfId="39691"/>
    <cellStyle name="Comma 10 2 2 7" xfId="44538"/>
    <cellStyle name="Comma 10 2 3" xfId="1056"/>
    <cellStyle name="Comma 10 2 3 2" xfId="2140"/>
    <cellStyle name="Comma 10 2 3 2 2" xfId="4448"/>
    <cellStyle name="Comma 10 2 3 2 2 2" xfId="9595"/>
    <cellStyle name="Comma 10 2 3 2 2 2 2" xfId="20378"/>
    <cellStyle name="Comma 10 2 3 2 2 3" xfId="15246"/>
    <cellStyle name="Comma 10 2 3 2 2 4" xfId="43305"/>
    <cellStyle name="Comma 10 2 3 2 2 5" xfId="48148"/>
    <cellStyle name="Comma 10 2 3 2 3" xfId="7314"/>
    <cellStyle name="Comma 10 2 3 2 3 2" xfId="18097"/>
    <cellStyle name="Comma 10 2 3 2 4" xfId="12960"/>
    <cellStyle name="Comma 10 2 3 2 5" xfId="41029"/>
    <cellStyle name="Comma 10 2 3 2 6" xfId="45872"/>
    <cellStyle name="Comma 10 2 3 3" xfId="3393"/>
    <cellStyle name="Comma 10 2 3 3 2" xfId="8540"/>
    <cellStyle name="Comma 10 2 3 3 2 2" xfId="19323"/>
    <cellStyle name="Comma 10 2 3 3 3" xfId="14191"/>
    <cellStyle name="Comma 10 2 3 3 4" xfId="42250"/>
    <cellStyle name="Comma 10 2 3 3 5" xfId="47093"/>
    <cellStyle name="Comma 10 2 3 4" xfId="6257"/>
    <cellStyle name="Comma 10 2 3 4 2" xfId="17040"/>
    <cellStyle name="Comma 10 2 3 5" xfId="11884"/>
    <cellStyle name="Comma 10 2 3 6" xfId="39981"/>
    <cellStyle name="Comma 10 2 3 7" xfId="44827"/>
    <cellStyle name="Comma 10 2 4" xfId="1602"/>
    <cellStyle name="Comma 10 2 4 2" xfId="3911"/>
    <cellStyle name="Comma 10 2 4 2 2" xfId="9058"/>
    <cellStyle name="Comma 10 2 4 2 2 2" xfId="19841"/>
    <cellStyle name="Comma 10 2 4 2 3" xfId="14709"/>
    <cellStyle name="Comma 10 2 4 2 4" xfId="42768"/>
    <cellStyle name="Comma 10 2 4 2 5" xfId="47611"/>
    <cellStyle name="Comma 10 2 4 3" xfId="6777"/>
    <cellStyle name="Comma 10 2 4 3 2" xfId="17560"/>
    <cellStyle name="Comma 10 2 4 4" xfId="12422"/>
    <cellStyle name="Comma 10 2 4 5" xfId="40492"/>
    <cellStyle name="Comma 10 2 4 6" xfId="45335"/>
    <cellStyle name="Comma 10 2 5" xfId="2508"/>
    <cellStyle name="Comma 10 2 5 2" xfId="4810"/>
    <cellStyle name="Comma 10 2 5 2 2" xfId="9957"/>
    <cellStyle name="Comma 10 2 5 2 2 2" xfId="20740"/>
    <cellStyle name="Comma 10 2 5 2 3" xfId="15608"/>
    <cellStyle name="Comma 10 2 5 2 4" xfId="43667"/>
    <cellStyle name="Comma 10 2 5 2 5" xfId="48510"/>
    <cellStyle name="Comma 10 2 5 3" xfId="7676"/>
    <cellStyle name="Comma 10 2 5 3 2" xfId="18459"/>
    <cellStyle name="Comma 10 2 5 4" xfId="13322"/>
    <cellStyle name="Comma 10 2 5 5" xfId="41391"/>
    <cellStyle name="Comma 10 2 5 6" xfId="46234"/>
    <cellStyle name="Comma 10 2 6" xfId="2850"/>
    <cellStyle name="Comma 10 2 6 2" xfId="8004"/>
    <cellStyle name="Comma 10 2 6 2 2" xfId="18787"/>
    <cellStyle name="Comma 10 2 6 3" xfId="13655"/>
    <cellStyle name="Comma 10 2 6 4" xfId="41714"/>
    <cellStyle name="Comma 10 2 6 5" xfId="46557"/>
    <cellStyle name="Comma 10 2 7" xfId="5715"/>
    <cellStyle name="Comma 10 2 7 2" xfId="16504"/>
    <cellStyle name="Comma 10 2 8" xfId="11338"/>
    <cellStyle name="Comma 10 2 9" xfId="38899"/>
    <cellStyle name="Comma 10 2 9 2" xfId="38949"/>
    <cellStyle name="Comma 10 2 9 2 2" xfId="39110"/>
    <cellStyle name="Comma 10 2 9 2 2 2" xfId="54"/>
    <cellStyle name="Comma 10 2 9 3" xfId="39125"/>
    <cellStyle name="Comma 10 2 9 3 2" xfId="43912"/>
    <cellStyle name="Comma 10 2 9 3 3" xfId="129"/>
    <cellStyle name="Comma 10 3" xfId="1198"/>
    <cellStyle name="Comma 10 3 2" xfId="2282"/>
    <cellStyle name="Comma 10 3 2 2" xfId="4590"/>
    <cellStyle name="Comma 10 3 2 2 2" xfId="9737"/>
    <cellStyle name="Comma 10 3 2 2 2 2" xfId="20520"/>
    <cellStyle name="Comma 10 3 2 2 3" xfId="15388"/>
    <cellStyle name="Comma 10 3 2 2 4" xfId="43447"/>
    <cellStyle name="Comma 10 3 2 2 5" xfId="48290"/>
    <cellStyle name="Comma 10 3 2 3" xfId="7456"/>
    <cellStyle name="Comma 10 3 2 3 2" xfId="18239"/>
    <cellStyle name="Comma 10 3 2 4" xfId="13102"/>
    <cellStyle name="Comma 10 3 2 5" xfId="41171"/>
    <cellStyle name="Comma 10 3 2 6" xfId="46014"/>
    <cellStyle name="Comma 10 3 3" xfId="3533"/>
    <cellStyle name="Comma 10 3 3 2" xfId="8680"/>
    <cellStyle name="Comma 10 3 3 2 2" xfId="19463"/>
    <cellStyle name="Comma 10 3 3 3" xfId="14331"/>
    <cellStyle name="Comma 10 3 3 4" xfId="42390"/>
    <cellStyle name="Comma 10 3 3 5" xfId="47233"/>
    <cellStyle name="Comma 10 3 4" xfId="5000"/>
    <cellStyle name="Comma 10 3 4 2" xfId="10148"/>
    <cellStyle name="Comma 10 3 4 2 2" xfId="20931"/>
    <cellStyle name="Comma 10 3 4 3" xfId="15798"/>
    <cellStyle name="Comma 10 3 4 4" xfId="38886"/>
    <cellStyle name="Comma 10 3 4 5" xfId="39011"/>
    <cellStyle name="Comma 10 3 4 6" xfId="43851"/>
    <cellStyle name="Comma 10 3 4 7" xfId="48694"/>
    <cellStyle name="Comma 10 3 4 7 2" xfId="48732"/>
    <cellStyle name="Comma 10 3 5" xfId="6399"/>
    <cellStyle name="Comma 10 3 5 2" xfId="17182"/>
    <cellStyle name="Comma 10 3 6" xfId="12026"/>
    <cellStyle name="Comma 10 3 7" xfId="40118"/>
    <cellStyle name="Comma 10 3 8" xfId="44961"/>
    <cellStyle name="Comma 10 4" xfId="1324"/>
    <cellStyle name="Comma 10 4 2" xfId="3649"/>
    <cellStyle name="Comma 10 4 2 2" xfId="8796"/>
    <cellStyle name="Comma 10 4 2 2 2" xfId="19579"/>
    <cellStyle name="Comma 10 4 2 3" xfId="14447"/>
    <cellStyle name="Comma 10 4 2 4" xfId="42506"/>
    <cellStyle name="Comma 10 4 2 5" xfId="47349"/>
    <cellStyle name="Comma 10 4 3" xfId="6516"/>
    <cellStyle name="Comma 10 4 3 2" xfId="17299"/>
    <cellStyle name="Comma 10 4 4" xfId="12146"/>
    <cellStyle name="Comma 10 4 5" xfId="40232"/>
    <cellStyle name="Comma 10 4 6" xfId="45075"/>
    <cellStyle name="Comma 10 5" xfId="2598"/>
    <cellStyle name="Comma 10 5 2" xfId="7758"/>
    <cellStyle name="Comma 10 5 2 2" xfId="18541"/>
    <cellStyle name="Comma 10 5 3" xfId="13407"/>
    <cellStyle name="Comma 10 5 4" xfId="41469"/>
    <cellStyle name="Comma 10 5 5" xfId="46312"/>
    <cellStyle name="Comma 10 6" xfId="4992"/>
    <cellStyle name="Comma 10 6 2" xfId="10140"/>
    <cellStyle name="Comma 10 6 2 2" xfId="20923"/>
    <cellStyle name="Comma 10 6 3" xfId="15790"/>
    <cellStyle name="Comma 10 6 4" xfId="38885"/>
    <cellStyle name="Comma 10 6 5" xfId="39010"/>
    <cellStyle name="Comma 10 6 6" xfId="43843"/>
    <cellStyle name="Comma 10 6 7" xfId="48686"/>
    <cellStyle name="Comma 10 6 7 2" xfId="48728"/>
    <cellStyle name="Comma 10 7" xfId="5009"/>
    <cellStyle name="Comma 10 7 2" xfId="10157"/>
    <cellStyle name="Comma 10 7 2 2" xfId="20940"/>
    <cellStyle name="Comma 10 7 3" xfId="15807"/>
    <cellStyle name="Comma 10 7 4" xfId="38892"/>
    <cellStyle name="Comma 10 7 5" xfId="39018"/>
    <cellStyle name="Comma 10 7 6" xfId="43860"/>
    <cellStyle name="Comma 10 7 7" xfId="48703"/>
    <cellStyle name="Comma 10 7 7 2" xfId="48739"/>
    <cellStyle name="Comma 10 8" xfId="5028"/>
    <cellStyle name="Comma 10 8 2" xfId="10176"/>
    <cellStyle name="Comma 10 8 2 2" xfId="20959"/>
    <cellStyle name="Comma 10 8 3" xfId="15825"/>
    <cellStyle name="Comma 10 9" xfId="5469"/>
    <cellStyle name="Comma 10 9 2" xfId="16260"/>
    <cellStyle name="Comma 11" xfId="185"/>
    <cellStyle name="Comma 11 2" xfId="1325"/>
    <cellStyle name="Comma 11 2 2" xfId="3650"/>
    <cellStyle name="Comma 11 2 2 2" xfId="8797"/>
    <cellStyle name="Comma 11 2 2 2 2" xfId="19580"/>
    <cellStyle name="Comma 11 2 2 3" xfId="14448"/>
    <cellStyle name="Comma 11 2 2 4" xfId="42507"/>
    <cellStyle name="Comma 11 2 2 5" xfId="47350"/>
    <cellStyle name="Comma 11 2 3" xfId="6517"/>
    <cellStyle name="Comma 11 2 3 2" xfId="17300"/>
    <cellStyle name="Comma 11 2 4" xfId="12147"/>
    <cellStyle name="Comma 11 2 5" xfId="40233"/>
    <cellStyle name="Comma 11 2 6" xfId="45076"/>
    <cellStyle name="Comma 11 3" xfId="2599"/>
    <cellStyle name="Comma 11 3 2" xfId="7759"/>
    <cellStyle name="Comma 11 3 2 2" xfId="18542"/>
    <cellStyle name="Comma 11 3 3" xfId="13408"/>
    <cellStyle name="Comma 11 3 4" xfId="41470"/>
    <cellStyle name="Comma 11 3 5" xfId="46313"/>
    <cellStyle name="Comma 11 4" xfId="5470"/>
    <cellStyle name="Comma 11 4 2" xfId="16261"/>
    <cellStyle name="Comma 11 5" xfId="11056"/>
    <cellStyle name="Comma 11 6" xfId="39188"/>
    <cellStyle name="Comma 11 7" xfId="44035"/>
    <cellStyle name="Comma 12" xfId="186"/>
    <cellStyle name="Comma 12 2" xfId="1326"/>
    <cellStyle name="Comma 12 2 2" xfId="3651"/>
    <cellStyle name="Comma 12 2 2 2" xfId="8798"/>
    <cellStyle name="Comma 12 2 2 2 2" xfId="19581"/>
    <cellStyle name="Comma 12 2 2 3" xfId="14449"/>
    <cellStyle name="Comma 12 2 2 4" xfId="42508"/>
    <cellStyle name="Comma 12 2 2 5" xfId="47351"/>
    <cellStyle name="Comma 12 2 3" xfId="6518"/>
    <cellStyle name="Comma 12 2 3 2" xfId="17301"/>
    <cellStyle name="Comma 12 2 4" xfId="12148"/>
    <cellStyle name="Comma 12 2 5" xfId="40234"/>
    <cellStyle name="Comma 12 2 6" xfId="45077"/>
    <cellStyle name="Comma 12 3" xfId="2600"/>
    <cellStyle name="Comma 12 3 2" xfId="7760"/>
    <cellStyle name="Comma 12 3 2 2" xfId="18543"/>
    <cellStyle name="Comma 12 3 3" xfId="13409"/>
    <cellStyle name="Comma 12 3 4" xfId="41471"/>
    <cellStyle name="Comma 12 3 5" xfId="46314"/>
    <cellStyle name="Comma 12 4" xfId="5471"/>
    <cellStyle name="Comma 12 4 2" xfId="16262"/>
    <cellStyle name="Comma 12 5" xfId="11057"/>
    <cellStyle name="Comma 12 6" xfId="39189"/>
    <cellStyle name="Comma 12 7" xfId="44036"/>
    <cellStyle name="Comma 13" xfId="187"/>
    <cellStyle name="Comma 13 2" xfId="1327"/>
    <cellStyle name="Comma 13 2 2" xfId="3652"/>
    <cellStyle name="Comma 13 2 2 2" xfId="8799"/>
    <cellStyle name="Comma 13 2 2 2 2" xfId="19582"/>
    <cellStyle name="Comma 13 2 2 3" xfId="14450"/>
    <cellStyle name="Comma 13 2 2 4" xfId="42509"/>
    <cellStyle name="Comma 13 2 2 5" xfId="47352"/>
    <cellStyle name="Comma 13 2 3" xfId="6519"/>
    <cellStyle name="Comma 13 2 3 2" xfId="17302"/>
    <cellStyle name="Comma 13 2 4" xfId="12149"/>
    <cellStyle name="Comma 13 2 5" xfId="40235"/>
    <cellStyle name="Comma 13 2 6" xfId="45078"/>
    <cellStyle name="Comma 13 3" xfId="2601"/>
    <cellStyle name="Comma 13 3 2" xfId="7761"/>
    <cellStyle name="Comma 13 3 2 2" xfId="18544"/>
    <cellStyle name="Comma 13 3 3" xfId="13410"/>
    <cellStyle name="Comma 13 3 4" xfId="41472"/>
    <cellStyle name="Comma 13 3 5" xfId="46315"/>
    <cellStyle name="Comma 13 4" xfId="5472"/>
    <cellStyle name="Comma 13 4 2" xfId="16263"/>
    <cellStyle name="Comma 13 5" xfId="11058"/>
    <cellStyle name="Comma 13 6" xfId="39190"/>
    <cellStyle name="Comma 13 7" xfId="44037"/>
    <cellStyle name="Comma 14" xfId="188"/>
    <cellStyle name="Comma 14 2" xfId="1328"/>
    <cellStyle name="Comma 14 2 2" xfId="3653"/>
    <cellStyle name="Comma 14 2 2 2" xfId="8800"/>
    <cellStyle name="Comma 14 2 2 2 2" xfId="19583"/>
    <cellStyle name="Comma 14 2 2 3" xfId="14451"/>
    <cellStyle name="Comma 14 2 2 4" xfId="42510"/>
    <cellStyle name="Comma 14 2 2 5" xfId="47353"/>
    <cellStyle name="Comma 14 2 3" xfId="6520"/>
    <cellStyle name="Comma 14 2 3 2" xfId="17303"/>
    <cellStyle name="Comma 14 2 4" xfId="12150"/>
    <cellStyle name="Comma 14 2 5" xfId="40236"/>
    <cellStyle name="Comma 14 2 6" xfId="45079"/>
    <cellStyle name="Comma 14 3" xfId="2602"/>
    <cellStyle name="Comma 14 3 2" xfId="7762"/>
    <cellStyle name="Comma 14 3 2 2" xfId="18545"/>
    <cellStyle name="Comma 14 3 3" xfId="13411"/>
    <cellStyle name="Comma 14 3 4" xfId="41473"/>
    <cellStyle name="Comma 14 3 5" xfId="46316"/>
    <cellStyle name="Comma 14 4" xfId="5473"/>
    <cellStyle name="Comma 14 4 2" xfId="16264"/>
    <cellStyle name="Comma 14 5" xfId="11059"/>
    <cellStyle name="Comma 14 6" xfId="39191"/>
    <cellStyle name="Comma 14 7" xfId="44038"/>
    <cellStyle name="Comma 15" xfId="189"/>
    <cellStyle name="Comma 15 2" xfId="1329"/>
    <cellStyle name="Comma 15 2 2" xfId="3654"/>
    <cellStyle name="Comma 15 2 2 2" xfId="8801"/>
    <cellStyle name="Comma 15 2 2 2 2" xfId="19584"/>
    <cellStyle name="Comma 15 2 2 3" xfId="14452"/>
    <cellStyle name="Comma 15 2 2 4" xfId="42511"/>
    <cellStyle name="Comma 15 2 2 5" xfId="47354"/>
    <cellStyle name="Comma 15 2 3" xfId="6521"/>
    <cellStyle name="Comma 15 2 3 2" xfId="17304"/>
    <cellStyle name="Comma 15 2 4" xfId="12151"/>
    <cellStyle name="Comma 15 2 5" xfId="40237"/>
    <cellStyle name="Comma 15 2 6" xfId="45080"/>
    <cellStyle name="Comma 15 3" xfId="2603"/>
    <cellStyle name="Comma 15 3 2" xfId="7763"/>
    <cellStyle name="Comma 15 3 2 2" xfId="18546"/>
    <cellStyle name="Comma 15 3 3" xfId="13412"/>
    <cellStyle name="Comma 15 3 4" xfId="41474"/>
    <cellStyle name="Comma 15 3 5" xfId="46317"/>
    <cellStyle name="Comma 15 4" xfId="5474"/>
    <cellStyle name="Comma 15 4 2" xfId="16265"/>
    <cellStyle name="Comma 15 5" xfId="11060"/>
    <cellStyle name="Comma 15 6" xfId="39192"/>
    <cellStyle name="Comma 15 7" xfId="44039"/>
    <cellStyle name="Comma 16" xfId="190"/>
    <cellStyle name="Comma 16 2" xfId="1330"/>
    <cellStyle name="Comma 16 2 2" xfId="3655"/>
    <cellStyle name="Comma 16 2 2 2" xfId="8802"/>
    <cellStyle name="Comma 16 2 2 2 2" xfId="19585"/>
    <cellStyle name="Comma 16 2 2 3" xfId="14453"/>
    <cellStyle name="Comma 16 2 2 4" xfId="42512"/>
    <cellStyle name="Comma 16 2 2 5" xfId="47355"/>
    <cellStyle name="Comma 16 2 3" xfId="6522"/>
    <cellStyle name="Comma 16 2 3 2" xfId="17305"/>
    <cellStyle name="Comma 16 2 4" xfId="12152"/>
    <cellStyle name="Comma 16 2 5" xfId="40238"/>
    <cellStyle name="Comma 16 2 6" xfId="45081"/>
    <cellStyle name="Comma 16 3" xfId="2604"/>
    <cellStyle name="Comma 16 3 2" xfId="7764"/>
    <cellStyle name="Comma 16 3 2 2" xfId="18547"/>
    <cellStyle name="Comma 16 3 3" xfId="13413"/>
    <cellStyle name="Comma 16 3 4" xfId="41475"/>
    <cellStyle name="Comma 16 3 5" xfId="46318"/>
    <cellStyle name="Comma 16 4" xfId="5466"/>
    <cellStyle name="Comma 16 4 2" xfId="16258"/>
    <cellStyle name="Comma 16 5" xfId="11068"/>
    <cellStyle name="Comma 16 6" xfId="39193"/>
    <cellStyle name="Comma 16 7" xfId="44040"/>
    <cellStyle name="Comma 17" xfId="191"/>
    <cellStyle name="Comma 17 2" xfId="1331"/>
    <cellStyle name="Comma 17 2 2" xfId="3656"/>
    <cellStyle name="Comma 17 2 2 2" xfId="8803"/>
    <cellStyle name="Comma 17 2 2 2 2" xfId="19586"/>
    <cellStyle name="Comma 17 2 2 3" xfId="14454"/>
    <cellStyle name="Comma 17 2 2 4" xfId="42513"/>
    <cellStyle name="Comma 17 2 2 5" xfId="47356"/>
    <cellStyle name="Comma 17 2 3" xfId="6523"/>
    <cellStyle name="Comma 17 2 3 2" xfId="17306"/>
    <cellStyle name="Comma 17 2 4" xfId="12153"/>
    <cellStyle name="Comma 17 2 5" xfId="40239"/>
    <cellStyle name="Comma 17 2 6" xfId="45082"/>
    <cellStyle name="Comma 17 3" xfId="2605"/>
    <cellStyle name="Comma 17 3 2" xfId="7765"/>
    <cellStyle name="Comma 17 3 2 2" xfId="18548"/>
    <cellStyle name="Comma 17 3 3" xfId="13414"/>
    <cellStyle name="Comma 17 3 4" xfId="41476"/>
    <cellStyle name="Comma 17 3 5" xfId="46319"/>
    <cellStyle name="Comma 17 4" xfId="5465"/>
    <cellStyle name="Comma 17 4 2" xfId="16257"/>
    <cellStyle name="Comma 17 5" xfId="11072"/>
    <cellStyle name="Comma 17 6" xfId="39194"/>
    <cellStyle name="Comma 17 7" xfId="44041"/>
    <cellStyle name="Comma 18" xfId="192"/>
    <cellStyle name="Comma 18 2" xfId="1332"/>
    <cellStyle name="Comma 18 2 2" xfId="3657"/>
    <cellStyle name="Comma 18 2 2 2" xfId="8804"/>
    <cellStyle name="Comma 18 2 2 2 2" xfId="19587"/>
    <cellStyle name="Comma 18 2 2 3" xfId="14455"/>
    <cellStyle name="Comma 18 2 2 4" xfId="42514"/>
    <cellStyle name="Comma 18 2 2 5" xfId="47357"/>
    <cellStyle name="Comma 18 2 3" xfId="6524"/>
    <cellStyle name="Comma 18 2 3 2" xfId="17307"/>
    <cellStyle name="Comma 18 2 4" xfId="12154"/>
    <cellStyle name="Comma 18 2 5" xfId="40240"/>
    <cellStyle name="Comma 18 2 6" xfId="45083"/>
    <cellStyle name="Comma 18 3" xfId="2606"/>
    <cellStyle name="Comma 18 3 2" xfId="7766"/>
    <cellStyle name="Comma 18 3 2 2" xfId="18549"/>
    <cellStyle name="Comma 18 3 3" xfId="13415"/>
    <cellStyle name="Comma 18 3 4" xfId="41477"/>
    <cellStyle name="Comma 18 3 5" xfId="46320"/>
    <cellStyle name="Comma 18 4" xfId="5464"/>
    <cellStyle name="Comma 18 4 2" xfId="16256"/>
    <cellStyle name="Comma 18 5" xfId="11061"/>
    <cellStyle name="Comma 18 6" xfId="39195"/>
    <cellStyle name="Comma 18 7" xfId="44042"/>
    <cellStyle name="Comma 19" xfId="193"/>
    <cellStyle name="Comma 19 2" xfId="1333"/>
    <cellStyle name="Comma 19 2 2" xfId="3658"/>
    <cellStyle name="Comma 19 2 2 2" xfId="8805"/>
    <cellStyle name="Comma 19 2 2 2 2" xfId="19588"/>
    <cellStyle name="Comma 19 2 2 3" xfId="14456"/>
    <cellStyle name="Comma 19 2 2 4" xfId="42515"/>
    <cellStyle name="Comma 19 2 2 5" xfId="47358"/>
    <cellStyle name="Comma 19 2 3" xfId="6525"/>
    <cellStyle name="Comma 19 2 3 2" xfId="17308"/>
    <cellStyle name="Comma 19 2 4" xfId="12155"/>
    <cellStyle name="Comma 19 2 5" xfId="40241"/>
    <cellStyle name="Comma 19 2 6" xfId="45084"/>
    <cellStyle name="Comma 19 3" xfId="2607"/>
    <cellStyle name="Comma 19 3 2" xfId="7767"/>
    <cellStyle name="Comma 19 3 2 2" xfId="18550"/>
    <cellStyle name="Comma 19 3 3" xfId="13416"/>
    <cellStyle name="Comma 19 3 4" xfId="41478"/>
    <cellStyle name="Comma 19 3 5" xfId="46321"/>
    <cellStyle name="Comma 19 4" xfId="5463"/>
    <cellStyle name="Comma 19 4 2" xfId="16255"/>
    <cellStyle name="Comma 19 5" xfId="11062"/>
    <cellStyle name="Comma 19 6" xfId="39196"/>
    <cellStyle name="Comma 19 7" xfId="44043"/>
    <cellStyle name="Comma 2" xfId="59"/>
    <cellStyle name="Comma 2 10" xfId="194"/>
    <cellStyle name="Comma 2 11" xfId="195"/>
    <cellStyle name="Comma 2 2" xfId="196"/>
    <cellStyle name="Comma 2 3" xfId="197"/>
    <cellStyle name="Comma 2 3 2" xfId="11073"/>
    <cellStyle name="Comma 2 4" xfId="198"/>
    <cellStyle name="Comma 2 5" xfId="199"/>
    <cellStyle name="Comma 2 6" xfId="200"/>
    <cellStyle name="Comma 2 7" xfId="201"/>
    <cellStyle name="Comma 2 8" xfId="202"/>
    <cellStyle name="Comma 2 9" xfId="203"/>
    <cellStyle name="Comma 20" xfId="204"/>
    <cellStyle name="Comma 20 2" xfId="1334"/>
    <cellStyle name="Comma 20 2 2" xfId="3659"/>
    <cellStyle name="Comma 20 2 2 2" xfId="8806"/>
    <cellStyle name="Comma 20 2 2 2 2" xfId="19589"/>
    <cellStyle name="Comma 20 2 2 3" xfId="14457"/>
    <cellStyle name="Comma 20 2 2 4" xfId="42516"/>
    <cellStyle name="Comma 20 2 2 5" xfId="47359"/>
    <cellStyle name="Comma 20 2 3" xfId="6526"/>
    <cellStyle name="Comma 20 2 3 2" xfId="17309"/>
    <cellStyle name="Comma 20 2 4" xfId="12156"/>
    <cellStyle name="Comma 20 2 5" xfId="40242"/>
    <cellStyle name="Comma 20 2 6" xfId="45085"/>
    <cellStyle name="Comma 20 3" xfId="2608"/>
    <cellStyle name="Comma 20 3 2" xfId="7768"/>
    <cellStyle name="Comma 20 3 2 2" xfId="18551"/>
    <cellStyle name="Comma 20 3 3" xfId="13417"/>
    <cellStyle name="Comma 20 3 4" xfId="41479"/>
    <cellStyle name="Comma 20 3 5" xfId="46322"/>
    <cellStyle name="Comma 20 4" xfId="5475"/>
    <cellStyle name="Comma 20 4 2" xfId="16266"/>
    <cellStyle name="Comma 20 5" xfId="11075"/>
    <cellStyle name="Comma 20 6" xfId="39197"/>
    <cellStyle name="Comma 20 7" xfId="44044"/>
    <cellStyle name="Comma 21" xfId="205"/>
    <cellStyle name="Comma 21 2" xfId="1335"/>
    <cellStyle name="Comma 21 2 2" xfId="3660"/>
    <cellStyle name="Comma 21 2 2 2" xfId="8807"/>
    <cellStyle name="Comma 21 2 2 2 2" xfId="19590"/>
    <cellStyle name="Comma 21 2 2 3" xfId="14458"/>
    <cellStyle name="Comma 21 2 2 4" xfId="42517"/>
    <cellStyle name="Comma 21 2 2 5" xfId="47360"/>
    <cellStyle name="Comma 21 2 3" xfId="6527"/>
    <cellStyle name="Comma 21 2 3 2" xfId="17310"/>
    <cellStyle name="Comma 21 2 4" xfId="12157"/>
    <cellStyle name="Comma 21 2 5" xfId="40243"/>
    <cellStyle name="Comma 21 2 6" xfId="45086"/>
    <cellStyle name="Comma 21 3" xfId="2609"/>
    <cellStyle name="Comma 21 3 2" xfId="7769"/>
    <cellStyle name="Comma 21 3 2 2" xfId="18552"/>
    <cellStyle name="Comma 21 3 3" xfId="13418"/>
    <cellStyle name="Comma 21 3 4" xfId="41480"/>
    <cellStyle name="Comma 21 3 5" xfId="46323"/>
    <cellStyle name="Comma 21 4" xfId="5476"/>
    <cellStyle name="Comma 21 4 2" xfId="16267"/>
    <cellStyle name="Comma 21 5" xfId="11076"/>
    <cellStyle name="Comma 21 6" xfId="39198"/>
    <cellStyle name="Comma 21 7" xfId="44045"/>
    <cellStyle name="Comma 22" xfId="206"/>
    <cellStyle name="Comma 22 2" xfId="1336"/>
    <cellStyle name="Comma 22 2 2" xfId="3661"/>
    <cellStyle name="Comma 22 2 2 2" xfId="8808"/>
    <cellStyle name="Comma 22 2 2 2 2" xfId="19591"/>
    <cellStyle name="Comma 22 2 2 3" xfId="14459"/>
    <cellStyle name="Comma 22 2 2 4" xfId="42518"/>
    <cellStyle name="Comma 22 2 2 5" xfId="47361"/>
    <cellStyle name="Comma 22 2 3" xfId="6528"/>
    <cellStyle name="Comma 22 2 3 2" xfId="17311"/>
    <cellStyle name="Comma 22 2 4" xfId="12158"/>
    <cellStyle name="Comma 22 2 5" xfId="40244"/>
    <cellStyle name="Comma 22 2 6" xfId="45087"/>
    <cellStyle name="Comma 22 3" xfId="2610"/>
    <cellStyle name="Comma 22 3 2" xfId="7770"/>
    <cellStyle name="Comma 22 3 2 2" xfId="18553"/>
    <cellStyle name="Comma 22 3 3" xfId="13419"/>
    <cellStyle name="Comma 22 3 4" xfId="41481"/>
    <cellStyle name="Comma 22 3 5" xfId="46324"/>
    <cellStyle name="Comma 22 4" xfId="5477"/>
    <cellStyle name="Comma 22 4 2" xfId="16268"/>
    <cellStyle name="Comma 22 5" xfId="11077"/>
    <cellStyle name="Comma 22 6" xfId="39199"/>
    <cellStyle name="Comma 22 7" xfId="44046"/>
    <cellStyle name="Comma 23" xfId="207"/>
    <cellStyle name="Comma 23 2" xfId="1337"/>
    <cellStyle name="Comma 23 2 2" xfId="3662"/>
    <cellStyle name="Comma 23 2 2 2" xfId="8809"/>
    <cellStyle name="Comma 23 2 2 2 2" xfId="19592"/>
    <cellStyle name="Comma 23 2 2 3" xfId="14460"/>
    <cellStyle name="Comma 23 2 2 4" xfId="42519"/>
    <cellStyle name="Comma 23 2 2 5" xfId="47362"/>
    <cellStyle name="Comma 23 2 3" xfId="6529"/>
    <cellStyle name="Comma 23 2 3 2" xfId="17312"/>
    <cellStyle name="Comma 23 2 4" xfId="12159"/>
    <cellStyle name="Comma 23 2 5" xfId="40245"/>
    <cellStyle name="Comma 23 2 6" xfId="45088"/>
    <cellStyle name="Comma 23 3" xfId="2611"/>
    <cellStyle name="Comma 23 3 2" xfId="7771"/>
    <cellStyle name="Comma 23 3 2 2" xfId="18554"/>
    <cellStyle name="Comma 23 3 3" xfId="13420"/>
    <cellStyle name="Comma 23 3 4" xfId="41482"/>
    <cellStyle name="Comma 23 3 5" xfId="46325"/>
    <cellStyle name="Comma 23 4" xfId="5478"/>
    <cellStyle name="Comma 23 4 2" xfId="16269"/>
    <cellStyle name="Comma 23 5" xfId="11078"/>
    <cellStyle name="Comma 23 6" xfId="39200"/>
    <cellStyle name="Comma 23 7" xfId="44047"/>
    <cellStyle name="Comma 24" xfId="208"/>
    <cellStyle name="Comma 24 2" xfId="1338"/>
    <cellStyle name="Comma 24 2 2" xfId="3663"/>
    <cellStyle name="Comma 24 2 2 2" xfId="8810"/>
    <cellStyle name="Comma 24 2 2 2 2" xfId="19593"/>
    <cellStyle name="Comma 24 2 2 3" xfId="14461"/>
    <cellStyle name="Comma 24 2 2 4" xfId="42520"/>
    <cellStyle name="Comma 24 2 2 5" xfId="47363"/>
    <cellStyle name="Comma 24 2 3" xfId="6530"/>
    <cellStyle name="Comma 24 2 3 2" xfId="17313"/>
    <cellStyle name="Comma 24 2 4" xfId="12160"/>
    <cellStyle name="Comma 24 2 5" xfId="40246"/>
    <cellStyle name="Comma 24 2 6" xfId="45089"/>
    <cellStyle name="Comma 24 3" xfId="2612"/>
    <cellStyle name="Comma 24 3 2" xfId="7772"/>
    <cellStyle name="Comma 24 3 2 2" xfId="18555"/>
    <cellStyle name="Comma 24 3 3" xfId="13421"/>
    <cellStyle name="Comma 24 3 4" xfId="41483"/>
    <cellStyle name="Comma 24 3 5" xfId="46326"/>
    <cellStyle name="Comma 24 4" xfId="5479"/>
    <cellStyle name="Comma 24 4 2" xfId="16270"/>
    <cellStyle name="Comma 24 5" xfId="11079"/>
    <cellStyle name="Comma 24 6" xfId="39201"/>
    <cellStyle name="Comma 24 7" xfId="44048"/>
    <cellStyle name="Comma 25" xfId="209"/>
    <cellStyle name="Comma 25 2" xfId="1339"/>
    <cellStyle name="Comma 25 2 2" xfId="3664"/>
    <cellStyle name="Comma 25 2 2 2" xfId="8811"/>
    <cellStyle name="Comma 25 2 2 2 2" xfId="19594"/>
    <cellStyle name="Comma 25 2 2 3" xfId="14462"/>
    <cellStyle name="Comma 25 2 2 4" xfId="42521"/>
    <cellStyle name="Comma 25 2 2 5" xfId="47364"/>
    <cellStyle name="Comma 25 2 3" xfId="6531"/>
    <cellStyle name="Comma 25 2 3 2" xfId="17314"/>
    <cellStyle name="Comma 25 2 4" xfId="12161"/>
    <cellStyle name="Comma 25 2 5" xfId="40247"/>
    <cellStyle name="Comma 25 2 6" xfId="45090"/>
    <cellStyle name="Comma 25 3" xfId="2613"/>
    <cellStyle name="Comma 25 3 2" xfId="7773"/>
    <cellStyle name="Comma 25 3 2 2" xfId="18556"/>
    <cellStyle name="Comma 25 3 3" xfId="13422"/>
    <cellStyle name="Comma 25 3 4" xfId="41484"/>
    <cellStyle name="Comma 25 3 5" xfId="46327"/>
    <cellStyle name="Comma 25 4" xfId="5480"/>
    <cellStyle name="Comma 25 4 2" xfId="16271"/>
    <cellStyle name="Comma 25 5" xfId="11080"/>
    <cellStyle name="Comma 25 6" xfId="39202"/>
    <cellStyle name="Comma 25 7" xfId="44049"/>
    <cellStyle name="Comma 26" xfId="210"/>
    <cellStyle name="Comma 26 2" xfId="1340"/>
    <cellStyle name="Comma 26 2 2" xfId="3665"/>
    <cellStyle name="Comma 26 2 2 2" xfId="8812"/>
    <cellStyle name="Comma 26 2 2 2 2" xfId="19595"/>
    <cellStyle name="Comma 26 2 2 3" xfId="14463"/>
    <cellStyle name="Comma 26 2 2 4" xfId="42522"/>
    <cellStyle name="Comma 26 2 2 5" xfId="47365"/>
    <cellStyle name="Comma 26 2 3" xfId="6532"/>
    <cellStyle name="Comma 26 2 3 2" xfId="17315"/>
    <cellStyle name="Comma 26 2 4" xfId="12162"/>
    <cellStyle name="Comma 26 2 5" xfId="40248"/>
    <cellStyle name="Comma 26 2 6" xfId="45091"/>
    <cellStyle name="Comma 26 3" xfId="2614"/>
    <cellStyle name="Comma 26 3 2" xfId="7774"/>
    <cellStyle name="Comma 26 3 2 2" xfId="18557"/>
    <cellStyle name="Comma 26 3 3" xfId="13423"/>
    <cellStyle name="Comma 26 3 4" xfId="41485"/>
    <cellStyle name="Comma 26 3 5" xfId="46328"/>
    <cellStyle name="Comma 26 4" xfId="5481"/>
    <cellStyle name="Comma 26 4 2" xfId="16272"/>
    <cellStyle name="Comma 26 5" xfId="11081"/>
    <cellStyle name="Comma 26 6" xfId="39203"/>
    <cellStyle name="Comma 26 7" xfId="44050"/>
    <cellStyle name="Comma 27" xfId="211"/>
    <cellStyle name="Comma 27 2" xfId="1341"/>
    <cellStyle name="Comma 27 2 2" xfId="3666"/>
    <cellStyle name="Comma 27 2 2 2" xfId="8813"/>
    <cellStyle name="Comma 27 2 2 2 2" xfId="19596"/>
    <cellStyle name="Comma 27 2 2 3" xfId="14464"/>
    <cellStyle name="Comma 27 2 2 4" xfId="42523"/>
    <cellStyle name="Comma 27 2 2 5" xfId="47366"/>
    <cellStyle name="Comma 27 2 3" xfId="6533"/>
    <cellStyle name="Comma 27 2 3 2" xfId="17316"/>
    <cellStyle name="Comma 27 2 4" xfId="12163"/>
    <cellStyle name="Comma 27 2 5" xfId="40249"/>
    <cellStyle name="Comma 27 2 6" xfId="45092"/>
    <cellStyle name="Comma 27 3" xfId="2615"/>
    <cellStyle name="Comma 27 3 2" xfId="7775"/>
    <cellStyle name="Comma 27 3 2 2" xfId="18558"/>
    <cellStyle name="Comma 27 3 3" xfId="13424"/>
    <cellStyle name="Comma 27 3 4" xfId="41486"/>
    <cellStyle name="Comma 27 3 5" xfId="46329"/>
    <cellStyle name="Comma 27 4" xfId="5482"/>
    <cellStyle name="Comma 27 4 2" xfId="16273"/>
    <cellStyle name="Comma 27 5" xfId="11082"/>
    <cellStyle name="Comma 27 6" xfId="39204"/>
    <cellStyle name="Comma 27 7" xfId="44051"/>
    <cellStyle name="Comma 28 2" xfId="212"/>
    <cellStyle name="Comma 29 2" xfId="213"/>
    <cellStyle name="Comma 3" xfId="214"/>
    <cellStyle name="Comma 3 10" xfId="44052"/>
    <cellStyle name="Comma 3 2" xfId="557"/>
    <cellStyle name="Comma 3 2 2" xfId="1648"/>
    <cellStyle name="Comma 3 2 2 2" xfId="3957"/>
    <cellStyle name="Comma 3 2 2 2 2" xfId="9104"/>
    <cellStyle name="Comma 3 2 2 2 2 2" xfId="19887"/>
    <cellStyle name="Comma 3 2 2 2 3" xfId="14755"/>
    <cellStyle name="Comma 3 2 2 2 4" xfId="42814"/>
    <cellStyle name="Comma 3 2 2 2 5" xfId="47657"/>
    <cellStyle name="Comma 3 2 2 3" xfId="6823"/>
    <cellStyle name="Comma 3 2 2 3 2" xfId="17606"/>
    <cellStyle name="Comma 3 2 2 4" xfId="12468"/>
    <cellStyle name="Comma 3 2 2 5" xfId="40538"/>
    <cellStyle name="Comma 3 2 2 6" xfId="45381"/>
    <cellStyle name="Comma 3 2 3" xfId="2896"/>
    <cellStyle name="Comma 3 2 3 2" xfId="8050"/>
    <cellStyle name="Comma 3 2 3 2 2" xfId="18833"/>
    <cellStyle name="Comma 3 2 3 3" xfId="13701"/>
    <cellStyle name="Comma 3 2 3 4" xfId="41760"/>
    <cellStyle name="Comma 3 2 3 5" xfId="46603"/>
    <cellStyle name="Comma 3 2 4" xfId="5761"/>
    <cellStyle name="Comma 3 2 4 2" xfId="16550"/>
    <cellStyle name="Comma 3 2 5" xfId="11385"/>
    <cellStyle name="Comma 3 2 6" xfId="39493"/>
    <cellStyle name="Comma 3 2 7" xfId="44339"/>
    <cellStyle name="Comma 3 3" xfId="670"/>
    <cellStyle name="Comma 3 3 2" xfId="1761"/>
    <cellStyle name="Comma 3 3 2 2" xfId="4070"/>
    <cellStyle name="Comma 3 3 2 2 2" xfId="9217"/>
    <cellStyle name="Comma 3 3 2 2 2 2" xfId="20000"/>
    <cellStyle name="Comma 3 3 2 2 3" xfId="14868"/>
    <cellStyle name="Comma 3 3 2 2 4" xfId="42927"/>
    <cellStyle name="Comma 3 3 2 2 5" xfId="47770"/>
    <cellStyle name="Comma 3 3 2 3" xfId="6936"/>
    <cellStyle name="Comma 3 3 2 3 2" xfId="17719"/>
    <cellStyle name="Comma 3 3 2 4" xfId="12581"/>
    <cellStyle name="Comma 3 3 2 5" xfId="40651"/>
    <cellStyle name="Comma 3 3 2 6" xfId="45494"/>
    <cellStyle name="Comma 3 3 3" xfId="3009"/>
    <cellStyle name="Comma 3 3 3 2" xfId="8163"/>
    <cellStyle name="Comma 3 3 3 2 2" xfId="18946"/>
    <cellStyle name="Comma 3 3 3 3" xfId="13814"/>
    <cellStyle name="Comma 3 3 3 4" xfId="41873"/>
    <cellStyle name="Comma 3 3 3 5" xfId="46716"/>
    <cellStyle name="Comma 3 3 4" xfId="5874"/>
    <cellStyle name="Comma 3 3 4 2" xfId="16663"/>
    <cellStyle name="Comma 3 3 5" xfId="11499"/>
    <cellStyle name="Comma 3 3 6" xfId="39604"/>
    <cellStyle name="Comma 3 3 7" xfId="44450"/>
    <cellStyle name="Comma 3 4" xfId="996"/>
    <cellStyle name="Comma 3 4 2" xfId="2079"/>
    <cellStyle name="Comma 3 4 2 2" xfId="4388"/>
    <cellStyle name="Comma 3 4 2 2 2" xfId="9535"/>
    <cellStyle name="Comma 3 4 2 2 2 2" xfId="20318"/>
    <cellStyle name="Comma 3 4 2 2 3" xfId="15186"/>
    <cellStyle name="Comma 3 4 2 2 4" xfId="43245"/>
    <cellStyle name="Comma 3 4 2 2 5" xfId="48088"/>
    <cellStyle name="Comma 3 4 2 3" xfId="7254"/>
    <cellStyle name="Comma 3 4 2 3 2" xfId="18037"/>
    <cellStyle name="Comma 3 4 2 4" xfId="12899"/>
    <cellStyle name="Comma 3 4 2 5" xfId="40969"/>
    <cellStyle name="Comma 3 4 2 6" xfId="45812"/>
    <cellStyle name="Comma 3 4 3" xfId="3333"/>
    <cellStyle name="Comma 3 4 3 2" xfId="8480"/>
    <cellStyle name="Comma 3 4 3 2 2" xfId="19263"/>
    <cellStyle name="Comma 3 4 3 3" xfId="14131"/>
    <cellStyle name="Comma 3 4 3 4" xfId="42190"/>
    <cellStyle name="Comma 3 4 3 5" xfId="47033"/>
    <cellStyle name="Comma 3 4 4" xfId="6197"/>
    <cellStyle name="Comma 3 4 4 2" xfId="16980"/>
    <cellStyle name="Comma 3 4 5" xfId="11824"/>
    <cellStyle name="Comma 3 4 6" xfId="39920"/>
    <cellStyle name="Comma 3 4 7" xfId="44767"/>
    <cellStyle name="Comma 3 5" xfId="1342"/>
    <cellStyle name="Comma 3 5 2" xfId="3667"/>
    <cellStyle name="Comma 3 5 2 2" xfId="8814"/>
    <cellStyle name="Comma 3 5 2 2 2" xfId="19597"/>
    <cellStyle name="Comma 3 5 2 3" xfId="14465"/>
    <cellStyle name="Comma 3 5 2 4" xfId="42524"/>
    <cellStyle name="Comma 3 5 2 5" xfId="47367"/>
    <cellStyle name="Comma 3 5 3" xfId="6534"/>
    <cellStyle name="Comma 3 5 3 2" xfId="17317"/>
    <cellStyle name="Comma 3 5 4" xfId="12164"/>
    <cellStyle name="Comma 3 5 5" xfId="40250"/>
    <cellStyle name="Comma 3 5 6" xfId="45093"/>
    <cellStyle name="Comma 3 6" xfId="2616"/>
    <cellStyle name="Comma 3 6 2" xfId="7776"/>
    <cellStyle name="Comma 3 6 2 2" xfId="18559"/>
    <cellStyle name="Comma 3 6 3" xfId="13425"/>
    <cellStyle name="Comma 3 6 4" xfId="41487"/>
    <cellStyle name="Comma 3 6 5" xfId="46330"/>
    <cellStyle name="Comma 3 7" xfId="5483"/>
    <cellStyle name="Comma 3 7 2" xfId="16274"/>
    <cellStyle name="Comma 3 8" xfId="11083"/>
    <cellStyle name="Comma 3 9" xfId="39205"/>
    <cellStyle name="Comma 34" xfId="215"/>
    <cellStyle name="Comma 34 2" xfId="1343"/>
    <cellStyle name="Comma 34 2 2" xfId="3668"/>
    <cellStyle name="Comma 34 2 2 2" xfId="8815"/>
    <cellStyle name="Comma 34 2 2 2 2" xfId="19598"/>
    <cellStyle name="Comma 34 2 2 3" xfId="14466"/>
    <cellStyle name="Comma 34 2 2 4" xfId="42525"/>
    <cellStyle name="Comma 34 2 2 5" xfId="47368"/>
    <cellStyle name="Comma 34 2 3" xfId="6535"/>
    <cellStyle name="Comma 34 2 3 2" xfId="17318"/>
    <cellStyle name="Comma 34 2 4" xfId="12165"/>
    <cellStyle name="Comma 34 2 5" xfId="40251"/>
    <cellStyle name="Comma 34 2 6" xfId="45094"/>
    <cellStyle name="Comma 34 3" xfId="2617"/>
    <cellStyle name="Comma 34 3 2" xfId="7777"/>
    <cellStyle name="Comma 34 3 2 2" xfId="18560"/>
    <cellStyle name="Comma 34 3 3" xfId="13426"/>
    <cellStyle name="Comma 34 3 4" xfId="41488"/>
    <cellStyle name="Comma 34 3 5" xfId="46331"/>
    <cellStyle name="Comma 34 4" xfId="5484"/>
    <cellStyle name="Comma 34 4 2" xfId="16275"/>
    <cellStyle name="Comma 34 5" xfId="11084"/>
    <cellStyle name="Comma 34 6" xfId="39206"/>
    <cellStyle name="Comma 34 7" xfId="44053"/>
    <cellStyle name="Comma 35" xfId="216"/>
    <cellStyle name="Comma 35 2" xfId="1344"/>
    <cellStyle name="Comma 35 2 2" xfId="3669"/>
    <cellStyle name="Comma 35 2 2 2" xfId="8816"/>
    <cellStyle name="Comma 35 2 2 2 2" xfId="19599"/>
    <cellStyle name="Comma 35 2 2 3" xfId="14467"/>
    <cellStyle name="Comma 35 2 2 4" xfId="42526"/>
    <cellStyle name="Comma 35 2 2 5" xfId="47369"/>
    <cellStyle name="Comma 35 2 3" xfId="6536"/>
    <cellStyle name="Comma 35 2 3 2" xfId="17319"/>
    <cellStyle name="Comma 35 2 4" xfId="12166"/>
    <cellStyle name="Comma 35 2 5" xfId="40252"/>
    <cellStyle name="Comma 35 2 6" xfId="45095"/>
    <cellStyle name="Comma 35 3" xfId="2618"/>
    <cellStyle name="Comma 35 3 2" xfId="7778"/>
    <cellStyle name="Comma 35 3 2 2" xfId="18561"/>
    <cellStyle name="Comma 35 3 3" xfId="13427"/>
    <cellStyle name="Comma 35 3 4" xfId="41489"/>
    <cellStyle name="Comma 35 3 5" xfId="46332"/>
    <cellStyle name="Comma 35 4" xfId="5485"/>
    <cellStyle name="Comma 35 4 2" xfId="16276"/>
    <cellStyle name="Comma 35 5" xfId="11085"/>
    <cellStyle name="Comma 35 6" xfId="39207"/>
    <cellStyle name="Comma 35 7" xfId="44054"/>
    <cellStyle name="Comma 36" xfId="217"/>
    <cellStyle name="Comma 36 2" xfId="1345"/>
    <cellStyle name="Comma 36 2 2" xfId="3670"/>
    <cellStyle name="Comma 36 2 2 2" xfId="8817"/>
    <cellStyle name="Comma 36 2 2 2 2" xfId="19600"/>
    <cellStyle name="Comma 36 2 2 3" xfId="14468"/>
    <cellStyle name="Comma 36 2 2 4" xfId="42527"/>
    <cellStyle name="Comma 36 2 2 5" xfId="47370"/>
    <cellStyle name="Comma 36 2 3" xfId="6537"/>
    <cellStyle name="Comma 36 2 3 2" xfId="17320"/>
    <cellStyle name="Comma 36 2 4" xfId="12167"/>
    <cellStyle name="Comma 36 2 5" xfId="40253"/>
    <cellStyle name="Comma 36 2 6" xfId="45096"/>
    <cellStyle name="Comma 36 3" xfId="2619"/>
    <cellStyle name="Comma 36 3 2" xfId="7779"/>
    <cellStyle name="Comma 36 3 2 2" xfId="18562"/>
    <cellStyle name="Comma 36 3 3" xfId="13428"/>
    <cellStyle name="Comma 36 3 4" xfId="41490"/>
    <cellStyle name="Comma 36 3 5" xfId="46333"/>
    <cellStyle name="Comma 36 4" xfId="5486"/>
    <cellStyle name="Comma 36 4 2" xfId="16277"/>
    <cellStyle name="Comma 36 5" xfId="11086"/>
    <cellStyle name="Comma 36 6" xfId="39208"/>
    <cellStyle name="Comma 36 7" xfId="44055"/>
    <cellStyle name="Comma 37" xfId="218"/>
    <cellStyle name="Comma 37 2" xfId="1346"/>
    <cellStyle name="Comma 37 2 2" xfId="3671"/>
    <cellStyle name="Comma 37 2 2 2" xfId="8818"/>
    <cellStyle name="Comma 37 2 2 2 2" xfId="19601"/>
    <cellStyle name="Comma 37 2 2 3" xfId="14469"/>
    <cellStyle name="Comma 37 2 2 4" xfId="42528"/>
    <cellStyle name="Comma 37 2 2 5" xfId="47371"/>
    <cellStyle name="Comma 37 2 3" xfId="6538"/>
    <cellStyle name="Comma 37 2 3 2" xfId="17321"/>
    <cellStyle name="Comma 37 2 4" xfId="12168"/>
    <cellStyle name="Comma 37 2 5" xfId="40254"/>
    <cellStyle name="Comma 37 2 6" xfId="45097"/>
    <cellStyle name="Comma 37 3" xfId="2620"/>
    <cellStyle name="Comma 37 3 2" xfId="7780"/>
    <cellStyle name="Comma 37 3 2 2" xfId="18563"/>
    <cellStyle name="Comma 37 3 3" xfId="13429"/>
    <cellStyle name="Comma 37 3 4" xfId="41491"/>
    <cellStyle name="Comma 37 3 5" xfId="46334"/>
    <cellStyle name="Comma 37 4" xfId="5487"/>
    <cellStyle name="Comma 37 4 2" xfId="16278"/>
    <cellStyle name="Comma 37 5" xfId="11087"/>
    <cellStyle name="Comma 37 6" xfId="39209"/>
    <cellStyle name="Comma 37 7" xfId="44056"/>
    <cellStyle name="Comma 38" xfId="219"/>
    <cellStyle name="Comma 38 2" xfId="1347"/>
    <cellStyle name="Comma 38 2 2" xfId="3672"/>
    <cellStyle name="Comma 38 2 2 2" xfId="8819"/>
    <cellStyle name="Comma 38 2 2 2 2" xfId="19602"/>
    <cellStyle name="Comma 38 2 2 3" xfId="14470"/>
    <cellStyle name="Comma 38 2 2 4" xfId="42529"/>
    <cellStyle name="Comma 38 2 2 5" xfId="47372"/>
    <cellStyle name="Comma 38 2 3" xfId="6539"/>
    <cellStyle name="Comma 38 2 3 2" xfId="17322"/>
    <cellStyle name="Comma 38 2 4" xfId="12169"/>
    <cellStyle name="Comma 38 2 5" xfId="40255"/>
    <cellStyle name="Comma 38 2 6" xfId="45098"/>
    <cellStyle name="Comma 38 3" xfId="2621"/>
    <cellStyle name="Comma 38 3 2" xfId="7781"/>
    <cellStyle name="Comma 38 3 2 2" xfId="18564"/>
    <cellStyle name="Comma 38 3 3" xfId="13430"/>
    <cellStyle name="Comma 38 3 4" xfId="41492"/>
    <cellStyle name="Comma 38 3 5" xfId="46335"/>
    <cellStyle name="Comma 38 4" xfId="5488"/>
    <cellStyle name="Comma 38 4 2" xfId="16279"/>
    <cellStyle name="Comma 38 5" xfId="11088"/>
    <cellStyle name="Comma 38 6" xfId="39210"/>
    <cellStyle name="Comma 38 7" xfId="44057"/>
    <cellStyle name="Comma 39" xfId="220"/>
    <cellStyle name="Comma 39 2" xfId="1348"/>
    <cellStyle name="Comma 39 2 2" xfId="3673"/>
    <cellStyle name="Comma 39 2 2 2" xfId="8820"/>
    <cellStyle name="Comma 39 2 2 2 2" xfId="19603"/>
    <cellStyle name="Comma 39 2 2 3" xfId="14471"/>
    <cellStyle name="Comma 39 2 2 4" xfId="42530"/>
    <cellStyle name="Comma 39 2 2 5" xfId="47373"/>
    <cellStyle name="Comma 39 2 3" xfId="6540"/>
    <cellStyle name="Comma 39 2 3 2" xfId="17323"/>
    <cellStyle name="Comma 39 2 4" xfId="12170"/>
    <cellStyle name="Comma 39 2 5" xfId="40256"/>
    <cellStyle name="Comma 39 2 6" xfId="45099"/>
    <cellStyle name="Comma 39 3" xfId="2622"/>
    <cellStyle name="Comma 39 3 2" xfId="7782"/>
    <cellStyle name="Comma 39 3 2 2" xfId="18565"/>
    <cellStyle name="Comma 39 3 3" xfId="13431"/>
    <cellStyle name="Comma 39 3 4" xfId="41493"/>
    <cellStyle name="Comma 39 3 5" xfId="46336"/>
    <cellStyle name="Comma 39 4" xfId="5489"/>
    <cellStyle name="Comma 39 4 2" xfId="16280"/>
    <cellStyle name="Comma 39 5" xfId="11089"/>
    <cellStyle name="Comma 39 6" xfId="39211"/>
    <cellStyle name="Comma 39 7" xfId="44058"/>
    <cellStyle name="Comma 4" xfId="221"/>
    <cellStyle name="Comma 4 2" xfId="222"/>
    <cellStyle name="Comma 4 3" xfId="1349"/>
    <cellStyle name="Comma 4 3 2" xfId="3674"/>
    <cellStyle name="Comma 4 3 2 2" xfId="8821"/>
    <cellStyle name="Comma 4 3 2 2 2" xfId="19604"/>
    <cellStyle name="Comma 4 3 2 3" xfId="14472"/>
    <cellStyle name="Comma 4 3 2 4" xfId="42531"/>
    <cellStyle name="Comma 4 3 2 5" xfId="47374"/>
    <cellStyle name="Comma 4 3 3" xfId="6541"/>
    <cellStyle name="Comma 4 3 3 2" xfId="17324"/>
    <cellStyle name="Comma 4 3 4" xfId="12171"/>
    <cellStyle name="Comma 4 3 5" xfId="40257"/>
    <cellStyle name="Comma 4 3 6" xfId="45100"/>
    <cellStyle name="Comma 4 4" xfId="2623"/>
    <cellStyle name="Comma 4 4 2" xfId="7783"/>
    <cellStyle name="Comma 4 4 2 2" xfId="18566"/>
    <cellStyle name="Comma 4 4 3" xfId="13432"/>
    <cellStyle name="Comma 4 4 4" xfId="41494"/>
    <cellStyle name="Comma 4 4 5" xfId="46337"/>
    <cellStyle name="Comma 4 5" xfId="5490"/>
    <cellStyle name="Comma 4 5 2" xfId="16281"/>
    <cellStyle name="Comma 4 6" xfId="11090"/>
    <cellStyle name="Comma 4 7" xfId="39212"/>
    <cellStyle name="Comma 4 8" xfId="44059"/>
    <cellStyle name="Comma 40" xfId="223"/>
    <cellStyle name="Comma 40 2" xfId="1350"/>
    <cellStyle name="Comma 40 2 2" xfId="3675"/>
    <cellStyle name="Comma 40 2 2 2" xfId="8822"/>
    <cellStyle name="Comma 40 2 2 2 2" xfId="19605"/>
    <cellStyle name="Comma 40 2 2 3" xfId="14473"/>
    <cellStyle name="Comma 40 2 2 4" xfId="42532"/>
    <cellStyle name="Comma 40 2 2 5" xfId="47375"/>
    <cellStyle name="Comma 40 2 3" xfId="6542"/>
    <cellStyle name="Comma 40 2 3 2" xfId="17325"/>
    <cellStyle name="Comma 40 2 4" xfId="12172"/>
    <cellStyle name="Comma 40 2 5" xfId="40258"/>
    <cellStyle name="Comma 40 2 6" xfId="45101"/>
    <cellStyle name="Comma 40 3" xfId="2624"/>
    <cellStyle name="Comma 40 3 2" xfId="7784"/>
    <cellStyle name="Comma 40 3 2 2" xfId="18567"/>
    <cellStyle name="Comma 40 3 3" xfId="13433"/>
    <cellStyle name="Comma 40 3 4" xfId="41495"/>
    <cellStyle name="Comma 40 3 5" xfId="46338"/>
    <cellStyle name="Comma 40 4" xfId="5491"/>
    <cellStyle name="Comma 40 4 2" xfId="16282"/>
    <cellStyle name="Comma 40 5" xfId="11091"/>
    <cellStyle name="Comma 40 6" xfId="39213"/>
    <cellStyle name="Comma 40 7" xfId="44060"/>
    <cellStyle name="Comma 5" xfId="224"/>
    <cellStyle name="Comma 5 2" xfId="1351"/>
    <cellStyle name="Comma 5 2 2" xfId="3676"/>
    <cellStyle name="Comma 5 2 2 2" xfId="8823"/>
    <cellStyle name="Comma 5 2 2 2 2" xfId="19606"/>
    <cellStyle name="Comma 5 2 2 3" xfId="14474"/>
    <cellStyle name="Comma 5 2 2 4" xfId="42533"/>
    <cellStyle name="Comma 5 2 2 5" xfId="47376"/>
    <cellStyle name="Comma 5 2 3" xfId="6543"/>
    <cellStyle name="Comma 5 2 3 2" xfId="17326"/>
    <cellStyle name="Comma 5 2 4" xfId="12173"/>
    <cellStyle name="Comma 5 2 5" xfId="40259"/>
    <cellStyle name="Comma 5 2 6" xfId="45102"/>
    <cellStyle name="Comma 5 3" xfId="2625"/>
    <cellStyle name="Comma 5 3 2" xfId="7785"/>
    <cellStyle name="Comma 5 3 2 2" xfId="18568"/>
    <cellStyle name="Comma 5 3 3" xfId="13434"/>
    <cellStyle name="Comma 5 3 4" xfId="41496"/>
    <cellStyle name="Comma 5 3 5" xfId="46339"/>
    <cellStyle name="Comma 5 4" xfId="5492"/>
    <cellStyle name="Comma 5 4 2" xfId="16283"/>
    <cellStyle name="Comma 5 5" xfId="11092"/>
    <cellStyle name="Comma 5 6" xfId="39214"/>
    <cellStyle name="Comma 5 7" xfId="44061"/>
    <cellStyle name="Comma 6" xfId="225"/>
    <cellStyle name="Comma 6 2" xfId="1352"/>
    <cellStyle name="Comma 6 2 2" xfId="3677"/>
    <cellStyle name="Comma 6 2 2 2" xfId="8824"/>
    <cellStyle name="Comma 6 2 2 2 2" xfId="19607"/>
    <cellStyle name="Comma 6 2 2 3" xfId="14475"/>
    <cellStyle name="Comma 6 2 2 4" xfId="42534"/>
    <cellStyle name="Comma 6 2 2 5" xfId="47377"/>
    <cellStyle name="Comma 6 2 3" xfId="6544"/>
    <cellStyle name="Comma 6 2 3 2" xfId="17327"/>
    <cellStyle name="Comma 6 2 4" xfId="12174"/>
    <cellStyle name="Comma 6 2 5" xfId="40260"/>
    <cellStyle name="Comma 6 2 6" xfId="45103"/>
    <cellStyle name="Comma 6 3" xfId="2626"/>
    <cellStyle name="Comma 6 3 2" xfId="7786"/>
    <cellStyle name="Comma 6 3 2 2" xfId="18569"/>
    <cellStyle name="Comma 6 3 3" xfId="13435"/>
    <cellStyle name="Comma 6 3 4" xfId="41497"/>
    <cellStyle name="Comma 6 3 5" xfId="46340"/>
    <cellStyle name="Comma 6 4" xfId="5493"/>
    <cellStyle name="Comma 6 4 2" xfId="16284"/>
    <cellStyle name="Comma 6 5" xfId="11093"/>
    <cellStyle name="Comma 6 6" xfId="39215"/>
    <cellStyle name="Comma 6 7" xfId="44062"/>
    <cellStyle name="Comma 7" xfId="226"/>
    <cellStyle name="Comma 7 2" xfId="1353"/>
    <cellStyle name="Comma 7 2 2" xfId="3678"/>
    <cellStyle name="Comma 7 2 2 2" xfId="8825"/>
    <cellStyle name="Comma 7 2 2 2 2" xfId="19608"/>
    <cellStyle name="Comma 7 2 2 3" xfId="14476"/>
    <cellStyle name="Comma 7 2 2 4" xfId="42535"/>
    <cellStyle name="Comma 7 2 2 5" xfId="47378"/>
    <cellStyle name="Comma 7 2 3" xfId="6545"/>
    <cellStyle name="Comma 7 2 3 2" xfId="17328"/>
    <cellStyle name="Comma 7 2 4" xfId="12175"/>
    <cellStyle name="Comma 7 2 5" xfId="40261"/>
    <cellStyle name="Comma 7 2 6" xfId="45104"/>
    <cellStyle name="Comma 7 3" xfId="2627"/>
    <cellStyle name="Comma 7 3 2" xfId="7787"/>
    <cellStyle name="Comma 7 3 2 2" xfId="18570"/>
    <cellStyle name="Comma 7 3 3" xfId="13436"/>
    <cellStyle name="Comma 7 3 4" xfId="41498"/>
    <cellStyle name="Comma 7 3 5" xfId="46341"/>
    <cellStyle name="Comma 7 4" xfId="5494"/>
    <cellStyle name="Comma 7 4 2" xfId="16285"/>
    <cellStyle name="Comma 7 5" xfId="11094"/>
    <cellStyle name="Comma 7 6" xfId="39216"/>
    <cellStyle name="Comma 7 7" xfId="44063"/>
    <cellStyle name="Comma 8" xfId="227"/>
    <cellStyle name="Comma 8 2" xfId="1354"/>
    <cellStyle name="Comma 8 2 2" xfId="3679"/>
    <cellStyle name="Comma 8 2 2 2" xfId="8826"/>
    <cellStyle name="Comma 8 2 2 2 2" xfId="19609"/>
    <cellStyle name="Comma 8 2 2 3" xfId="14477"/>
    <cellStyle name="Comma 8 2 2 4" xfId="42536"/>
    <cellStyle name="Comma 8 2 2 5" xfId="47379"/>
    <cellStyle name="Comma 8 2 3" xfId="6546"/>
    <cellStyle name="Comma 8 2 3 2" xfId="17329"/>
    <cellStyle name="Comma 8 2 4" xfId="12176"/>
    <cellStyle name="Comma 8 2 5" xfId="40262"/>
    <cellStyle name="Comma 8 2 6" xfId="45105"/>
    <cellStyle name="Comma 8 3" xfId="2628"/>
    <cellStyle name="Comma 8 3 2" xfId="7788"/>
    <cellStyle name="Comma 8 3 2 2" xfId="18571"/>
    <cellStyle name="Comma 8 3 3" xfId="13437"/>
    <cellStyle name="Comma 8 3 4" xfId="41499"/>
    <cellStyle name="Comma 8 3 5" xfId="46342"/>
    <cellStyle name="Comma 8 4" xfId="5495"/>
    <cellStyle name="Comma 8 4 2" xfId="16286"/>
    <cellStyle name="Comma 8 5" xfId="11095"/>
    <cellStyle name="Comma 8 6" xfId="39217"/>
    <cellStyle name="Comma 8 7" xfId="44064"/>
    <cellStyle name="Comma 9" xfId="228"/>
    <cellStyle name="Copied" xfId="229"/>
    <cellStyle name="Encabezado 1 2" xfId="156"/>
    <cellStyle name="Encabezado 4 2" xfId="157"/>
    <cellStyle name="Encabezado 4 3" xfId="1355"/>
    <cellStyle name="Énfasis1 2" xfId="158"/>
    <cellStyle name="Énfasis1 3" xfId="1356"/>
    <cellStyle name="Énfasis2 2" xfId="159"/>
    <cellStyle name="Énfasis2 3" xfId="1357"/>
    <cellStyle name="Énfasis3 2" xfId="160"/>
    <cellStyle name="Énfasis3 3" xfId="1358"/>
    <cellStyle name="Énfasis4 2" xfId="161"/>
    <cellStyle name="Énfasis4 3" xfId="1359"/>
    <cellStyle name="Énfasis5 2" xfId="162"/>
    <cellStyle name="Énfasis5 3" xfId="1360"/>
    <cellStyle name="Énfasis6 2" xfId="163"/>
    <cellStyle name="Énfasis6 3" xfId="1361"/>
    <cellStyle name="Entered" xfId="230"/>
    <cellStyle name="Entrada 2" xfId="164"/>
    <cellStyle name="Entrada 3" xfId="1363"/>
    <cellStyle name="Euro" xfId="231"/>
    <cellStyle name="Grey" xfId="232"/>
    <cellStyle name="Header1" xfId="233"/>
    <cellStyle name="Header2" xfId="234"/>
    <cellStyle name="Hipervínculo" xfId="18" builtinId="8"/>
    <cellStyle name="Hipervínculo 2" xfId="2629"/>
    <cellStyle name="Hyperlink 2" xfId="235"/>
    <cellStyle name="Incorrecto 2" xfId="165"/>
    <cellStyle name="Incorrecto 3" xfId="1364"/>
    <cellStyle name="Input [yellow]" xfId="236"/>
    <cellStyle name="Millares" xfId="1" builtinId="3"/>
    <cellStyle name="Millares [0]" xfId="2" builtinId="6"/>
    <cellStyle name="Millares [0] 10" xfId="946"/>
    <cellStyle name="Millares [0] 10 2" xfId="2029"/>
    <cellStyle name="Millares [0] 10 2 2" xfId="4338"/>
    <cellStyle name="Millares [0] 10 2 2 2" xfId="9485"/>
    <cellStyle name="Millares [0] 10 2 2 2 2" xfId="20268"/>
    <cellStyle name="Millares [0] 10 2 2 3" xfId="15136"/>
    <cellStyle name="Millares [0] 10 2 2 4" xfId="43195"/>
    <cellStyle name="Millares [0] 10 2 2 5" xfId="48038"/>
    <cellStyle name="Millares [0] 10 2 3" xfId="7204"/>
    <cellStyle name="Millares [0] 10 2 3 2" xfId="17987"/>
    <cellStyle name="Millares [0] 10 2 4" xfId="12849"/>
    <cellStyle name="Millares [0] 10 2 5" xfId="40919"/>
    <cellStyle name="Millares [0] 10 2 6" xfId="45762"/>
    <cellStyle name="Millares [0] 10 3" xfId="3283"/>
    <cellStyle name="Millares [0] 10 3 2" xfId="8430"/>
    <cellStyle name="Millares [0] 10 3 2 2" xfId="19213"/>
    <cellStyle name="Millares [0] 10 3 3" xfId="14081"/>
    <cellStyle name="Millares [0] 10 3 4" xfId="42140"/>
    <cellStyle name="Millares [0] 10 3 5" xfId="46983"/>
    <cellStyle name="Millares [0] 10 4" xfId="6147"/>
    <cellStyle name="Millares [0] 10 4 2" xfId="16930"/>
    <cellStyle name="Millares [0] 10 5" xfId="11774"/>
    <cellStyle name="Millares [0] 10 6" xfId="39870"/>
    <cellStyle name="Millares [0] 10 7" xfId="44717"/>
    <cellStyle name="Millares [0] 11" xfId="1079"/>
    <cellStyle name="Millares [0] 11 2" xfId="1255"/>
    <cellStyle name="Millares [0] 11 2 2" xfId="2339"/>
    <cellStyle name="Millares [0] 11 2 2 2" xfId="4647"/>
    <cellStyle name="Millares [0] 11 2 2 2 2" xfId="9794"/>
    <cellStyle name="Millares [0] 11 2 2 2 2 2" xfId="20577"/>
    <cellStyle name="Millares [0] 11 2 2 2 3" xfId="15445"/>
    <cellStyle name="Millares [0] 11 2 2 2 4" xfId="43504"/>
    <cellStyle name="Millares [0] 11 2 2 2 5" xfId="48347"/>
    <cellStyle name="Millares [0] 11 2 2 3" xfId="7513"/>
    <cellStyle name="Millares [0] 11 2 2 3 2" xfId="18296"/>
    <cellStyle name="Millares [0] 11 2 2 4" xfId="13159"/>
    <cellStyle name="Millares [0] 11 2 2 5" xfId="41228"/>
    <cellStyle name="Millares [0] 11 2 2 6" xfId="46071"/>
    <cellStyle name="Millares [0] 11 2 3" xfId="3590"/>
    <cellStyle name="Millares [0] 11 2 3 2" xfId="8737"/>
    <cellStyle name="Millares [0] 11 2 3 2 2" xfId="19520"/>
    <cellStyle name="Millares [0] 11 2 3 3" xfId="14388"/>
    <cellStyle name="Millares [0] 11 2 3 4" xfId="42447"/>
    <cellStyle name="Millares [0] 11 2 3 5" xfId="47290"/>
    <cellStyle name="Millares [0] 11 2 4" xfId="6456"/>
    <cellStyle name="Millares [0] 11 2 4 2" xfId="17239"/>
    <cellStyle name="Millares [0] 11 2 5" xfId="12083"/>
    <cellStyle name="Millares [0] 11 2 6" xfId="40175"/>
    <cellStyle name="Millares [0] 11 2 7" xfId="45018"/>
    <cellStyle name="Millares [0] 11 3" xfId="2163"/>
    <cellStyle name="Millares [0] 11 3 2" xfId="4471"/>
    <cellStyle name="Millares [0] 11 3 2 2" xfId="9618"/>
    <cellStyle name="Millares [0] 11 3 2 2 2" xfId="20401"/>
    <cellStyle name="Millares [0] 11 3 2 3" xfId="15269"/>
    <cellStyle name="Millares [0] 11 3 2 4" xfId="43328"/>
    <cellStyle name="Millares [0] 11 3 2 5" xfId="48171"/>
    <cellStyle name="Millares [0] 11 3 3" xfId="7337"/>
    <cellStyle name="Millares [0] 11 3 3 2" xfId="18120"/>
    <cellStyle name="Millares [0] 11 3 4" xfId="12983"/>
    <cellStyle name="Millares [0] 11 3 5" xfId="41052"/>
    <cellStyle name="Millares [0] 11 3 6" xfId="45895"/>
    <cellStyle name="Millares [0] 11 4" xfId="3416"/>
    <cellStyle name="Millares [0] 11 4 2" xfId="8563"/>
    <cellStyle name="Millares [0] 11 4 2 2" xfId="19346"/>
    <cellStyle name="Millares [0] 11 4 3" xfId="14214"/>
    <cellStyle name="Millares [0] 11 4 4" xfId="42273"/>
    <cellStyle name="Millares [0] 11 4 5" xfId="47116"/>
    <cellStyle name="Millares [0] 11 5" xfId="6280"/>
    <cellStyle name="Millares [0] 11 5 2" xfId="17063"/>
    <cellStyle name="Millares [0] 11 6" xfId="11907"/>
    <cellStyle name="Millares [0] 11 7" xfId="40004"/>
    <cellStyle name="Millares [0] 11 8" xfId="44850"/>
    <cellStyle name="Millares [0] 12" xfId="1120"/>
    <cellStyle name="Millares [0] 12 2" xfId="2204"/>
    <cellStyle name="Millares [0] 12 2 2" xfId="4512"/>
    <cellStyle name="Millares [0] 12 2 2 2" xfId="9659"/>
    <cellStyle name="Millares [0] 12 2 2 2 2" xfId="20442"/>
    <cellStyle name="Millares [0] 12 2 2 3" xfId="15310"/>
    <cellStyle name="Millares [0] 12 2 2 4" xfId="43369"/>
    <cellStyle name="Millares [0] 12 2 2 5" xfId="48212"/>
    <cellStyle name="Millares [0] 12 2 3" xfId="7378"/>
    <cellStyle name="Millares [0] 12 2 3 2" xfId="18161"/>
    <cellStyle name="Millares [0] 12 2 4" xfId="13024"/>
    <cellStyle name="Millares [0] 12 2 5" xfId="41093"/>
    <cellStyle name="Millares [0] 12 2 6" xfId="45936"/>
    <cellStyle name="Millares [0] 12 3" xfId="3457"/>
    <cellStyle name="Millares [0] 12 3 2" xfId="8604"/>
    <cellStyle name="Millares [0] 12 3 2 2" xfId="19387"/>
    <cellStyle name="Millares [0] 12 3 3" xfId="14255"/>
    <cellStyle name="Millares [0] 12 3 4" xfId="42314"/>
    <cellStyle name="Millares [0] 12 3 5" xfId="47157"/>
    <cellStyle name="Millares [0] 12 4" xfId="6321"/>
    <cellStyle name="Millares [0] 12 4 2" xfId="17104"/>
    <cellStyle name="Millares [0] 12 5" xfId="11948"/>
    <cellStyle name="Millares [0] 12 6" xfId="40045"/>
    <cellStyle name="Millares [0] 12 7" xfId="44891"/>
    <cellStyle name="Millares [0] 13" xfId="1292"/>
    <cellStyle name="Millares [0] 13 2" xfId="3627"/>
    <cellStyle name="Millares [0] 13 2 2" xfId="8774"/>
    <cellStyle name="Millares [0] 13 2 2 2" xfId="19557"/>
    <cellStyle name="Millares [0] 13 2 3" xfId="14425"/>
    <cellStyle name="Millares [0] 13 2 4" xfId="42484"/>
    <cellStyle name="Millares [0] 13 2 5" xfId="47327"/>
    <cellStyle name="Millares [0] 13 3" xfId="6493"/>
    <cellStyle name="Millares [0] 13 3 2" xfId="17276"/>
    <cellStyle name="Millares [0] 13 3 3" xfId="40210"/>
    <cellStyle name="Millares [0] 13 3 4" xfId="45053"/>
    <cellStyle name="Millares [0] 13 4" xfId="12120"/>
    <cellStyle name="Millares [0] 13 5" xfId="39955"/>
    <cellStyle name="Millares [0] 14" xfId="2114"/>
    <cellStyle name="Millares [0] 14 2" xfId="12934"/>
    <cellStyle name="Millares [0] 15" xfId="2513"/>
    <cellStyle name="Millares [0] 15 2" xfId="4815"/>
    <cellStyle name="Millares [0] 15 2 2" xfId="9962"/>
    <cellStyle name="Millares [0] 15 2 2 2" xfId="20745"/>
    <cellStyle name="Millares [0] 15 2 3" xfId="15613"/>
    <cellStyle name="Millares [0] 15 2 4" xfId="43672"/>
    <cellStyle name="Millares [0] 15 2 5" xfId="48515"/>
    <cellStyle name="Millares [0] 15 3" xfId="7681"/>
    <cellStyle name="Millares [0] 15 3 2" xfId="18464"/>
    <cellStyle name="Millares [0] 15 4" xfId="13327"/>
    <cellStyle name="Millares [0] 15 5" xfId="41395"/>
    <cellStyle name="Millares [0] 15 6" xfId="46238"/>
    <cellStyle name="Millares [0] 16" xfId="2565"/>
    <cellStyle name="Millares [0] 16 2" xfId="4867"/>
    <cellStyle name="Millares [0] 16 2 2" xfId="10014"/>
    <cellStyle name="Millares [0] 16 2 2 2" xfId="20797"/>
    <cellStyle name="Millares [0] 16 2 3" xfId="15665"/>
    <cellStyle name="Millares [0] 16 2 4" xfId="43724"/>
    <cellStyle name="Millares [0] 16 2 5" xfId="48567"/>
    <cellStyle name="Millares [0] 16 3" xfId="7733"/>
    <cellStyle name="Millares [0] 16 3 2" xfId="18516"/>
    <cellStyle name="Millares [0] 16 4" xfId="13380"/>
    <cellStyle name="Millares [0] 16 5" xfId="41445"/>
    <cellStyle name="Millares [0] 16 6" xfId="46288"/>
    <cellStyle name="Millares [0] 17" xfId="4871"/>
    <cellStyle name="Millares [0] 17 2" xfId="10018"/>
    <cellStyle name="Millares [0] 17 2 2" xfId="20801"/>
    <cellStyle name="Millares [0] 17 3" xfId="15668"/>
    <cellStyle name="Millares [0] 17 4" xfId="38909"/>
    <cellStyle name="Millares [0] 17 5" xfId="43726"/>
    <cellStyle name="Millares [0] 17 6" xfId="48569"/>
    <cellStyle name="Millares [0] 18" xfId="4933"/>
    <cellStyle name="Millares [0] 18 2" xfId="10081"/>
    <cellStyle name="Millares [0] 18 2 2" xfId="20864"/>
    <cellStyle name="Millares [0] 18 3" xfId="15731"/>
    <cellStyle name="Millares [0] 18 4" xfId="43787"/>
    <cellStyle name="Millares [0] 18 5" xfId="48630"/>
    <cellStyle name="Millares [0] 19" xfId="4948"/>
    <cellStyle name="Millares [0] 19 2" xfId="10096"/>
    <cellStyle name="Millares [0] 19 2 2" xfId="20879"/>
    <cellStyle name="Millares [0] 19 3" xfId="15746"/>
    <cellStyle name="Millares [0] 19 4" xfId="43802"/>
    <cellStyle name="Millares [0] 19 5" xfId="48645"/>
    <cellStyle name="Millares [0] 2" xfId="12"/>
    <cellStyle name="Millares [0] 2 2" xfId="39156"/>
    <cellStyle name="Millares [0] 2 2 2" xfId="44004"/>
    <cellStyle name="Millares [0] 2 3" xfId="39168"/>
    <cellStyle name="Millares [0] 2 4" xfId="39155"/>
    <cellStyle name="Millares [0] 2 5" xfId="44003"/>
    <cellStyle name="Millares [0] 20" xfId="5016"/>
    <cellStyle name="Millares [0] 20 2" xfId="10164"/>
    <cellStyle name="Millares [0] 20 2 2" xfId="20947"/>
    <cellStyle name="Millares [0] 20 3" xfId="15814"/>
    <cellStyle name="Millares [0] 20 4" xfId="38931"/>
    <cellStyle name="Millares [0] 20 5" xfId="43867"/>
    <cellStyle name="Millares [0] 20 6" xfId="48710"/>
    <cellStyle name="Millares [0] 21" xfId="5035"/>
    <cellStyle name="Millares [0] 21 2" xfId="10183"/>
    <cellStyle name="Millares [0] 21 2 2" xfId="20966"/>
    <cellStyle name="Millares [0] 21 3" xfId="15832"/>
    <cellStyle name="Millares [0] 21 4" xfId="39157"/>
    <cellStyle name="Millares [0] 21 5" xfId="44005"/>
    <cellStyle name="Millares [0] 22" xfId="5226"/>
    <cellStyle name="Millares [0] 22 2" xfId="10364"/>
    <cellStyle name="Millares [0] 22 2 2" xfId="21147"/>
    <cellStyle name="Millares [0] 22 3" xfId="16019"/>
    <cellStyle name="Millares [0] 22 4" xfId="38929"/>
    <cellStyle name="Millares [0] 23" xfId="5343"/>
    <cellStyle name="Millares [0] 23 2" xfId="10479"/>
    <cellStyle name="Millares [0] 23 2 2" xfId="21262"/>
    <cellStyle name="Millares [0] 23 3" xfId="16135"/>
    <cellStyle name="Millares [0] 24" xfId="5413"/>
    <cellStyle name="Millares [0] 24 2" xfId="10549"/>
    <cellStyle name="Millares [0] 24 2 2" xfId="21332"/>
    <cellStyle name="Millares [0] 24 3" xfId="16205"/>
    <cellStyle name="Millares [0] 25" xfId="5445"/>
    <cellStyle name="Millares [0] 25 2" xfId="16237"/>
    <cellStyle name="Millares [0] 26" xfId="10078"/>
    <cellStyle name="Millares [0] 26 2" xfId="20861"/>
    <cellStyle name="Millares [0] 27" xfId="10871"/>
    <cellStyle name="Millares [0] 27 2" xfId="21654"/>
    <cellStyle name="Millares [0] 28" xfId="10967"/>
    <cellStyle name="Millares [0] 28 2" xfId="21750"/>
    <cellStyle name="Millares [0] 29" xfId="15728"/>
    <cellStyle name="Millares [0] 29 2" xfId="26089"/>
    <cellStyle name="Millares [0] 3" xfId="10"/>
    <cellStyle name="Millares [0] 30" xfId="80"/>
    <cellStyle name="Millares [0] 31" xfId="39006"/>
    <cellStyle name="Millares [0] 32" xfId="39055"/>
    <cellStyle name="Millares [0] 32 2" xfId="43937"/>
    <cellStyle name="Millares [0] 32 2 2 2" xfId="91"/>
    <cellStyle name="Millares [0] 33" xfId="90"/>
    <cellStyle name="Millares [0] 34" xfId="4930"/>
    <cellStyle name="Millares [0] 4" xfId="238"/>
    <cellStyle name="Millares [0] 4 2" xfId="11108"/>
    <cellStyle name="Millares [0] 5" xfId="239"/>
    <cellStyle name="Millares [0] 5 2" xfId="240"/>
    <cellStyle name="Millares [0] 5 3" xfId="1366"/>
    <cellStyle name="Millares [0] 5 3 2" xfId="3681"/>
    <cellStyle name="Millares [0] 5 3 2 2" xfId="8828"/>
    <cellStyle name="Millares [0] 5 3 2 2 2" xfId="19611"/>
    <cellStyle name="Millares [0] 5 3 2 3" xfId="14479"/>
    <cellStyle name="Millares [0] 5 3 2 4" xfId="42538"/>
    <cellStyle name="Millares [0] 5 3 2 5" xfId="47381"/>
    <cellStyle name="Millares [0] 5 3 3" xfId="6548"/>
    <cellStyle name="Millares [0] 5 3 3 2" xfId="17331"/>
    <cellStyle name="Millares [0] 5 3 4" xfId="12188"/>
    <cellStyle name="Millares [0] 5 3 5" xfId="39219"/>
    <cellStyle name="Millares [0] 5 3 6" xfId="44065"/>
    <cellStyle name="Millares [0] 5 4" xfId="2631"/>
    <cellStyle name="Millares [0] 5 4 2" xfId="7789"/>
    <cellStyle name="Millares [0] 5 4 2 2" xfId="18572"/>
    <cellStyle name="Millares [0] 5 4 3" xfId="13439"/>
    <cellStyle name="Millares [0] 5 4 4" xfId="41500"/>
    <cellStyle name="Millares [0] 5 4 5" xfId="46343"/>
    <cellStyle name="Millares [0] 5 5" xfId="5497"/>
    <cellStyle name="Millares [0] 5 5 2" xfId="16287"/>
    <cellStyle name="Millares [0] 5 6" xfId="11109"/>
    <cellStyle name="Millares [0] 5 7" xfId="102"/>
    <cellStyle name="Millares [0] 5 7 2" xfId="39121"/>
    <cellStyle name="Millares [0] 5 7 2 2" xfId="116"/>
    <cellStyle name="Millares [0] 5 8" xfId="39173"/>
    <cellStyle name="Millares [0] 5 9" xfId="44020"/>
    <cellStyle name="Millares [0] 6" xfId="470"/>
    <cellStyle name="Millares [0] 6 2" xfId="1561"/>
    <cellStyle name="Millares [0] 6 2 2" xfId="3870"/>
    <cellStyle name="Millares [0] 6 2 2 2" xfId="9017"/>
    <cellStyle name="Millares [0] 6 2 2 2 2" xfId="19800"/>
    <cellStyle name="Millares [0] 6 2 2 3" xfId="14668"/>
    <cellStyle name="Millares [0] 6 2 2 4" xfId="42727"/>
    <cellStyle name="Millares [0] 6 2 2 5" xfId="47570"/>
    <cellStyle name="Millares [0] 6 2 3" xfId="6736"/>
    <cellStyle name="Millares [0] 6 2 3 2" xfId="17519"/>
    <cellStyle name="Millares [0] 6 2 4" xfId="12381"/>
    <cellStyle name="Millares [0] 6 2 5" xfId="40451"/>
    <cellStyle name="Millares [0] 6 2 6" xfId="45294"/>
    <cellStyle name="Millares [0] 6 3" xfId="2810"/>
    <cellStyle name="Millares [0] 6 3 2" xfId="7964"/>
    <cellStyle name="Millares [0] 6 3 2 2" xfId="18747"/>
    <cellStyle name="Millares [0] 6 3 3" xfId="13615"/>
    <cellStyle name="Millares [0] 6 3 4" xfId="41674"/>
    <cellStyle name="Millares [0] 6 3 5" xfId="46517"/>
    <cellStyle name="Millares [0] 6 4" xfId="5675"/>
    <cellStyle name="Millares [0] 6 4 2" xfId="16464"/>
    <cellStyle name="Millares [0] 6 5" xfId="11298"/>
    <cellStyle name="Millares [0] 6 6" xfId="39406"/>
    <cellStyle name="Millares [0] 6 7" xfId="44252"/>
    <cellStyle name="Millares [0] 7" xfId="506"/>
    <cellStyle name="Millares [0] 7 2" xfId="1598"/>
    <cellStyle name="Millares [0] 7 2 2" xfId="3907"/>
    <cellStyle name="Millares [0] 7 2 2 2" xfId="9054"/>
    <cellStyle name="Millares [0] 7 2 2 2 2" xfId="19837"/>
    <cellStyle name="Millares [0] 7 2 2 3" xfId="14705"/>
    <cellStyle name="Millares [0] 7 2 2 4" xfId="42764"/>
    <cellStyle name="Millares [0] 7 2 2 5" xfId="47607"/>
    <cellStyle name="Millares [0] 7 2 3" xfId="6773"/>
    <cellStyle name="Millares [0] 7 2 3 2" xfId="17556"/>
    <cellStyle name="Millares [0] 7 2 4" xfId="12418"/>
    <cellStyle name="Millares [0] 7 2 5" xfId="40488"/>
    <cellStyle name="Millares [0] 7 2 6" xfId="45331"/>
    <cellStyle name="Millares [0] 7 3" xfId="2846"/>
    <cellStyle name="Millares [0] 7 3 2" xfId="8000"/>
    <cellStyle name="Millares [0] 7 3 2 2" xfId="18783"/>
    <cellStyle name="Millares [0] 7 3 3" xfId="13651"/>
    <cellStyle name="Millares [0] 7 3 4" xfId="41710"/>
    <cellStyle name="Millares [0] 7 3 5" xfId="46553"/>
    <cellStyle name="Millares [0] 7 4" xfId="5711"/>
    <cellStyle name="Millares [0] 7 4 2" xfId="16500"/>
    <cellStyle name="Millares [0] 7 5" xfId="11334"/>
    <cellStyle name="Millares [0] 7 6" xfId="39443"/>
    <cellStyle name="Millares [0] 7 7" xfId="44289"/>
    <cellStyle name="Millares [0] 8" xfId="597"/>
    <cellStyle name="Millares [0] 8 2" xfId="1688"/>
    <cellStyle name="Millares [0] 8 2 2" xfId="3997"/>
    <cellStyle name="Millares [0] 8 2 2 2" xfId="9144"/>
    <cellStyle name="Millares [0] 8 2 2 2 2" xfId="19927"/>
    <cellStyle name="Millares [0] 8 2 2 3" xfId="14795"/>
    <cellStyle name="Millares [0] 8 2 2 4" xfId="42854"/>
    <cellStyle name="Millares [0] 8 2 2 5" xfId="47697"/>
    <cellStyle name="Millares [0] 8 2 3" xfId="6863"/>
    <cellStyle name="Millares [0] 8 2 3 2" xfId="17646"/>
    <cellStyle name="Millares [0] 8 2 4" xfId="12508"/>
    <cellStyle name="Millares [0] 8 2 5" xfId="40578"/>
    <cellStyle name="Millares [0] 8 2 6" xfId="45421"/>
    <cellStyle name="Millares [0] 8 3" xfId="2936"/>
    <cellStyle name="Millares [0] 8 3 2" xfId="8090"/>
    <cellStyle name="Millares [0] 8 3 2 2" xfId="18873"/>
    <cellStyle name="Millares [0] 8 3 3" xfId="13741"/>
    <cellStyle name="Millares [0] 8 3 4" xfId="41800"/>
    <cellStyle name="Millares [0] 8 3 5" xfId="46643"/>
    <cellStyle name="Millares [0] 8 4" xfId="5801"/>
    <cellStyle name="Millares [0] 8 4 2" xfId="16590"/>
    <cellStyle name="Millares [0] 8 5" xfId="11425"/>
    <cellStyle name="Millares [0] 8 6" xfId="39531"/>
    <cellStyle name="Millares [0] 8 7" xfId="44377"/>
    <cellStyle name="Millares [0] 9" xfId="816"/>
    <cellStyle name="Millares [0] 9 2" xfId="1899"/>
    <cellStyle name="Millares [0] 9 2 2" xfId="4208"/>
    <cellStyle name="Millares [0] 9 2 2 2" xfId="9355"/>
    <cellStyle name="Millares [0] 9 2 2 2 2" xfId="20138"/>
    <cellStyle name="Millares [0] 9 2 2 3" xfId="15006"/>
    <cellStyle name="Millares [0] 9 2 2 4" xfId="43065"/>
    <cellStyle name="Millares [0] 9 2 2 5" xfId="47908"/>
    <cellStyle name="Millares [0] 9 2 3" xfId="7074"/>
    <cellStyle name="Millares [0] 9 2 3 2" xfId="17857"/>
    <cellStyle name="Millares [0] 9 2 4" xfId="12719"/>
    <cellStyle name="Millares [0] 9 2 5" xfId="40789"/>
    <cellStyle name="Millares [0] 9 2 6" xfId="45632"/>
    <cellStyle name="Millares [0] 9 3" xfId="3153"/>
    <cellStyle name="Millares [0] 9 3 2" xfId="8300"/>
    <cellStyle name="Millares [0] 9 3 2 2" xfId="19083"/>
    <cellStyle name="Millares [0] 9 3 3" xfId="13951"/>
    <cellStyle name="Millares [0] 9 3 4" xfId="42010"/>
    <cellStyle name="Millares [0] 9 3 5" xfId="46853"/>
    <cellStyle name="Millares [0] 9 4" xfId="6017"/>
    <cellStyle name="Millares [0] 9 4 2" xfId="16800"/>
    <cellStyle name="Millares [0] 9 5" xfId="11644"/>
    <cellStyle name="Millares [0] 9 6" xfId="39740"/>
    <cellStyle name="Millares [0] 9 7" xfId="44587"/>
    <cellStyle name="Millares [0]_~4875972" xfId="48727"/>
    <cellStyle name="Millares [0]_ESTADO DE RESULTADOS 20.11.03" xfId="48736"/>
    <cellStyle name="Millares 10" xfId="6"/>
    <cellStyle name="Millares 100" xfId="934"/>
    <cellStyle name="Millares 100 2" xfId="2017"/>
    <cellStyle name="Millares 100 2 2" xfId="4326"/>
    <cellStyle name="Millares 100 2 2 2" xfId="9473"/>
    <cellStyle name="Millares 100 2 2 2 2" xfId="20256"/>
    <cellStyle name="Millares 100 2 2 3" xfId="15124"/>
    <cellStyle name="Millares 100 2 2 4" xfId="43183"/>
    <cellStyle name="Millares 100 2 2 5" xfId="48026"/>
    <cellStyle name="Millares 100 2 3" xfId="7192"/>
    <cellStyle name="Millares 100 2 3 2" xfId="17975"/>
    <cellStyle name="Millares 100 2 4" xfId="12837"/>
    <cellStyle name="Millares 100 2 5" xfId="40907"/>
    <cellStyle name="Millares 100 2 6" xfId="45750"/>
    <cellStyle name="Millares 100 3" xfId="3271"/>
    <cellStyle name="Millares 100 3 2" xfId="8418"/>
    <cellStyle name="Millares 100 3 2 2" xfId="19201"/>
    <cellStyle name="Millares 100 3 3" xfId="14069"/>
    <cellStyle name="Millares 100 3 4" xfId="42128"/>
    <cellStyle name="Millares 100 3 5" xfId="46971"/>
    <cellStyle name="Millares 100 4" xfId="6135"/>
    <cellStyle name="Millares 100 4 2" xfId="16918"/>
    <cellStyle name="Millares 100 5" xfId="11762"/>
    <cellStyle name="Millares 100 6" xfId="39858"/>
    <cellStyle name="Millares 100 7" xfId="44705"/>
    <cellStyle name="Millares 101" xfId="947"/>
    <cellStyle name="Millares 101 2" xfId="2030"/>
    <cellStyle name="Millares 101 2 2" xfId="4339"/>
    <cellStyle name="Millares 101 2 2 2" xfId="9486"/>
    <cellStyle name="Millares 101 2 2 2 2" xfId="20269"/>
    <cellStyle name="Millares 101 2 2 3" xfId="15137"/>
    <cellStyle name="Millares 101 2 2 4" xfId="43196"/>
    <cellStyle name="Millares 101 2 2 5" xfId="48039"/>
    <cellStyle name="Millares 101 2 3" xfId="7205"/>
    <cellStyle name="Millares 101 2 3 2" xfId="17988"/>
    <cellStyle name="Millares 101 2 4" xfId="12850"/>
    <cellStyle name="Millares 101 2 5" xfId="40920"/>
    <cellStyle name="Millares 101 2 6" xfId="45763"/>
    <cellStyle name="Millares 101 3" xfId="3284"/>
    <cellStyle name="Millares 101 3 2" xfId="8431"/>
    <cellStyle name="Millares 101 3 2 2" xfId="19214"/>
    <cellStyle name="Millares 101 3 3" xfId="14082"/>
    <cellStyle name="Millares 101 3 4" xfId="42141"/>
    <cellStyle name="Millares 101 3 5" xfId="46984"/>
    <cellStyle name="Millares 101 4" xfId="6148"/>
    <cellStyle name="Millares 101 4 2" xfId="16931"/>
    <cellStyle name="Millares 101 5" xfId="11775"/>
    <cellStyle name="Millares 101 6" xfId="39871"/>
    <cellStyle name="Millares 101 7" xfId="44718"/>
    <cellStyle name="Millares 102" xfId="933"/>
    <cellStyle name="Millares 102 2" xfId="2016"/>
    <cellStyle name="Millares 102 2 2" xfId="4325"/>
    <cellStyle name="Millares 102 2 2 2" xfId="9472"/>
    <cellStyle name="Millares 102 2 2 2 2" xfId="20255"/>
    <cellStyle name="Millares 102 2 2 3" xfId="15123"/>
    <cellStyle name="Millares 102 2 2 4" xfId="43182"/>
    <cellStyle name="Millares 102 2 2 5" xfId="48025"/>
    <cellStyle name="Millares 102 2 3" xfId="7191"/>
    <cellStyle name="Millares 102 2 3 2" xfId="17974"/>
    <cellStyle name="Millares 102 2 4" xfId="12836"/>
    <cellStyle name="Millares 102 2 5" xfId="40906"/>
    <cellStyle name="Millares 102 2 6" xfId="45749"/>
    <cellStyle name="Millares 102 3" xfId="3270"/>
    <cellStyle name="Millares 102 3 2" xfId="8417"/>
    <cellStyle name="Millares 102 3 2 2" xfId="19200"/>
    <cellStyle name="Millares 102 3 3" xfId="14068"/>
    <cellStyle name="Millares 102 3 4" xfId="42127"/>
    <cellStyle name="Millares 102 3 5" xfId="46970"/>
    <cellStyle name="Millares 102 4" xfId="6134"/>
    <cellStyle name="Millares 102 4 2" xfId="16917"/>
    <cellStyle name="Millares 102 5" xfId="11761"/>
    <cellStyle name="Millares 102 6" xfId="39857"/>
    <cellStyle name="Millares 102 7" xfId="44704"/>
    <cellStyle name="Millares 103" xfId="948"/>
    <cellStyle name="Millares 103 2" xfId="2031"/>
    <cellStyle name="Millares 103 2 2" xfId="4340"/>
    <cellStyle name="Millares 103 2 2 2" xfId="9487"/>
    <cellStyle name="Millares 103 2 2 2 2" xfId="20270"/>
    <cellStyle name="Millares 103 2 2 3" xfId="15138"/>
    <cellStyle name="Millares 103 2 2 4" xfId="43197"/>
    <cellStyle name="Millares 103 2 2 5" xfId="48040"/>
    <cellStyle name="Millares 103 2 3" xfId="7206"/>
    <cellStyle name="Millares 103 2 3 2" xfId="17989"/>
    <cellStyle name="Millares 103 2 4" xfId="12851"/>
    <cellStyle name="Millares 103 2 5" xfId="40921"/>
    <cellStyle name="Millares 103 2 6" xfId="45764"/>
    <cellStyle name="Millares 103 3" xfId="3285"/>
    <cellStyle name="Millares 103 3 2" xfId="8432"/>
    <cellStyle name="Millares 103 3 2 2" xfId="19215"/>
    <cellStyle name="Millares 103 3 3" xfId="14083"/>
    <cellStyle name="Millares 103 3 4" xfId="42142"/>
    <cellStyle name="Millares 103 3 5" xfId="46985"/>
    <cellStyle name="Millares 103 4" xfId="6149"/>
    <cellStyle name="Millares 103 4 2" xfId="16932"/>
    <cellStyle name="Millares 103 5" xfId="11776"/>
    <cellStyle name="Millares 103 6" xfId="39872"/>
    <cellStyle name="Millares 103 7" xfId="44719"/>
    <cellStyle name="Millares 104" xfId="932"/>
    <cellStyle name="Millares 104 2" xfId="2015"/>
    <cellStyle name="Millares 104 2 2" xfId="4324"/>
    <cellStyle name="Millares 104 2 2 2" xfId="9471"/>
    <cellStyle name="Millares 104 2 2 2 2" xfId="20254"/>
    <cellStyle name="Millares 104 2 2 3" xfId="15122"/>
    <cellStyle name="Millares 104 2 2 4" xfId="43181"/>
    <cellStyle name="Millares 104 2 2 5" xfId="48024"/>
    <cellStyle name="Millares 104 2 3" xfId="7190"/>
    <cellStyle name="Millares 104 2 3 2" xfId="17973"/>
    <cellStyle name="Millares 104 2 4" xfId="12835"/>
    <cellStyle name="Millares 104 2 5" xfId="40905"/>
    <cellStyle name="Millares 104 2 6" xfId="45748"/>
    <cellStyle name="Millares 104 3" xfId="3269"/>
    <cellStyle name="Millares 104 3 2" xfId="8416"/>
    <cellStyle name="Millares 104 3 2 2" xfId="19199"/>
    <cellStyle name="Millares 104 3 3" xfId="14067"/>
    <cellStyle name="Millares 104 3 4" xfId="42126"/>
    <cellStyle name="Millares 104 3 5" xfId="46969"/>
    <cellStyle name="Millares 104 4" xfId="6133"/>
    <cellStyle name="Millares 104 4 2" xfId="16916"/>
    <cellStyle name="Millares 104 5" xfId="11760"/>
    <cellStyle name="Millares 104 6" xfId="39856"/>
    <cellStyle name="Millares 104 7" xfId="44703"/>
    <cellStyle name="Millares 105" xfId="949"/>
    <cellStyle name="Millares 105 2" xfId="2032"/>
    <cellStyle name="Millares 105 2 2" xfId="4341"/>
    <cellStyle name="Millares 105 2 2 2" xfId="9488"/>
    <cellStyle name="Millares 105 2 2 2 2" xfId="20271"/>
    <cellStyle name="Millares 105 2 2 3" xfId="15139"/>
    <cellStyle name="Millares 105 2 2 4" xfId="43198"/>
    <cellStyle name="Millares 105 2 2 5" xfId="48041"/>
    <cellStyle name="Millares 105 2 3" xfId="7207"/>
    <cellStyle name="Millares 105 2 3 2" xfId="17990"/>
    <cellStyle name="Millares 105 2 4" xfId="12852"/>
    <cellStyle name="Millares 105 2 5" xfId="40922"/>
    <cellStyle name="Millares 105 2 6" xfId="45765"/>
    <cellStyle name="Millares 105 3" xfId="3286"/>
    <cellStyle name="Millares 105 3 2" xfId="8433"/>
    <cellStyle name="Millares 105 3 2 2" xfId="19216"/>
    <cellStyle name="Millares 105 3 3" xfId="14084"/>
    <cellStyle name="Millares 105 3 4" xfId="42143"/>
    <cellStyle name="Millares 105 3 5" xfId="46986"/>
    <cellStyle name="Millares 105 4" xfId="6150"/>
    <cellStyle name="Millares 105 4 2" xfId="16933"/>
    <cellStyle name="Millares 105 5" xfId="11777"/>
    <cellStyle name="Millares 105 6" xfId="39873"/>
    <cellStyle name="Millares 105 7" xfId="44720"/>
    <cellStyle name="Millares 106" xfId="921"/>
    <cellStyle name="Millares 106 2" xfId="2004"/>
    <cellStyle name="Millares 106 2 2" xfId="4313"/>
    <cellStyle name="Millares 106 2 2 2" xfId="9460"/>
    <cellStyle name="Millares 106 2 2 2 2" xfId="20243"/>
    <cellStyle name="Millares 106 2 2 3" xfId="15111"/>
    <cellStyle name="Millares 106 2 2 4" xfId="43170"/>
    <cellStyle name="Millares 106 2 2 5" xfId="48013"/>
    <cellStyle name="Millares 106 2 3" xfId="7179"/>
    <cellStyle name="Millares 106 2 3 2" xfId="17962"/>
    <cellStyle name="Millares 106 2 4" xfId="12824"/>
    <cellStyle name="Millares 106 2 5" xfId="40894"/>
    <cellStyle name="Millares 106 2 6" xfId="45737"/>
    <cellStyle name="Millares 106 3" xfId="3258"/>
    <cellStyle name="Millares 106 3 2" xfId="8405"/>
    <cellStyle name="Millares 106 3 2 2" xfId="19188"/>
    <cellStyle name="Millares 106 3 3" xfId="14056"/>
    <cellStyle name="Millares 106 3 4" xfId="42115"/>
    <cellStyle name="Millares 106 3 5" xfId="46958"/>
    <cellStyle name="Millares 106 4" xfId="6122"/>
    <cellStyle name="Millares 106 4 2" xfId="16905"/>
    <cellStyle name="Millares 106 5" xfId="11749"/>
    <cellStyle name="Millares 106 6" xfId="39845"/>
    <cellStyle name="Millares 106 7" xfId="44692"/>
    <cellStyle name="Millares 107" xfId="950"/>
    <cellStyle name="Millares 107 2" xfId="2033"/>
    <cellStyle name="Millares 107 2 2" xfId="4342"/>
    <cellStyle name="Millares 107 2 2 2" xfId="9489"/>
    <cellStyle name="Millares 107 2 2 2 2" xfId="20272"/>
    <cellStyle name="Millares 107 2 2 3" xfId="15140"/>
    <cellStyle name="Millares 107 2 2 4" xfId="43199"/>
    <cellStyle name="Millares 107 2 2 5" xfId="48042"/>
    <cellStyle name="Millares 107 2 3" xfId="7208"/>
    <cellStyle name="Millares 107 2 3 2" xfId="17991"/>
    <cellStyle name="Millares 107 2 4" xfId="12853"/>
    <cellStyle name="Millares 107 2 5" xfId="40923"/>
    <cellStyle name="Millares 107 2 6" xfId="45766"/>
    <cellStyle name="Millares 107 3" xfId="3287"/>
    <cellStyle name="Millares 107 3 2" xfId="8434"/>
    <cellStyle name="Millares 107 3 2 2" xfId="19217"/>
    <cellStyle name="Millares 107 3 3" xfId="14085"/>
    <cellStyle name="Millares 107 3 4" xfId="42144"/>
    <cellStyle name="Millares 107 3 5" xfId="46987"/>
    <cellStyle name="Millares 107 4" xfId="6151"/>
    <cellStyle name="Millares 107 4 2" xfId="16934"/>
    <cellStyle name="Millares 107 5" xfId="11778"/>
    <cellStyle name="Millares 107 6" xfId="39874"/>
    <cellStyle name="Millares 107 7" xfId="44721"/>
    <cellStyle name="Millares 108" xfId="922"/>
    <cellStyle name="Millares 108 2" xfId="2005"/>
    <cellStyle name="Millares 108 2 2" xfId="4314"/>
    <cellStyle name="Millares 108 2 2 2" xfId="9461"/>
    <cellStyle name="Millares 108 2 2 2 2" xfId="20244"/>
    <cellStyle name="Millares 108 2 2 3" xfId="15112"/>
    <cellStyle name="Millares 108 2 2 4" xfId="43171"/>
    <cellStyle name="Millares 108 2 2 5" xfId="48014"/>
    <cellStyle name="Millares 108 2 3" xfId="7180"/>
    <cellStyle name="Millares 108 2 3 2" xfId="17963"/>
    <cellStyle name="Millares 108 2 4" xfId="12825"/>
    <cellStyle name="Millares 108 2 5" xfId="40895"/>
    <cellStyle name="Millares 108 2 6" xfId="45738"/>
    <cellStyle name="Millares 108 3" xfId="3259"/>
    <cellStyle name="Millares 108 3 2" xfId="8406"/>
    <cellStyle name="Millares 108 3 2 2" xfId="19189"/>
    <cellStyle name="Millares 108 3 3" xfId="14057"/>
    <cellStyle name="Millares 108 3 4" xfId="42116"/>
    <cellStyle name="Millares 108 3 5" xfId="46959"/>
    <cellStyle name="Millares 108 4" xfId="6123"/>
    <cellStyle name="Millares 108 4 2" xfId="16906"/>
    <cellStyle name="Millares 108 5" xfId="11750"/>
    <cellStyle name="Millares 108 6" xfId="39846"/>
    <cellStyle name="Millares 108 7" xfId="44693"/>
    <cellStyle name="Millares 109" xfId="951"/>
    <cellStyle name="Millares 109 2" xfId="2034"/>
    <cellStyle name="Millares 109 2 2" xfId="4343"/>
    <cellStyle name="Millares 109 2 2 2" xfId="9490"/>
    <cellStyle name="Millares 109 2 2 2 2" xfId="20273"/>
    <cellStyle name="Millares 109 2 2 3" xfId="15141"/>
    <cellStyle name="Millares 109 2 2 4" xfId="43200"/>
    <cellStyle name="Millares 109 2 2 5" xfId="48043"/>
    <cellStyle name="Millares 109 2 3" xfId="7209"/>
    <cellStyle name="Millares 109 2 3 2" xfId="17992"/>
    <cellStyle name="Millares 109 2 4" xfId="12854"/>
    <cellStyle name="Millares 109 2 5" xfId="40924"/>
    <cellStyle name="Millares 109 2 6" xfId="45767"/>
    <cellStyle name="Millares 109 3" xfId="3288"/>
    <cellStyle name="Millares 109 3 2" xfId="8435"/>
    <cellStyle name="Millares 109 3 2 2" xfId="19218"/>
    <cellStyle name="Millares 109 3 3" xfId="14086"/>
    <cellStyle name="Millares 109 3 4" xfId="42145"/>
    <cellStyle name="Millares 109 3 5" xfId="46988"/>
    <cellStyle name="Millares 109 4" xfId="6152"/>
    <cellStyle name="Millares 109 4 2" xfId="16935"/>
    <cellStyle name="Millares 109 5" xfId="11779"/>
    <cellStyle name="Millares 109 6" xfId="39875"/>
    <cellStyle name="Millares 109 7" xfId="44722"/>
    <cellStyle name="Millares 11" xfId="241"/>
    <cellStyle name="Millares 11 2" xfId="1200"/>
    <cellStyle name="Millares 11 2 2" xfId="2284"/>
    <cellStyle name="Millares 11 2 2 2" xfId="4592"/>
    <cellStyle name="Millares 11 2 2 2 2" xfId="9739"/>
    <cellStyle name="Millares 11 2 2 2 2 2" xfId="20522"/>
    <cellStyle name="Millares 11 2 2 2 3" xfId="15390"/>
    <cellStyle name="Millares 11 2 2 2 4" xfId="43449"/>
    <cellStyle name="Millares 11 2 2 2 5" xfId="48292"/>
    <cellStyle name="Millares 11 2 2 3" xfId="7458"/>
    <cellStyle name="Millares 11 2 2 3 2" xfId="18241"/>
    <cellStyle name="Millares 11 2 2 4" xfId="13104"/>
    <cellStyle name="Millares 11 2 2 5" xfId="41173"/>
    <cellStyle name="Millares 11 2 2 6" xfId="46016"/>
    <cellStyle name="Millares 11 2 3" xfId="3535"/>
    <cellStyle name="Millares 11 2 3 2" xfId="8682"/>
    <cellStyle name="Millares 11 2 3 2 2" xfId="19465"/>
    <cellStyle name="Millares 11 2 3 3" xfId="14333"/>
    <cellStyle name="Millares 11 2 3 4" xfId="42392"/>
    <cellStyle name="Millares 11 2 3 5" xfId="47235"/>
    <cellStyle name="Millares 11 2 4" xfId="6401"/>
    <cellStyle name="Millares 11 2 4 2" xfId="17184"/>
    <cellStyle name="Millares 11 2 5" xfId="12028"/>
    <cellStyle name="Millares 11 2 6" xfId="40120"/>
    <cellStyle name="Millares 11 2 7" xfId="44963"/>
    <cellStyle name="Millares 11 3" xfId="1367"/>
    <cellStyle name="Millares 11 3 2" xfId="3682"/>
    <cellStyle name="Millares 11 3 2 2" xfId="8829"/>
    <cellStyle name="Millares 11 3 2 2 2" xfId="19612"/>
    <cellStyle name="Millares 11 3 2 3" xfId="14480"/>
    <cellStyle name="Millares 11 3 2 4" xfId="42539"/>
    <cellStyle name="Millares 11 3 2 5" xfId="47382"/>
    <cellStyle name="Millares 11 3 3" xfId="6549"/>
    <cellStyle name="Millares 11 3 3 2" xfId="17332"/>
    <cellStyle name="Millares 11 3 4" xfId="12189"/>
    <cellStyle name="Millares 11 3 5" xfId="40264"/>
    <cellStyle name="Millares 11 3 6" xfId="45107"/>
    <cellStyle name="Millares 11 4" xfId="2632"/>
    <cellStyle name="Millares 11 4 2" xfId="7790"/>
    <cellStyle name="Millares 11 4 2 2" xfId="18573"/>
    <cellStyle name="Millares 11 4 3" xfId="13440"/>
    <cellStyle name="Millares 11 4 4" xfId="41501"/>
    <cellStyle name="Millares 11 4 5" xfId="46344"/>
    <cellStyle name="Millares 11 5" xfId="4998"/>
    <cellStyle name="Millares 11 5 2" xfId="10146"/>
    <cellStyle name="Millares 11 5 2 2" xfId="20929"/>
    <cellStyle name="Millares 11 5 3" xfId="15796"/>
    <cellStyle name="Millares 11 5 4" xfId="38888"/>
    <cellStyle name="Millares 11 5 5" xfId="39013"/>
    <cellStyle name="Millares 11 5 6" xfId="43849"/>
    <cellStyle name="Millares 11 5 7" xfId="48692"/>
    <cellStyle name="Millares 11 5 7 2" xfId="48733"/>
    <cellStyle name="Millares 11 6" xfId="5498"/>
    <cellStyle name="Millares 11 6 2" xfId="16288"/>
    <cellStyle name="Millares 11 7" xfId="11112"/>
    <cellStyle name="Millares 11 8" xfId="39220"/>
    <cellStyle name="Millares 11 9" xfId="44066"/>
    <cellStyle name="Millares 110" xfId="923"/>
    <cellStyle name="Millares 110 2" xfId="2006"/>
    <cellStyle name="Millares 110 2 2" xfId="4315"/>
    <cellStyle name="Millares 110 2 2 2" xfId="9462"/>
    <cellStyle name="Millares 110 2 2 2 2" xfId="20245"/>
    <cellStyle name="Millares 110 2 2 3" xfId="15113"/>
    <cellStyle name="Millares 110 2 2 4" xfId="43172"/>
    <cellStyle name="Millares 110 2 2 5" xfId="48015"/>
    <cellStyle name="Millares 110 2 3" xfId="7181"/>
    <cellStyle name="Millares 110 2 3 2" xfId="17964"/>
    <cellStyle name="Millares 110 2 4" xfId="12826"/>
    <cellStyle name="Millares 110 2 5" xfId="40896"/>
    <cellStyle name="Millares 110 2 6" xfId="45739"/>
    <cellStyle name="Millares 110 3" xfId="3260"/>
    <cellStyle name="Millares 110 3 2" xfId="8407"/>
    <cellStyle name="Millares 110 3 2 2" xfId="19190"/>
    <cellStyle name="Millares 110 3 3" xfId="14058"/>
    <cellStyle name="Millares 110 3 4" xfId="42117"/>
    <cellStyle name="Millares 110 3 5" xfId="46960"/>
    <cellStyle name="Millares 110 4" xfId="6124"/>
    <cellStyle name="Millares 110 4 2" xfId="16907"/>
    <cellStyle name="Millares 110 5" xfId="11751"/>
    <cellStyle name="Millares 110 6" xfId="39847"/>
    <cellStyle name="Millares 110 7" xfId="44694"/>
    <cellStyle name="Millares 111" xfId="952"/>
    <cellStyle name="Millares 111 2" xfId="2035"/>
    <cellStyle name="Millares 111 2 2" xfId="4344"/>
    <cellStyle name="Millares 111 2 2 2" xfId="9491"/>
    <cellStyle name="Millares 111 2 2 2 2" xfId="20274"/>
    <cellStyle name="Millares 111 2 2 3" xfId="15142"/>
    <cellStyle name="Millares 111 2 2 4" xfId="43201"/>
    <cellStyle name="Millares 111 2 2 5" xfId="48044"/>
    <cellStyle name="Millares 111 2 3" xfId="7210"/>
    <cellStyle name="Millares 111 2 3 2" xfId="17993"/>
    <cellStyle name="Millares 111 2 4" xfId="12855"/>
    <cellStyle name="Millares 111 2 5" xfId="40925"/>
    <cellStyle name="Millares 111 2 6" xfId="45768"/>
    <cellStyle name="Millares 111 3" xfId="3289"/>
    <cellStyle name="Millares 111 3 2" xfId="8436"/>
    <cellStyle name="Millares 111 3 2 2" xfId="19219"/>
    <cellStyle name="Millares 111 3 3" xfId="14087"/>
    <cellStyle name="Millares 111 3 4" xfId="42146"/>
    <cellStyle name="Millares 111 3 5" xfId="46989"/>
    <cellStyle name="Millares 111 4" xfId="6153"/>
    <cellStyle name="Millares 111 4 2" xfId="16936"/>
    <cellStyle name="Millares 111 5" xfId="11780"/>
    <cellStyle name="Millares 111 6" xfId="39876"/>
    <cellStyle name="Millares 111 7" xfId="44723"/>
    <cellStyle name="Millares 112" xfId="924"/>
    <cellStyle name="Millares 112 2" xfId="2007"/>
    <cellStyle name="Millares 112 2 2" xfId="4316"/>
    <cellStyle name="Millares 112 2 2 2" xfId="9463"/>
    <cellStyle name="Millares 112 2 2 2 2" xfId="20246"/>
    <cellStyle name="Millares 112 2 2 3" xfId="15114"/>
    <cellStyle name="Millares 112 2 2 4" xfId="43173"/>
    <cellStyle name="Millares 112 2 2 5" xfId="48016"/>
    <cellStyle name="Millares 112 2 3" xfId="7182"/>
    <cellStyle name="Millares 112 2 3 2" xfId="17965"/>
    <cellStyle name="Millares 112 2 4" xfId="12827"/>
    <cellStyle name="Millares 112 2 5" xfId="40897"/>
    <cellStyle name="Millares 112 2 6" xfId="45740"/>
    <cellStyle name="Millares 112 3" xfId="3261"/>
    <cellStyle name="Millares 112 3 2" xfId="8408"/>
    <cellStyle name="Millares 112 3 2 2" xfId="19191"/>
    <cellStyle name="Millares 112 3 3" xfId="14059"/>
    <cellStyle name="Millares 112 3 4" xfId="42118"/>
    <cellStyle name="Millares 112 3 5" xfId="46961"/>
    <cellStyle name="Millares 112 4" xfId="6125"/>
    <cellStyle name="Millares 112 4 2" xfId="16908"/>
    <cellStyle name="Millares 112 5" xfId="11752"/>
    <cellStyle name="Millares 112 6" xfId="39848"/>
    <cellStyle name="Millares 112 7" xfId="44695"/>
    <cellStyle name="Millares 113" xfId="1003"/>
    <cellStyle name="Millares 113 2" xfId="2086"/>
    <cellStyle name="Millares 113 2 2" xfId="4395"/>
    <cellStyle name="Millares 113 2 2 2" xfId="9542"/>
    <cellStyle name="Millares 113 2 2 2 2" xfId="20325"/>
    <cellStyle name="Millares 113 2 2 3" xfId="15193"/>
    <cellStyle name="Millares 113 2 2 4" xfId="43252"/>
    <cellStyle name="Millares 113 2 2 5" xfId="48095"/>
    <cellStyle name="Millares 113 2 3" xfId="7261"/>
    <cellStyle name="Millares 113 2 3 2" xfId="18044"/>
    <cellStyle name="Millares 113 2 4" xfId="12906"/>
    <cellStyle name="Millares 113 2 5" xfId="40976"/>
    <cellStyle name="Millares 113 2 6" xfId="45819"/>
    <cellStyle name="Millares 113 3" xfId="3340"/>
    <cellStyle name="Millares 113 3 2" xfId="8487"/>
    <cellStyle name="Millares 113 3 2 2" xfId="19270"/>
    <cellStyle name="Millares 113 3 3" xfId="14138"/>
    <cellStyle name="Millares 113 3 4" xfId="42197"/>
    <cellStyle name="Millares 113 3 5" xfId="47040"/>
    <cellStyle name="Millares 113 4" xfId="5003"/>
    <cellStyle name="Millares 113 4 2" xfId="10151"/>
    <cellStyle name="Millares 113 4 2 2" xfId="20934"/>
    <cellStyle name="Millares 113 4 3" xfId="15801"/>
    <cellStyle name="Millares 113 4 4" xfId="38889"/>
    <cellStyle name="Millares 113 4 5" xfId="39014"/>
    <cellStyle name="Millares 113 4 6" xfId="43854"/>
    <cellStyle name="Millares 113 4 7" xfId="48697"/>
    <cellStyle name="Millares 113 4 7 2" xfId="48734"/>
    <cellStyle name="Millares 113 5" xfId="6204"/>
    <cellStyle name="Millares 113 5 2" xfId="16987"/>
    <cellStyle name="Millares 113 6" xfId="11831"/>
    <cellStyle name="Millares 113 7" xfId="39927"/>
    <cellStyle name="Millares 113 8" xfId="44774"/>
    <cellStyle name="Millares 114" xfId="1008"/>
    <cellStyle name="Millares 114 2" xfId="2091"/>
    <cellStyle name="Millares 114 2 2" xfId="4400"/>
    <cellStyle name="Millares 114 2 2 2" xfId="9547"/>
    <cellStyle name="Millares 114 2 2 2 2" xfId="20330"/>
    <cellStyle name="Millares 114 2 2 3" xfId="15198"/>
    <cellStyle name="Millares 114 2 2 4" xfId="43257"/>
    <cellStyle name="Millares 114 2 2 5" xfId="48100"/>
    <cellStyle name="Millares 114 2 3" xfId="7266"/>
    <cellStyle name="Millares 114 2 3 2" xfId="18049"/>
    <cellStyle name="Millares 114 2 4" xfId="12911"/>
    <cellStyle name="Millares 114 2 5" xfId="40981"/>
    <cellStyle name="Millares 114 2 6" xfId="45824"/>
    <cellStyle name="Millares 114 3" xfId="3345"/>
    <cellStyle name="Millares 114 3 2" xfId="8492"/>
    <cellStyle name="Millares 114 3 2 2" xfId="19275"/>
    <cellStyle name="Millares 114 3 3" xfId="14143"/>
    <cellStyle name="Millares 114 3 4" xfId="42202"/>
    <cellStyle name="Millares 114 3 5" xfId="47045"/>
    <cellStyle name="Millares 114 4" xfId="6209"/>
    <cellStyle name="Millares 114 4 2" xfId="16992"/>
    <cellStyle name="Millares 114 5" xfId="11836"/>
    <cellStyle name="Millares 114 6" xfId="39932"/>
    <cellStyle name="Millares 114 7" xfId="44779"/>
    <cellStyle name="Millares 115" xfId="1002"/>
    <cellStyle name="Millares 115 2" xfId="2085"/>
    <cellStyle name="Millares 115 2 2" xfId="4394"/>
    <cellStyle name="Millares 115 2 2 2" xfId="9541"/>
    <cellStyle name="Millares 115 2 2 2 2" xfId="20324"/>
    <cellStyle name="Millares 115 2 2 3" xfId="15192"/>
    <cellStyle name="Millares 115 2 2 4" xfId="43251"/>
    <cellStyle name="Millares 115 2 2 5" xfId="48094"/>
    <cellStyle name="Millares 115 2 3" xfId="7260"/>
    <cellStyle name="Millares 115 2 3 2" xfId="18043"/>
    <cellStyle name="Millares 115 2 4" xfId="12905"/>
    <cellStyle name="Millares 115 2 5" xfId="40975"/>
    <cellStyle name="Millares 115 2 6" xfId="45818"/>
    <cellStyle name="Millares 115 3" xfId="3339"/>
    <cellStyle name="Millares 115 3 2" xfId="8486"/>
    <cellStyle name="Millares 115 3 2 2" xfId="19269"/>
    <cellStyle name="Millares 115 3 3" xfId="14137"/>
    <cellStyle name="Millares 115 3 4" xfId="42196"/>
    <cellStyle name="Millares 115 3 5" xfId="47039"/>
    <cellStyle name="Millares 115 4" xfId="6203"/>
    <cellStyle name="Millares 115 4 2" xfId="16986"/>
    <cellStyle name="Millares 115 5" xfId="11830"/>
    <cellStyle name="Millares 115 6" xfId="39926"/>
    <cellStyle name="Millares 115 7" xfId="44773"/>
    <cellStyle name="Millares 116" xfId="1009"/>
    <cellStyle name="Millares 116 2" xfId="2092"/>
    <cellStyle name="Millares 116 2 2" xfId="4401"/>
    <cellStyle name="Millares 116 2 2 2" xfId="9548"/>
    <cellStyle name="Millares 116 2 2 2 2" xfId="20331"/>
    <cellStyle name="Millares 116 2 2 3" xfId="15199"/>
    <cellStyle name="Millares 116 2 2 4" xfId="43258"/>
    <cellStyle name="Millares 116 2 2 5" xfId="48101"/>
    <cellStyle name="Millares 116 2 3" xfId="7267"/>
    <cellStyle name="Millares 116 2 3 2" xfId="18050"/>
    <cellStyle name="Millares 116 2 4" xfId="12912"/>
    <cellStyle name="Millares 116 2 5" xfId="40982"/>
    <cellStyle name="Millares 116 2 6" xfId="45825"/>
    <cellStyle name="Millares 116 3" xfId="3346"/>
    <cellStyle name="Millares 116 3 2" xfId="8493"/>
    <cellStyle name="Millares 116 3 2 2" xfId="19276"/>
    <cellStyle name="Millares 116 3 3" xfId="14144"/>
    <cellStyle name="Millares 116 3 4" xfId="42203"/>
    <cellStyle name="Millares 116 3 5" xfId="47046"/>
    <cellStyle name="Millares 116 4" xfId="6210"/>
    <cellStyle name="Millares 116 4 2" xfId="16993"/>
    <cellStyle name="Millares 116 5" xfId="11837"/>
    <cellStyle name="Millares 116 6" xfId="39933"/>
    <cellStyle name="Millares 116 7" xfId="44780"/>
    <cellStyle name="Millares 117" xfId="1001"/>
    <cellStyle name="Millares 117 2" xfId="2084"/>
    <cellStyle name="Millares 117 2 2" xfId="4393"/>
    <cellStyle name="Millares 117 2 2 2" xfId="9540"/>
    <cellStyle name="Millares 117 2 2 2 2" xfId="20323"/>
    <cellStyle name="Millares 117 2 2 3" xfId="15191"/>
    <cellStyle name="Millares 117 2 2 4" xfId="43250"/>
    <cellStyle name="Millares 117 2 2 5" xfId="48093"/>
    <cellStyle name="Millares 117 2 3" xfId="7259"/>
    <cellStyle name="Millares 117 2 3 2" xfId="18042"/>
    <cellStyle name="Millares 117 2 4" xfId="12904"/>
    <cellStyle name="Millares 117 2 5" xfId="40974"/>
    <cellStyle name="Millares 117 2 6" xfId="45817"/>
    <cellStyle name="Millares 117 3" xfId="3338"/>
    <cellStyle name="Millares 117 3 2" xfId="8485"/>
    <cellStyle name="Millares 117 3 2 2" xfId="19268"/>
    <cellStyle name="Millares 117 3 3" xfId="14136"/>
    <cellStyle name="Millares 117 3 4" xfId="42195"/>
    <cellStyle name="Millares 117 3 5" xfId="47038"/>
    <cellStyle name="Millares 117 4" xfId="6202"/>
    <cellStyle name="Millares 117 4 2" xfId="16985"/>
    <cellStyle name="Millares 117 5" xfId="11829"/>
    <cellStyle name="Millares 117 6" xfId="39925"/>
    <cellStyle name="Millares 117 7" xfId="44772"/>
    <cellStyle name="Millares 118" xfId="1010"/>
    <cellStyle name="Millares 118 2" xfId="2093"/>
    <cellStyle name="Millares 118 2 2" xfId="4402"/>
    <cellStyle name="Millares 118 2 2 2" xfId="9549"/>
    <cellStyle name="Millares 118 2 2 2 2" xfId="20332"/>
    <cellStyle name="Millares 118 2 2 3" xfId="15200"/>
    <cellStyle name="Millares 118 2 2 4" xfId="43259"/>
    <cellStyle name="Millares 118 2 2 5" xfId="48102"/>
    <cellStyle name="Millares 118 2 3" xfId="7268"/>
    <cellStyle name="Millares 118 2 3 2" xfId="18051"/>
    <cellStyle name="Millares 118 2 4" xfId="12913"/>
    <cellStyle name="Millares 118 2 5" xfId="40983"/>
    <cellStyle name="Millares 118 2 6" xfId="45826"/>
    <cellStyle name="Millares 118 3" xfId="3347"/>
    <cellStyle name="Millares 118 3 2" xfId="8494"/>
    <cellStyle name="Millares 118 3 2 2" xfId="19277"/>
    <cellStyle name="Millares 118 3 3" xfId="14145"/>
    <cellStyle name="Millares 118 3 4" xfId="42204"/>
    <cellStyle name="Millares 118 3 5" xfId="47047"/>
    <cellStyle name="Millares 118 4" xfId="6211"/>
    <cellStyle name="Millares 118 4 2" xfId="16994"/>
    <cellStyle name="Millares 118 5" xfId="11838"/>
    <cellStyle name="Millares 118 6" xfId="39934"/>
    <cellStyle name="Millares 118 7" xfId="44781"/>
    <cellStyle name="Millares 119" xfId="1000"/>
    <cellStyle name="Millares 119 2" xfId="2083"/>
    <cellStyle name="Millares 119 2 2" xfId="4392"/>
    <cellStyle name="Millares 119 2 2 2" xfId="9539"/>
    <cellStyle name="Millares 119 2 2 2 2" xfId="20322"/>
    <cellStyle name="Millares 119 2 2 3" xfId="15190"/>
    <cellStyle name="Millares 119 2 2 4" xfId="43249"/>
    <cellStyle name="Millares 119 2 2 5" xfId="48092"/>
    <cellStyle name="Millares 119 2 3" xfId="7258"/>
    <cellStyle name="Millares 119 2 3 2" xfId="18041"/>
    <cellStyle name="Millares 119 2 4" xfId="12903"/>
    <cellStyle name="Millares 119 2 5" xfId="40973"/>
    <cellStyle name="Millares 119 2 6" xfId="45816"/>
    <cellStyle name="Millares 119 3" xfId="3337"/>
    <cellStyle name="Millares 119 3 2" xfId="8484"/>
    <cellStyle name="Millares 119 3 2 2" xfId="19267"/>
    <cellStyle name="Millares 119 3 3" xfId="14135"/>
    <cellStyle name="Millares 119 3 4" xfId="42194"/>
    <cellStyle name="Millares 119 3 5" xfId="47037"/>
    <cellStyle name="Millares 119 4" xfId="6201"/>
    <cellStyle name="Millares 119 4 2" xfId="16984"/>
    <cellStyle name="Millares 119 5" xfId="11828"/>
    <cellStyle name="Millares 119 6" xfId="39924"/>
    <cellStyle name="Millares 119 7" xfId="44771"/>
    <cellStyle name="Millares 12" xfId="242"/>
    <cellStyle name="Millares 12 2" xfId="1368"/>
    <cellStyle name="Millares 12 2 2" xfId="3683"/>
    <cellStyle name="Millares 12 2 2 2" xfId="8830"/>
    <cellStyle name="Millares 12 2 2 2 2" xfId="19613"/>
    <cellStyle name="Millares 12 2 2 3" xfId="14481"/>
    <cellStyle name="Millares 12 2 2 4" xfId="42540"/>
    <cellStyle name="Millares 12 2 2 5" xfId="47383"/>
    <cellStyle name="Millares 12 2 3" xfId="6550"/>
    <cellStyle name="Millares 12 2 3 2" xfId="17333"/>
    <cellStyle name="Millares 12 2 4" xfId="12190"/>
    <cellStyle name="Millares 12 2 5" xfId="40265"/>
    <cellStyle name="Millares 12 2 6" xfId="45108"/>
    <cellStyle name="Millares 12 3" xfId="2633"/>
    <cellStyle name="Millares 12 3 2" xfId="7791"/>
    <cellStyle name="Millares 12 3 2 2" xfId="18574"/>
    <cellStyle name="Millares 12 3 3" xfId="13441"/>
    <cellStyle name="Millares 12 3 4" xfId="41502"/>
    <cellStyle name="Millares 12 3 5" xfId="46345"/>
    <cellStyle name="Millares 12 4" xfId="5499"/>
    <cellStyle name="Millares 12 4 2" xfId="16289"/>
    <cellStyle name="Millares 12 5" xfId="11113"/>
    <cellStyle name="Millares 12 6" xfId="39221"/>
    <cellStyle name="Millares 12 7" xfId="44067"/>
    <cellStyle name="Millares 120" xfId="1011"/>
    <cellStyle name="Millares 120 2" xfId="1201"/>
    <cellStyle name="Millares 120 2 2" xfId="2285"/>
    <cellStyle name="Millares 120 2 2 2" xfId="4593"/>
    <cellStyle name="Millares 120 2 2 2 2" xfId="9740"/>
    <cellStyle name="Millares 120 2 2 2 2 2" xfId="20523"/>
    <cellStyle name="Millares 120 2 2 2 3" xfId="15391"/>
    <cellStyle name="Millares 120 2 2 2 4" xfId="43450"/>
    <cellStyle name="Millares 120 2 2 2 5" xfId="48293"/>
    <cellStyle name="Millares 120 2 2 3" xfId="7459"/>
    <cellStyle name="Millares 120 2 2 3 2" xfId="18242"/>
    <cellStyle name="Millares 120 2 2 4" xfId="13105"/>
    <cellStyle name="Millares 120 2 2 5" xfId="41174"/>
    <cellStyle name="Millares 120 2 2 6" xfId="46017"/>
    <cellStyle name="Millares 120 2 3" xfId="3536"/>
    <cellStyle name="Millares 120 2 3 2" xfId="8683"/>
    <cellStyle name="Millares 120 2 3 2 2" xfId="19466"/>
    <cellStyle name="Millares 120 2 3 3" xfId="14334"/>
    <cellStyle name="Millares 120 2 3 4" xfId="42393"/>
    <cellStyle name="Millares 120 2 3 5" xfId="47236"/>
    <cellStyle name="Millares 120 2 4" xfId="6402"/>
    <cellStyle name="Millares 120 2 4 2" xfId="17185"/>
    <cellStyle name="Millares 120 2 5" xfId="12029"/>
    <cellStyle name="Millares 120 2 6" xfId="40121"/>
    <cellStyle name="Millares 120 2 7" xfId="44964"/>
    <cellStyle name="Millares 120 3" xfId="2094"/>
    <cellStyle name="Millares 120 3 2" xfId="4403"/>
    <cellStyle name="Millares 120 3 2 2" xfId="9550"/>
    <cellStyle name="Millares 120 3 2 2 2" xfId="20333"/>
    <cellStyle name="Millares 120 3 2 3" xfId="15201"/>
    <cellStyle name="Millares 120 3 2 4" xfId="43260"/>
    <cellStyle name="Millares 120 3 2 5" xfId="48103"/>
    <cellStyle name="Millares 120 3 3" xfId="7269"/>
    <cellStyle name="Millares 120 3 3 2" xfId="18052"/>
    <cellStyle name="Millares 120 3 4" xfId="12914"/>
    <cellStyle name="Millares 120 3 5" xfId="40984"/>
    <cellStyle name="Millares 120 3 6" xfId="45827"/>
    <cellStyle name="Millares 120 4" xfId="3348"/>
    <cellStyle name="Millares 120 4 2" xfId="8495"/>
    <cellStyle name="Millares 120 4 2 2" xfId="19278"/>
    <cellStyle name="Millares 120 4 3" xfId="14146"/>
    <cellStyle name="Millares 120 4 4" xfId="42205"/>
    <cellStyle name="Millares 120 4 5" xfId="47048"/>
    <cellStyle name="Millares 120 5" xfId="6212"/>
    <cellStyle name="Millares 120 5 2" xfId="16995"/>
    <cellStyle name="Millares 120 6" xfId="11839"/>
    <cellStyle name="Millares 120 7" xfId="39935"/>
    <cellStyle name="Millares 120 8" xfId="44782"/>
    <cellStyle name="Millares 121" xfId="999"/>
    <cellStyle name="Millares 121 2" xfId="2082"/>
    <cellStyle name="Millares 121 2 2" xfId="4391"/>
    <cellStyle name="Millares 121 2 2 2" xfId="9538"/>
    <cellStyle name="Millares 121 2 2 2 2" xfId="20321"/>
    <cellStyle name="Millares 121 2 2 3" xfId="15189"/>
    <cellStyle name="Millares 121 2 2 4" xfId="43248"/>
    <cellStyle name="Millares 121 2 2 5" xfId="48091"/>
    <cellStyle name="Millares 121 2 3" xfId="7257"/>
    <cellStyle name="Millares 121 2 3 2" xfId="18040"/>
    <cellStyle name="Millares 121 2 4" xfId="12902"/>
    <cellStyle name="Millares 121 2 5" xfId="40972"/>
    <cellStyle name="Millares 121 2 6" xfId="45815"/>
    <cellStyle name="Millares 121 3" xfId="3336"/>
    <cellStyle name="Millares 121 3 2" xfId="8483"/>
    <cellStyle name="Millares 121 3 2 2" xfId="19266"/>
    <cellStyle name="Millares 121 3 3" xfId="14134"/>
    <cellStyle name="Millares 121 3 4" xfId="42193"/>
    <cellStyle name="Millares 121 3 5" xfId="47036"/>
    <cellStyle name="Millares 121 4" xfId="6200"/>
    <cellStyle name="Millares 121 4 2" xfId="16983"/>
    <cellStyle name="Millares 121 5" xfId="11827"/>
    <cellStyle name="Millares 121 6" xfId="39923"/>
    <cellStyle name="Millares 121 7" xfId="44770"/>
    <cellStyle name="Millares 122" xfId="1012"/>
    <cellStyle name="Millares 122 2" xfId="1202"/>
    <cellStyle name="Millares 122 2 2" xfId="2286"/>
    <cellStyle name="Millares 122 2 2 2" xfId="4594"/>
    <cellStyle name="Millares 122 2 2 2 2" xfId="9741"/>
    <cellStyle name="Millares 122 2 2 2 2 2" xfId="20524"/>
    <cellStyle name="Millares 122 2 2 2 3" xfId="15392"/>
    <cellStyle name="Millares 122 2 2 2 4" xfId="43451"/>
    <cellStyle name="Millares 122 2 2 2 5" xfId="48294"/>
    <cellStyle name="Millares 122 2 2 3" xfId="7460"/>
    <cellStyle name="Millares 122 2 2 3 2" xfId="18243"/>
    <cellStyle name="Millares 122 2 2 4" xfId="13106"/>
    <cellStyle name="Millares 122 2 2 5" xfId="41175"/>
    <cellStyle name="Millares 122 2 2 6" xfId="46018"/>
    <cellStyle name="Millares 122 2 3" xfId="3537"/>
    <cellStyle name="Millares 122 2 3 2" xfId="8684"/>
    <cellStyle name="Millares 122 2 3 2 2" xfId="19467"/>
    <cellStyle name="Millares 122 2 3 3" xfId="14335"/>
    <cellStyle name="Millares 122 2 3 4" xfId="42394"/>
    <cellStyle name="Millares 122 2 3 5" xfId="47237"/>
    <cellStyle name="Millares 122 2 4" xfId="6403"/>
    <cellStyle name="Millares 122 2 4 2" xfId="17186"/>
    <cellStyle name="Millares 122 2 5" xfId="12030"/>
    <cellStyle name="Millares 122 2 6" xfId="40122"/>
    <cellStyle name="Millares 122 2 7" xfId="44965"/>
    <cellStyle name="Millares 122 3" xfId="2095"/>
    <cellStyle name="Millares 122 3 2" xfId="4404"/>
    <cellStyle name="Millares 122 3 2 2" xfId="9551"/>
    <cellStyle name="Millares 122 3 2 2 2" xfId="20334"/>
    <cellStyle name="Millares 122 3 2 3" xfId="15202"/>
    <cellStyle name="Millares 122 3 2 4" xfId="43261"/>
    <cellStyle name="Millares 122 3 2 5" xfId="48104"/>
    <cellStyle name="Millares 122 3 3" xfId="7270"/>
    <cellStyle name="Millares 122 3 3 2" xfId="18053"/>
    <cellStyle name="Millares 122 3 4" xfId="12915"/>
    <cellStyle name="Millares 122 3 5" xfId="40985"/>
    <cellStyle name="Millares 122 3 6" xfId="45828"/>
    <cellStyle name="Millares 122 4" xfId="3349"/>
    <cellStyle name="Millares 122 4 2" xfId="8496"/>
    <cellStyle name="Millares 122 4 2 2" xfId="19279"/>
    <cellStyle name="Millares 122 4 3" xfId="14147"/>
    <cellStyle name="Millares 122 4 4" xfId="42206"/>
    <cellStyle name="Millares 122 4 5" xfId="47049"/>
    <cellStyle name="Millares 122 5" xfId="6213"/>
    <cellStyle name="Millares 122 5 2" xfId="16996"/>
    <cellStyle name="Millares 122 6" xfId="11840"/>
    <cellStyle name="Millares 122 7" xfId="39936"/>
    <cellStyle name="Millares 122 8" xfId="44783"/>
    <cellStyle name="Millares 123" xfId="998"/>
    <cellStyle name="Millares 123 2" xfId="1203"/>
    <cellStyle name="Millares 123 2 2" xfId="2287"/>
    <cellStyle name="Millares 123 2 2 2" xfId="4595"/>
    <cellStyle name="Millares 123 2 2 2 2" xfId="9742"/>
    <cellStyle name="Millares 123 2 2 2 2 2" xfId="20525"/>
    <cellStyle name="Millares 123 2 2 2 3" xfId="15393"/>
    <cellStyle name="Millares 123 2 2 2 4" xfId="43452"/>
    <cellStyle name="Millares 123 2 2 2 5" xfId="48295"/>
    <cellStyle name="Millares 123 2 2 3" xfId="7461"/>
    <cellStyle name="Millares 123 2 2 3 2" xfId="18244"/>
    <cellStyle name="Millares 123 2 2 4" xfId="13107"/>
    <cellStyle name="Millares 123 2 2 5" xfId="41176"/>
    <cellStyle name="Millares 123 2 2 6" xfId="46019"/>
    <cellStyle name="Millares 123 2 3" xfId="3538"/>
    <cellStyle name="Millares 123 2 3 2" xfId="8685"/>
    <cellStyle name="Millares 123 2 3 2 2" xfId="19468"/>
    <cellStyle name="Millares 123 2 3 3" xfId="14336"/>
    <cellStyle name="Millares 123 2 3 4" xfId="42395"/>
    <cellStyle name="Millares 123 2 3 5" xfId="47238"/>
    <cellStyle name="Millares 123 2 4" xfId="6404"/>
    <cellStyle name="Millares 123 2 4 2" xfId="17187"/>
    <cellStyle name="Millares 123 2 5" xfId="12031"/>
    <cellStyle name="Millares 123 2 6" xfId="40123"/>
    <cellStyle name="Millares 123 2 7" xfId="44966"/>
    <cellStyle name="Millares 123 3" xfId="2081"/>
    <cellStyle name="Millares 123 3 2" xfId="4390"/>
    <cellStyle name="Millares 123 3 2 2" xfId="9537"/>
    <cellStyle name="Millares 123 3 2 2 2" xfId="20320"/>
    <cellStyle name="Millares 123 3 2 3" xfId="15188"/>
    <cellStyle name="Millares 123 3 2 4" xfId="43247"/>
    <cellStyle name="Millares 123 3 2 5" xfId="48090"/>
    <cellStyle name="Millares 123 3 3" xfId="7256"/>
    <cellStyle name="Millares 123 3 3 2" xfId="18039"/>
    <cellStyle name="Millares 123 3 4" xfId="12901"/>
    <cellStyle name="Millares 123 3 5" xfId="40971"/>
    <cellStyle name="Millares 123 3 6" xfId="45814"/>
    <cellStyle name="Millares 123 4" xfId="3335"/>
    <cellStyle name="Millares 123 4 2" xfId="8482"/>
    <cellStyle name="Millares 123 4 2 2" xfId="19265"/>
    <cellStyle name="Millares 123 4 3" xfId="14133"/>
    <cellStyle name="Millares 123 4 4" xfId="42192"/>
    <cellStyle name="Millares 123 4 5" xfId="47035"/>
    <cellStyle name="Millares 123 5" xfId="6199"/>
    <cellStyle name="Millares 123 5 2" xfId="16982"/>
    <cellStyle name="Millares 123 6" xfId="11826"/>
    <cellStyle name="Millares 123 7" xfId="39922"/>
    <cellStyle name="Millares 123 8" xfId="44769"/>
    <cellStyle name="Millares 124" xfId="1013"/>
    <cellStyle name="Millares 124 2" xfId="1204"/>
    <cellStyle name="Millares 124 2 2" xfId="2288"/>
    <cellStyle name="Millares 124 2 2 2" xfId="4596"/>
    <cellStyle name="Millares 124 2 2 2 2" xfId="9743"/>
    <cellStyle name="Millares 124 2 2 2 2 2" xfId="20526"/>
    <cellStyle name="Millares 124 2 2 2 3" xfId="15394"/>
    <cellStyle name="Millares 124 2 2 2 4" xfId="43453"/>
    <cellStyle name="Millares 124 2 2 2 5" xfId="48296"/>
    <cellStyle name="Millares 124 2 2 3" xfId="7462"/>
    <cellStyle name="Millares 124 2 2 3 2" xfId="18245"/>
    <cellStyle name="Millares 124 2 2 4" xfId="13108"/>
    <cellStyle name="Millares 124 2 2 5" xfId="41177"/>
    <cellStyle name="Millares 124 2 2 6" xfId="46020"/>
    <cellStyle name="Millares 124 2 3" xfId="3539"/>
    <cellStyle name="Millares 124 2 3 2" xfId="8686"/>
    <cellStyle name="Millares 124 2 3 2 2" xfId="19469"/>
    <cellStyle name="Millares 124 2 3 3" xfId="14337"/>
    <cellStyle name="Millares 124 2 3 4" xfId="42396"/>
    <cellStyle name="Millares 124 2 3 5" xfId="47239"/>
    <cellStyle name="Millares 124 2 4" xfId="6405"/>
    <cellStyle name="Millares 124 2 4 2" xfId="17188"/>
    <cellStyle name="Millares 124 2 5" xfId="12032"/>
    <cellStyle name="Millares 124 2 6" xfId="40124"/>
    <cellStyle name="Millares 124 2 7" xfId="44967"/>
    <cellStyle name="Millares 124 3" xfId="2096"/>
    <cellStyle name="Millares 124 3 2" xfId="4405"/>
    <cellStyle name="Millares 124 3 2 2" xfId="9552"/>
    <cellStyle name="Millares 124 3 2 2 2" xfId="20335"/>
    <cellStyle name="Millares 124 3 2 3" xfId="15203"/>
    <cellStyle name="Millares 124 3 2 4" xfId="43262"/>
    <cellStyle name="Millares 124 3 2 5" xfId="48105"/>
    <cellStyle name="Millares 124 3 3" xfId="7271"/>
    <cellStyle name="Millares 124 3 3 2" xfId="18054"/>
    <cellStyle name="Millares 124 3 4" xfId="12916"/>
    <cellStyle name="Millares 124 3 5" xfId="40986"/>
    <cellStyle name="Millares 124 3 6" xfId="45829"/>
    <cellStyle name="Millares 124 4" xfId="3350"/>
    <cellStyle name="Millares 124 4 2" xfId="8497"/>
    <cellStyle name="Millares 124 4 2 2" xfId="19280"/>
    <cellStyle name="Millares 124 4 3" xfId="14148"/>
    <cellStyle name="Millares 124 4 4" xfId="42207"/>
    <cellStyle name="Millares 124 4 5" xfId="47050"/>
    <cellStyle name="Millares 124 5" xfId="6214"/>
    <cellStyle name="Millares 124 5 2" xfId="16997"/>
    <cellStyle name="Millares 124 6" xfId="11841"/>
    <cellStyle name="Millares 124 7" xfId="39937"/>
    <cellStyle name="Millares 124 8" xfId="44784"/>
    <cellStyle name="Millares 125" xfId="1045"/>
    <cellStyle name="Millares 125 2" xfId="2129"/>
    <cellStyle name="Millares 125 2 2" xfId="4437"/>
    <cellStyle name="Millares 125 2 2 2" xfId="9584"/>
    <cellStyle name="Millares 125 2 2 2 2" xfId="20367"/>
    <cellStyle name="Millares 125 2 2 3" xfId="15235"/>
    <cellStyle name="Millares 125 2 2 4" xfId="43294"/>
    <cellStyle name="Millares 125 2 2 5" xfId="48137"/>
    <cellStyle name="Millares 125 2 3" xfId="7303"/>
    <cellStyle name="Millares 125 2 3 2" xfId="18086"/>
    <cellStyle name="Millares 125 2 4" xfId="12949"/>
    <cellStyle name="Millares 125 2 5" xfId="41018"/>
    <cellStyle name="Millares 125 2 6" xfId="45861"/>
    <cellStyle name="Millares 125 3" xfId="3382"/>
    <cellStyle name="Millares 125 3 2" xfId="8529"/>
    <cellStyle name="Millares 125 3 2 2" xfId="19312"/>
    <cellStyle name="Millares 125 3 3" xfId="14180"/>
    <cellStyle name="Millares 125 3 4" xfId="42239"/>
    <cellStyle name="Millares 125 3 5" xfId="47082"/>
    <cellStyle name="Millares 125 4" xfId="6246"/>
    <cellStyle name="Millares 125 4 2" xfId="17029"/>
    <cellStyle name="Millares 125 5" xfId="11873"/>
    <cellStyle name="Millares 125 6" xfId="38905"/>
    <cellStyle name="Millares 125 6 2" xfId="38957"/>
    <cellStyle name="Millares 125 6 2 2" xfId="63"/>
    <cellStyle name="Millares 125 7" xfId="39970"/>
    <cellStyle name="Millares 125 8" xfId="44816"/>
    <cellStyle name="Millares 126" xfId="1048"/>
    <cellStyle name="Millares 126 2" xfId="2132"/>
    <cellStyle name="Millares 126 2 2" xfId="4440"/>
    <cellStyle name="Millares 126 2 2 2" xfId="9587"/>
    <cellStyle name="Millares 126 2 2 2 2" xfId="20370"/>
    <cellStyle name="Millares 126 2 2 3" xfId="15238"/>
    <cellStyle name="Millares 126 2 2 4" xfId="43297"/>
    <cellStyle name="Millares 126 2 2 5" xfId="48140"/>
    <cellStyle name="Millares 126 2 3" xfId="7306"/>
    <cellStyle name="Millares 126 2 3 2" xfId="18089"/>
    <cellStyle name="Millares 126 2 4" xfId="12952"/>
    <cellStyle name="Millares 126 2 5" xfId="41021"/>
    <cellStyle name="Millares 126 2 6" xfId="45864"/>
    <cellStyle name="Millares 126 3" xfId="3385"/>
    <cellStyle name="Millares 126 3 2" xfId="8532"/>
    <cellStyle name="Millares 126 3 2 2" xfId="19315"/>
    <cellStyle name="Millares 126 3 3" xfId="14183"/>
    <cellStyle name="Millares 126 3 4" xfId="42242"/>
    <cellStyle name="Millares 126 3 5" xfId="47085"/>
    <cellStyle name="Millares 126 4" xfId="6249"/>
    <cellStyle name="Millares 126 4 2" xfId="17032"/>
    <cellStyle name="Millares 126 5" xfId="11876"/>
    <cellStyle name="Millares 126 6" xfId="39973"/>
    <cellStyle name="Millares 126 7" xfId="44819"/>
    <cellStyle name="Millares 127" xfId="1044"/>
    <cellStyle name="Millares 127 2" xfId="2128"/>
    <cellStyle name="Millares 127 2 2" xfId="4436"/>
    <cellStyle name="Millares 127 2 2 2" xfId="9583"/>
    <cellStyle name="Millares 127 2 2 2 2" xfId="20366"/>
    <cellStyle name="Millares 127 2 2 3" xfId="15234"/>
    <cellStyle name="Millares 127 2 2 4" xfId="43293"/>
    <cellStyle name="Millares 127 2 2 5" xfId="48136"/>
    <cellStyle name="Millares 127 2 3" xfId="7302"/>
    <cellStyle name="Millares 127 2 3 2" xfId="18085"/>
    <cellStyle name="Millares 127 2 4" xfId="12948"/>
    <cellStyle name="Millares 127 2 5" xfId="41017"/>
    <cellStyle name="Millares 127 2 6" xfId="45860"/>
    <cellStyle name="Millares 127 3" xfId="3381"/>
    <cellStyle name="Millares 127 3 2" xfId="8528"/>
    <cellStyle name="Millares 127 3 2 2" xfId="19311"/>
    <cellStyle name="Millares 127 3 3" xfId="14179"/>
    <cellStyle name="Millares 127 3 4" xfId="42238"/>
    <cellStyle name="Millares 127 3 5" xfId="47081"/>
    <cellStyle name="Millares 127 4" xfId="5002"/>
    <cellStyle name="Millares 127 4 2" xfId="10150"/>
    <cellStyle name="Millares 127 4 2 2" xfId="20933"/>
    <cellStyle name="Millares 127 4 3" xfId="15800"/>
    <cellStyle name="Millares 127 4 4" xfId="38887"/>
    <cellStyle name="Millares 127 4 5" xfId="39012"/>
    <cellStyle name="Millares 127 4 6" xfId="43853"/>
    <cellStyle name="Millares 127 4 7" xfId="48696"/>
    <cellStyle name="Millares 127 5" xfId="6245"/>
    <cellStyle name="Millares 127 5 2" xfId="17028"/>
    <cellStyle name="Millares 127 6" xfId="11872"/>
    <cellStyle name="Millares 127 7" xfId="39969"/>
    <cellStyle name="Millares 127 8" xfId="44815"/>
    <cellStyle name="Millares 128" xfId="1060"/>
    <cellStyle name="Millares 128 2" xfId="2144"/>
    <cellStyle name="Millares 128 2 2" xfId="4452"/>
    <cellStyle name="Millares 128 2 2 2" xfId="9599"/>
    <cellStyle name="Millares 128 2 2 2 2" xfId="20382"/>
    <cellStyle name="Millares 128 2 2 3" xfId="15250"/>
    <cellStyle name="Millares 128 2 2 4" xfId="43309"/>
    <cellStyle name="Millares 128 2 2 5" xfId="48152"/>
    <cellStyle name="Millares 128 2 3" xfId="7318"/>
    <cellStyle name="Millares 128 2 3 2" xfId="18101"/>
    <cellStyle name="Millares 128 2 4" xfId="12964"/>
    <cellStyle name="Millares 128 2 5" xfId="41033"/>
    <cellStyle name="Millares 128 2 6" xfId="45876"/>
    <cellStyle name="Millares 128 3" xfId="3397"/>
    <cellStyle name="Millares 128 3 2" xfId="8544"/>
    <cellStyle name="Millares 128 3 2 2" xfId="19327"/>
    <cellStyle name="Millares 128 3 3" xfId="14195"/>
    <cellStyle name="Millares 128 3 4" xfId="42254"/>
    <cellStyle name="Millares 128 3 5" xfId="47097"/>
    <cellStyle name="Millares 128 4" xfId="6261"/>
    <cellStyle name="Millares 128 4 2" xfId="17044"/>
    <cellStyle name="Millares 128 5" xfId="11888"/>
    <cellStyle name="Millares 128 6" xfId="38898"/>
    <cellStyle name="Millares 128 6 2" xfId="38948"/>
    <cellStyle name="Millares 128 6 2 2" xfId="39109"/>
    <cellStyle name="Millares 128 6 2 2 2" xfId="53"/>
    <cellStyle name="Millares 128 7" xfId="39985"/>
    <cellStyle name="Millares 128 8" xfId="44831"/>
    <cellStyle name="Millares 129" xfId="1054"/>
    <cellStyle name="Millares 129 2" xfId="2138"/>
    <cellStyle name="Millares 129 2 2" xfId="4446"/>
    <cellStyle name="Millares 129 2 2 2" xfId="9593"/>
    <cellStyle name="Millares 129 2 2 2 2" xfId="20376"/>
    <cellStyle name="Millares 129 2 2 3" xfId="15244"/>
    <cellStyle name="Millares 129 2 2 4" xfId="43303"/>
    <cellStyle name="Millares 129 2 2 5" xfId="48146"/>
    <cellStyle name="Millares 129 2 3" xfId="7312"/>
    <cellStyle name="Millares 129 2 3 2" xfId="18095"/>
    <cellStyle name="Millares 129 2 4" xfId="12958"/>
    <cellStyle name="Millares 129 2 5" xfId="41027"/>
    <cellStyle name="Millares 129 2 6" xfId="45870"/>
    <cellStyle name="Millares 129 3" xfId="3391"/>
    <cellStyle name="Millares 129 3 2" xfId="8538"/>
    <cellStyle name="Millares 129 3 2 2" xfId="19321"/>
    <cellStyle name="Millares 129 3 3" xfId="14189"/>
    <cellStyle name="Millares 129 3 4" xfId="42248"/>
    <cellStyle name="Millares 129 3 5" xfId="47091"/>
    <cellStyle name="Millares 129 4" xfId="6255"/>
    <cellStyle name="Millares 129 4 2" xfId="17038"/>
    <cellStyle name="Millares 129 5" xfId="11882"/>
    <cellStyle name="Millares 129 6" xfId="39979"/>
    <cellStyle name="Millares 129 7" xfId="44825"/>
    <cellStyle name="Millares 13" xfId="243"/>
    <cellStyle name="Millares 13 2" xfId="1369"/>
    <cellStyle name="Millares 13 2 2" xfId="3684"/>
    <cellStyle name="Millares 13 2 2 2" xfId="8831"/>
    <cellStyle name="Millares 13 2 2 2 2" xfId="19614"/>
    <cellStyle name="Millares 13 2 2 3" xfId="14482"/>
    <cellStyle name="Millares 13 2 2 4" xfId="42541"/>
    <cellStyle name="Millares 13 2 2 5" xfId="47384"/>
    <cellStyle name="Millares 13 2 3" xfId="6551"/>
    <cellStyle name="Millares 13 2 3 2" xfId="17334"/>
    <cellStyle name="Millares 13 2 4" xfId="12191"/>
    <cellStyle name="Millares 13 2 5" xfId="40266"/>
    <cellStyle name="Millares 13 2 6" xfId="45109"/>
    <cellStyle name="Millares 13 3" xfId="2634"/>
    <cellStyle name="Millares 13 3 2" xfId="7792"/>
    <cellStyle name="Millares 13 3 2 2" xfId="18575"/>
    <cellStyle name="Millares 13 3 3" xfId="13442"/>
    <cellStyle name="Millares 13 3 4" xfId="41503"/>
    <cellStyle name="Millares 13 3 5" xfId="46346"/>
    <cellStyle name="Millares 13 4" xfId="5500"/>
    <cellStyle name="Millares 13 4 2" xfId="16290"/>
    <cellStyle name="Millares 13 5" xfId="11114"/>
    <cellStyle name="Millares 13 6" xfId="39222"/>
    <cellStyle name="Millares 13 7" xfId="44068"/>
    <cellStyle name="Millares 130" xfId="1059"/>
    <cellStyle name="Millares 130 2" xfId="2143"/>
    <cellStyle name="Millares 130 2 2" xfId="4451"/>
    <cellStyle name="Millares 130 2 2 2" xfId="9598"/>
    <cellStyle name="Millares 130 2 2 2 2" xfId="20381"/>
    <cellStyle name="Millares 130 2 2 3" xfId="15249"/>
    <cellStyle name="Millares 130 2 2 4" xfId="43308"/>
    <cellStyle name="Millares 130 2 2 5" xfId="48151"/>
    <cellStyle name="Millares 130 2 3" xfId="7317"/>
    <cellStyle name="Millares 130 2 3 2" xfId="18100"/>
    <cellStyle name="Millares 130 2 4" xfId="12963"/>
    <cellStyle name="Millares 130 2 5" xfId="41032"/>
    <cellStyle name="Millares 130 2 6" xfId="45875"/>
    <cellStyle name="Millares 130 3" xfId="3396"/>
    <cellStyle name="Millares 130 3 2" xfId="8543"/>
    <cellStyle name="Millares 130 3 2 2" xfId="19326"/>
    <cellStyle name="Millares 130 3 3" xfId="14194"/>
    <cellStyle name="Millares 130 3 4" xfId="42253"/>
    <cellStyle name="Millares 130 3 5" xfId="47096"/>
    <cellStyle name="Millares 130 4" xfId="6260"/>
    <cellStyle name="Millares 130 4 2" xfId="17043"/>
    <cellStyle name="Millares 130 5" xfId="11887"/>
    <cellStyle name="Millares 130 6" xfId="38900"/>
    <cellStyle name="Millares 130 6 2" xfId="38950"/>
    <cellStyle name="Millares 130 6 2 2" xfId="39113"/>
    <cellStyle name="Millares 130 6 2 2 2" xfId="58"/>
    <cellStyle name="Millares 130 7" xfId="39984"/>
    <cellStyle name="Millares 130 8" xfId="44830"/>
    <cellStyle name="Millares 131" xfId="1053"/>
    <cellStyle name="Millares 131 2" xfId="2137"/>
    <cellStyle name="Millares 131 2 2" xfId="4445"/>
    <cellStyle name="Millares 131 2 2 2" xfId="9592"/>
    <cellStyle name="Millares 131 2 2 2 2" xfId="20375"/>
    <cellStyle name="Millares 131 2 2 3" xfId="15243"/>
    <cellStyle name="Millares 131 2 2 4" xfId="43302"/>
    <cellStyle name="Millares 131 2 2 5" xfId="48145"/>
    <cellStyle name="Millares 131 2 3" xfId="7311"/>
    <cellStyle name="Millares 131 2 3 2" xfId="18094"/>
    <cellStyle name="Millares 131 2 4" xfId="12957"/>
    <cellStyle name="Millares 131 2 5" xfId="41026"/>
    <cellStyle name="Millares 131 2 6" xfId="45869"/>
    <cellStyle name="Millares 131 3" xfId="3390"/>
    <cellStyle name="Millares 131 3 2" xfId="8537"/>
    <cellStyle name="Millares 131 3 2 2" xfId="19320"/>
    <cellStyle name="Millares 131 3 3" xfId="14188"/>
    <cellStyle name="Millares 131 3 4" xfId="42247"/>
    <cellStyle name="Millares 131 3 5" xfId="47090"/>
    <cellStyle name="Millares 131 4" xfId="6254"/>
    <cellStyle name="Millares 131 4 2" xfId="17037"/>
    <cellStyle name="Millares 131 5" xfId="11881"/>
    <cellStyle name="Millares 131 6" xfId="38901"/>
    <cellStyle name="Millares 131 6 2" xfId="38951"/>
    <cellStyle name="Millares 131 6 2 2" xfId="39112"/>
    <cellStyle name="Millares 131 6 2 2 2" xfId="57"/>
    <cellStyle name="Millares 131 7" xfId="39978"/>
    <cellStyle name="Millares 131 8" xfId="44824"/>
    <cellStyle name="Millares 132" xfId="1061"/>
    <cellStyle name="Millares 132 2" xfId="2145"/>
    <cellStyle name="Millares 132 2 2" xfId="4453"/>
    <cellStyle name="Millares 132 2 2 2" xfId="9600"/>
    <cellStyle name="Millares 132 2 2 2 2" xfId="20383"/>
    <cellStyle name="Millares 132 2 2 3" xfId="15251"/>
    <cellStyle name="Millares 132 2 2 4" xfId="43310"/>
    <cellStyle name="Millares 132 2 2 5" xfId="48153"/>
    <cellStyle name="Millares 132 2 3" xfId="7319"/>
    <cellStyle name="Millares 132 2 3 2" xfId="18102"/>
    <cellStyle name="Millares 132 2 4" xfId="12965"/>
    <cellStyle name="Millares 132 2 5" xfId="41034"/>
    <cellStyle name="Millares 132 2 6" xfId="45877"/>
    <cellStyle name="Millares 132 3" xfId="3398"/>
    <cellStyle name="Millares 132 3 2" xfId="8545"/>
    <cellStyle name="Millares 132 3 2 2" xfId="19328"/>
    <cellStyle name="Millares 132 3 3" xfId="14196"/>
    <cellStyle name="Millares 132 3 4" xfId="42255"/>
    <cellStyle name="Millares 132 3 5" xfId="47098"/>
    <cellStyle name="Millares 132 4" xfId="6262"/>
    <cellStyle name="Millares 132 4 2" xfId="17045"/>
    <cellStyle name="Millares 132 5" xfId="11889"/>
    <cellStyle name="Millares 132 6" xfId="39986"/>
    <cellStyle name="Millares 132 7" xfId="44832"/>
    <cellStyle name="Millares 133" xfId="1052"/>
    <cellStyle name="Millares 133 2" xfId="2136"/>
    <cellStyle name="Millares 133 2 2" xfId="4444"/>
    <cellStyle name="Millares 133 2 2 2" xfId="9591"/>
    <cellStyle name="Millares 133 2 2 2 2" xfId="20374"/>
    <cellStyle name="Millares 133 2 2 3" xfId="15242"/>
    <cellStyle name="Millares 133 2 2 4" xfId="43301"/>
    <cellStyle name="Millares 133 2 2 5" xfId="48144"/>
    <cellStyle name="Millares 133 2 3" xfId="7310"/>
    <cellStyle name="Millares 133 2 3 2" xfId="18093"/>
    <cellStyle name="Millares 133 2 4" xfId="12956"/>
    <cellStyle name="Millares 133 2 5" xfId="41025"/>
    <cellStyle name="Millares 133 2 6" xfId="45868"/>
    <cellStyle name="Millares 133 3" xfId="3389"/>
    <cellStyle name="Millares 133 3 2" xfId="8536"/>
    <cellStyle name="Millares 133 3 2 2" xfId="19319"/>
    <cellStyle name="Millares 133 3 3" xfId="14187"/>
    <cellStyle name="Millares 133 3 4" xfId="42246"/>
    <cellStyle name="Millares 133 3 5" xfId="47089"/>
    <cellStyle name="Millares 133 4" xfId="6253"/>
    <cellStyle name="Millares 133 4 2" xfId="17036"/>
    <cellStyle name="Millares 133 5" xfId="11880"/>
    <cellStyle name="Millares 133 6" xfId="39977"/>
    <cellStyle name="Millares 133 7" xfId="44823"/>
    <cellStyle name="Millares 134" xfId="1062"/>
    <cellStyle name="Millares 134 2" xfId="2146"/>
    <cellStyle name="Millares 134 2 2" xfId="4454"/>
    <cellStyle name="Millares 134 2 2 2" xfId="9601"/>
    <cellStyle name="Millares 134 2 2 2 2" xfId="20384"/>
    <cellStyle name="Millares 134 2 2 3" xfId="15252"/>
    <cellStyle name="Millares 134 2 2 4" xfId="43311"/>
    <cellStyle name="Millares 134 2 2 5" xfId="48154"/>
    <cellStyle name="Millares 134 2 3" xfId="7320"/>
    <cellStyle name="Millares 134 2 3 2" xfId="18103"/>
    <cellStyle name="Millares 134 2 4" xfId="12966"/>
    <cellStyle name="Millares 134 2 5" xfId="41035"/>
    <cellStyle name="Millares 134 2 6" xfId="45878"/>
    <cellStyle name="Millares 134 3" xfId="3399"/>
    <cellStyle name="Millares 134 3 2" xfId="8546"/>
    <cellStyle name="Millares 134 3 2 2" xfId="19329"/>
    <cellStyle name="Millares 134 3 3" xfId="14197"/>
    <cellStyle name="Millares 134 3 4" xfId="42256"/>
    <cellStyle name="Millares 134 3 5" xfId="47099"/>
    <cellStyle name="Millares 134 4" xfId="6263"/>
    <cellStyle name="Millares 134 4 2" xfId="17046"/>
    <cellStyle name="Millares 134 5" xfId="11890"/>
    <cellStyle name="Millares 134 6" xfId="38902"/>
    <cellStyle name="Millares 134 6 2" xfId="38952"/>
    <cellStyle name="Millares 134 7" xfId="39987"/>
    <cellStyle name="Millares 134 8" xfId="44833"/>
    <cellStyle name="Millares 135" xfId="1051"/>
    <cellStyle name="Millares 135 2" xfId="2135"/>
    <cellStyle name="Millares 135 2 2" xfId="4443"/>
    <cellStyle name="Millares 135 2 2 2" xfId="9590"/>
    <cellStyle name="Millares 135 2 2 2 2" xfId="20373"/>
    <cellStyle name="Millares 135 2 2 3" xfId="15241"/>
    <cellStyle name="Millares 135 2 2 4" xfId="43300"/>
    <cellStyle name="Millares 135 2 2 5" xfId="48143"/>
    <cellStyle name="Millares 135 2 3" xfId="7309"/>
    <cellStyle name="Millares 135 2 3 2" xfId="18092"/>
    <cellStyle name="Millares 135 2 4" xfId="12955"/>
    <cellStyle name="Millares 135 2 5" xfId="41024"/>
    <cellStyle name="Millares 135 2 6" xfId="45867"/>
    <cellStyle name="Millares 135 3" xfId="3388"/>
    <cellStyle name="Millares 135 3 2" xfId="8535"/>
    <cellStyle name="Millares 135 3 2 2" xfId="19318"/>
    <cellStyle name="Millares 135 3 3" xfId="14186"/>
    <cellStyle name="Millares 135 3 4" xfId="42245"/>
    <cellStyle name="Millares 135 3 5" xfId="47088"/>
    <cellStyle name="Millares 135 4" xfId="6252"/>
    <cellStyle name="Millares 135 4 2" xfId="17035"/>
    <cellStyle name="Millares 135 5" xfId="11879"/>
    <cellStyle name="Millares 135 6" xfId="39976"/>
    <cellStyle name="Millares 135 7" xfId="44822"/>
    <cellStyle name="Millares 136" xfId="1071"/>
    <cellStyle name="Millares 136 2" xfId="2155"/>
    <cellStyle name="Millares 136 2 2" xfId="4463"/>
    <cellStyle name="Millares 136 2 2 2" xfId="9610"/>
    <cellStyle name="Millares 136 2 2 2 2" xfId="20393"/>
    <cellStyle name="Millares 136 2 2 3" xfId="15261"/>
    <cellStyle name="Millares 136 2 2 4" xfId="43320"/>
    <cellStyle name="Millares 136 2 2 5" xfId="48163"/>
    <cellStyle name="Millares 136 2 3" xfId="7329"/>
    <cellStyle name="Millares 136 2 3 2" xfId="18112"/>
    <cellStyle name="Millares 136 2 4" xfId="12975"/>
    <cellStyle name="Millares 136 2 5" xfId="41044"/>
    <cellStyle name="Millares 136 2 6" xfId="45887"/>
    <cellStyle name="Millares 136 3" xfId="3408"/>
    <cellStyle name="Millares 136 3 2" xfId="8555"/>
    <cellStyle name="Millares 136 3 2 2" xfId="19338"/>
    <cellStyle name="Millares 136 3 3" xfId="14206"/>
    <cellStyle name="Millares 136 3 4" xfId="42265"/>
    <cellStyle name="Millares 136 3 5" xfId="47108"/>
    <cellStyle name="Millares 136 4" xfId="6272"/>
    <cellStyle name="Millares 136 4 2" xfId="17055"/>
    <cellStyle name="Millares 136 5" xfId="11899"/>
    <cellStyle name="Millares 136 6" xfId="39996"/>
    <cellStyle name="Millares 136 7" xfId="44842"/>
    <cellStyle name="Millares 137" xfId="1058"/>
    <cellStyle name="Millares 137 2" xfId="2142"/>
    <cellStyle name="Millares 137 2 2" xfId="4450"/>
    <cellStyle name="Millares 137 2 2 2" xfId="9597"/>
    <cellStyle name="Millares 137 2 2 2 2" xfId="20380"/>
    <cellStyle name="Millares 137 2 2 3" xfId="15248"/>
    <cellStyle name="Millares 137 2 2 4" xfId="43307"/>
    <cellStyle name="Millares 137 2 2 5" xfId="48150"/>
    <cellStyle name="Millares 137 2 3" xfId="7316"/>
    <cellStyle name="Millares 137 2 3 2" xfId="18099"/>
    <cellStyle name="Millares 137 2 4" xfId="12962"/>
    <cellStyle name="Millares 137 2 5" xfId="41031"/>
    <cellStyle name="Millares 137 2 6" xfId="45874"/>
    <cellStyle name="Millares 137 3" xfId="3395"/>
    <cellStyle name="Millares 137 3 2" xfId="8542"/>
    <cellStyle name="Millares 137 3 2 2" xfId="19325"/>
    <cellStyle name="Millares 137 3 3" xfId="14193"/>
    <cellStyle name="Millares 137 3 4" xfId="42252"/>
    <cellStyle name="Millares 137 3 5" xfId="47095"/>
    <cellStyle name="Millares 137 4" xfId="6259"/>
    <cellStyle name="Millares 137 4 2" xfId="17042"/>
    <cellStyle name="Millares 137 5" xfId="11886"/>
    <cellStyle name="Millares 137 6" xfId="39983"/>
    <cellStyle name="Millares 137 7" xfId="44829"/>
    <cellStyle name="Millares 138" xfId="1072"/>
    <cellStyle name="Millares 138 2" xfId="2156"/>
    <cellStyle name="Millares 138 2 2" xfId="4464"/>
    <cellStyle name="Millares 138 2 2 2" xfId="9611"/>
    <cellStyle name="Millares 138 2 2 2 2" xfId="20394"/>
    <cellStyle name="Millares 138 2 2 3" xfId="15262"/>
    <cellStyle name="Millares 138 2 2 4" xfId="43321"/>
    <cellStyle name="Millares 138 2 2 5" xfId="48164"/>
    <cellStyle name="Millares 138 2 3" xfId="7330"/>
    <cellStyle name="Millares 138 2 3 2" xfId="18113"/>
    <cellStyle name="Millares 138 2 4" xfId="12976"/>
    <cellStyle name="Millares 138 2 5" xfId="41045"/>
    <cellStyle name="Millares 138 2 6" xfId="45888"/>
    <cellStyle name="Millares 138 3" xfId="3409"/>
    <cellStyle name="Millares 138 3 2" xfId="8556"/>
    <cellStyle name="Millares 138 3 2 2" xfId="19339"/>
    <cellStyle name="Millares 138 3 3" xfId="14207"/>
    <cellStyle name="Millares 138 3 4" xfId="42266"/>
    <cellStyle name="Millares 138 3 5" xfId="47109"/>
    <cellStyle name="Millares 138 4" xfId="6273"/>
    <cellStyle name="Millares 138 4 2" xfId="17056"/>
    <cellStyle name="Millares 138 5" xfId="11900"/>
    <cellStyle name="Millares 138 6" xfId="38906"/>
    <cellStyle name="Millares 138 6 2" xfId="38958"/>
    <cellStyle name="Millares 138 6 2 2" xfId="64"/>
    <cellStyle name="Millares 138 7" xfId="39997"/>
    <cellStyle name="Millares 138 8" xfId="44843"/>
    <cellStyle name="Millares 139" xfId="1057"/>
    <cellStyle name="Millares 139 2" xfId="2141"/>
    <cellStyle name="Millares 139 2 2" xfId="4449"/>
    <cellStyle name="Millares 139 2 2 2" xfId="9596"/>
    <cellStyle name="Millares 139 2 2 2 2" xfId="20379"/>
    <cellStyle name="Millares 139 2 2 3" xfId="15247"/>
    <cellStyle name="Millares 139 2 2 4" xfId="43306"/>
    <cellStyle name="Millares 139 2 2 5" xfId="48149"/>
    <cellStyle name="Millares 139 2 3" xfId="7315"/>
    <cellStyle name="Millares 139 2 3 2" xfId="18098"/>
    <cellStyle name="Millares 139 2 4" xfId="12961"/>
    <cellStyle name="Millares 139 2 5" xfId="41030"/>
    <cellStyle name="Millares 139 2 6" xfId="45873"/>
    <cellStyle name="Millares 139 3" xfId="3394"/>
    <cellStyle name="Millares 139 3 2" xfId="8541"/>
    <cellStyle name="Millares 139 3 2 2" xfId="19324"/>
    <cellStyle name="Millares 139 3 3" xfId="14192"/>
    <cellStyle name="Millares 139 3 4" xfId="42251"/>
    <cellStyle name="Millares 139 3 5" xfId="47094"/>
    <cellStyle name="Millares 139 4" xfId="6258"/>
    <cellStyle name="Millares 139 4 2" xfId="17041"/>
    <cellStyle name="Millares 139 5" xfId="11885"/>
    <cellStyle name="Millares 139 6" xfId="39982"/>
    <cellStyle name="Millares 139 7" xfId="44828"/>
    <cellStyle name="Millares 14" xfId="244"/>
    <cellStyle name="Millares 14 2" xfId="1370"/>
    <cellStyle name="Millares 14 2 2" xfId="3685"/>
    <cellStyle name="Millares 14 2 2 2" xfId="8832"/>
    <cellStyle name="Millares 14 2 2 2 2" xfId="19615"/>
    <cellStyle name="Millares 14 2 2 3" xfId="14483"/>
    <cellStyle name="Millares 14 2 2 4" xfId="42542"/>
    <cellStyle name="Millares 14 2 2 5" xfId="47385"/>
    <cellStyle name="Millares 14 2 3" xfId="6552"/>
    <cellStyle name="Millares 14 2 3 2" xfId="17335"/>
    <cellStyle name="Millares 14 2 4" xfId="12192"/>
    <cellStyle name="Millares 14 2 5" xfId="40267"/>
    <cellStyle name="Millares 14 2 6" xfId="45110"/>
    <cellStyle name="Millares 14 3" xfId="2635"/>
    <cellStyle name="Millares 14 3 2" xfId="7793"/>
    <cellStyle name="Millares 14 3 2 2" xfId="18576"/>
    <cellStyle name="Millares 14 3 3" xfId="13443"/>
    <cellStyle name="Millares 14 3 4" xfId="41504"/>
    <cellStyle name="Millares 14 3 5" xfId="46347"/>
    <cellStyle name="Millares 14 4" xfId="5501"/>
    <cellStyle name="Millares 14 4 2" xfId="16291"/>
    <cellStyle name="Millares 14 5" xfId="11115"/>
    <cellStyle name="Millares 14 6" xfId="39223"/>
    <cellStyle name="Millares 14 7" xfId="44069"/>
    <cellStyle name="Millares 140" xfId="1073"/>
    <cellStyle name="Millares 140 2" xfId="2157"/>
    <cellStyle name="Millares 140 2 2" xfId="4465"/>
    <cellStyle name="Millares 140 2 2 2" xfId="9612"/>
    <cellStyle name="Millares 140 2 2 2 2" xfId="20395"/>
    <cellStyle name="Millares 140 2 2 3" xfId="15263"/>
    <cellStyle name="Millares 140 2 2 4" xfId="43322"/>
    <cellStyle name="Millares 140 2 2 5" xfId="48165"/>
    <cellStyle name="Millares 140 2 3" xfId="7331"/>
    <cellStyle name="Millares 140 2 3 2" xfId="18114"/>
    <cellStyle name="Millares 140 2 4" xfId="12977"/>
    <cellStyle name="Millares 140 2 5" xfId="41046"/>
    <cellStyle name="Millares 140 2 6" xfId="45889"/>
    <cellStyle name="Millares 140 3" xfId="3410"/>
    <cellStyle name="Millares 140 3 2" xfId="8557"/>
    <cellStyle name="Millares 140 3 2 2" xfId="19340"/>
    <cellStyle name="Millares 140 3 3" xfId="14208"/>
    <cellStyle name="Millares 140 3 4" xfId="42267"/>
    <cellStyle name="Millares 140 3 5" xfId="47110"/>
    <cellStyle name="Millares 140 4" xfId="6274"/>
    <cellStyle name="Millares 140 4 2" xfId="17057"/>
    <cellStyle name="Millares 140 5" xfId="11901"/>
    <cellStyle name="Millares 140 6" xfId="39998"/>
    <cellStyle name="Millares 140 7" xfId="44844"/>
    <cellStyle name="Millares 141" xfId="1083"/>
    <cellStyle name="Millares 141 2" xfId="2167"/>
    <cellStyle name="Millares 141 2 2" xfId="4475"/>
    <cellStyle name="Millares 141 2 2 2" xfId="9622"/>
    <cellStyle name="Millares 141 2 2 2 2" xfId="20405"/>
    <cellStyle name="Millares 141 2 2 3" xfId="15273"/>
    <cellStyle name="Millares 141 2 2 4" xfId="43332"/>
    <cellStyle name="Millares 141 2 2 5" xfId="48175"/>
    <cellStyle name="Millares 141 2 3" xfId="7341"/>
    <cellStyle name="Millares 141 2 3 2" xfId="18124"/>
    <cellStyle name="Millares 141 2 4" xfId="12987"/>
    <cellStyle name="Millares 141 2 5" xfId="41056"/>
    <cellStyle name="Millares 141 2 6" xfId="45899"/>
    <cellStyle name="Millares 141 3" xfId="3420"/>
    <cellStyle name="Millares 141 3 2" xfId="8567"/>
    <cellStyle name="Millares 141 3 2 2" xfId="19350"/>
    <cellStyle name="Millares 141 3 3" xfId="14218"/>
    <cellStyle name="Millares 141 3 4" xfId="42277"/>
    <cellStyle name="Millares 141 3 5" xfId="47120"/>
    <cellStyle name="Millares 141 4" xfId="6284"/>
    <cellStyle name="Millares 141 4 2" xfId="17067"/>
    <cellStyle name="Millares 141 5" xfId="11911"/>
    <cellStyle name="Millares 141 6" xfId="40008"/>
    <cellStyle name="Millares 141 7" xfId="44854"/>
    <cellStyle name="Millares 142" xfId="1082"/>
    <cellStyle name="Millares 142 2" xfId="2166"/>
    <cellStyle name="Millares 142 2 2" xfId="4474"/>
    <cellStyle name="Millares 142 2 2 2" xfId="9621"/>
    <cellStyle name="Millares 142 2 2 2 2" xfId="20404"/>
    <cellStyle name="Millares 142 2 2 3" xfId="15272"/>
    <cellStyle name="Millares 142 2 2 4" xfId="43331"/>
    <cellStyle name="Millares 142 2 2 5" xfId="48174"/>
    <cellStyle name="Millares 142 2 3" xfId="7340"/>
    <cellStyle name="Millares 142 2 3 2" xfId="18123"/>
    <cellStyle name="Millares 142 2 4" xfId="12986"/>
    <cellStyle name="Millares 142 2 5" xfId="41055"/>
    <cellStyle name="Millares 142 2 6" xfId="45898"/>
    <cellStyle name="Millares 142 3" xfId="3419"/>
    <cellStyle name="Millares 142 3 2" xfId="8566"/>
    <cellStyle name="Millares 142 3 2 2" xfId="19349"/>
    <cellStyle name="Millares 142 3 3" xfId="14217"/>
    <cellStyle name="Millares 142 3 4" xfId="42276"/>
    <cellStyle name="Millares 142 3 5" xfId="47119"/>
    <cellStyle name="Millares 142 4" xfId="6283"/>
    <cellStyle name="Millares 142 4 2" xfId="17066"/>
    <cellStyle name="Millares 142 5" xfId="11910"/>
    <cellStyle name="Millares 142 6" xfId="40007"/>
    <cellStyle name="Millares 142 7" xfId="44853"/>
    <cellStyle name="Millares 143" xfId="1084"/>
    <cellStyle name="Millares 143 2" xfId="2168"/>
    <cellStyle name="Millares 143 2 2" xfId="4476"/>
    <cellStyle name="Millares 143 2 2 2" xfId="9623"/>
    <cellStyle name="Millares 143 2 2 2 2" xfId="20406"/>
    <cellStyle name="Millares 143 2 2 3" xfId="15274"/>
    <cellStyle name="Millares 143 2 2 4" xfId="43333"/>
    <cellStyle name="Millares 143 2 2 5" xfId="48176"/>
    <cellStyle name="Millares 143 2 3" xfId="7342"/>
    <cellStyle name="Millares 143 2 3 2" xfId="18125"/>
    <cellStyle name="Millares 143 2 4" xfId="12988"/>
    <cellStyle name="Millares 143 2 5" xfId="41057"/>
    <cellStyle name="Millares 143 2 6" xfId="45900"/>
    <cellStyle name="Millares 143 3" xfId="3421"/>
    <cellStyle name="Millares 143 3 2" xfId="8568"/>
    <cellStyle name="Millares 143 3 2 2" xfId="19351"/>
    <cellStyle name="Millares 143 3 3" xfId="14219"/>
    <cellStyle name="Millares 143 3 4" xfId="42278"/>
    <cellStyle name="Millares 143 3 5" xfId="47121"/>
    <cellStyle name="Millares 143 4" xfId="6285"/>
    <cellStyle name="Millares 143 4 2" xfId="17068"/>
    <cellStyle name="Millares 143 5" xfId="11912"/>
    <cellStyle name="Millares 143 6" xfId="40009"/>
    <cellStyle name="Millares 143 7" xfId="44855"/>
    <cellStyle name="Millares 144" xfId="1126"/>
    <cellStyle name="Millares 144 2" xfId="2210"/>
    <cellStyle name="Millares 144 2 2" xfId="4518"/>
    <cellStyle name="Millares 144 2 2 2" xfId="9665"/>
    <cellStyle name="Millares 144 2 2 2 2" xfId="20448"/>
    <cellStyle name="Millares 144 2 2 3" xfId="15316"/>
    <cellStyle name="Millares 144 2 2 4" xfId="43375"/>
    <cellStyle name="Millares 144 2 2 5" xfId="48218"/>
    <cellStyle name="Millares 144 2 3" xfId="7384"/>
    <cellStyle name="Millares 144 2 3 2" xfId="18167"/>
    <cellStyle name="Millares 144 2 4" xfId="13030"/>
    <cellStyle name="Millares 144 2 5" xfId="41099"/>
    <cellStyle name="Millares 144 2 6" xfId="45942"/>
    <cellStyle name="Millares 144 3" xfId="3463"/>
    <cellStyle name="Millares 144 3 2" xfId="8610"/>
    <cellStyle name="Millares 144 3 2 2" xfId="19393"/>
    <cellStyle name="Millares 144 3 3" xfId="14261"/>
    <cellStyle name="Millares 144 3 4" xfId="42320"/>
    <cellStyle name="Millares 144 3 5" xfId="47163"/>
    <cellStyle name="Millares 144 4" xfId="6327"/>
    <cellStyle name="Millares 144 4 2" xfId="17110"/>
    <cellStyle name="Millares 144 5" xfId="11954"/>
    <cellStyle name="Millares 144 6" xfId="40051"/>
    <cellStyle name="Millares 144 7" xfId="44897"/>
    <cellStyle name="Millares 145" xfId="1131"/>
    <cellStyle name="Millares 145 2" xfId="2215"/>
    <cellStyle name="Millares 145 2 2" xfId="4523"/>
    <cellStyle name="Millares 145 2 2 2" xfId="9670"/>
    <cellStyle name="Millares 145 2 2 2 2" xfId="20453"/>
    <cellStyle name="Millares 145 2 2 3" xfId="15321"/>
    <cellStyle name="Millares 145 2 2 4" xfId="43380"/>
    <cellStyle name="Millares 145 2 2 5" xfId="48223"/>
    <cellStyle name="Millares 145 2 3" xfId="7389"/>
    <cellStyle name="Millares 145 2 3 2" xfId="18172"/>
    <cellStyle name="Millares 145 2 4" xfId="13035"/>
    <cellStyle name="Millares 145 2 5" xfId="41104"/>
    <cellStyle name="Millares 145 2 6" xfId="45947"/>
    <cellStyle name="Millares 145 3" xfId="3468"/>
    <cellStyle name="Millares 145 3 2" xfId="8615"/>
    <cellStyle name="Millares 145 3 2 2" xfId="19398"/>
    <cellStyle name="Millares 145 3 3" xfId="14266"/>
    <cellStyle name="Millares 145 3 4" xfId="42325"/>
    <cellStyle name="Millares 145 3 5" xfId="47168"/>
    <cellStyle name="Millares 145 4" xfId="6332"/>
    <cellStyle name="Millares 145 4 2" xfId="17115"/>
    <cellStyle name="Millares 145 5" xfId="11959"/>
    <cellStyle name="Millares 145 6" xfId="40056"/>
    <cellStyle name="Millares 145 7" xfId="44902"/>
    <cellStyle name="Millares 146" xfId="1125"/>
    <cellStyle name="Millares 146 2" xfId="2209"/>
    <cellStyle name="Millares 146 2 2" xfId="4517"/>
    <cellStyle name="Millares 146 2 2 2" xfId="9664"/>
    <cellStyle name="Millares 146 2 2 2 2" xfId="20447"/>
    <cellStyle name="Millares 146 2 2 3" xfId="15315"/>
    <cellStyle name="Millares 146 2 2 4" xfId="43374"/>
    <cellStyle name="Millares 146 2 2 5" xfId="48217"/>
    <cellStyle name="Millares 146 2 3" xfId="7383"/>
    <cellStyle name="Millares 146 2 3 2" xfId="18166"/>
    <cellStyle name="Millares 146 2 4" xfId="13029"/>
    <cellStyle name="Millares 146 2 5" xfId="41098"/>
    <cellStyle name="Millares 146 2 6" xfId="45941"/>
    <cellStyle name="Millares 146 3" xfId="3462"/>
    <cellStyle name="Millares 146 3 2" xfId="8609"/>
    <cellStyle name="Millares 146 3 2 2" xfId="19392"/>
    <cellStyle name="Millares 146 3 3" xfId="14260"/>
    <cellStyle name="Millares 146 3 4" xfId="42319"/>
    <cellStyle name="Millares 146 3 5" xfId="47162"/>
    <cellStyle name="Millares 146 4" xfId="6326"/>
    <cellStyle name="Millares 146 4 2" xfId="17109"/>
    <cellStyle name="Millares 146 5" xfId="11953"/>
    <cellStyle name="Millares 146 6" xfId="40050"/>
    <cellStyle name="Millares 146 7" xfId="44896"/>
    <cellStyle name="Millares 147" xfId="1130"/>
    <cellStyle name="Millares 147 2" xfId="2214"/>
    <cellStyle name="Millares 147 2 2" xfId="4522"/>
    <cellStyle name="Millares 147 2 2 2" xfId="9669"/>
    <cellStyle name="Millares 147 2 2 2 2" xfId="20452"/>
    <cellStyle name="Millares 147 2 2 3" xfId="15320"/>
    <cellStyle name="Millares 147 2 2 4" xfId="43379"/>
    <cellStyle name="Millares 147 2 2 5" xfId="48222"/>
    <cellStyle name="Millares 147 2 3" xfId="7388"/>
    <cellStyle name="Millares 147 2 3 2" xfId="18171"/>
    <cellStyle name="Millares 147 2 4" xfId="13034"/>
    <cellStyle name="Millares 147 2 5" xfId="41103"/>
    <cellStyle name="Millares 147 2 6" xfId="45946"/>
    <cellStyle name="Millares 147 3" xfId="3467"/>
    <cellStyle name="Millares 147 3 2" xfId="8614"/>
    <cellStyle name="Millares 147 3 2 2" xfId="19397"/>
    <cellStyle name="Millares 147 3 3" xfId="14265"/>
    <cellStyle name="Millares 147 3 4" xfId="42324"/>
    <cellStyle name="Millares 147 3 5" xfId="47167"/>
    <cellStyle name="Millares 147 4" xfId="6331"/>
    <cellStyle name="Millares 147 4 2" xfId="17114"/>
    <cellStyle name="Millares 147 5" xfId="11958"/>
    <cellStyle name="Millares 147 6" xfId="40055"/>
    <cellStyle name="Millares 147 7" xfId="44901"/>
    <cellStyle name="Millares 148" xfId="1124"/>
    <cellStyle name="Millares 148 2" xfId="2208"/>
    <cellStyle name="Millares 148 2 2" xfId="4516"/>
    <cellStyle name="Millares 148 2 2 2" xfId="9663"/>
    <cellStyle name="Millares 148 2 2 2 2" xfId="20446"/>
    <cellStyle name="Millares 148 2 2 3" xfId="15314"/>
    <cellStyle name="Millares 148 2 2 4" xfId="43373"/>
    <cellStyle name="Millares 148 2 2 5" xfId="48216"/>
    <cellStyle name="Millares 148 2 3" xfId="7382"/>
    <cellStyle name="Millares 148 2 3 2" xfId="18165"/>
    <cellStyle name="Millares 148 2 4" xfId="13028"/>
    <cellStyle name="Millares 148 2 5" xfId="41097"/>
    <cellStyle name="Millares 148 2 6" xfId="45940"/>
    <cellStyle name="Millares 148 3" xfId="3461"/>
    <cellStyle name="Millares 148 3 2" xfId="8608"/>
    <cellStyle name="Millares 148 3 2 2" xfId="19391"/>
    <cellStyle name="Millares 148 3 3" xfId="14259"/>
    <cellStyle name="Millares 148 3 4" xfId="42318"/>
    <cellStyle name="Millares 148 3 5" xfId="47161"/>
    <cellStyle name="Millares 148 4" xfId="6325"/>
    <cellStyle name="Millares 148 4 2" xfId="17108"/>
    <cellStyle name="Millares 148 5" xfId="11952"/>
    <cellStyle name="Millares 148 6" xfId="40049"/>
    <cellStyle name="Millares 148 7" xfId="44895"/>
    <cellStyle name="Millares 149" xfId="1132"/>
    <cellStyle name="Millares 149 2" xfId="2216"/>
    <cellStyle name="Millares 149 2 2" xfId="4524"/>
    <cellStyle name="Millares 149 2 2 2" xfId="9671"/>
    <cellStyle name="Millares 149 2 2 2 2" xfId="20454"/>
    <cellStyle name="Millares 149 2 2 3" xfId="15322"/>
    <cellStyle name="Millares 149 2 2 4" xfId="43381"/>
    <cellStyle name="Millares 149 2 2 5" xfId="48224"/>
    <cellStyle name="Millares 149 2 3" xfId="7390"/>
    <cellStyle name="Millares 149 2 3 2" xfId="18173"/>
    <cellStyle name="Millares 149 2 4" xfId="13036"/>
    <cellStyle name="Millares 149 2 5" xfId="41105"/>
    <cellStyle name="Millares 149 2 6" xfId="45948"/>
    <cellStyle name="Millares 149 3" xfId="3469"/>
    <cellStyle name="Millares 149 3 2" xfId="8616"/>
    <cellStyle name="Millares 149 3 2 2" xfId="19399"/>
    <cellStyle name="Millares 149 3 3" xfId="14267"/>
    <cellStyle name="Millares 149 3 4" xfId="42326"/>
    <cellStyle name="Millares 149 3 5" xfId="47169"/>
    <cellStyle name="Millares 149 4" xfId="6333"/>
    <cellStyle name="Millares 149 4 2" xfId="17116"/>
    <cellStyle name="Millares 149 5" xfId="11960"/>
    <cellStyle name="Millares 149 6" xfId="40057"/>
    <cellStyle name="Millares 149 7" xfId="44903"/>
    <cellStyle name="Millares 15" xfId="245"/>
    <cellStyle name="Millares 15 2" xfId="1371"/>
    <cellStyle name="Millares 15 2 2" xfId="3686"/>
    <cellStyle name="Millares 15 2 2 2" xfId="8833"/>
    <cellStyle name="Millares 15 2 2 2 2" xfId="19616"/>
    <cellStyle name="Millares 15 2 2 3" xfId="14484"/>
    <cellStyle name="Millares 15 2 2 4" xfId="42543"/>
    <cellStyle name="Millares 15 2 2 5" xfId="47386"/>
    <cellStyle name="Millares 15 2 3" xfId="6553"/>
    <cellStyle name="Millares 15 2 3 2" xfId="17336"/>
    <cellStyle name="Millares 15 2 4" xfId="12193"/>
    <cellStyle name="Millares 15 2 5" xfId="40268"/>
    <cellStyle name="Millares 15 2 6" xfId="45111"/>
    <cellStyle name="Millares 15 3" xfId="2636"/>
    <cellStyle name="Millares 15 3 2" xfId="7794"/>
    <cellStyle name="Millares 15 3 2 2" xfId="18577"/>
    <cellStyle name="Millares 15 3 3" xfId="13444"/>
    <cellStyle name="Millares 15 3 4" xfId="41505"/>
    <cellStyle name="Millares 15 3 5" xfId="46348"/>
    <cellStyle name="Millares 15 4" xfId="5502"/>
    <cellStyle name="Millares 15 4 2" xfId="16292"/>
    <cellStyle name="Millares 15 5" xfId="11116"/>
    <cellStyle name="Millares 15 6" xfId="39224"/>
    <cellStyle name="Millares 15 7" xfId="44070"/>
    <cellStyle name="Millares 150" xfId="1118"/>
    <cellStyle name="Millares 150 2" xfId="2202"/>
    <cellStyle name="Millares 150 2 2" xfId="4510"/>
    <cellStyle name="Millares 150 2 2 2" xfId="9657"/>
    <cellStyle name="Millares 150 2 2 2 2" xfId="20440"/>
    <cellStyle name="Millares 150 2 2 3" xfId="15308"/>
    <cellStyle name="Millares 150 2 2 4" xfId="43367"/>
    <cellStyle name="Millares 150 2 2 5" xfId="48210"/>
    <cellStyle name="Millares 150 2 3" xfId="7376"/>
    <cellStyle name="Millares 150 2 3 2" xfId="18159"/>
    <cellStyle name="Millares 150 2 4" xfId="13022"/>
    <cellStyle name="Millares 150 2 5" xfId="41091"/>
    <cellStyle name="Millares 150 2 6" xfId="45934"/>
    <cellStyle name="Millares 150 3" xfId="3455"/>
    <cellStyle name="Millares 150 3 2" xfId="8602"/>
    <cellStyle name="Millares 150 3 2 2" xfId="19385"/>
    <cellStyle name="Millares 150 3 3" xfId="14253"/>
    <cellStyle name="Millares 150 3 4" xfId="42312"/>
    <cellStyle name="Millares 150 3 5" xfId="47155"/>
    <cellStyle name="Millares 150 4" xfId="6319"/>
    <cellStyle name="Millares 150 4 2" xfId="17102"/>
    <cellStyle name="Millares 150 5" xfId="11946"/>
    <cellStyle name="Millares 150 6" xfId="40043"/>
    <cellStyle name="Millares 150 7" xfId="44889"/>
    <cellStyle name="Millares 151" xfId="1133"/>
    <cellStyle name="Millares 151 2" xfId="2217"/>
    <cellStyle name="Millares 151 2 2" xfId="4525"/>
    <cellStyle name="Millares 151 2 2 2" xfId="9672"/>
    <cellStyle name="Millares 151 2 2 2 2" xfId="20455"/>
    <cellStyle name="Millares 151 2 2 3" xfId="15323"/>
    <cellStyle name="Millares 151 2 2 4" xfId="43382"/>
    <cellStyle name="Millares 151 2 2 5" xfId="48225"/>
    <cellStyle name="Millares 151 2 3" xfId="7391"/>
    <cellStyle name="Millares 151 2 3 2" xfId="18174"/>
    <cellStyle name="Millares 151 2 4" xfId="13037"/>
    <cellStyle name="Millares 151 2 5" xfId="41106"/>
    <cellStyle name="Millares 151 2 6" xfId="45949"/>
    <cellStyle name="Millares 151 3" xfId="3470"/>
    <cellStyle name="Millares 151 3 2" xfId="8617"/>
    <cellStyle name="Millares 151 3 2 2" xfId="19400"/>
    <cellStyle name="Millares 151 3 3" xfId="14268"/>
    <cellStyle name="Millares 151 3 4" xfId="42327"/>
    <cellStyle name="Millares 151 3 5" xfId="47170"/>
    <cellStyle name="Millares 151 4" xfId="6334"/>
    <cellStyle name="Millares 151 4 2" xfId="17117"/>
    <cellStyle name="Millares 151 5" xfId="11961"/>
    <cellStyle name="Millares 151 6" xfId="40058"/>
    <cellStyle name="Millares 151 7" xfId="44904"/>
    <cellStyle name="Millares 152" xfId="1140"/>
    <cellStyle name="Millares 152 2" xfId="2224"/>
    <cellStyle name="Millares 152 2 2" xfId="4532"/>
    <cellStyle name="Millares 152 2 2 2" xfId="9679"/>
    <cellStyle name="Millares 152 2 2 2 2" xfId="20462"/>
    <cellStyle name="Millares 152 2 2 3" xfId="15330"/>
    <cellStyle name="Millares 152 2 2 4" xfId="43389"/>
    <cellStyle name="Millares 152 2 2 5" xfId="48232"/>
    <cellStyle name="Millares 152 2 3" xfId="7398"/>
    <cellStyle name="Millares 152 2 3 2" xfId="18181"/>
    <cellStyle name="Millares 152 2 4" xfId="13044"/>
    <cellStyle name="Millares 152 2 5" xfId="41113"/>
    <cellStyle name="Millares 152 2 6" xfId="45956"/>
    <cellStyle name="Millares 152 3" xfId="3477"/>
    <cellStyle name="Millares 152 3 2" xfId="8624"/>
    <cellStyle name="Millares 152 3 2 2" xfId="19407"/>
    <cellStyle name="Millares 152 3 3" xfId="14275"/>
    <cellStyle name="Millares 152 3 4" xfId="42334"/>
    <cellStyle name="Millares 152 3 5" xfId="47177"/>
    <cellStyle name="Millares 152 4" xfId="6341"/>
    <cellStyle name="Millares 152 4 2" xfId="17124"/>
    <cellStyle name="Millares 152 5" xfId="11968"/>
    <cellStyle name="Millares 152 6" xfId="40065"/>
    <cellStyle name="Millares 152 7" xfId="44911"/>
    <cellStyle name="Millares 153" xfId="1134"/>
    <cellStyle name="Millares 153 2" xfId="2218"/>
    <cellStyle name="Millares 153 2 2" xfId="4526"/>
    <cellStyle name="Millares 153 2 2 2" xfId="9673"/>
    <cellStyle name="Millares 153 2 2 2 2" xfId="20456"/>
    <cellStyle name="Millares 153 2 2 3" xfId="15324"/>
    <cellStyle name="Millares 153 2 2 4" xfId="43383"/>
    <cellStyle name="Millares 153 2 2 5" xfId="48226"/>
    <cellStyle name="Millares 153 2 3" xfId="7392"/>
    <cellStyle name="Millares 153 2 3 2" xfId="18175"/>
    <cellStyle name="Millares 153 2 4" xfId="13038"/>
    <cellStyle name="Millares 153 2 5" xfId="41107"/>
    <cellStyle name="Millares 153 2 6" xfId="45950"/>
    <cellStyle name="Millares 153 3" xfId="3471"/>
    <cellStyle name="Millares 153 3 2" xfId="8618"/>
    <cellStyle name="Millares 153 3 2 2" xfId="19401"/>
    <cellStyle name="Millares 153 3 3" xfId="14269"/>
    <cellStyle name="Millares 153 3 4" xfId="42328"/>
    <cellStyle name="Millares 153 3 5" xfId="47171"/>
    <cellStyle name="Millares 153 4" xfId="6335"/>
    <cellStyle name="Millares 153 4 2" xfId="17118"/>
    <cellStyle name="Millares 153 5" xfId="11962"/>
    <cellStyle name="Millares 153 6" xfId="40059"/>
    <cellStyle name="Millares 153 7" xfId="44905"/>
    <cellStyle name="Millares 154" xfId="1144"/>
    <cellStyle name="Millares 154 2" xfId="2228"/>
    <cellStyle name="Millares 154 2 2" xfId="4536"/>
    <cellStyle name="Millares 154 2 2 2" xfId="9683"/>
    <cellStyle name="Millares 154 2 2 2 2" xfId="20466"/>
    <cellStyle name="Millares 154 2 2 3" xfId="15334"/>
    <cellStyle name="Millares 154 2 2 4" xfId="43393"/>
    <cellStyle name="Millares 154 2 2 5" xfId="48236"/>
    <cellStyle name="Millares 154 2 3" xfId="7402"/>
    <cellStyle name="Millares 154 2 3 2" xfId="18185"/>
    <cellStyle name="Millares 154 2 4" xfId="13048"/>
    <cellStyle name="Millares 154 2 5" xfId="41117"/>
    <cellStyle name="Millares 154 2 6" xfId="45960"/>
    <cellStyle name="Millares 154 3" xfId="3481"/>
    <cellStyle name="Millares 154 3 2" xfId="8628"/>
    <cellStyle name="Millares 154 3 2 2" xfId="19411"/>
    <cellStyle name="Millares 154 3 3" xfId="14279"/>
    <cellStyle name="Millares 154 3 4" xfId="42338"/>
    <cellStyle name="Millares 154 3 5" xfId="47181"/>
    <cellStyle name="Millares 154 4" xfId="6345"/>
    <cellStyle name="Millares 154 4 2" xfId="17128"/>
    <cellStyle name="Millares 154 5" xfId="11972"/>
    <cellStyle name="Millares 154 6" xfId="40069"/>
    <cellStyle name="Millares 154 7" xfId="44915"/>
    <cellStyle name="Millares 155" xfId="1129"/>
    <cellStyle name="Millares 155 2" xfId="2213"/>
    <cellStyle name="Millares 155 2 2" xfId="4521"/>
    <cellStyle name="Millares 155 2 2 2" xfId="9668"/>
    <cellStyle name="Millares 155 2 2 2 2" xfId="20451"/>
    <cellStyle name="Millares 155 2 2 3" xfId="15319"/>
    <cellStyle name="Millares 155 2 2 4" xfId="43378"/>
    <cellStyle name="Millares 155 2 2 5" xfId="48221"/>
    <cellStyle name="Millares 155 2 3" xfId="7387"/>
    <cellStyle name="Millares 155 2 3 2" xfId="18170"/>
    <cellStyle name="Millares 155 2 4" xfId="13033"/>
    <cellStyle name="Millares 155 2 5" xfId="41102"/>
    <cellStyle name="Millares 155 2 6" xfId="45945"/>
    <cellStyle name="Millares 155 3" xfId="3466"/>
    <cellStyle name="Millares 155 3 2" xfId="8613"/>
    <cellStyle name="Millares 155 3 2 2" xfId="19396"/>
    <cellStyle name="Millares 155 3 3" xfId="14264"/>
    <cellStyle name="Millares 155 3 4" xfId="42323"/>
    <cellStyle name="Millares 155 3 5" xfId="47166"/>
    <cellStyle name="Millares 155 4" xfId="6330"/>
    <cellStyle name="Millares 155 4 2" xfId="17113"/>
    <cellStyle name="Millares 155 5" xfId="11957"/>
    <cellStyle name="Millares 155 6" xfId="40054"/>
    <cellStyle name="Millares 155 7" xfId="44900"/>
    <cellStyle name="Millares 156" xfId="1190"/>
    <cellStyle name="Millares 156 2" xfId="1199"/>
    <cellStyle name="Millares 156 2 2" xfId="2283"/>
    <cellStyle name="Millares 156 2 2 2" xfId="4591"/>
    <cellStyle name="Millares 156 2 2 2 2" xfId="9738"/>
    <cellStyle name="Millares 156 2 2 2 2 2" xfId="20521"/>
    <cellStyle name="Millares 156 2 2 2 3" xfId="15389"/>
    <cellStyle name="Millares 156 2 2 2 4" xfId="43448"/>
    <cellStyle name="Millares 156 2 2 2 5" xfId="48291"/>
    <cellStyle name="Millares 156 2 2 3" xfId="7457"/>
    <cellStyle name="Millares 156 2 2 3 2" xfId="18240"/>
    <cellStyle name="Millares 156 2 2 4" xfId="13103"/>
    <cellStyle name="Millares 156 2 2 5" xfId="41172"/>
    <cellStyle name="Millares 156 2 2 6" xfId="46015"/>
    <cellStyle name="Millares 156 2 3" xfId="3534"/>
    <cellStyle name="Millares 156 2 3 2" xfId="8681"/>
    <cellStyle name="Millares 156 2 3 2 2" xfId="19464"/>
    <cellStyle name="Millares 156 2 3 3" xfId="14332"/>
    <cellStyle name="Millares 156 2 3 4" xfId="42391"/>
    <cellStyle name="Millares 156 2 3 5" xfId="47234"/>
    <cellStyle name="Millares 156 2 4" xfId="5001"/>
    <cellStyle name="Millares 156 2 4 2" xfId="10149"/>
    <cellStyle name="Millares 156 2 4 2 2" xfId="20932"/>
    <cellStyle name="Millares 156 2 4 3" xfId="15799"/>
    <cellStyle name="Millares 156 2 4 4" xfId="43852"/>
    <cellStyle name="Millares 156 2 4 5" xfId="48695"/>
    <cellStyle name="Millares 156 2 5" xfId="6400"/>
    <cellStyle name="Millares 156 2 5 2" xfId="17183"/>
    <cellStyle name="Millares 156 2 6" xfId="12027"/>
    <cellStyle name="Millares 156 2 7" xfId="40119"/>
    <cellStyle name="Millares 156 2 8" xfId="44962"/>
    <cellStyle name="Millares 156 3" xfId="2274"/>
    <cellStyle name="Millares 156 3 2" xfId="4582"/>
    <cellStyle name="Millares 156 3 2 2" xfId="9729"/>
    <cellStyle name="Millares 156 3 2 2 2" xfId="20512"/>
    <cellStyle name="Millares 156 3 2 3" xfId="15380"/>
    <cellStyle name="Millares 156 3 2 4" xfId="43439"/>
    <cellStyle name="Millares 156 3 2 5" xfId="48282"/>
    <cellStyle name="Millares 156 3 3" xfId="7448"/>
    <cellStyle name="Millares 156 3 3 2" xfId="18231"/>
    <cellStyle name="Millares 156 3 4" xfId="13094"/>
    <cellStyle name="Millares 156 3 5" xfId="41163"/>
    <cellStyle name="Millares 156 3 6" xfId="46006"/>
    <cellStyle name="Millares 156 4" xfId="3525"/>
    <cellStyle name="Millares 156 4 2" xfId="8672"/>
    <cellStyle name="Millares 156 4 2 2" xfId="19455"/>
    <cellStyle name="Millares 156 4 3" xfId="14323"/>
    <cellStyle name="Millares 156 4 4" xfId="42382"/>
    <cellStyle name="Millares 156 4 5" xfId="47225"/>
    <cellStyle name="Millares 156 5" xfId="4999"/>
    <cellStyle name="Millares 156 5 2" xfId="10147"/>
    <cellStyle name="Millares 156 5 2 2" xfId="20930"/>
    <cellStyle name="Millares 156 5 3" xfId="15797"/>
    <cellStyle name="Millares 156 5 4" xfId="43850"/>
    <cellStyle name="Millares 156 5 5" xfId="48693"/>
    <cellStyle name="Millares 156 6" xfId="6391"/>
    <cellStyle name="Millares 156 6 2" xfId="17174"/>
    <cellStyle name="Millares 156 6 3" xfId="40110"/>
    <cellStyle name="Millares 156 6 4" xfId="44953"/>
    <cellStyle name="Millares 156 7" xfId="12018"/>
    <cellStyle name="Millares 156 8" xfId="39218"/>
    <cellStyle name="Millares 157" xfId="1189"/>
    <cellStyle name="Millares 157 2" xfId="2273"/>
    <cellStyle name="Millares 157 2 2" xfId="4581"/>
    <cellStyle name="Millares 157 2 2 2" xfId="9728"/>
    <cellStyle name="Millares 157 2 2 2 2" xfId="20511"/>
    <cellStyle name="Millares 157 2 2 3" xfId="15379"/>
    <cellStyle name="Millares 157 2 2 4" xfId="43438"/>
    <cellStyle name="Millares 157 2 2 5" xfId="48281"/>
    <cellStyle name="Millares 157 2 3" xfId="7447"/>
    <cellStyle name="Millares 157 2 3 2" xfId="18230"/>
    <cellStyle name="Millares 157 2 4" xfId="13093"/>
    <cellStyle name="Millares 157 2 5" xfId="41162"/>
    <cellStyle name="Millares 157 2 6" xfId="46005"/>
    <cellStyle name="Millares 157 3" xfId="3524"/>
    <cellStyle name="Millares 157 3 2" xfId="8671"/>
    <cellStyle name="Millares 157 3 2 2" xfId="19454"/>
    <cellStyle name="Millares 157 3 3" xfId="14322"/>
    <cellStyle name="Millares 157 3 4" xfId="42381"/>
    <cellStyle name="Millares 157 3 5" xfId="47224"/>
    <cellStyle name="Millares 157 4" xfId="4994"/>
    <cellStyle name="Millares 157 4 2" xfId="10142"/>
    <cellStyle name="Millares 157 4 2 2" xfId="20925"/>
    <cellStyle name="Millares 157 4 3" xfId="15792"/>
    <cellStyle name="Millares 157 4 4" xfId="43845"/>
    <cellStyle name="Millares 157 4 5" xfId="48688"/>
    <cellStyle name="Millares 157 5" xfId="6390"/>
    <cellStyle name="Millares 157 5 2" xfId="17173"/>
    <cellStyle name="Millares 157 6" xfId="12017"/>
    <cellStyle name="Millares 157 7" xfId="40109"/>
    <cellStyle name="Millares 157 8" xfId="44952"/>
    <cellStyle name="Millares 158" xfId="1191"/>
    <cellStyle name="Millares 158 2" xfId="2275"/>
    <cellStyle name="Millares 158 2 2" xfId="4583"/>
    <cellStyle name="Millares 158 2 2 2" xfId="9730"/>
    <cellStyle name="Millares 158 2 2 2 2" xfId="20513"/>
    <cellStyle name="Millares 158 2 2 3" xfId="15381"/>
    <cellStyle name="Millares 158 2 2 4" xfId="43440"/>
    <cellStyle name="Millares 158 2 2 5" xfId="48283"/>
    <cellStyle name="Millares 158 2 3" xfId="7449"/>
    <cellStyle name="Millares 158 2 3 2" xfId="18232"/>
    <cellStyle name="Millares 158 2 4" xfId="13095"/>
    <cellStyle name="Millares 158 2 5" xfId="41164"/>
    <cellStyle name="Millares 158 2 6" xfId="46007"/>
    <cellStyle name="Millares 158 3" xfId="3526"/>
    <cellStyle name="Millares 158 3 2" xfId="8673"/>
    <cellStyle name="Millares 158 3 2 2" xfId="19456"/>
    <cellStyle name="Millares 158 3 3" xfId="14324"/>
    <cellStyle name="Millares 158 3 4" xfId="42383"/>
    <cellStyle name="Millares 158 3 5" xfId="47226"/>
    <cellStyle name="Millares 158 4" xfId="6392"/>
    <cellStyle name="Millares 158 4 2" xfId="17175"/>
    <cellStyle name="Millares 158 5" xfId="12019"/>
    <cellStyle name="Millares 158 6" xfId="40111"/>
    <cellStyle name="Millares 158 7" xfId="44954"/>
    <cellStyle name="Millares 159" xfId="1188"/>
    <cellStyle name="Millares 159 2" xfId="2272"/>
    <cellStyle name="Millares 159 2 2" xfId="4580"/>
    <cellStyle name="Millares 159 2 2 2" xfId="9727"/>
    <cellStyle name="Millares 159 2 2 2 2" xfId="20510"/>
    <cellStyle name="Millares 159 2 2 3" xfId="15378"/>
    <cellStyle name="Millares 159 2 2 4" xfId="43437"/>
    <cellStyle name="Millares 159 2 2 5" xfId="48280"/>
    <cellStyle name="Millares 159 2 3" xfId="7446"/>
    <cellStyle name="Millares 159 2 3 2" xfId="18229"/>
    <cellStyle name="Millares 159 2 4" xfId="13092"/>
    <cellStyle name="Millares 159 2 5" xfId="41161"/>
    <cellStyle name="Millares 159 2 6" xfId="46004"/>
    <cellStyle name="Millares 159 3" xfId="3523"/>
    <cellStyle name="Millares 159 3 2" xfId="8670"/>
    <cellStyle name="Millares 159 3 2 2" xfId="19453"/>
    <cellStyle name="Millares 159 3 3" xfId="14321"/>
    <cellStyle name="Millares 159 3 4" xfId="42380"/>
    <cellStyle name="Millares 159 3 5" xfId="47223"/>
    <cellStyle name="Millares 159 4" xfId="6389"/>
    <cellStyle name="Millares 159 4 2" xfId="17172"/>
    <cellStyle name="Millares 159 5" xfId="12016"/>
    <cellStyle name="Millares 159 6" xfId="40108"/>
    <cellStyle name="Millares 159 7" xfId="44951"/>
    <cellStyle name="Millares 16" xfId="246"/>
    <cellStyle name="Millares 16 2" xfId="1372"/>
    <cellStyle name="Millares 16 2 2" xfId="3687"/>
    <cellStyle name="Millares 16 2 2 2" xfId="8834"/>
    <cellStyle name="Millares 16 2 2 2 2" xfId="19617"/>
    <cellStyle name="Millares 16 2 2 3" xfId="14485"/>
    <cellStyle name="Millares 16 2 2 4" xfId="42544"/>
    <cellStyle name="Millares 16 2 2 5" xfId="47387"/>
    <cellStyle name="Millares 16 2 3" xfId="6554"/>
    <cellStyle name="Millares 16 2 3 2" xfId="17337"/>
    <cellStyle name="Millares 16 2 4" xfId="12194"/>
    <cellStyle name="Millares 16 2 5" xfId="40269"/>
    <cellStyle name="Millares 16 2 6" xfId="45112"/>
    <cellStyle name="Millares 16 3" xfId="2637"/>
    <cellStyle name="Millares 16 3 2" xfId="7795"/>
    <cellStyle name="Millares 16 3 2 2" xfId="18578"/>
    <cellStyle name="Millares 16 3 3" xfId="13445"/>
    <cellStyle name="Millares 16 3 4" xfId="41506"/>
    <cellStyle name="Millares 16 3 5" xfId="46349"/>
    <cellStyle name="Millares 16 4" xfId="5503"/>
    <cellStyle name="Millares 16 4 2" xfId="16293"/>
    <cellStyle name="Millares 16 5" xfId="11117"/>
    <cellStyle name="Millares 16 6" xfId="39225"/>
    <cellStyle name="Millares 16 7" xfId="44071"/>
    <cellStyle name="Millares 160" xfId="1192"/>
    <cellStyle name="Millares 160 2" xfId="2276"/>
    <cellStyle name="Millares 160 2 2" xfId="4584"/>
    <cellStyle name="Millares 160 2 2 2" xfId="9731"/>
    <cellStyle name="Millares 160 2 2 2 2" xfId="20514"/>
    <cellStyle name="Millares 160 2 2 3" xfId="15382"/>
    <cellStyle name="Millares 160 2 2 4" xfId="43441"/>
    <cellStyle name="Millares 160 2 2 5" xfId="48284"/>
    <cellStyle name="Millares 160 2 3" xfId="7450"/>
    <cellStyle name="Millares 160 2 3 2" xfId="18233"/>
    <cellStyle name="Millares 160 2 4" xfId="13096"/>
    <cellStyle name="Millares 160 2 5" xfId="41165"/>
    <cellStyle name="Millares 160 2 6" xfId="46008"/>
    <cellStyle name="Millares 160 3" xfId="3527"/>
    <cellStyle name="Millares 160 3 2" xfId="8674"/>
    <cellStyle name="Millares 160 3 2 2" xfId="19457"/>
    <cellStyle name="Millares 160 3 3" xfId="14325"/>
    <cellStyle name="Millares 160 3 4" xfId="42384"/>
    <cellStyle name="Millares 160 3 5" xfId="47227"/>
    <cellStyle name="Millares 160 4" xfId="6393"/>
    <cellStyle name="Millares 160 4 2" xfId="17176"/>
    <cellStyle name="Millares 160 5" xfId="12020"/>
    <cellStyle name="Millares 160 6" xfId="40112"/>
    <cellStyle name="Millares 160 7" xfId="44955"/>
    <cellStyle name="Millares 161" xfId="1187"/>
    <cellStyle name="Millares 161 2" xfId="2271"/>
    <cellStyle name="Millares 161 2 2" xfId="4579"/>
    <cellStyle name="Millares 161 2 2 2" xfId="9726"/>
    <cellStyle name="Millares 161 2 2 2 2" xfId="20509"/>
    <cellStyle name="Millares 161 2 2 3" xfId="15377"/>
    <cellStyle name="Millares 161 2 2 4" xfId="43436"/>
    <cellStyle name="Millares 161 2 2 5" xfId="48279"/>
    <cellStyle name="Millares 161 2 3" xfId="7445"/>
    <cellStyle name="Millares 161 2 3 2" xfId="18228"/>
    <cellStyle name="Millares 161 2 4" xfId="13091"/>
    <cellStyle name="Millares 161 2 5" xfId="41160"/>
    <cellStyle name="Millares 161 2 6" xfId="46003"/>
    <cellStyle name="Millares 161 3" xfId="3522"/>
    <cellStyle name="Millares 161 3 2" xfId="8669"/>
    <cellStyle name="Millares 161 3 2 2" xfId="19452"/>
    <cellStyle name="Millares 161 3 3" xfId="14320"/>
    <cellStyle name="Millares 161 3 4" xfId="42379"/>
    <cellStyle name="Millares 161 3 5" xfId="47222"/>
    <cellStyle name="Millares 161 4" xfId="6388"/>
    <cellStyle name="Millares 161 4 2" xfId="17171"/>
    <cellStyle name="Millares 161 5" xfId="12015"/>
    <cellStyle name="Millares 161 6" xfId="40107"/>
    <cellStyle name="Millares 161 7" xfId="44950"/>
    <cellStyle name="Millares 162" xfId="1219"/>
    <cellStyle name="Millares 162 2" xfId="2303"/>
    <cellStyle name="Millares 162 2 2" xfId="4611"/>
    <cellStyle name="Millares 162 2 2 2" xfId="9758"/>
    <cellStyle name="Millares 162 2 2 2 2" xfId="20541"/>
    <cellStyle name="Millares 162 2 2 3" xfId="15409"/>
    <cellStyle name="Millares 162 2 2 4" xfId="43468"/>
    <cellStyle name="Millares 162 2 2 5" xfId="48311"/>
    <cellStyle name="Millares 162 2 3" xfId="7477"/>
    <cellStyle name="Millares 162 2 3 2" xfId="18260"/>
    <cellStyle name="Millares 162 2 4" xfId="13123"/>
    <cellStyle name="Millares 162 2 5" xfId="41192"/>
    <cellStyle name="Millares 162 2 6" xfId="46035"/>
    <cellStyle name="Millares 162 3" xfId="3554"/>
    <cellStyle name="Millares 162 3 2" xfId="8701"/>
    <cellStyle name="Millares 162 3 2 2" xfId="19484"/>
    <cellStyle name="Millares 162 3 3" xfId="14352"/>
    <cellStyle name="Millares 162 3 4" xfId="42411"/>
    <cellStyle name="Millares 162 3 5" xfId="47254"/>
    <cellStyle name="Millares 162 4" xfId="6420"/>
    <cellStyle name="Millares 162 4 2" xfId="17203"/>
    <cellStyle name="Millares 162 5" xfId="12047"/>
    <cellStyle name="Millares 162 6" xfId="40139"/>
    <cellStyle name="Millares 162 7" xfId="44982"/>
    <cellStyle name="Millares 163" xfId="1222"/>
    <cellStyle name="Millares 163 2" xfId="2306"/>
    <cellStyle name="Millares 163 2 2" xfId="4614"/>
    <cellStyle name="Millares 163 2 2 2" xfId="9761"/>
    <cellStyle name="Millares 163 2 2 2 2" xfId="20544"/>
    <cellStyle name="Millares 163 2 2 3" xfId="15412"/>
    <cellStyle name="Millares 163 2 2 4" xfId="43471"/>
    <cellStyle name="Millares 163 2 2 5" xfId="48314"/>
    <cellStyle name="Millares 163 2 3" xfId="7480"/>
    <cellStyle name="Millares 163 2 3 2" xfId="18263"/>
    <cellStyle name="Millares 163 2 4" xfId="13126"/>
    <cellStyle name="Millares 163 2 5" xfId="41195"/>
    <cellStyle name="Millares 163 2 6" xfId="46038"/>
    <cellStyle name="Millares 163 3" xfId="3557"/>
    <cellStyle name="Millares 163 3 2" xfId="8704"/>
    <cellStyle name="Millares 163 3 2 2" xfId="19487"/>
    <cellStyle name="Millares 163 3 3" xfId="14355"/>
    <cellStyle name="Millares 163 3 4" xfId="42414"/>
    <cellStyle name="Millares 163 3 5" xfId="47257"/>
    <cellStyle name="Millares 163 4" xfId="6423"/>
    <cellStyle name="Millares 163 4 2" xfId="17206"/>
    <cellStyle name="Millares 163 5" xfId="12050"/>
    <cellStyle name="Millares 163 6" xfId="40142"/>
    <cellStyle name="Millares 163 7" xfId="44985"/>
    <cellStyle name="Millares 164" xfId="1365"/>
    <cellStyle name="Millares 165" xfId="2364"/>
    <cellStyle name="Millares 166" xfId="2365"/>
    <cellStyle name="Millares 167" xfId="1299"/>
    <cellStyle name="Millares 167 2" xfId="3634"/>
    <cellStyle name="Millares 167 2 2" xfId="8781"/>
    <cellStyle name="Millares 167 2 2 2" xfId="19564"/>
    <cellStyle name="Millares 167 2 3" xfId="14432"/>
    <cellStyle name="Millares 167 2 4" xfId="42491"/>
    <cellStyle name="Millares 167 2 5" xfId="47334"/>
    <cellStyle name="Millares 167 3" xfId="6500"/>
    <cellStyle name="Millares 167 3 2" xfId="17283"/>
    <cellStyle name="Millares 167 4" xfId="12127"/>
    <cellStyle name="Millares 167 5" xfId="40217"/>
    <cellStyle name="Millares 167 6" xfId="45060"/>
    <cellStyle name="Millares 168" xfId="1822"/>
    <cellStyle name="Millares 168 2" xfId="4131"/>
    <cellStyle name="Millares 168 2 2" xfId="9278"/>
    <cellStyle name="Millares 168 2 2 2" xfId="20061"/>
    <cellStyle name="Millares 168 2 3" xfId="14929"/>
    <cellStyle name="Millares 168 2 4" xfId="42988"/>
    <cellStyle name="Millares 168 2 5" xfId="47831"/>
    <cellStyle name="Millares 168 3" xfId="6997"/>
    <cellStyle name="Millares 168 3 2" xfId="17780"/>
    <cellStyle name="Millares 168 4" xfId="12642"/>
    <cellStyle name="Millares 168 5" xfId="40712"/>
    <cellStyle name="Millares 168 6" xfId="45555"/>
    <cellStyle name="Millares 169" xfId="2373"/>
    <cellStyle name="Millares 169 2" xfId="4677"/>
    <cellStyle name="Millares 169 2 2" xfId="9824"/>
    <cellStyle name="Millares 169 2 2 2" xfId="20607"/>
    <cellStyle name="Millares 169 2 3" xfId="15475"/>
    <cellStyle name="Millares 169 2 4" xfId="43534"/>
    <cellStyle name="Millares 169 2 5" xfId="48377"/>
    <cellStyle name="Millares 169 3" xfId="7543"/>
    <cellStyle name="Millares 169 3 2" xfId="18326"/>
    <cellStyle name="Millares 169 4" xfId="13189"/>
    <cellStyle name="Millares 169 5" xfId="41258"/>
    <cellStyle name="Millares 169 6" xfId="46101"/>
    <cellStyle name="Millares 17" xfId="166"/>
    <cellStyle name="Millares 17 10" xfId="247"/>
    <cellStyle name="Millares 17 2" xfId="1373"/>
    <cellStyle name="Millares 17 2 2" xfId="3688"/>
    <cellStyle name="Millares 17 2 2 2" xfId="8835"/>
    <cellStyle name="Millares 17 2 2 2 2" xfId="19618"/>
    <cellStyle name="Millares 17 2 2 3" xfId="14486"/>
    <cellStyle name="Millares 17 2 2 4" xfId="42545"/>
    <cellStyle name="Millares 17 2 2 5" xfId="47388"/>
    <cellStyle name="Millares 17 2 3" xfId="6555"/>
    <cellStyle name="Millares 17 2 3 2" xfId="17338"/>
    <cellStyle name="Millares 17 2 4" xfId="12195"/>
    <cellStyle name="Millares 17 2 5" xfId="40270"/>
    <cellStyle name="Millares 17 2 6" xfId="45113"/>
    <cellStyle name="Millares 17 3" xfId="133"/>
    <cellStyle name="Millares 17 3 2" xfId="13341"/>
    <cellStyle name="Millares 17 4" xfId="2638"/>
    <cellStyle name="Millares 17 4 2" xfId="7796"/>
    <cellStyle name="Millares 17 4 2 2" xfId="18579"/>
    <cellStyle name="Millares 17 4 3" xfId="13446"/>
    <cellStyle name="Millares 17 4 4" xfId="41507"/>
    <cellStyle name="Millares 17 4 5" xfId="46350"/>
    <cellStyle name="Millares 17 5" xfId="5504"/>
    <cellStyle name="Millares 17 5 2" xfId="16294"/>
    <cellStyle name="Millares 17 6" xfId="10878"/>
    <cellStyle name="Millares 17 6 2" xfId="21661"/>
    <cellStyle name="Millares 17 7" xfId="11118"/>
    <cellStyle name="Millares 17 8" xfId="39226"/>
    <cellStyle name="Millares 17 9" xfId="44072"/>
    <cellStyle name="Millares 170" xfId="2370"/>
    <cellStyle name="Millares 170 2" xfId="4674"/>
    <cellStyle name="Millares 170 2 2" xfId="9821"/>
    <cellStyle name="Millares 170 2 2 2" xfId="20604"/>
    <cellStyle name="Millares 170 2 3" xfId="15472"/>
    <cellStyle name="Millares 170 2 4" xfId="43531"/>
    <cellStyle name="Millares 170 2 5" xfId="48374"/>
    <cellStyle name="Millares 170 3" xfId="7540"/>
    <cellStyle name="Millares 170 3 2" xfId="18323"/>
    <cellStyle name="Millares 170 4" xfId="13186"/>
    <cellStyle name="Millares 170 5" xfId="41255"/>
    <cellStyle name="Millares 170 6" xfId="46098"/>
    <cellStyle name="Millares 171" xfId="2387"/>
    <cellStyle name="Millares 171 2" xfId="4691"/>
    <cellStyle name="Millares 171 2 2" xfId="9838"/>
    <cellStyle name="Millares 171 2 2 2" xfId="20621"/>
    <cellStyle name="Millares 171 2 3" xfId="15489"/>
    <cellStyle name="Millares 171 2 4" xfId="43548"/>
    <cellStyle name="Millares 171 2 5" xfId="48391"/>
    <cellStyle name="Millares 171 3" xfId="7557"/>
    <cellStyle name="Millares 171 3 2" xfId="18340"/>
    <cellStyle name="Millares 171 4" xfId="13203"/>
    <cellStyle name="Millares 171 5" xfId="41272"/>
    <cellStyle name="Millares 171 6" xfId="46115"/>
    <cellStyle name="Millares 172" xfId="2381"/>
    <cellStyle name="Millares 172 2" xfId="4685"/>
    <cellStyle name="Millares 172 2 2" xfId="9832"/>
    <cellStyle name="Millares 172 2 2 2" xfId="20615"/>
    <cellStyle name="Millares 172 2 3" xfId="15483"/>
    <cellStyle name="Millares 172 2 4" xfId="43542"/>
    <cellStyle name="Millares 172 2 5" xfId="48385"/>
    <cellStyle name="Millares 172 3" xfId="7551"/>
    <cellStyle name="Millares 172 3 2" xfId="18334"/>
    <cellStyle name="Millares 172 4" xfId="13197"/>
    <cellStyle name="Millares 172 5" xfId="41266"/>
    <cellStyle name="Millares 172 6" xfId="46109"/>
    <cellStyle name="Millares 173" xfId="2377"/>
    <cellStyle name="Millares 173 2" xfId="4681"/>
    <cellStyle name="Millares 173 2 2" xfId="9828"/>
    <cellStyle name="Millares 173 2 2 2" xfId="20611"/>
    <cellStyle name="Millares 173 2 3" xfId="15479"/>
    <cellStyle name="Millares 173 2 4" xfId="43538"/>
    <cellStyle name="Millares 173 2 5" xfId="48381"/>
    <cellStyle name="Millares 173 3" xfId="7547"/>
    <cellStyle name="Millares 173 3 2" xfId="18330"/>
    <cellStyle name="Millares 173 4" xfId="13193"/>
    <cellStyle name="Millares 173 5" xfId="41262"/>
    <cellStyle name="Millares 173 6" xfId="46105"/>
    <cellStyle name="Millares 174" xfId="2369"/>
    <cellStyle name="Millares 174 2" xfId="4673"/>
    <cellStyle name="Millares 174 2 2" xfId="9820"/>
    <cellStyle name="Millares 174 2 2 2" xfId="20603"/>
    <cellStyle name="Millares 174 2 3" xfId="15471"/>
    <cellStyle name="Millares 174 2 4" xfId="43530"/>
    <cellStyle name="Millares 174 2 5" xfId="48373"/>
    <cellStyle name="Millares 174 3" xfId="7539"/>
    <cellStyle name="Millares 174 3 2" xfId="18322"/>
    <cellStyle name="Millares 174 4" xfId="13185"/>
    <cellStyle name="Millares 174 5" xfId="41254"/>
    <cellStyle name="Millares 174 6" xfId="46097"/>
    <cellStyle name="Millares 175" xfId="2389"/>
    <cellStyle name="Millares 175 2" xfId="4693"/>
    <cellStyle name="Millares 175 2 2" xfId="9840"/>
    <cellStyle name="Millares 175 2 2 2" xfId="20623"/>
    <cellStyle name="Millares 175 2 3" xfId="15491"/>
    <cellStyle name="Millares 175 2 4" xfId="43550"/>
    <cellStyle name="Millares 175 2 5" xfId="48393"/>
    <cellStyle name="Millares 175 3" xfId="7559"/>
    <cellStyle name="Millares 175 3 2" xfId="18342"/>
    <cellStyle name="Millares 175 4" xfId="13205"/>
    <cellStyle name="Millares 175 5" xfId="41274"/>
    <cellStyle name="Millares 175 6" xfId="46117"/>
    <cellStyle name="Millares 176" xfId="2390"/>
    <cellStyle name="Millares 176 2" xfId="4694"/>
    <cellStyle name="Millares 176 2 2" xfId="9841"/>
    <cellStyle name="Millares 176 2 2 2" xfId="20624"/>
    <cellStyle name="Millares 176 2 3" xfId="15492"/>
    <cellStyle name="Millares 176 2 4" xfId="43551"/>
    <cellStyle name="Millares 176 2 5" xfId="48394"/>
    <cellStyle name="Millares 176 3" xfId="7560"/>
    <cellStyle name="Millares 176 3 2" xfId="18343"/>
    <cellStyle name="Millares 176 4" xfId="13206"/>
    <cellStyle name="Millares 176 5" xfId="41275"/>
    <cellStyle name="Millares 176 6" xfId="46118"/>
    <cellStyle name="Millares 177" xfId="2392"/>
    <cellStyle name="Millares 178" xfId="2379"/>
    <cellStyle name="Millares 178 2" xfId="4683"/>
    <cellStyle name="Millares 178 2 2" xfId="9830"/>
    <cellStyle name="Millares 178 2 2 2" xfId="20613"/>
    <cellStyle name="Millares 178 2 3" xfId="15481"/>
    <cellStyle name="Millares 178 2 4" xfId="43540"/>
    <cellStyle name="Millares 178 2 5" xfId="48383"/>
    <cellStyle name="Millares 178 3" xfId="7549"/>
    <cellStyle name="Millares 178 3 2" xfId="18332"/>
    <cellStyle name="Millares 178 4" xfId="13195"/>
    <cellStyle name="Millares 178 5" xfId="41264"/>
    <cellStyle name="Millares 178 6" xfId="46107"/>
    <cellStyle name="Millares 179" xfId="2367"/>
    <cellStyle name="Millares 179 2" xfId="4671"/>
    <cellStyle name="Millares 179 2 2" xfId="9818"/>
    <cellStyle name="Millares 179 2 2 2" xfId="20601"/>
    <cellStyle name="Millares 179 2 3" xfId="15469"/>
    <cellStyle name="Millares 179 2 4" xfId="43528"/>
    <cellStyle name="Millares 179 2 5" xfId="48371"/>
    <cellStyle name="Millares 179 3" xfId="7537"/>
    <cellStyle name="Millares 179 3 2" xfId="18320"/>
    <cellStyle name="Millares 179 4" xfId="13183"/>
    <cellStyle name="Millares 179 5" xfId="41252"/>
    <cellStyle name="Millares 179 6" xfId="46095"/>
    <cellStyle name="Millares 18" xfId="248"/>
    <cellStyle name="Millares 18 2" xfId="1374"/>
    <cellStyle name="Millares 18 2 2" xfId="3689"/>
    <cellStyle name="Millares 18 2 2 2" xfId="8836"/>
    <cellStyle name="Millares 18 2 2 2 2" xfId="19619"/>
    <cellStyle name="Millares 18 2 2 3" xfId="14487"/>
    <cellStyle name="Millares 18 2 2 4" xfId="42546"/>
    <cellStyle name="Millares 18 2 2 5" xfId="47389"/>
    <cellStyle name="Millares 18 2 3" xfId="6556"/>
    <cellStyle name="Millares 18 2 3 2" xfId="17339"/>
    <cellStyle name="Millares 18 2 4" xfId="12196"/>
    <cellStyle name="Millares 18 2 5" xfId="40271"/>
    <cellStyle name="Millares 18 2 6" xfId="45114"/>
    <cellStyle name="Millares 18 3" xfId="2639"/>
    <cellStyle name="Millares 18 3 2" xfId="7797"/>
    <cellStyle name="Millares 18 3 2 2" xfId="18580"/>
    <cellStyle name="Millares 18 3 3" xfId="13447"/>
    <cellStyle name="Millares 18 3 4" xfId="41508"/>
    <cellStyle name="Millares 18 3 5" xfId="46351"/>
    <cellStyle name="Millares 18 4" xfId="5505"/>
    <cellStyle name="Millares 18 4 2" xfId="16295"/>
    <cellStyle name="Millares 18 5" xfId="11119"/>
    <cellStyle name="Millares 18 6" xfId="39227"/>
    <cellStyle name="Millares 18 7" xfId="44073"/>
    <cellStyle name="Millares 180" xfId="2380"/>
    <cellStyle name="Millares 180 2" xfId="4684"/>
    <cellStyle name="Millares 180 2 2" xfId="9831"/>
    <cellStyle name="Millares 180 2 2 2" xfId="20614"/>
    <cellStyle name="Millares 180 2 3" xfId="15482"/>
    <cellStyle name="Millares 180 2 4" xfId="43541"/>
    <cellStyle name="Millares 180 2 5" xfId="48384"/>
    <cellStyle name="Millares 180 3" xfId="7550"/>
    <cellStyle name="Millares 180 3 2" xfId="18333"/>
    <cellStyle name="Millares 180 4" xfId="13196"/>
    <cellStyle name="Millares 180 5" xfId="41265"/>
    <cellStyle name="Millares 180 6" xfId="46108"/>
    <cellStyle name="Millares 181" xfId="1362"/>
    <cellStyle name="Millares 181 2" xfId="3680"/>
    <cellStyle name="Millares 181 2 2" xfId="8827"/>
    <cellStyle name="Millares 181 2 2 2" xfId="19610"/>
    <cellStyle name="Millares 181 2 3" xfId="14478"/>
    <cellStyle name="Millares 181 2 4" xfId="42537"/>
    <cellStyle name="Millares 181 2 5" xfId="47380"/>
    <cellStyle name="Millares 181 3" xfId="6547"/>
    <cellStyle name="Millares 181 3 2" xfId="17330"/>
    <cellStyle name="Millares 181 4" xfId="12184"/>
    <cellStyle name="Millares 181 5" xfId="40263"/>
    <cellStyle name="Millares 181 6" xfId="45106"/>
    <cellStyle name="Millares 182" xfId="2376"/>
    <cellStyle name="Millares 182 2" xfId="4680"/>
    <cellStyle name="Millares 182 2 2" xfId="9827"/>
    <cellStyle name="Millares 182 2 2 2" xfId="20610"/>
    <cellStyle name="Millares 182 2 3" xfId="15478"/>
    <cellStyle name="Millares 182 2 4" xfId="43537"/>
    <cellStyle name="Millares 182 2 5" xfId="48380"/>
    <cellStyle name="Millares 182 3" xfId="7546"/>
    <cellStyle name="Millares 182 3 2" xfId="18329"/>
    <cellStyle name="Millares 182 4" xfId="13192"/>
    <cellStyle name="Millares 182 5" xfId="41261"/>
    <cellStyle name="Millares 182 6" xfId="46104"/>
    <cellStyle name="Millares 183" xfId="2462"/>
    <cellStyle name="Millares 183 2" xfId="4764"/>
    <cellStyle name="Millares 183 2 2" xfId="9911"/>
    <cellStyle name="Millares 183 2 2 2" xfId="20694"/>
    <cellStyle name="Millares 183 2 3" xfId="15562"/>
    <cellStyle name="Millares 183 2 4" xfId="43621"/>
    <cellStyle name="Millares 183 2 5" xfId="48464"/>
    <cellStyle name="Millares 183 3" xfId="4993"/>
    <cellStyle name="Millares 183 3 2" xfId="10141"/>
    <cellStyle name="Millares 183 3 2 2" xfId="20924"/>
    <cellStyle name="Millares 183 3 3" xfId="15791"/>
    <cellStyle name="Millares 183 3 4" xfId="43844"/>
    <cellStyle name="Millares 183 3 5" xfId="48687"/>
    <cellStyle name="Millares 183 4" xfId="7630"/>
    <cellStyle name="Millares 183 4 2" xfId="18413"/>
    <cellStyle name="Millares 183 5" xfId="13276"/>
    <cellStyle name="Millares 183 6" xfId="41345"/>
    <cellStyle name="Millares 183 7" xfId="46188"/>
    <cellStyle name="Millares 184" xfId="2473"/>
    <cellStyle name="Millares 184 2" xfId="4775"/>
    <cellStyle name="Millares 184 2 2" xfId="9922"/>
    <cellStyle name="Millares 184 2 2 2" xfId="20705"/>
    <cellStyle name="Millares 184 2 3" xfId="15573"/>
    <cellStyle name="Millares 184 2 4" xfId="43632"/>
    <cellStyle name="Millares 184 2 5" xfId="48475"/>
    <cellStyle name="Millares 184 3" xfId="7641"/>
    <cellStyle name="Millares 184 3 2" xfId="18424"/>
    <cellStyle name="Millares 184 4" xfId="13287"/>
    <cellStyle name="Millares 184 5" xfId="41356"/>
    <cellStyle name="Millares 184 6" xfId="46199"/>
    <cellStyle name="Millares 185" xfId="2494"/>
    <cellStyle name="Millares 185 2" xfId="4796"/>
    <cellStyle name="Millares 185 2 2" xfId="9943"/>
    <cellStyle name="Millares 185 2 2 2" xfId="20726"/>
    <cellStyle name="Millares 185 2 3" xfId="15594"/>
    <cellStyle name="Millares 185 2 4" xfId="43653"/>
    <cellStyle name="Millares 185 2 5" xfId="48496"/>
    <cellStyle name="Millares 185 3" xfId="7662"/>
    <cellStyle name="Millares 185 3 2" xfId="18445"/>
    <cellStyle name="Millares 185 4" xfId="13308"/>
    <cellStyle name="Millares 185 5" xfId="41377"/>
    <cellStyle name="Millares 185 6" xfId="46220"/>
    <cellStyle name="Millares 186" xfId="2509"/>
    <cellStyle name="Millares 186 2" xfId="4811"/>
    <cellStyle name="Millares 186 2 2" xfId="9958"/>
    <cellStyle name="Millares 186 2 2 2" xfId="20741"/>
    <cellStyle name="Millares 186 2 3" xfId="15609"/>
    <cellStyle name="Millares 186 2 4" xfId="43668"/>
    <cellStyle name="Millares 186 2 5" xfId="48511"/>
    <cellStyle name="Millares 186 3" xfId="7677"/>
    <cellStyle name="Millares 186 3 2" xfId="18460"/>
    <cellStyle name="Millares 186 4" xfId="13323"/>
    <cellStyle name="Millares 186 5" xfId="38897"/>
    <cellStyle name="Millares 186 5 2" xfId="38947"/>
    <cellStyle name="Millares 186 5 2 2" xfId="39111"/>
    <cellStyle name="Millares 186 5 2 2 2" xfId="56"/>
    <cellStyle name="Millares 186 6" xfId="41392"/>
    <cellStyle name="Millares 186 7" xfId="46235"/>
    <cellStyle name="Millares 187" xfId="2630"/>
    <cellStyle name="Millares 188" xfId="2567"/>
    <cellStyle name="Millares 188 2" xfId="7735"/>
    <cellStyle name="Millares 188 2 2" xfId="18518"/>
    <cellStyle name="Millares 188 3" xfId="13382"/>
    <cellStyle name="Millares 188 4" xfId="41447"/>
    <cellStyle name="Millares 188 5" xfId="46290"/>
    <cellStyle name="Millares 189" xfId="3076"/>
    <cellStyle name="Millares 189 2" xfId="8224"/>
    <cellStyle name="Millares 189 2 2" xfId="19007"/>
    <cellStyle name="Millares 189 3" xfId="13875"/>
    <cellStyle name="Millares 189 4" xfId="41934"/>
    <cellStyle name="Millares 189 5" xfId="46777"/>
    <cellStyle name="Millares 19" xfId="249"/>
    <cellStyle name="Millares 19 2" xfId="1375"/>
    <cellStyle name="Millares 19 2 2" xfId="3690"/>
    <cellStyle name="Millares 19 2 2 2" xfId="8837"/>
    <cellStyle name="Millares 19 2 2 2 2" xfId="19620"/>
    <cellStyle name="Millares 19 2 2 3" xfId="14488"/>
    <cellStyle name="Millares 19 2 2 4" xfId="42547"/>
    <cellStyle name="Millares 19 2 2 5" xfId="47390"/>
    <cellStyle name="Millares 19 2 3" xfId="6557"/>
    <cellStyle name="Millares 19 2 3 2" xfId="17340"/>
    <cellStyle name="Millares 19 2 4" xfId="12197"/>
    <cellStyle name="Millares 19 2 5" xfId="40272"/>
    <cellStyle name="Millares 19 2 6" xfId="45115"/>
    <cellStyle name="Millares 19 3" xfId="2640"/>
    <cellStyle name="Millares 19 3 2" xfId="7798"/>
    <cellStyle name="Millares 19 3 2 2" xfId="18581"/>
    <cellStyle name="Millares 19 3 3" xfId="13448"/>
    <cellStyle name="Millares 19 3 4" xfId="41509"/>
    <cellStyle name="Millares 19 3 5" xfId="46352"/>
    <cellStyle name="Millares 19 4" xfId="5506"/>
    <cellStyle name="Millares 19 4 2" xfId="16296"/>
    <cellStyle name="Millares 19 5" xfId="11120"/>
    <cellStyle name="Millares 19 6" xfId="39228"/>
    <cellStyle name="Millares 19 7" xfId="44074"/>
    <cellStyle name="Millares 190" xfId="4873"/>
    <cellStyle name="Millares 190 2" xfId="10020"/>
    <cellStyle name="Millares 190 2 2" xfId="20803"/>
    <cellStyle name="Millares 190 3" xfId="15670"/>
    <cellStyle name="Millares 190 4" xfId="43727"/>
    <cellStyle name="Millares 190 5" xfId="48570"/>
    <cellStyle name="Millares 191" xfId="4875"/>
    <cellStyle name="Millares 191 2" xfId="10022"/>
    <cellStyle name="Millares 191 2 2" xfId="20805"/>
    <cellStyle name="Millares 191 3" xfId="15672"/>
    <cellStyle name="Millares 191 4" xfId="43729"/>
    <cellStyle name="Millares 191 5" xfId="48572"/>
    <cellStyle name="Millares 192" xfId="4877"/>
    <cellStyle name="Millares 192 2" xfId="10024"/>
    <cellStyle name="Millares 192 2 2" xfId="20807"/>
    <cellStyle name="Millares 192 3" xfId="15674"/>
    <cellStyle name="Millares 192 4" xfId="43731"/>
    <cellStyle name="Millares 192 5" xfId="48574"/>
    <cellStyle name="Millares 193" xfId="4879"/>
    <cellStyle name="Millares 193 2" xfId="10026"/>
    <cellStyle name="Millares 193 2 2" xfId="20809"/>
    <cellStyle name="Millares 193 3" xfId="15676"/>
    <cellStyle name="Millares 193 4" xfId="43733"/>
    <cellStyle name="Millares 193 5" xfId="48576"/>
    <cellStyle name="Millares 194" xfId="4881"/>
    <cellStyle name="Millares 194 2" xfId="10028"/>
    <cellStyle name="Millares 194 2 2" xfId="20811"/>
    <cellStyle name="Millares 194 3" xfId="15678"/>
    <cellStyle name="Millares 194 4" xfId="43735"/>
    <cellStyle name="Millares 194 5" xfId="48578"/>
    <cellStyle name="Millares 195" xfId="4883"/>
    <cellStyle name="Millares 195 2" xfId="10030"/>
    <cellStyle name="Millares 195 2 2" xfId="20813"/>
    <cellStyle name="Millares 195 3" xfId="15680"/>
    <cellStyle name="Millares 195 4" xfId="43737"/>
    <cellStyle name="Millares 195 5" xfId="48580"/>
    <cellStyle name="Millares 196" xfId="4885"/>
    <cellStyle name="Millares 196 2" xfId="10032"/>
    <cellStyle name="Millares 196 2 2" xfId="20815"/>
    <cellStyle name="Millares 196 3" xfId="15682"/>
    <cellStyle name="Millares 196 4" xfId="43739"/>
    <cellStyle name="Millares 196 5" xfId="48582"/>
    <cellStyle name="Millares 197" xfId="4887"/>
    <cellStyle name="Millares 197 2" xfId="10034"/>
    <cellStyle name="Millares 197 2 2" xfId="20817"/>
    <cellStyle name="Millares 197 3" xfId="15684"/>
    <cellStyle name="Millares 197 4" xfId="43741"/>
    <cellStyle name="Millares 197 5" xfId="48584"/>
    <cellStyle name="Millares 198" xfId="4889"/>
    <cellStyle name="Millares 198 2" xfId="10036"/>
    <cellStyle name="Millares 198 2 2" xfId="20819"/>
    <cellStyle name="Millares 198 3" xfId="15686"/>
    <cellStyle name="Millares 198 4" xfId="43743"/>
    <cellStyle name="Millares 198 5" xfId="48586"/>
    <cellStyle name="Millares 199" xfId="4891"/>
    <cellStyle name="Millares 199 2" xfId="10038"/>
    <cellStyle name="Millares 199 2 2" xfId="20821"/>
    <cellStyle name="Millares 199 3" xfId="15688"/>
    <cellStyle name="Millares 199 4" xfId="43745"/>
    <cellStyle name="Millares 199 5" xfId="48588"/>
    <cellStyle name="Millares 2" xfId="176"/>
    <cellStyle name="Millares 2 10" xfId="250"/>
    <cellStyle name="Millares 2 12" xfId="50"/>
    <cellStyle name="Millares 2 13" xfId="251"/>
    <cellStyle name="Millares 2 2" xfId="252"/>
    <cellStyle name="Millares 2 2 2" xfId="2642"/>
    <cellStyle name="Millares 2 2 3" xfId="2597"/>
    <cellStyle name="Millares 2 2 3 2" xfId="13406"/>
    <cellStyle name="Millares 2 20" xfId="19"/>
    <cellStyle name="Millares 2 20 2" xfId="11482"/>
    <cellStyle name="Millares 2 3" xfId="253"/>
    <cellStyle name="Millares 2 3 2" xfId="11121"/>
    <cellStyle name="Millares 2 4" xfId="254"/>
    <cellStyle name="Millares 2 5" xfId="525"/>
    <cellStyle name="Millares 2 5 2" xfId="11353"/>
    <cellStyle name="Millares 2 6" xfId="2641"/>
    <cellStyle name="Millares 2 7" xfId="2596"/>
    <cellStyle name="Millares 2 7 2" xfId="13405"/>
    <cellStyle name="Millares 2 8" xfId="55"/>
    <cellStyle name="Millares 2 9" xfId="43987"/>
    <cellStyle name="Millares 20" xfId="472"/>
    <cellStyle name="Millares 20 2" xfId="1563"/>
    <cellStyle name="Millares 20 2 2" xfId="3872"/>
    <cellStyle name="Millares 20 2 2 2" xfId="9019"/>
    <cellStyle name="Millares 20 2 2 2 2" xfId="19802"/>
    <cellStyle name="Millares 20 2 2 3" xfId="14670"/>
    <cellStyle name="Millares 20 2 2 4" xfId="42729"/>
    <cellStyle name="Millares 20 2 2 5" xfId="47572"/>
    <cellStyle name="Millares 20 2 3" xfId="6738"/>
    <cellStyle name="Millares 20 2 3 2" xfId="17521"/>
    <cellStyle name="Millares 20 2 4" xfId="12383"/>
    <cellStyle name="Millares 20 2 5" xfId="40453"/>
    <cellStyle name="Millares 20 2 6" xfId="45296"/>
    <cellStyle name="Millares 20 3" xfId="2812"/>
    <cellStyle name="Millares 20 3 2" xfId="7966"/>
    <cellStyle name="Millares 20 3 2 2" xfId="18749"/>
    <cellStyle name="Millares 20 3 3" xfId="13617"/>
    <cellStyle name="Millares 20 3 4" xfId="41676"/>
    <cellStyle name="Millares 20 3 5" xfId="46519"/>
    <cellStyle name="Millares 20 4" xfId="5677"/>
    <cellStyle name="Millares 20 4 2" xfId="16466"/>
    <cellStyle name="Millares 20 5" xfId="11300"/>
    <cellStyle name="Millares 20 6" xfId="39408"/>
    <cellStyle name="Millares 20 7" xfId="44254"/>
    <cellStyle name="Millares 200" xfId="4893"/>
    <cellStyle name="Millares 200 2" xfId="10040"/>
    <cellStyle name="Millares 200 2 2" xfId="20823"/>
    <cellStyle name="Millares 200 3" xfId="15690"/>
    <cellStyle name="Millares 200 4" xfId="43747"/>
    <cellStyle name="Millares 200 5" xfId="48590"/>
    <cellStyle name="Millares 201" xfId="4895"/>
    <cellStyle name="Millares 201 2" xfId="10042"/>
    <cellStyle name="Millares 201 2 2" xfId="20825"/>
    <cellStyle name="Millares 201 3" xfId="15692"/>
    <cellStyle name="Millares 201 4" xfId="43749"/>
    <cellStyle name="Millares 201 5" xfId="48592"/>
    <cellStyle name="Millares 202" xfId="4897"/>
    <cellStyle name="Millares 202 2" xfId="5007"/>
    <cellStyle name="Millares 202 2 2" xfId="10155"/>
    <cellStyle name="Millares 202 2 2 2" xfId="20938"/>
    <cellStyle name="Millares 202 2 3" xfId="15805"/>
    <cellStyle name="Millares 202 2 4" xfId="43858"/>
    <cellStyle name="Millares 202 2 5" xfId="48701"/>
    <cellStyle name="Millares 202 3" xfId="10044"/>
    <cellStyle name="Millares 202 3 2" xfId="20827"/>
    <cellStyle name="Millares 202 4" xfId="15694"/>
    <cellStyle name="Millares 202 5" xfId="43751"/>
    <cellStyle name="Millares 202 6" xfId="48594"/>
    <cellStyle name="Millares 203" xfId="4899"/>
    <cellStyle name="Millares 203 2" xfId="5008"/>
    <cellStyle name="Millares 203 2 2" xfId="10156"/>
    <cellStyle name="Millares 203 2 2 2" xfId="20939"/>
    <cellStyle name="Millares 203 2 3" xfId="15806"/>
    <cellStyle name="Millares 203 2 4" xfId="43859"/>
    <cellStyle name="Millares 203 2 5" xfId="48702"/>
    <cellStyle name="Millares 203 3" xfId="10046"/>
    <cellStyle name="Millares 203 3 2" xfId="20829"/>
    <cellStyle name="Millares 203 4" xfId="15696"/>
    <cellStyle name="Millares 203 5" xfId="43753"/>
    <cellStyle name="Millares 203 6" xfId="48596"/>
    <cellStyle name="Millares 204" xfId="4901"/>
    <cellStyle name="Millares 204 2" xfId="10048"/>
    <cellStyle name="Millares 204 2 2" xfId="20831"/>
    <cellStyle name="Millares 204 3" xfId="15698"/>
    <cellStyle name="Millares 204 4" xfId="43755"/>
    <cellStyle name="Millares 204 5" xfId="48598"/>
    <cellStyle name="Millares 205" xfId="4903"/>
    <cellStyle name="Millares 205 2" xfId="10050"/>
    <cellStyle name="Millares 205 2 2" xfId="20833"/>
    <cellStyle name="Millares 205 3" xfId="15700"/>
    <cellStyle name="Millares 205 4" xfId="43757"/>
    <cellStyle name="Millares 205 5" xfId="48600"/>
    <cellStyle name="Millares 206" xfId="4918"/>
    <cellStyle name="Millares 206 2" xfId="10065"/>
    <cellStyle name="Millares 206 2 2" xfId="20848"/>
    <cellStyle name="Millares 206 3" xfId="15715"/>
    <cellStyle name="Millares 206 4" xfId="43772"/>
    <cellStyle name="Millares 206 5" xfId="48615"/>
    <cellStyle name="Millares 207" xfId="4922"/>
    <cellStyle name="Millares 207 2" xfId="10069"/>
    <cellStyle name="Millares 207 2 2" xfId="20852"/>
    <cellStyle name="Millares 207 3" xfId="15719"/>
    <cellStyle name="Millares 207 4" xfId="43776"/>
    <cellStyle name="Millares 207 5" xfId="48619"/>
    <cellStyle name="Millares 208" xfId="4917"/>
    <cellStyle name="Millares 208 2" xfId="10064"/>
    <cellStyle name="Millares 208 2 2" xfId="20847"/>
    <cellStyle name="Millares 208 3" xfId="15714"/>
    <cellStyle name="Millares 208 4" xfId="43771"/>
    <cellStyle name="Millares 208 5" xfId="48614"/>
    <cellStyle name="Millares 209" xfId="4923"/>
    <cellStyle name="Millares 209 2" xfId="10070"/>
    <cellStyle name="Millares 209 2 2" xfId="20853"/>
    <cellStyle name="Millares 209 3" xfId="15720"/>
    <cellStyle name="Millares 209 4" xfId="43777"/>
    <cellStyle name="Millares 209 5" xfId="48620"/>
    <cellStyle name="Millares 21" xfId="558"/>
    <cellStyle name="Millares 21 2" xfId="1649"/>
    <cellStyle name="Millares 21 2 2" xfId="3958"/>
    <cellStyle name="Millares 21 2 2 2" xfId="9105"/>
    <cellStyle name="Millares 21 2 2 2 2" xfId="19888"/>
    <cellStyle name="Millares 21 2 2 3" xfId="14756"/>
    <cellStyle name="Millares 21 2 2 4" xfId="42815"/>
    <cellStyle name="Millares 21 2 2 5" xfId="47658"/>
    <cellStyle name="Millares 21 2 3" xfId="6824"/>
    <cellStyle name="Millares 21 2 3 2" xfId="17607"/>
    <cellStyle name="Millares 21 2 4" xfId="12469"/>
    <cellStyle name="Millares 21 2 5" xfId="40539"/>
    <cellStyle name="Millares 21 2 6" xfId="45382"/>
    <cellStyle name="Millares 21 3" xfId="2897"/>
    <cellStyle name="Millares 21 3 2" xfId="8051"/>
    <cellStyle name="Millares 21 3 2 2" xfId="18834"/>
    <cellStyle name="Millares 21 3 3" xfId="13702"/>
    <cellStyle name="Millares 21 3 4" xfId="41761"/>
    <cellStyle name="Millares 21 3 5" xfId="46604"/>
    <cellStyle name="Millares 21 4" xfId="5762"/>
    <cellStyle name="Millares 21 4 2" xfId="16551"/>
    <cellStyle name="Millares 21 5" xfId="11386"/>
    <cellStyle name="Millares 21 6" xfId="39494"/>
    <cellStyle name="Millares 21 7" xfId="44340"/>
    <cellStyle name="Millares 210" xfId="4919"/>
    <cellStyle name="Millares 210 2" xfId="10066"/>
    <cellStyle name="Millares 210 2 2" xfId="20849"/>
    <cellStyle name="Millares 210 3" xfId="15716"/>
    <cellStyle name="Millares 210 4" xfId="43773"/>
    <cellStyle name="Millares 210 5" xfId="48616"/>
    <cellStyle name="Millares 211" xfId="4924"/>
    <cellStyle name="Millares 211 2" xfId="10071"/>
    <cellStyle name="Millares 211 2 2" xfId="20854"/>
    <cellStyle name="Millares 211 3" xfId="15721"/>
    <cellStyle name="Millares 211 4" xfId="43778"/>
    <cellStyle name="Millares 211 5" xfId="48621"/>
    <cellStyle name="Millares 212" xfId="4955"/>
    <cellStyle name="Millares 212 2" xfId="4995"/>
    <cellStyle name="Millares 212 2 2" xfId="10143"/>
    <cellStyle name="Millares 212 2 2 2" xfId="20926"/>
    <cellStyle name="Millares 212 2 3" xfId="15793"/>
    <cellStyle name="Millares 212 2 4" xfId="43846"/>
    <cellStyle name="Millares 212 2 5" xfId="48689"/>
    <cellStyle name="Millares 212 3" xfId="10103"/>
    <cellStyle name="Millares 212 3 2" xfId="20886"/>
    <cellStyle name="Millares 212 4" xfId="15753"/>
    <cellStyle name="Millares 212 5" xfId="38941"/>
    <cellStyle name="Millares 212 5 2" xfId="39124"/>
    <cellStyle name="Millares 212 5 2 2" xfId="43911"/>
    <cellStyle name="Millares 212 5 2 3" xfId="43962"/>
    <cellStyle name="Millares 212 6" xfId="43809"/>
    <cellStyle name="Millares 212 7" xfId="48652"/>
    <cellStyle name="Millares 213" xfId="4957"/>
    <cellStyle name="Millares 213 2" xfId="10105"/>
    <cellStyle name="Millares 213 2 2" xfId="20888"/>
    <cellStyle name="Millares 213 3" xfId="15755"/>
    <cellStyle name="Millares 213 4" xfId="43811"/>
    <cellStyle name="Millares 213 5" xfId="48654"/>
    <cellStyle name="Millares 214" xfId="4959"/>
    <cellStyle name="Millares 214 2" xfId="10107"/>
    <cellStyle name="Millares 214 2 2" xfId="20890"/>
    <cellStyle name="Millares 214 3" xfId="15757"/>
    <cellStyle name="Millares 214 4" xfId="43813"/>
    <cellStyle name="Millares 214 5" xfId="48656"/>
    <cellStyle name="Millares 215" xfId="4961"/>
    <cellStyle name="Millares 215 2" xfId="10109"/>
    <cellStyle name="Millares 215 2 2" xfId="20892"/>
    <cellStyle name="Millares 215 3" xfId="15759"/>
    <cellStyle name="Millares 215 4" xfId="43815"/>
    <cellStyle name="Millares 215 5" xfId="48658"/>
    <cellStyle name="Millares 216" xfId="4963"/>
    <cellStyle name="Millares 216 2" xfId="10111"/>
    <cellStyle name="Millares 216 2 2" xfId="20894"/>
    <cellStyle name="Millares 216 3" xfId="15761"/>
    <cellStyle name="Millares 216 4" xfId="43817"/>
    <cellStyle name="Millares 216 5" xfId="48660"/>
    <cellStyle name="Millares 217" xfId="4980"/>
    <cellStyle name="Millares 217 2" xfId="10128"/>
    <cellStyle name="Millares 217 2 2" xfId="20911"/>
    <cellStyle name="Millares 217 3" xfId="15778"/>
    <cellStyle name="Millares 217 4" xfId="43834"/>
    <cellStyle name="Millares 217 5" xfId="48677"/>
    <cellStyle name="Millares 218" xfId="4983"/>
    <cellStyle name="Millares 218 2" xfId="10131"/>
    <cellStyle name="Millares 218 2 2" xfId="20914"/>
    <cellStyle name="Millares 218 3" xfId="15781"/>
    <cellStyle name="Millares 218 4" xfId="43837"/>
    <cellStyle name="Millares 218 5" xfId="48680"/>
    <cellStyle name="Millares 219" xfId="4984"/>
    <cellStyle name="Millares 219 2" xfId="10132"/>
    <cellStyle name="Millares 219 2 2" xfId="20915"/>
    <cellStyle name="Millares 219 3" xfId="15782"/>
    <cellStyle name="Millares 219 4" xfId="43838"/>
    <cellStyle name="Millares 219 5" xfId="48681"/>
    <cellStyle name="Millares 22" xfId="592"/>
    <cellStyle name="Millares 22 2" xfId="1683"/>
    <cellStyle name="Millares 22 2 2" xfId="3992"/>
    <cellStyle name="Millares 22 2 2 2" xfId="9139"/>
    <cellStyle name="Millares 22 2 2 2 2" xfId="19922"/>
    <cellStyle name="Millares 22 2 2 3" xfId="14790"/>
    <cellStyle name="Millares 22 2 2 4" xfId="42849"/>
    <cellStyle name="Millares 22 2 2 5" xfId="47692"/>
    <cellStyle name="Millares 22 2 3" xfId="6858"/>
    <cellStyle name="Millares 22 2 3 2" xfId="17641"/>
    <cellStyle name="Millares 22 2 4" xfId="12503"/>
    <cellStyle name="Millares 22 2 5" xfId="40573"/>
    <cellStyle name="Millares 22 2 6" xfId="45416"/>
    <cellStyle name="Millares 22 3" xfId="2931"/>
    <cellStyle name="Millares 22 3 2" xfId="8085"/>
    <cellStyle name="Millares 22 3 2 2" xfId="18868"/>
    <cellStyle name="Millares 22 3 3" xfId="13736"/>
    <cellStyle name="Millares 22 3 4" xfId="41795"/>
    <cellStyle name="Millares 22 3 5" xfId="46638"/>
    <cellStyle name="Millares 22 4" xfId="5796"/>
    <cellStyle name="Millares 22 4 2" xfId="16585"/>
    <cellStyle name="Millares 22 5" xfId="11420"/>
    <cellStyle name="Millares 22 6" xfId="39526"/>
    <cellStyle name="Millares 22 7" xfId="44372"/>
    <cellStyle name="Millares 220" xfId="4988"/>
    <cellStyle name="Millares 220 2" xfId="10136"/>
    <cellStyle name="Millares 220 2 2" xfId="20919"/>
    <cellStyle name="Millares 220 3" xfId="15786"/>
    <cellStyle name="Millares 220 4" xfId="43839"/>
    <cellStyle name="Millares 220 5" xfId="48682"/>
    <cellStyle name="Millares 221" xfId="5025"/>
    <cellStyle name="Millares 221 2" xfId="10173"/>
    <cellStyle name="Millares 221 2 2" xfId="20956"/>
    <cellStyle name="Millares 221 3" xfId="15822"/>
    <cellStyle name="Millares 221 4" xfId="40104"/>
    <cellStyle name="Millares 222" xfId="5038"/>
    <cellStyle name="Millares 222 2" xfId="10186"/>
    <cellStyle name="Millares 222 2 2" xfId="20969"/>
    <cellStyle name="Millares 222 3" xfId="15835"/>
    <cellStyle name="Millares 222 4" xfId="43874"/>
    <cellStyle name="Millares 222 5" xfId="122"/>
    <cellStyle name="Millares 223" xfId="5073"/>
    <cellStyle name="Millares 223 2" xfId="10221"/>
    <cellStyle name="Millares 223 2 2" xfId="21004"/>
    <cellStyle name="Millares 223 3" xfId="15870"/>
    <cellStyle name="Millares 223 4" xfId="39139"/>
    <cellStyle name="Millares 223 5" xfId="128"/>
    <cellStyle name="Millares 224" xfId="5088"/>
    <cellStyle name="Millares 224 2" xfId="10232"/>
    <cellStyle name="Millares 224 2 2" xfId="21015"/>
    <cellStyle name="Millares 224 3" xfId="15883"/>
    <cellStyle name="Millares 224 4" xfId="39140"/>
    <cellStyle name="Millares 224 5" xfId="126"/>
    <cellStyle name="Millares 225" xfId="5069"/>
    <cellStyle name="Millares 225 2" xfId="10217"/>
    <cellStyle name="Millares 225 2 2" xfId="21000"/>
    <cellStyle name="Millares 225 3" xfId="15866"/>
    <cellStyle name="Millares 225 4" xfId="43885"/>
    <cellStyle name="Millares 225 4 2" xfId="46"/>
    <cellStyle name="Millares 226" xfId="5100"/>
    <cellStyle name="Millares 226 2" xfId="10244"/>
    <cellStyle name="Millares 226 2 2" xfId="21027"/>
    <cellStyle name="Millares 226 3" xfId="15895"/>
    <cellStyle name="Millares 226 4" xfId="43884"/>
    <cellStyle name="Millares 227" xfId="5065"/>
    <cellStyle name="Millares 227 2" xfId="10213"/>
    <cellStyle name="Millares 227 2 2" xfId="20996"/>
    <cellStyle name="Millares 227 3" xfId="15862"/>
    <cellStyle name="Millares 227 4" xfId="43887"/>
    <cellStyle name="Millares 228" xfId="5112"/>
    <cellStyle name="Millares 228 2" xfId="10256"/>
    <cellStyle name="Millares 228 2 2" xfId="21039"/>
    <cellStyle name="Millares 228 3" xfId="15907"/>
    <cellStyle name="Millares 229" xfId="5061"/>
    <cellStyle name="Millares 229 2" xfId="10209"/>
    <cellStyle name="Millares 229 2 2" xfId="20992"/>
    <cellStyle name="Millares 229 3" xfId="15858"/>
    <cellStyle name="Millares 23" xfId="598"/>
    <cellStyle name="Millares 23 2" xfId="1689"/>
    <cellStyle name="Millares 23 2 2" xfId="3998"/>
    <cellStyle name="Millares 23 2 2 2" xfId="9145"/>
    <cellStyle name="Millares 23 2 2 2 2" xfId="19928"/>
    <cellStyle name="Millares 23 2 2 3" xfId="14796"/>
    <cellStyle name="Millares 23 2 2 4" xfId="42855"/>
    <cellStyle name="Millares 23 2 2 5" xfId="47698"/>
    <cellStyle name="Millares 23 2 3" xfId="6864"/>
    <cellStyle name="Millares 23 2 3 2" xfId="17647"/>
    <cellStyle name="Millares 23 2 4" xfId="12509"/>
    <cellStyle name="Millares 23 2 5" xfId="40579"/>
    <cellStyle name="Millares 23 2 6" xfId="45422"/>
    <cellStyle name="Millares 23 3" xfId="2937"/>
    <cellStyle name="Millares 23 3 2" xfId="8091"/>
    <cellStyle name="Millares 23 3 2 2" xfId="18874"/>
    <cellStyle name="Millares 23 3 3" xfId="13742"/>
    <cellStyle name="Millares 23 3 4" xfId="41801"/>
    <cellStyle name="Millares 23 3 5" xfId="46644"/>
    <cellStyle name="Millares 23 4" xfId="5802"/>
    <cellStyle name="Millares 23 4 2" xfId="16591"/>
    <cellStyle name="Millares 23 5" xfId="11426"/>
    <cellStyle name="Millares 23 6" xfId="39532"/>
    <cellStyle name="Millares 23 7" xfId="44378"/>
    <cellStyle name="Millares 230" xfId="5124"/>
    <cellStyle name="Millares 230 2" xfId="10268"/>
    <cellStyle name="Millares 230 2 2" xfId="21051"/>
    <cellStyle name="Millares 230 3" xfId="15919"/>
    <cellStyle name="Millares 231" xfId="5058"/>
    <cellStyle name="Millares 231 2" xfId="10206"/>
    <cellStyle name="Millares 231 2 2" xfId="20989"/>
    <cellStyle name="Millares 231 3" xfId="15855"/>
    <cellStyle name="Millares 232" xfId="5135"/>
    <cellStyle name="Millares 232 2" xfId="10279"/>
    <cellStyle name="Millares 232 2 2" xfId="21062"/>
    <cellStyle name="Millares 232 3" xfId="15930"/>
    <cellStyle name="Millares 233" xfId="5056"/>
    <cellStyle name="Millares 233 2" xfId="10204"/>
    <cellStyle name="Millares 233 2 2" xfId="20987"/>
    <cellStyle name="Millares 233 3" xfId="15853"/>
    <cellStyle name="Millares 234" xfId="5153"/>
    <cellStyle name="Millares 234 2" xfId="10291"/>
    <cellStyle name="Millares 234 2 2" xfId="21074"/>
    <cellStyle name="Millares 234 3" xfId="15946"/>
    <cellStyle name="Millares 235" xfId="5111"/>
    <cellStyle name="Millares 235 2" xfId="10255"/>
    <cellStyle name="Millares 235 2 2" xfId="21038"/>
    <cellStyle name="Millares 235 3" xfId="15906"/>
    <cellStyle name="Millares 236" xfId="5167"/>
    <cellStyle name="Millares 236 2" xfId="10305"/>
    <cellStyle name="Millares 236 2 2" xfId="21088"/>
    <cellStyle name="Millares 236 3" xfId="15960"/>
    <cellStyle name="Millares 237" xfId="5154"/>
    <cellStyle name="Millares 237 2" xfId="10292"/>
    <cellStyle name="Millares 237 2 2" xfId="21075"/>
    <cellStyle name="Millares 237 3" xfId="15947"/>
    <cellStyle name="Millares 238" xfId="5177"/>
    <cellStyle name="Millares 238 2" xfId="10315"/>
    <cellStyle name="Millares 238 2 2" xfId="21098"/>
    <cellStyle name="Millares 238 3" xfId="15970"/>
    <cellStyle name="Millares 239" xfId="5170"/>
    <cellStyle name="Millares 239 2" xfId="10308"/>
    <cellStyle name="Millares 239 2 2" xfId="21091"/>
    <cellStyle name="Millares 239 3" xfId="15963"/>
    <cellStyle name="Millares 24" xfId="624"/>
    <cellStyle name="Millares 24 2" xfId="1715"/>
    <cellStyle name="Millares 24 2 2" xfId="4024"/>
    <cellStyle name="Millares 24 2 2 2" xfId="9171"/>
    <cellStyle name="Millares 24 2 2 2 2" xfId="19954"/>
    <cellStyle name="Millares 24 2 2 3" xfId="14822"/>
    <cellStyle name="Millares 24 2 2 4" xfId="42881"/>
    <cellStyle name="Millares 24 2 2 5" xfId="47724"/>
    <cellStyle name="Millares 24 2 3" xfId="6890"/>
    <cellStyle name="Millares 24 2 3 2" xfId="17673"/>
    <cellStyle name="Millares 24 2 4" xfId="12535"/>
    <cellStyle name="Millares 24 2 5" xfId="40605"/>
    <cellStyle name="Millares 24 2 6" xfId="45448"/>
    <cellStyle name="Millares 24 3" xfId="2963"/>
    <cellStyle name="Millares 24 3 2" xfId="8117"/>
    <cellStyle name="Millares 24 3 2 2" xfId="18900"/>
    <cellStyle name="Millares 24 3 3" xfId="13768"/>
    <cellStyle name="Millares 24 3 4" xfId="41827"/>
    <cellStyle name="Millares 24 3 5" xfId="46670"/>
    <cellStyle name="Millares 24 4" xfId="5828"/>
    <cellStyle name="Millares 24 4 2" xfId="16617"/>
    <cellStyle name="Millares 24 5" xfId="11452"/>
    <cellStyle name="Millares 24 6" xfId="39558"/>
    <cellStyle name="Millares 24 7" xfId="44404"/>
    <cellStyle name="Millares 240" xfId="5189"/>
    <cellStyle name="Millares 240 2" xfId="10327"/>
    <cellStyle name="Millares 240 2 2" xfId="21110"/>
    <cellStyle name="Millares 240 3" xfId="15982"/>
    <cellStyle name="Millares 241" xfId="5344"/>
    <cellStyle name="Millares 241 2" xfId="10480"/>
    <cellStyle name="Millares 241 2 2" xfId="21263"/>
    <cellStyle name="Millares 241 3" xfId="16136"/>
    <cellStyle name="Millares 242" xfId="5394"/>
    <cellStyle name="Millares 242 2" xfId="10530"/>
    <cellStyle name="Millares 242 2 2" xfId="21313"/>
    <cellStyle name="Millares 242 3" xfId="16186"/>
    <cellStyle name="Millares 243" xfId="5496"/>
    <cellStyle name="Millares 244" xfId="10944"/>
    <cellStyle name="Millares 244 2" xfId="21727"/>
    <cellStyle name="Millares 244 3" xfId="66"/>
    <cellStyle name="Millares 245" xfId="10962"/>
    <cellStyle name="Millares 245 2" xfId="21745"/>
    <cellStyle name="Millares 246" xfId="11105"/>
    <cellStyle name="Millares 247" xfId="24504"/>
    <cellStyle name="Millares 248" xfId="22518"/>
    <cellStyle name="Millares 249" xfId="38838"/>
    <cellStyle name="Millares 249 2" xfId="38943"/>
    <cellStyle name="Millares 25" xfId="613"/>
    <cellStyle name="Millares 25 2" xfId="1704"/>
    <cellStyle name="Millares 25 2 2" xfId="4013"/>
    <cellStyle name="Millares 25 2 2 2" xfId="9160"/>
    <cellStyle name="Millares 25 2 2 2 2" xfId="19943"/>
    <cellStyle name="Millares 25 2 2 3" xfId="14811"/>
    <cellStyle name="Millares 25 2 2 4" xfId="42870"/>
    <cellStyle name="Millares 25 2 2 5" xfId="47713"/>
    <cellStyle name="Millares 25 2 3" xfId="6879"/>
    <cellStyle name="Millares 25 2 3 2" xfId="17662"/>
    <cellStyle name="Millares 25 2 4" xfId="12524"/>
    <cellStyle name="Millares 25 2 5" xfId="40594"/>
    <cellStyle name="Millares 25 2 6" xfId="45437"/>
    <cellStyle name="Millares 25 3" xfId="2952"/>
    <cellStyle name="Millares 25 3 2" xfId="8106"/>
    <cellStyle name="Millares 25 3 2 2" xfId="18889"/>
    <cellStyle name="Millares 25 3 3" xfId="13757"/>
    <cellStyle name="Millares 25 3 4" xfId="41816"/>
    <cellStyle name="Millares 25 3 5" xfId="46659"/>
    <cellStyle name="Millares 25 4" xfId="5817"/>
    <cellStyle name="Millares 25 4 2" xfId="16606"/>
    <cellStyle name="Millares 25 5" xfId="11441"/>
    <cellStyle name="Millares 25 6" xfId="39547"/>
    <cellStyle name="Millares 25 7" xfId="44393"/>
    <cellStyle name="Millares 250" xfId="38956"/>
    <cellStyle name="Millares 250 2" xfId="39115"/>
    <cellStyle name="Millares 250 2 2" xfId="61"/>
    <cellStyle name="Millares 251" xfId="39054"/>
    <cellStyle name="Millares 251 2" xfId="43916"/>
    <cellStyle name="Millares 251 2 2" xfId="43963"/>
    <cellStyle name="Millares 252" xfId="39093"/>
    <cellStyle name="Millares 253" xfId="39130"/>
    <cellStyle name="Millares 254" xfId="39132"/>
    <cellStyle name="Millares 255" xfId="39137"/>
    <cellStyle name="Millares 256" xfId="43918"/>
    <cellStyle name="Millares 256 2" xfId="97"/>
    <cellStyle name="Millares 257" xfId="43958"/>
    <cellStyle name="Millares 258" xfId="99"/>
    <cellStyle name="Millares 259" xfId="43985"/>
    <cellStyle name="Millares 26" xfId="625"/>
    <cellStyle name="Millares 26 2" xfId="1716"/>
    <cellStyle name="Millares 26 2 2" xfId="4025"/>
    <cellStyle name="Millares 26 2 2 2" xfId="9172"/>
    <cellStyle name="Millares 26 2 2 2 2" xfId="19955"/>
    <cellStyle name="Millares 26 2 2 3" xfId="14823"/>
    <cellStyle name="Millares 26 2 2 4" xfId="42882"/>
    <cellStyle name="Millares 26 2 2 5" xfId="47725"/>
    <cellStyle name="Millares 26 2 3" xfId="6891"/>
    <cellStyle name="Millares 26 2 3 2" xfId="17674"/>
    <cellStyle name="Millares 26 2 4" xfId="12536"/>
    <cellStyle name="Millares 26 2 5" xfId="40606"/>
    <cellStyle name="Millares 26 2 6" xfId="45449"/>
    <cellStyle name="Millares 26 3" xfId="2964"/>
    <cellStyle name="Millares 26 3 2" xfId="8118"/>
    <cellStyle name="Millares 26 3 2 2" xfId="18901"/>
    <cellStyle name="Millares 26 3 3" xfId="13769"/>
    <cellStyle name="Millares 26 3 4" xfId="41828"/>
    <cellStyle name="Millares 26 3 5" xfId="46671"/>
    <cellStyle name="Millares 26 4" xfId="5829"/>
    <cellStyle name="Millares 26 4 2" xfId="16618"/>
    <cellStyle name="Millares 26 5" xfId="11453"/>
    <cellStyle name="Millares 26 6" xfId="39559"/>
    <cellStyle name="Millares 26 7" xfId="44405"/>
    <cellStyle name="Millares 260" xfId="49"/>
    <cellStyle name="Millares 261" xfId="237"/>
    <cellStyle name="Millares 261 2" xfId="48731"/>
    <cellStyle name="Millares 262" xfId="48729"/>
    <cellStyle name="Millares 263" xfId="48730"/>
    <cellStyle name="Millares 264" xfId="89"/>
    <cellStyle name="Millares 27" xfId="628"/>
    <cellStyle name="Millares 27 2" xfId="1719"/>
    <cellStyle name="Millares 27 2 2" xfId="4028"/>
    <cellStyle name="Millares 27 2 2 2" xfId="9175"/>
    <cellStyle name="Millares 27 2 2 2 2" xfId="19958"/>
    <cellStyle name="Millares 27 2 2 3" xfId="14826"/>
    <cellStyle name="Millares 27 2 2 4" xfId="42885"/>
    <cellStyle name="Millares 27 2 2 5" xfId="47728"/>
    <cellStyle name="Millares 27 2 3" xfId="6894"/>
    <cellStyle name="Millares 27 2 3 2" xfId="17677"/>
    <cellStyle name="Millares 27 2 4" xfId="12539"/>
    <cellStyle name="Millares 27 2 5" xfId="40609"/>
    <cellStyle name="Millares 27 2 6" xfId="45452"/>
    <cellStyle name="Millares 27 3" xfId="2967"/>
    <cellStyle name="Millares 27 3 2" xfId="8121"/>
    <cellStyle name="Millares 27 3 2 2" xfId="18904"/>
    <cellStyle name="Millares 27 3 3" xfId="13772"/>
    <cellStyle name="Millares 27 3 4" xfId="41831"/>
    <cellStyle name="Millares 27 3 5" xfId="46674"/>
    <cellStyle name="Millares 27 4" xfId="5832"/>
    <cellStyle name="Millares 27 4 2" xfId="16621"/>
    <cellStyle name="Millares 27 5" xfId="11456"/>
    <cellStyle name="Millares 27 6" xfId="39562"/>
    <cellStyle name="Millares 27 7" xfId="44408"/>
    <cellStyle name="Millares 28" xfId="619"/>
    <cellStyle name="Millares 28 2" xfId="1710"/>
    <cellStyle name="Millares 28 2 2" xfId="4019"/>
    <cellStyle name="Millares 28 2 2 2" xfId="9166"/>
    <cellStyle name="Millares 28 2 2 2 2" xfId="19949"/>
    <cellStyle name="Millares 28 2 2 3" xfId="14817"/>
    <cellStyle name="Millares 28 2 2 4" xfId="42876"/>
    <cellStyle name="Millares 28 2 2 5" xfId="47719"/>
    <cellStyle name="Millares 28 2 3" xfId="6885"/>
    <cellStyle name="Millares 28 2 3 2" xfId="17668"/>
    <cellStyle name="Millares 28 2 4" xfId="12530"/>
    <cellStyle name="Millares 28 2 5" xfId="40600"/>
    <cellStyle name="Millares 28 2 6" xfId="45443"/>
    <cellStyle name="Millares 28 3" xfId="2958"/>
    <cellStyle name="Millares 28 3 2" xfId="8112"/>
    <cellStyle name="Millares 28 3 2 2" xfId="18895"/>
    <cellStyle name="Millares 28 3 3" xfId="13763"/>
    <cellStyle name="Millares 28 3 4" xfId="41822"/>
    <cellStyle name="Millares 28 3 5" xfId="46665"/>
    <cellStyle name="Millares 28 4" xfId="5823"/>
    <cellStyle name="Millares 28 4 2" xfId="16612"/>
    <cellStyle name="Millares 28 5" xfId="11447"/>
    <cellStyle name="Millares 28 6" xfId="39553"/>
    <cellStyle name="Millares 28 7" xfId="44399"/>
    <cellStyle name="Millares 29" xfId="629"/>
    <cellStyle name="Millares 29 2" xfId="1720"/>
    <cellStyle name="Millares 29 2 2" xfId="4029"/>
    <cellStyle name="Millares 29 2 2 2" xfId="9176"/>
    <cellStyle name="Millares 29 2 2 2 2" xfId="19959"/>
    <cellStyle name="Millares 29 2 2 3" xfId="14827"/>
    <cellStyle name="Millares 29 2 2 4" xfId="42886"/>
    <cellStyle name="Millares 29 2 2 5" xfId="47729"/>
    <cellStyle name="Millares 29 2 3" xfId="6895"/>
    <cellStyle name="Millares 29 2 3 2" xfId="17678"/>
    <cellStyle name="Millares 29 2 4" xfId="12540"/>
    <cellStyle name="Millares 29 2 5" xfId="40610"/>
    <cellStyle name="Millares 29 2 6" xfId="45453"/>
    <cellStyle name="Millares 29 3" xfId="2968"/>
    <cellStyle name="Millares 29 3 2" xfId="8122"/>
    <cellStyle name="Millares 29 3 2 2" xfId="18905"/>
    <cellStyle name="Millares 29 3 3" xfId="13773"/>
    <cellStyle name="Millares 29 3 4" xfId="41832"/>
    <cellStyle name="Millares 29 3 5" xfId="46675"/>
    <cellStyle name="Millares 29 4" xfId="5833"/>
    <cellStyle name="Millares 29 4 2" xfId="16622"/>
    <cellStyle name="Millares 29 5" xfId="11457"/>
    <cellStyle name="Millares 29 6" xfId="39563"/>
    <cellStyle name="Millares 29 7" xfId="44409"/>
    <cellStyle name="Millares 3" xfId="180"/>
    <cellStyle name="Millares 3 2" xfId="255"/>
    <cellStyle name="Millares 30" xfId="608"/>
    <cellStyle name="Millares 30 2" xfId="1699"/>
    <cellStyle name="Millares 30 2 2" xfId="4008"/>
    <cellStyle name="Millares 30 2 2 2" xfId="9155"/>
    <cellStyle name="Millares 30 2 2 2 2" xfId="19938"/>
    <cellStyle name="Millares 30 2 2 3" xfId="14806"/>
    <cellStyle name="Millares 30 2 2 4" xfId="42865"/>
    <cellStyle name="Millares 30 2 2 5" xfId="47708"/>
    <cellStyle name="Millares 30 2 3" xfId="6874"/>
    <cellStyle name="Millares 30 2 3 2" xfId="17657"/>
    <cellStyle name="Millares 30 2 4" xfId="12519"/>
    <cellStyle name="Millares 30 2 5" xfId="40589"/>
    <cellStyle name="Millares 30 2 6" xfId="45432"/>
    <cellStyle name="Millares 30 3" xfId="2947"/>
    <cellStyle name="Millares 30 3 2" xfId="8101"/>
    <cellStyle name="Millares 30 3 2 2" xfId="18884"/>
    <cellStyle name="Millares 30 3 3" xfId="13752"/>
    <cellStyle name="Millares 30 3 4" xfId="41811"/>
    <cellStyle name="Millares 30 3 5" xfId="46654"/>
    <cellStyle name="Millares 30 4" xfId="5812"/>
    <cellStyle name="Millares 30 4 2" xfId="16601"/>
    <cellStyle name="Millares 30 5" xfId="11436"/>
    <cellStyle name="Millares 30 6" xfId="39542"/>
    <cellStyle name="Millares 30 7" xfId="44388"/>
    <cellStyle name="Millares 31" xfId="630"/>
    <cellStyle name="Millares 31 2" xfId="1721"/>
    <cellStyle name="Millares 31 2 2" xfId="4030"/>
    <cellStyle name="Millares 31 2 2 2" xfId="9177"/>
    <cellStyle name="Millares 31 2 2 2 2" xfId="19960"/>
    <cellStyle name="Millares 31 2 2 3" xfId="14828"/>
    <cellStyle name="Millares 31 2 2 4" xfId="42887"/>
    <cellStyle name="Millares 31 2 2 5" xfId="47730"/>
    <cellStyle name="Millares 31 2 3" xfId="6896"/>
    <cellStyle name="Millares 31 2 3 2" xfId="17679"/>
    <cellStyle name="Millares 31 2 4" xfId="12541"/>
    <cellStyle name="Millares 31 2 5" xfId="40611"/>
    <cellStyle name="Millares 31 2 6" xfId="45454"/>
    <cellStyle name="Millares 31 3" xfId="2969"/>
    <cellStyle name="Millares 31 3 2" xfId="8123"/>
    <cellStyle name="Millares 31 3 2 2" xfId="18906"/>
    <cellStyle name="Millares 31 3 3" xfId="13774"/>
    <cellStyle name="Millares 31 3 4" xfId="41833"/>
    <cellStyle name="Millares 31 3 5" xfId="46676"/>
    <cellStyle name="Millares 31 4" xfId="5834"/>
    <cellStyle name="Millares 31 4 2" xfId="16623"/>
    <cellStyle name="Millares 31 5" xfId="11458"/>
    <cellStyle name="Millares 31 6" xfId="39564"/>
    <cellStyle name="Millares 31 7" xfId="44410"/>
    <cellStyle name="Millares 32" xfId="607"/>
    <cellStyle name="Millares 32 2" xfId="1698"/>
    <cellStyle name="Millares 32 2 2" xfId="4007"/>
    <cellStyle name="Millares 32 2 2 2" xfId="9154"/>
    <cellStyle name="Millares 32 2 2 2 2" xfId="19937"/>
    <cellStyle name="Millares 32 2 2 3" xfId="14805"/>
    <cellStyle name="Millares 32 2 2 4" xfId="42864"/>
    <cellStyle name="Millares 32 2 2 5" xfId="47707"/>
    <cellStyle name="Millares 32 2 3" xfId="6873"/>
    <cellStyle name="Millares 32 2 3 2" xfId="17656"/>
    <cellStyle name="Millares 32 2 4" xfId="12518"/>
    <cellStyle name="Millares 32 2 5" xfId="40588"/>
    <cellStyle name="Millares 32 2 6" xfId="45431"/>
    <cellStyle name="Millares 32 3" xfId="2946"/>
    <cellStyle name="Millares 32 3 2" xfId="8100"/>
    <cellStyle name="Millares 32 3 2 2" xfId="18883"/>
    <cellStyle name="Millares 32 3 3" xfId="13751"/>
    <cellStyle name="Millares 32 3 4" xfId="41810"/>
    <cellStyle name="Millares 32 3 5" xfId="46653"/>
    <cellStyle name="Millares 32 4" xfId="5811"/>
    <cellStyle name="Millares 32 4 2" xfId="16600"/>
    <cellStyle name="Millares 32 5" xfId="11435"/>
    <cellStyle name="Millares 32 6" xfId="39541"/>
    <cellStyle name="Millares 32 7" xfId="44387"/>
    <cellStyle name="Millares 33" xfId="632"/>
    <cellStyle name="Millares 33 2" xfId="1723"/>
    <cellStyle name="Millares 33 2 2" xfId="4032"/>
    <cellStyle name="Millares 33 2 2 2" xfId="9179"/>
    <cellStyle name="Millares 33 2 2 2 2" xfId="19962"/>
    <cellStyle name="Millares 33 2 2 3" xfId="14830"/>
    <cellStyle name="Millares 33 2 2 4" xfId="42889"/>
    <cellStyle name="Millares 33 2 2 5" xfId="47732"/>
    <cellStyle name="Millares 33 2 3" xfId="6898"/>
    <cellStyle name="Millares 33 2 3 2" xfId="17681"/>
    <cellStyle name="Millares 33 2 4" xfId="12543"/>
    <cellStyle name="Millares 33 2 5" xfId="40613"/>
    <cellStyle name="Millares 33 2 6" xfId="45456"/>
    <cellStyle name="Millares 33 3" xfId="2971"/>
    <cellStyle name="Millares 33 3 2" xfId="8125"/>
    <cellStyle name="Millares 33 3 2 2" xfId="18908"/>
    <cellStyle name="Millares 33 3 3" xfId="13776"/>
    <cellStyle name="Millares 33 3 4" xfId="41835"/>
    <cellStyle name="Millares 33 3 5" xfId="46678"/>
    <cellStyle name="Millares 33 4" xfId="5836"/>
    <cellStyle name="Millares 33 4 2" xfId="16625"/>
    <cellStyle name="Millares 33 5" xfId="11460"/>
    <cellStyle name="Millares 33 6" xfId="39566"/>
    <cellStyle name="Millares 33 7" xfId="44412"/>
    <cellStyle name="Millares 34" xfId="612"/>
    <cellStyle name="Millares 34 2" xfId="1703"/>
    <cellStyle name="Millares 34 2 2" xfId="4012"/>
    <cellStyle name="Millares 34 2 2 2" xfId="9159"/>
    <cellStyle name="Millares 34 2 2 2 2" xfId="19942"/>
    <cellStyle name="Millares 34 2 2 3" xfId="14810"/>
    <cellStyle name="Millares 34 2 2 4" xfId="42869"/>
    <cellStyle name="Millares 34 2 2 5" xfId="47712"/>
    <cellStyle name="Millares 34 2 3" xfId="6878"/>
    <cellStyle name="Millares 34 2 3 2" xfId="17661"/>
    <cellStyle name="Millares 34 2 4" xfId="12523"/>
    <cellStyle name="Millares 34 2 5" xfId="40593"/>
    <cellStyle name="Millares 34 2 6" xfId="45436"/>
    <cellStyle name="Millares 34 3" xfId="2951"/>
    <cellStyle name="Millares 34 3 2" xfId="8105"/>
    <cellStyle name="Millares 34 3 2 2" xfId="18888"/>
    <cellStyle name="Millares 34 3 3" xfId="13756"/>
    <cellStyle name="Millares 34 3 4" xfId="41815"/>
    <cellStyle name="Millares 34 3 5" xfId="46658"/>
    <cellStyle name="Millares 34 4" xfId="5816"/>
    <cellStyle name="Millares 34 4 2" xfId="16605"/>
    <cellStyle name="Millares 34 5" xfId="11440"/>
    <cellStyle name="Millares 34 6" xfId="39546"/>
    <cellStyle name="Millares 34 7" xfId="44392"/>
    <cellStyle name="Millares 35" xfId="633"/>
    <cellStyle name="Millares 35 2" xfId="1724"/>
    <cellStyle name="Millares 35 2 2" xfId="4033"/>
    <cellStyle name="Millares 35 2 2 2" xfId="9180"/>
    <cellStyle name="Millares 35 2 2 2 2" xfId="19963"/>
    <cellStyle name="Millares 35 2 2 3" xfId="14831"/>
    <cellStyle name="Millares 35 2 2 4" xfId="42890"/>
    <cellStyle name="Millares 35 2 2 5" xfId="47733"/>
    <cellStyle name="Millares 35 2 3" xfId="6899"/>
    <cellStyle name="Millares 35 2 3 2" xfId="17682"/>
    <cellStyle name="Millares 35 2 4" xfId="12544"/>
    <cellStyle name="Millares 35 2 5" xfId="40614"/>
    <cellStyle name="Millares 35 2 6" xfId="45457"/>
    <cellStyle name="Millares 35 3" xfId="2972"/>
    <cellStyle name="Millares 35 3 2" xfId="8126"/>
    <cellStyle name="Millares 35 3 2 2" xfId="18909"/>
    <cellStyle name="Millares 35 3 3" xfId="13777"/>
    <cellStyle name="Millares 35 3 4" xfId="41836"/>
    <cellStyle name="Millares 35 3 5" xfId="46679"/>
    <cellStyle name="Millares 35 4" xfId="5837"/>
    <cellStyle name="Millares 35 4 2" xfId="16626"/>
    <cellStyle name="Millares 35 5" xfId="11461"/>
    <cellStyle name="Millares 35 6" xfId="39567"/>
    <cellStyle name="Millares 35 7" xfId="44413"/>
    <cellStyle name="Millares 36" xfId="611"/>
    <cellStyle name="Millares 36 2" xfId="1702"/>
    <cellStyle name="Millares 36 2 2" xfId="4011"/>
    <cellStyle name="Millares 36 2 2 2" xfId="9158"/>
    <cellStyle name="Millares 36 2 2 2 2" xfId="19941"/>
    <cellStyle name="Millares 36 2 2 3" xfId="14809"/>
    <cellStyle name="Millares 36 2 2 4" xfId="42868"/>
    <cellStyle name="Millares 36 2 2 5" xfId="47711"/>
    <cellStyle name="Millares 36 2 3" xfId="6877"/>
    <cellStyle name="Millares 36 2 3 2" xfId="17660"/>
    <cellStyle name="Millares 36 2 4" xfId="12522"/>
    <cellStyle name="Millares 36 2 5" xfId="40592"/>
    <cellStyle name="Millares 36 2 6" xfId="45435"/>
    <cellStyle name="Millares 36 3" xfId="2950"/>
    <cellStyle name="Millares 36 3 2" xfId="8104"/>
    <cellStyle name="Millares 36 3 2 2" xfId="18887"/>
    <cellStyle name="Millares 36 3 3" xfId="13755"/>
    <cellStyle name="Millares 36 3 4" xfId="41814"/>
    <cellStyle name="Millares 36 3 5" xfId="46657"/>
    <cellStyle name="Millares 36 4" xfId="5815"/>
    <cellStyle name="Millares 36 4 2" xfId="16604"/>
    <cellStyle name="Millares 36 5" xfId="11439"/>
    <cellStyle name="Millares 36 6" xfId="39545"/>
    <cellStyle name="Millares 36 7" xfId="44391"/>
    <cellStyle name="Millares 37" xfId="634"/>
    <cellStyle name="Millares 37 2" xfId="1725"/>
    <cellStyle name="Millares 37 2 2" xfId="4034"/>
    <cellStyle name="Millares 37 2 2 2" xfId="9181"/>
    <cellStyle name="Millares 37 2 2 2 2" xfId="19964"/>
    <cellStyle name="Millares 37 2 2 3" xfId="14832"/>
    <cellStyle name="Millares 37 2 2 4" xfId="42891"/>
    <cellStyle name="Millares 37 2 2 5" xfId="47734"/>
    <cellStyle name="Millares 37 2 3" xfId="6900"/>
    <cellStyle name="Millares 37 2 3 2" xfId="17683"/>
    <cellStyle name="Millares 37 2 4" xfId="12545"/>
    <cellStyle name="Millares 37 2 5" xfId="40615"/>
    <cellStyle name="Millares 37 2 6" xfId="45458"/>
    <cellStyle name="Millares 37 3" xfId="2973"/>
    <cellStyle name="Millares 37 3 2" xfId="8127"/>
    <cellStyle name="Millares 37 3 2 2" xfId="18910"/>
    <cellStyle name="Millares 37 3 3" xfId="13778"/>
    <cellStyle name="Millares 37 3 4" xfId="41837"/>
    <cellStyle name="Millares 37 3 5" xfId="46680"/>
    <cellStyle name="Millares 37 4" xfId="5838"/>
    <cellStyle name="Millares 37 4 2" xfId="16627"/>
    <cellStyle name="Millares 37 5" xfId="11462"/>
    <cellStyle name="Millares 37 6" xfId="39568"/>
    <cellStyle name="Millares 37 7" xfId="44414"/>
    <cellStyle name="Millares 38" xfId="610"/>
    <cellStyle name="Millares 38 2" xfId="1701"/>
    <cellStyle name="Millares 38 2 2" xfId="4010"/>
    <cellStyle name="Millares 38 2 2 2" xfId="9157"/>
    <cellStyle name="Millares 38 2 2 2 2" xfId="19940"/>
    <cellStyle name="Millares 38 2 2 3" xfId="14808"/>
    <cellStyle name="Millares 38 2 2 4" xfId="42867"/>
    <cellStyle name="Millares 38 2 2 5" xfId="47710"/>
    <cellStyle name="Millares 38 2 3" xfId="6876"/>
    <cellStyle name="Millares 38 2 3 2" xfId="17659"/>
    <cellStyle name="Millares 38 2 4" xfId="12521"/>
    <cellStyle name="Millares 38 2 5" xfId="40591"/>
    <cellStyle name="Millares 38 2 6" xfId="45434"/>
    <cellStyle name="Millares 38 3" xfId="2949"/>
    <cellStyle name="Millares 38 3 2" xfId="8103"/>
    <cellStyle name="Millares 38 3 2 2" xfId="18886"/>
    <cellStyle name="Millares 38 3 3" xfId="13754"/>
    <cellStyle name="Millares 38 3 4" xfId="41813"/>
    <cellStyle name="Millares 38 3 5" xfId="46656"/>
    <cellStyle name="Millares 38 4" xfId="5814"/>
    <cellStyle name="Millares 38 4 2" xfId="16603"/>
    <cellStyle name="Millares 38 5" xfId="11438"/>
    <cellStyle name="Millares 38 6" xfId="39544"/>
    <cellStyle name="Millares 38 7" xfId="44390"/>
    <cellStyle name="Millares 39" xfId="635"/>
    <cellStyle name="Millares 39 2" xfId="1726"/>
    <cellStyle name="Millares 39 2 2" xfId="4035"/>
    <cellStyle name="Millares 39 2 2 2" xfId="9182"/>
    <cellStyle name="Millares 39 2 2 2 2" xfId="19965"/>
    <cellStyle name="Millares 39 2 2 3" xfId="14833"/>
    <cellStyle name="Millares 39 2 2 4" xfId="42892"/>
    <cellStyle name="Millares 39 2 2 5" xfId="47735"/>
    <cellStyle name="Millares 39 2 3" xfId="6901"/>
    <cellStyle name="Millares 39 2 3 2" xfId="17684"/>
    <cellStyle name="Millares 39 2 4" xfId="12546"/>
    <cellStyle name="Millares 39 2 5" xfId="40616"/>
    <cellStyle name="Millares 39 2 6" xfId="45459"/>
    <cellStyle name="Millares 39 3" xfId="2974"/>
    <cellStyle name="Millares 39 3 2" xfId="8128"/>
    <cellStyle name="Millares 39 3 2 2" xfId="18911"/>
    <cellStyle name="Millares 39 3 3" xfId="13779"/>
    <cellStyle name="Millares 39 3 4" xfId="41838"/>
    <cellStyle name="Millares 39 3 5" xfId="46681"/>
    <cellStyle name="Millares 39 4" xfId="5839"/>
    <cellStyle name="Millares 39 4 2" xfId="16628"/>
    <cellStyle name="Millares 39 5" xfId="11463"/>
    <cellStyle name="Millares 39 6" xfId="39569"/>
    <cellStyle name="Millares 39 7" xfId="44415"/>
    <cellStyle name="Millares 4" xfId="256"/>
    <cellStyle name="Millares 4 2" xfId="48746"/>
    <cellStyle name="Millares 40" xfId="609"/>
    <cellStyle name="Millares 40 2" xfId="1700"/>
    <cellStyle name="Millares 40 2 2" xfId="4009"/>
    <cellStyle name="Millares 40 2 2 2" xfId="9156"/>
    <cellStyle name="Millares 40 2 2 2 2" xfId="19939"/>
    <cellStyle name="Millares 40 2 2 3" xfId="14807"/>
    <cellStyle name="Millares 40 2 2 4" xfId="42866"/>
    <cellStyle name="Millares 40 2 2 5" xfId="47709"/>
    <cellStyle name="Millares 40 2 3" xfId="6875"/>
    <cellStyle name="Millares 40 2 3 2" xfId="17658"/>
    <cellStyle name="Millares 40 2 4" xfId="12520"/>
    <cellStyle name="Millares 40 2 5" xfId="40590"/>
    <cellStyle name="Millares 40 2 6" xfId="45433"/>
    <cellStyle name="Millares 40 3" xfId="2948"/>
    <cellStyle name="Millares 40 3 2" xfId="8102"/>
    <cellStyle name="Millares 40 3 2 2" xfId="18885"/>
    <cellStyle name="Millares 40 3 3" xfId="13753"/>
    <cellStyle name="Millares 40 3 4" xfId="41812"/>
    <cellStyle name="Millares 40 3 5" xfId="46655"/>
    <cellStyle name="Millares 40 4" xfId="5813"/>
    <cellStyle name="Millares 40 4 2" xfId="16602"/>
    <cellStyle name="Millares 40 5" xfId="11437"/>
    <cellStyle name="Millares 40 6" xfId="39543"/>
    <cellStyle name="Millares 40 7" xfId="44389"/>
    <cellStyle name="Millares 41" xfId="636"/>
    <cellStyle name="Millares 41 2" xfId="1727"/>
    <cellStyle name="Millares 41 2 2" xfId="4036"/>
    <cellStyle name="Millares 41 2 2 2" xfId="9183"/>
    <cellStyle name="Millares 41 2 2 2 2" xfId="19966"/>
    <cellStyle name="Millares 41 2 2 3" xfId="14834"/>
    <cellStyle name="Millares 41 2 2 4" xfId="42893"/>
    <cellStyle name="Millares 41 2 2 5" xfId="47736"/>
    <cellStyle name="Millares 41 2 3" xfId="6902"/>
    <cellStyle name="Millares 41 2 3 2" xfId="17685"/>
    <cellStyle name="Millares 41 2 4" xfId="12547"/>
    <cellStyle name="Millares 41 2 5" xfId="40617"/>
    <cellStyle name="Millares 41 2 6" xfId="45460"/>
    <cellStyle name="Millares 41 3" xfId="2975"/>
    <cellStyle name="Millares 41 3 2" xfId="8129"/>
    <cellStyle name="Millares 41 3 2 2" xfId="18912"/>
    <cellStyle name="Millares 41 3 3" xfId="13780"/>
    <cellStyle name="Millares 41 3 4" xfId="41839"/>
    <cellStyle name="Millares 41 3 5" xfId="46682"/>
    <cellStyle name="Millares 41 4" xfId="5840"/>
    <cellStyle name="Millares 41 4 2" xfId="16629"/>
    <cellStyle name="Millares 41 5" xfId="11464"/>
    <cellStyle name="Millares 41 6" xfId="39570"/>
    <cellStyle name="Millares 41 7" xfId="44416"/>
    <cellStyle name="Millares 42" xfId="606"/>
    <cellStyle name="Millares 42 2" xfId="1697"/>
    <cellStyle name="Millares 42 2 2" xfId="4006"/>
    <cellStyle name="Millares 42 2 2 2" xfId="9153"/>
    <cellStyle name="Millares 42 2 2 2 2" xfId="19936"/>
    <cellStyle name="Millares 42 2 2 3" xfId="14804"/>
    <cellStyle name="Millares 42 2 2 4" xfId="42863"/>
    <cellStyle name="Millares 42 2 2 5" xfId="47706"/>
    <cellStyle name="Millares 42 2 3" xfId="6872"/>
    <cellStyle name="Millares 42 2 3 2" xfId="17655"/>
    <cellStyle name="Millares 42 2 4" xfId="12517"/>
    <cellStyle name="Millares 42 2 5" xfId="40587"/>
    <cellStyle name="Millares 42 2 6" xfId="45430"/>
    <cellStyle name="Millares 42 3" xfId="2945"/>
    <cellStyle name="Millares 42 3 2" xfId="8099"/>
    <cellStyle name="Millares 42 3 2 2" xfId="18882"/>
    <cellStyle name="Millares 42 3 3" xfId="13750"/>
    <cellStyle name="Millares 42 3 4" xfId="41809"/>
    <cellStyle name="Millares 42 3 5" xfId="46652"/>
    <cellStyle name="Millares 42 4" xfId="5810"/>
    <cellStyle name="Millares 42 4 2" xfId="16599"/>
    <cellStyle name="Millares 42 5" xfId="11434"/>
    <cellStyle name="Millares 42 6" xfId="39540"/>
    <cellStyle name="Millares 42 7" xfId="44386"/>
    <cellStyle name="Millares 43" xfId="679"/>
    <cellStyle name="Millares 43 10" xfId="44459"/>
    <cellStyle name="Millares 43 2" xfId="1770"/>
    <cellStyle name="Millares 43 2 2" xfId="4079"/>
    <cellStyle name="Millares 43 2 2 2" xfId="9226"/>
    <cellStyle name="Millares 43 2 2 2 2" xfId="20009"/>
    <cellStyle name="Millares 43 2 2 3" xfId="14877"/>
    <cellStyle name="Millares 43 2 2 4" xfId="42936"/>
    <cellStyle name="Millares 43 2 2 5" xfId="47779"/>
    <cellStyle name="Millares 43 2 3" xfId="6945"/>
    <cellStyle name="Millares 43 2 3 2" xfId="17728"/>
    <cellStyle name="Millares 43 2 4" xfId="12590"/>
    <cellStyle name="Millares 43 2 5" xfId="40660"/>
    <cellStyle name="Millares 43 2 6" xfId="45503"/>
    <cellStyle name="Millares 43 3" xfId="3018"/>
    <cellStyle name="Millares 43 3 2" xfId="8172"/>
    <cellStyle name="Millares 43 3 2 2" xfId="18955"/>
    <cellStyle name="Millares 43 3 3" xfId="13823"/>
    <cellStyle name="Millares 43 3 4" xfId="41882"/>
    <cellStyle name="Millares 43 3 5" xfId="46725"/>
    <cellStyle name="Millares 43 4" xfId="4997"/>
    <cellStyle name="Millares 43 4 2" xfId="10145"/>
    <cellStyle name="Millares 43 4 2 2" xfId="20928"/>
    <cellStyle name="Millares 43 4 3" xfId="15795"/>
    <cellStyle name="Millares 43 4 4" xfId="43848"/>
    <cellStyle name="Millares 43 4 5" xfId="48691"/>
    <cellStyle name="Millares 43 5" xfId="5004"/>
    <cellStyle name="Millares 43 5 2" xfId="10152"/>
    <cellStyle name="Millares 43 5 2 2" xfId="20935"/>
    <cellStyle name="Millares 43 5 3" xfId="15802"/>
    <cellStyle name="Millares 43 5 4" xfId="38890"/>
    <cellStyle name="Millares 43 5 5" xfId="39015"/>
    <cellStyle name="Millares 43 5 6" xfId="43855"/>
    <cellStyle name="Millares 43 5 7" xfId="48698"/>
    <cellStyle name="Millares 43 5 7 2" xfId="48737"/>
    <cellStyle name="Millares 43 6" xfId="5006"/>
    <cellStyle name="Millares 43 6 2" xfId="10154"/>
    <cellStyle name="Millares 43 6 2 2" xfId="20937"/>
    <cellStyle name="Millares 43 6 3" xfId="15804"/>
    <cellStyle name="Millares 43 6 4" xfId="43857"/>
    <cellStyle name="Millares 43 6 5" xfId="48700"/>
    <cellStyle name="Millares 43 7" xfId="5883"/>
    <cellStyle name="Millares 43 7 2" xfId="16672"/>
    <cellStyle name="Millares 43 8" xfId="11508"/>
    <cellStyle name="Millares 43 9" xfId="39613"/>
    <cellStyle name="Millares 44" xfId="701"/>
    <cellStyle name="Millares 44 2" xfId="1785"/>
    <cellStyle name="Millares 44 2 2" xfId="4094"/>
    <cellStyle name="Millares 44 2 2 2" xfId="9241"/>
    <cellStyle name="Millares 44 2 2 2 2" xfId="20024"/>
    <cellStyle name="Millares 44 2 2 3" xfId="14892"/>
    <cellStyle name="Millares 44 2 2 4" xfId="42951"/>
    <cellStyle name="Millares 44 2 2 5" xfId="47794"/>
    <cellStyle name="Millares 44 2 3" xfId="6960"/>
    <cellStyle name="Millares 44 2 3 2" xfId="17743"/>
    <cellStyle name="Millares 44 2 4" xfId="12605"/>
    <cellStyle name="Millares 44 2 5" xfId="40675"/>
    <cellStyle name="Millares 44 2 6" xfId="45518"/>
    <cellStyle name="Millares 44 3" xfId="3039"/>
    <cellStyle name="Millares 44 3 2" xfId="8187"/>
    <cellStyle name="Millares 44 3 2 2" xfId="18970"/>
    <cellStyle name="Millares 44 3 3" xfId="13838"/>
    <cellStyle name="Millares 44 3 4" xfId="41897"/>
    <cellStyle name="Millares 44 3 5" xfId="46740"/>
    <cellStyle name="Millares 44 4" xfId="5904"/>
    <cellStyle name="Millares 44 4 2" xfId="16688"/>
    <cellStyle name="Millares 44 5" xfId="11530"/>
    <cellStyle name="Millares 44 6" xfId="39628"/>
    <cellStyle name="Millares 44 7" xfId="44474"/>
    <cellStyle name="Millares 45" xfId="678"/>
    <cellStyle name="Millares 45 2" xfId="1769"/>
    <cellStyle name="Millares 45 2 2" xfId="4078"/>
    <cellStyle name="Millares 45 2 2 2" xfId="9225"/>
    <cellStyle name="Millares 45 2 2 2 2" xfId="20008"/>
    <cellStyle name="Millares 45 2 2 3" xfId="14876"/>
    <cellStyle name="Millares 45 2 2 4" xfId="42935"/>
    <cellStyle name="Millares 45 2 2 5" xfId="47778"/>
    <cellStyle name="Millares 45 2 3" xfId="6944"/>
    <cellStyle name="Millares 45 2 3 2" xfId="17727"/>
    <cellStyle name="Millares 45 2 4" xfId="12589"/>
    <cellStyle name="Millares 45 2 5" xfId="40659"/>
    <cellStyle name="Millares 45 2 6" xfId="45502"/>
    <cellStyle name="Millares 45 3" xfId="3017"/>
    <cellStyle name="Millares 45 3 2" xfId="8171"/>
    <cellStyle name="Millares 45 3 2 2" xfId="18954"/>
    <cellStyle name="Millares 45 3 3" xfId="13822"/>
    <cellStyle name="Millares 45 3 4" xfId="41881"/>
    <cellStyle name="Millares 45 3 5" xfId="46724"/>
    <cellStyle name="Millares 45 4" xfId="5882"/>
    <cellStyle name="Millares 45 4 2" xfId="16671"/>
    <cellStyle name="Millares 45 5" xfId="11507"/>
    <cellStyle name="Millares 45 6" xfId="39612"/>
    <cellStyle name="Millares 45 7" xfId="44458"/>
    <cellStyle name="Millares 46" xfId="702"/>
    <cellStyle name="Millares 46 2" xfId="1786"/>
    <cellStyle name="Millares 46 2 2" xfId="4095"/>
    <cellStyle name="Millares 46 2 2 2" xfId="9242"/>
    <cellStyle name="Millares 46 2 2 2 2" xfId="20025"/>
    <cellStyle name="Millares 46 2 2 3" xfId="14893"/>
    <cellStyle name="Millares 46 2 2 4" xfId="42952"/>
    <cellStyle name="Millares 46 2 2 5" xfId="47795"/>
    <cellStyle name="Millares 46 2 3" xfId="6961"/>
    <cellStyle name="Millares 46 2 3 2" xfId="17744"/>
    <cellStyle name="Millares 46 2 4" xfId="12606"/>
    <cellStyle name="Millares 46 2 5" xfId="40676"/>
    <cellStyle name="Millares 46 2 6" xfId="45519"/>
    <cellStyle name="Millares 46 3" xfId="3040"/>
    <cellStyle name="Millares 46 3 2" xfId="8188"/>
    <cellStyle name="Millares 46 3 2 2" xfId="18971"/>
    <cellStyle name="Millares 46 3 3" xfId="13839"/>
    <cellStyle name="Millares 46 3 4" xfId="41898"/>
    <cellStyle name="Millares 46 3 5" xfId="46741"/>
    <cellStyle name="Millares 46 4" xfId="5905"/>
    <cellStyle name="Millares 46 4 2" xfId="16689"/>
    <cellStyle name="Millares 46 5" xfId="11531"/>
    <cellStyle name="Millares 46 6" xfId="39629"/>
    <cellStyle name="Millares 46 7" xfId="44475"/>
    <cellStyle name="Millares 47" xfId="677"/>
    <cellStyle name="Millares 47 2" xfId="1768"/>
    <cellStyle name="Millares 47 2 2" xfId="4077"/>
    <cellStyle name="Millares 47 2 2 2" xfId="9224"/>
    <cellStyle name="Millares 47 2 2 2 2" xfId="20007"/>
    <cellStyle name="Millares 47 2 2 3" xfId="14875"/>
    <cellStyle name="Millares 47 2 2 4" xfId="42934"/>
    <cellStyle name="Millares 47 2 2 5" xfId="47777"/>
    <cellStyle name="Millares 47 2 3" xfId="6943"/>
    <cellStyle name="Millares 47 2 3 2" xfId="17726"/>
    <cellStyle name="Millares 47 2 4" xfId="12588"/>
    <cellStyle name="Millares 47 2 5" xfId="40658"/>
    <cellStyle name="Millares 47 2 6" xfId="45501"/>
    <cellStyle name="Millares 47 3" xfId="3016"/>
    <cellStyle name="Millares 47 3 2" xfId="8170"/>
    <cellStyle name="Millares 47 3 2 2" xfId="18953"/>
    <cellStyle name="Millares 47 3 3" xfId="13821"/>
    <cellStyle name="Millares 47 3 4" xfId="41880"/>
    <cellStyle name="Millares 47 3 5" xfId="46723"/>
    <cellStyle name="Millares 47 4" xfId="5881"/>
    <cellStyle name="Millares 47 4 2" xfId="16670"/>
    <cellStyle name="Millares 47 5" xfId="11506"/>
    <cellStyle name="Millares 47 6" xfId="39611"/>
    <cellStyle name="Millares 47 7" xfId="44457"/>
    <cellStyle name="Millares 48" xfId="703"/>
    <cellStyle name="Millares 48 2" xfId="1787"/>
    <cellStyle name="Millares 48 2 2" xfId="4096"/>
    <cellStyle name="Millares 48 2 2 2" xfId="9243"/>
    <cellStyle name="Millares 48 2 2 2 2" xfId="20026"/>
    <cellStyle name="Millares 48 2 2 3" xfId="14894"/>
    <cellStyle name="Millares 48 2 2 4" xfId="42953"/>
    <cellStyle name="Millares 48 2 2 5" xfId="47796"/>
    <cellStyle name="Millares 48 2 3" xfId="6962"/>
    <cellStyle name="Millares 48 2 3 2" xfId="17745"/>
    <cellStyle name="Millares 48 2 4" xfId="12607"/>
    <cellStyle name="Millares 48 2 5" xfId="40677"/>
    <cellStyle name="Millares 48 2 6" xfId="45520"/>
    <cellStyle name="Millares 48 3" xfId="3041"/>
    <cellStyle name="Millares 48 3 2" xfId="8189"/>
    <cellStyle name="Millares 48 3 2 2" xfId="18972"/>
    <cellStyle name="Millares 48 3 3" xfId="13840"/>
    <cellStyle name="Millares 48 3 4" xfId="41899"/>
    <cellStyle name="Millares 48 3 5" xfId="46742"/>
    <cellStyle name="Millares 48 4" xfId="5906"/>
    <cellStyle name="Millares 48 4 2" xfId="16690"/>
    <cellStyle name="Millares 48 5" xfId="11532"/>
    <cellStyle name="Millares 48 6" xfId="39630"/>
    <cellStyle name="Millares 48 7" xfId="44476"/>
    <cellStyle name="Millares 49" xfId="676"/>
    <cellStyle name="Millares 49 2" xfId="1767"/>
    <cellStyle name="Millares 49 2 2" xfId="4076"/>
    <cellStyle name="Millares 49 2 2 2" xfId="9223"/>
    <cellStyle name="Millares 49 2 2 2 2" xfId="20006"/>
    <cellStyle name="Millares 49 2 2 3" xfId="14874"/>
    <cellStyle name="Millares 49 2 2 4" xfId="42933"/>
    <cellStyle name="Millares 49 2 2 5" xfId="47776"/>
    <cellStyle name="Millares 49 2 3" xfId="6942"/>
    <cellStyle name="Millares 49 2 3 2" xfId="17725"/>
    <cellStyle name="Millares 49 2 4" xfId="12587"/>
    <cellStyle name="Millares 49 2 5" xfId="40657"/>
    <cellStyle name="Millares 49 2 6" xfId="45500"/>
    <cellStyle name="Millares 49 3" xfId="3015"/>
    <cellStyle name="Millares 49 3 2" xfId="8169"/>
    <cellStyle name="Millares 49 3 2 2" xfId="18952"/>
    <cellStyle name="Millares 49 3 3" xfId="13820"/>
    <cellStyle name="Millares 49 3 4" xfId="41879"/>
    <cellStyle name="Millares 49 3 5" xfId="46722"/>
    <cellStyle name="Millares 49 4" xfId="5880"/>
    <cellStyle name="Millares 49 4 2" xfId="16669"/>
    <cellStyle name="Millares 49 5" xfId="11505"/>
    <cellStyle name="Millares 49 6" xfId="39610"/>
    <cellStyle name="Millares 49 7" xfId="44456"/>
    <cellStyle name="Millares 5" xfId="257"/>
    <cellStyle name="Millares 50" xfId="704"/>
    <cellStyle name="Millares 50 2" xfId="1788"/>
    <cellStyle name="Millares 50 2 2" xfId="4097"/>
    <cellStyle name="Millares 50 2 2 2" xfId="9244"/>
    <cellStyle name="Millares 50 2 2 2 2" xfId="20027"/>
    <cellStyle name="Millares 50 2 2 3" xfId="14895"/>
    <cellStyle name="Millares 50 2 2 4" xfId="42954"/>
    <cellStyle name="Millares 50 2 2 5" xfId="47797"/>
    <cellStyle name="Millares 50 2 3" xfId="6963"/>
    <cellStyle name="Millares 50 2 3 2" xfId="17746"/>
    <cellStyle name="Millares 50 2 4" xfId="12608"/>
    <cellStyle name="Millares 50 2 5" xfId="40678"/>
    <cellStyle name="Millares 50 2 6" xfId="45521"/>
    <cellStyle name="Millares 50 3" xfId="3042"/>
    <cellStyle name="Millares 50 3 2" xfId="8190"/>
    <cellStyle name="Millares 50 3 2 2" xfId="18973"/>
    <cellStyle name="Millares 50 3 3" xfId="13841"/>
    <cellStyle name="Millares 50 3 4" xfId="41900"/>
    <cellStyle name="Millares 50 3 5" xfId="46743"/>
    <cellStyle name="Millares 50 4" xfId="5907"/>
    <cellStyle name="Millares 50 4 2" xfId="16691"/>
    <cellStyle name="Millares 50 5" xfId="11533"/>
    <cellStyle name="Millares 50 6" xfId="39631"/>
    <cellStyle name="Millares 50 7" xfId="44477"/>
    <cellStyle name="Millares 51" xfId="675"/>
    <cellStyle name="Millares 51 2" xfId="1766"/>
    <cellStyle name="Millares 51 2 2" xfId="4075"/>
    <cellStyle name="Millares 51 2 2 2" xfId="9222"/>
    <cellStyle name="Millares 51 2 2 2 2" xfId="20005"/>
    <cellStyle name="Millares 51 2 2 3" xfId="14873"/>
    <cellStyle name="Millares 51 2 2 4" xfId="42932"/>
    <cellStyle name="Millares 51 2 2 5" xfId="47775"/>
    <cellStyle name="Millares 51 2 3" xfId="6941"/>
    <cellStyle name="Millares 51 2 3 2" xfId="17724"/>
    <cellStyle name="Millares 51 2 4" xfId="12586"/>
    <cellStyle name="Millares 51 2 5" xfId="40656"/>
    <cellStyle name="Millares 51 2 6" xfId="45499"/>
    <cellStyle name="Millares 51 3" xfId="3014"/>
    <cellStyle name="Millares 51 3 2" xfId="8168"/>
    <cellStyle name="Millares 51 3 2 2" xfId="18951"/>
    <cellStyle name="Millares 51 3 3" xfId="13819"/>
    <cellStyle name="Millares 51 3 4" xfId="41878"/>
    <cellStyle name="Millares 51 3 5" xfId="46721"/>
    <cellStyle name="Millares 51 4" xfId="5879"/>
    <cellStyle name="Millares 51 4 2" xfId="16668"/>
    <cellStyle name="Millares 51 5" xfId="11504"/>
    <cellStyle name="Millares 51 6" xfId="39609"/>
    <cellStyle name="Millares 51 7" xfId="44455"/>
    <cellStyle name="Millares 52" xfId="705"/>
    <cellStyle name="Millares 52 2" xfId="1789"/>
    <cellStyle name="Millares 52 2 2" xfId="4098"/>
    <cellStyle name="Millares 52 2 2 2" xfId="9245"/>
    <cellStyle name="Millares 52 2 2 2 2" xfId="20028"/>
    <cellStyle name="Millares 52 2 2 3" xfId="14896"/>
    <cellStyle name="Millares 52 2 2 4" xfId="42955"/>
    <cellStyle name="Millares 52 2 2 5" xfId="47798"/>
    <cellStyle name="Millares 52 2 3" xfId="6964"/>
    <cellStyle name="Millares 52 2 3 2" xfId="17747"/>
    <cellStyle name="Millares 52 2 4" xfId="12609"/>
    <cellStyle name="Millares 52 2 5" xfId="40679"/>
    <cellStyle name="Millares 52 2 6" xfId="45522"/>
    <cellStyle name="Millares 52 3" xfId="3043"/>
    <cellStyle name="Millares 52 3 2" xfId="8191"/>
    <cellStyle name="Millares 52 3 2 2" xfId="18974"/>
    <cellStyle name="Millares 52 3 3" xfId="13842"/>
    <cellStyle name="Millares 52 3 4" xfId="41901"/>
    <cellStyle name="Millares 52 3 5" xfId="46744"/>
    <cellStyle name="Millares 52 4" xfId="5908"/>
    <cellStyle name="Millares 52 4 2" xfId="16692"/>
    <cellStyle name="Millares 52 5" xfId="11534"/>
    <cellStyle name="Millares 52 6" xfId="39632"/>
    <cellStyle name="Millares 52 7" xfId="44478"/>
    <cellStyle name="Millares 53" xfId="674"/>
    <cellStyle name="Millares 53 2" xfId="1765"/>
    <cellStyle name="Millares 53 2 2" xfId="4074"/>
    <cellStyle name="Millares 53 2 2 2" xfId="9221"/>
    <cellStyle name="Millares 53 2 2 2 2" xfId="20004"/>
    <cellStyle name="Millares 53 2 2 3" xfId="14872"/>
    <cellStyle name="Millares 53 2 2 4" xfId="42931"/>
    <cellStyle name="Millares 53 2 2 5" xfId="47774"/>
    <cellStyle name="Millares 53 2 3" xfId="6940"/>
    <cellStyle name="Millares 53 2 3 2" xfId="17723"/>
    <cellStyle name="Millares 53 2 4" xfId="12585"/>
    <cellStyle name="Millares 53 2 5" xfId="40655"/>
    <cellStyle name="Millares 53 2 6" xfId="45498"/>
    <cellStyle name="Millares 53 3" xfId="3013"/>
    <cellStyle name="Millares 53 3 2" xfId="8167"/>
    <cellStyle name="Millares 53 3 2 2" xfId="18950"/>
    <cellStyle name="Millares 53 3 3" xfId="13818"/>
    <cellStyle name="Millares 53 3 4" xfId="41877"/>
    <cellStyle name="Millares 53 3 5" xfId="46720"/>
    <cellStyle name="Millares 53 4" xfId="5878"/>
    <cellStyle name="Millares 53 4 2" xfId="16667"/>
    <cellStyle name="Millares 53 5" xfId="11503"/>
    <cellStyle name="Millares 53 6" xfId="39608"/>
    <cellStyle name="Millares 53 7" xfId="44454"/>
    <cellStyle name="Millares 54" xfId="706"/>
    <cellStyle name="Millares 54 2" xfId="1790"/>
    <cellStyle name="Millares 54 2 2" xfId="4099"/>
    <cellStyle name="Millares 54 2 2 2" xfId="9246"/>
    <cellStyle name="Millares 54 2 2 2 2" xfId="20029"/>
    <cellStyle name="Millares 54 2 2 3" xfId="14897"/>
    <cellStyle name="Millares 54 2 2 4" xfId="42956"/>
    <cellStyle name="Millares 54 2 2 5" xfId="47799"/>
    <cellStyle name="Millares 54 2 3" xfId="6965"/>
    <cellStyle name="Millares 54 2 3 2" xfId="17748"/>
    <cellStyle name="Millares 54 2 4" xfId="12610"/>
    <cellStyle name="Millares 54 2 5" xfId="40680"/>
    <cellStyle name="Millares 54 2 6" xfId="45523"/>
    <cellStyle name="Millares 54 3" xfId="3044"/>
    <cellStyle name="Millares 54 3 2" xfId="8192"/>
    <cellStyle name="Millares 54 3 2 2" xfId="18975"/>
    <cellStyle name="Millares 54 3 3" xfId="13843"/>
    <cellStyle name="Millares 54 3 4" xfId="41902"/>
    <cellStyle name="Millares 54 3 5" xfId="46745"/>
    <cellStyle name="Millares 54 4" xfId="5909"/>
    <cellStyle name="Millares 54 4 2" xfId="16693"/>
    <cellStyle name="Millares 54 5" xfId="11535"/>
    <cellStyle name="Millares 54 6" xfId="39633"/>
    <cellStyle name="Millares 54 7" xfId="44479"/>
    <cellStyle name="Millares 55" xfId="673"/>
    <cellStyle name="Millares 55 2" xfId="1764"/>
    <cellStyle name="Millares 55 2 2" xfId="4073"/>
    <cellStyle name="Millares 55 2 2 2" xfId="9220"/>
    <cellStyle name="Millares 55 2 2 2 2" xfId="20003"/>
    <cellStyle name="Millares 55 2 2 3" xfId="14871"/>
    <cellStyle name="Millares 55 2 2 4" xfId="42930"/>
    <cellStyle name="Millares 55 2 2 5" xfId="47773"/>
    <cellStyle name="Millares 55 2 3" xfId="6939"/>
    <cellStyle name="Millares 55 2 3 2" xfId="17722"/>
    <cellStyle name="Millares 55 2 4" xfId="12584"/>
    <cellStyle name="Millares 55 2 5" xfId="40654"/>
    <cellStyle name="Millares 55 2 6" xfId="45497"/>
    <cellStyle name="Millares 55 3" xfId="3012"/>
    <cellStyle name="Millares 55 3 2" xfId="8166"/>
    <cellStyle name="Millares 55 3 2 2" xfId="18949"/>
    <cellStyle name="Millares 55 3 3" xfId="13817"/>
    <cellStyle name="Millares 55 3 4" xfId="41876"/>
    <cellStyle name="Millares 55 3 5" xfId="46719"/>
    <cellStyle name="Millares 55 4" xfId="5877"/>
    <cellStyle name="Millares 55 4 2" xfId="16666"/>
    <cellStyle name="Millares 55 5" xfId="11502"/>
    <cellStyle name="Millares 55 6" xfId="39607"/>
    <cellStyle name="Millares 55 7" xfId="44453"/>
    <cellStyle name="Millares 56" xfId="707"/>
    <cellStyle name="Millares 56 2" xfId="1791"/>
    <cellStyle name="Millares 56 2 2" xfId="4100"/>
    <cellStyle name="Millares 56 2 2 2" xfId="9247"/>
    <cellStyle name="Millares 56 2 2 2 2" xfId="20030"/>
    <cellStyle name="Millares 56 2 2 3" xfId="14898"/>
    <cellStyle name="Millares 56 2 2 4" xfId="42957"/>
    <cellStyle name="Millares 56 2 2 5" xfId="47800"/>
    <cellStyle name="Millares 56 2 3" xfId="6966"/>
    <cellStyle name="Millares 56 2 3 2" xfId="17749"/>
    <cellStyle name="Millares 56 2 4" xfId="12611"/>
    <cellStyle name="Millares 56 2 5" xfId="40681"/>
    <cellStyle name="Millares 56 2 6" xfId="45524"/>
    <cellStyle name="Millares 56 3" xfId="3045"/>
    <cellStyle name="Millares 56 3 2" xfId="8193"/>
    <cellStyle name="Millares 56 3 2 2" xfId="18976"/>
    <cellStyle name="Millares 56 3 3" xfId="13844"/>
    <cellStyle name="Millares 56 3 4" xfId="41903"/>
    <cellStyle name="Millares 56 3 5" xfId="46746"/>
    <cellStyle name="Millares 56 4" xfId="5910"/>
    <cellStyle name="Millares 56 4 2" xfId="16694"/>
    <cellStyle name="Millares 56 5" xfId="11536"/>
    <cellStyle name="Millares 56 6" xfId="39634"/>
    <cellStyle name="Millares 56 7" xfId="44480"/>
    <cellStyle name="Millares 57" xfId="672"/>
    <cellStyle name="Millares 57 2" xfId="1763"/>
    <cellStyle name="Millares 57 2 2" xfId="4072"/>
    <cellStyle name="Millares 57 2 2 2" xfId="9219"/>
    <cellStyle name="Millares 57 2 2 2 2" xfId="20002"/>
    <cellStyle name="Millares 57 2 2 3" xfId="14870"/>
    <cellStyle name="Millares 57 2 2 4" xfId="42929"/>
    <cellStyle name="Millares 57 2 2 5" xfId="47772"/>
    <cellStyle name="Millares 57 2 3" xfId="6938"/>
    <cellStyle name="Millares 57 2 3 2" xfId="17721"/>
    <cellStyle name="Millares 57 2 4" xfId="12583"/>
    <cellStyle name="Millares 57 2 5" xfId="40653"/>
    <cellStyle name="Millares 57 2 6" xfId="45496"/>
    <cellStyle name="Millares 57 3" xfId="3011"/>
    <cellStyle name="Millares 57 3 2" xfId="8165"/>
    <cellStyle name="Millares 57 3 2 2" xfId="18948"/>
    <cellStyle name="Millares 57 3 3" xfId="13816"/>
    <cellStyle name="Millares 57 3 4" xfId="41875"/>
    <cellStyle name="Millares 57 3 5" xfId="46718"/>
    <cellStyle name="Millares 57 4" xfId="5876"/>
    <cellStyle name="Millares 57 4 2" xfId="16665"/>
    <cellStyle name="Millares 57 5" xfId="11501"/>
    <cellStyle name="Millares 57 6" xfId="39606"/>
    <cellStyle name="Millares 57 7" xfId="44452"/>
    <cellStyle name="Millares 58" xfId="744"/>
    <cellStyle name="Millares 58 2" xfId="1827"/>
    <cellStyle name="Millares 58 2 2" xfId="4136"/>
    <cellStyle name="Millares 58 2 2 2" xfId="9283"/>
    <cellStyle name="Millares 58 2 2 2 2" xfId="20066"/>
    <cellStyle name="Millares 58 2 2 3" xfId="14934"/>
    <cellStyle name="Millares 58 2 2 4" xfId="42993"/>
    <cellStyle name="Millares 58 2 2 5" xfId="47836"/>
    <cellStyle name="Millares 58 2 3" xfId="7002"/>
    <cellStyle name="Millares 58 2 3 2" xfId="17785"/>
    <cellStyle name="Millares 58 2 4" xfId="12647"/>
    <cellStyle name="Millares 58 2 5" xfId="40717"/>
    <cellStyle name="Millares 58 2 6" xfId="45560"/>
    <cellStyle name="Millares 58 3" xfId="3081"/>
    <cellStyle name="Millares 58 3 2" xfId="8228"/>
    <cellStyle name="Millares 58 3 2 2" xfId="19011"/>
    <cellStyle name="Millares 58 3 3" xfId="13879"/>
    <cellStyle name="Millares 58 3 4" xfId="41938"/>
    <cellStyle name="Millares 58 3 5" xfId="46781"/>
    <cellStyle name="Millares 58 4" xfId="5945"/>
    <cellStyle name="Millares 58 4 2" xfId="16728"/>
    <cellStyle name="Millares 58 5" xfId="11572"/>
    <cellStyle name="Millares 58 6" xfId="39668"/>
    <cellStyle name="Millares 58 7" xfId="44515"/>
    <cellStyle name="Millares 59" xfId="745"/>
    <cellStyle name="Millares 59 2" xfId="1828"/>
    <cellStyle name="Millares 59 2 2" xfId="4137"/>
    <cellStyle name="Millares 59 2 2 2" xfId="9284"/>
    <cellStyle name="Millares 59 2 2 2 2" xfId="20067"/>
    <cellStyle name="Millares 59 2 2 3" xfId="14935"/>
    <cellStyle name="Millares 59 2 2 4" xfId="42994"/>
    <cellStyle name="Millares 59 2 2 5" xfId="47837"/>
    <cellStyle name="Millares 59 2 3" xfId="7003"/>
    <cellStyle name="Millares 59 2 3 2" xfId="17786"/>
    <cellStyle name="Millares 59 2 4" xfId="12648"/>
    <cellStyle name="Millares 59 2 5" xfId="40718"/>
    <cellStyle name="Millares 59 2 6" xfId="45561"/>
    <cellStyle name="Millares 59 3" xfId="3082"/>
    <cellStyle name="Millares 59 3 2" xfId="8229"/>
    <cellStyle name="Millares 59 3 2 2" xfId="19012"/>
    <cellStyle name="Millares 59 3 3" xfId="13880"/>
    <cellStyle name="Millares 59 3 4" xfId="41939"/>
    <cellStyle name="Millares 59 3 5" xfId="46782"/>
    <cellStyle name="Millares 59 4" xfId="5946"/>
    <cellStyle name="Millares 59 4 2" xfId="16729"/>
    <cellStyle name="Millares 59 5" xfId="11573"/>
    <cellStyle name="Millares 59 6" xfId="39669"/>
    <cellStyle name="Millares 59 7" xfId="44516"/>
    <cellStyle name="Millares 6" xfId="11"/>
    <cellStyle name="Millares 6 2" xfId="5255"/>
    <cellStyle name="Millares 6 2 2" xfId="16048"/>
    <cellStyle name="Millares 60" xfId="743"/>
    <cellStyle name="Millares 60 2" xfId="1826"/>
    <cellStyle name="Millares 60 2 2" xfId="4135"/>
    <cellStyle name="Millares 60 2 2 2" xfId="9282"/>
    <cellStyle name="Millares 60 2 2 2 2" xfId="20065"/>
    <cellStyle name="Millares 60 2 2 3" xfId="14933"/>
    <cellStyle name="Millares 60 2 2 4" xfId="42992"/>
    <cellStyle name="Millares 60 2 2 5" xfId="47835"/>
    <cellStyle name="Millares 60 2 3" xfId="7001"/>
    <cellStyle name="Millares 60 2 3 2" xfId="17784"/>
    <cellStyle name="Millares 60 2 4" xfId="12646"/>
    <cellStyle name="Millares 60 2 5" xfId="40716"/>
    <cellStyle name="Millares 60 2 6" xfId="45559"/>
    <cellStyle name="Millares 60 3" xfId="3080"/>
    <cellStyle name="Millares 60 3 2" xfId="8227"/>
    <cellStyle name="Millares 60 3 2 2" xfId="19010"/>
    <cellStyle name="Millares 60 3 3" xfId="13878"/>
    <cellStyle name="Millares 60 3 4" xfId="41937"/>
    <cellStyle name="Millares 60 3 5" xfId="46780"/>
    <cellStyle name="Millares 60 4" xfId="5944"/>
    <cellStyle name="Millares 60 4 2" xfId="16727"/>
    <cellStyle name="Millares 60 5" xfId="11571"/>
    <cellStyle name="Millares 60 6" xfId="39667"/>
    <cellStyle name="Millares 60 7" xfId="44514"/>
    <cellStyle name="Millares 61" xfId="734"/>
    <cellStyle name="Millares 61 2" xfId="1818"/>
    <cellStyle name="Millares 61 2 2" xfId="4127"/>
    <cellStyle name="Millares 61 2 2 2" xfId="9274"/>
    <cellStyle name="Millares 61 2 2 2 2" xfId="20057"/>
    <cellStyle name="Millares 61 2 2 3" xfId="14925"/>
    <cellStyle name="Millares 61 2 2 4" xfId="42984"/>
    <cellStyle name="Millares 61 2 2 5" xfId="47827"/>
    <cellStyle name="Millares 61 2 3" xfId="6993"/>
    <cellStyle name="Millares 61 2 3 2" xfId="17776"/>
    <cellStyle name="Millares 61 2 4" xfId="12638"/>
    <cellStyle name="Millares 61 2 5" xfId="40708"/>
    <cellStyle name="Millares 61 2 6" xfId="45551"/>
    <cellStyle name="Millares 61 3" xfId="3072"/>
    <cellStyle name="Millares 61 3 2" xfId="8220"/>
    <cellStyle name="Millares 61 3 2 2" xfId="19003"/>
    <cellStyle name="Millares 61 3 3" xfId="13871"/>
    <cellStyle name="Millares 61 3 4" xfId="41930"/>
    <cellStyle name="Millares 61 3 5" xfId="46773"/>
    <cellStyle name="Millares 61 4" xfId="5937"/>
    <cellStyle name="Millares 61 4 2" xfId="16721"/>
    <cellStyle name="Millares 61 5" xfId="11563"/>
    <cellStyle name="Millares 61 6" xfId="39661"/>
    <cellStyle name="Millares 61 7" xfId="44507"/>
    <cellStyle name="Millares 62" xfId="742"/>
    <cellStyle name="Millares 62 2" xfId="1825"/>
    <cellStyle name="Millares 62 2 2" xfId="4134"/>
    <cellStyle name="Millares 62 2 2 2" xfId="9281"/>
    <cellStyle name="Millares 62 2 2 2 2" xfId="20064"/>
    <cellStyle name="Millares 62 2 2 3" xfId="14932"/>
    <cellStyle name="Millares 62 2 2 4" xfId="42991"/>
    <cellStyle name="Millares 62 2 2 5" xfId="47834"/>
    <cellStyle name="Millares 62 2 3" xfId="7000"/>
    <cellStyle name="Millares 62 2 3 2" xfId="17783"/>
    <cellStyle name="Millares 62 2 4" xfId="12645"/>
    <cellStyle name="Millares 62 2 5" xfId="40715"/>
    <cellStyle name="Millares 62 2 6" xfId="45558"/>
    <cellStyle name="Millares 62 3" xfId="3079"/>
    <cellStyle name="Millares 62 3 2" xfId="8226"/>
    <cellStyle name="Millares 62 3 2 2" xfId="19009"/>
    <cellStyle name="Millares 62 3 3" xfId="13877"/>
    <cellStyle name="Millares 62 3 4" xfId="41936"/>
    <cellStyle name="Millares 62 3 5" xfId="46779"/>
    <cellStyle name="Millares 62 4" xfId="5943"/>
    <cellStyle name="Millares 62 4 2" xfId="16726"/>
    <cellStyle name="Millares 62 5" xfId="11570"/>
    <cellStyle name="Millares 62 6" xfId="39666"/>
    <cellStyle name="Millares 62 7" xfId="44513"/>
    <cellStyle name="Millares 63" xfId="746"/>
    <cellStyle name="Millares 63 2" xfId="1829"/>
    <cellStyle name="Millares 63 2 2" xfId="4138"/>
    <cellStyle name="Millares 63 2 2 2" xfId="9285"/>
    <cellStyle name="Millares 63 2 2 2 2" xfId="20068"/>
    <cellStyle name="Millares 63 2 2 3" xfId="14936"/>
    <cellStyle name="Millares 63 2 2 4" xfId="42995"/>
    <cellStyle name="Millares 63 2 2 5" xfId="47838"/>
    <cellStyle name="Millares 63 2 3" xfId="7004"/>
    <cellStyle name="Millares 63 2 3 2" xfId="17787"/>
    <cellStyle name="Millares 63 2 4" xfId="12649"/>
    <cellStyle name="Millares 63 2 5" xfId="40719"/>
    <cellStyle name="Millares 63 2 6" xfId="45562"/>
    <cellStyle name="Millares 63 3" xfId="3083"/>
    <cellStyle name="Millares 63 3 2" xfId="8230"/>
    <cellStyle name="Millares 63 3 2 2" xfId="19013"/>
    <cellStyle name="Millares 63 3 3" xfId="13881"/>
    <cellStyle name="Millares 63 3 4" xfId="41940"/>
    <cellStyle name="Millares 63 3 5" xfId="46783"/>
    <cellStyle name="Millares 63 4" xfId="5947"/>
    <cellStyle name="Millares 63 4 2" xfId="16730"/>
    <cellStyle name="Millares 63 5" xfId="11574"/>
    <cellStyle name="Millares 63 6" xfId="39670"/>
    <cellStyle name="Millares 63 7" xfId="44517"/>
    <cellStyle name="Millares 64" xfId="741"/>
    <cellStyle name="Millares 64 2" xfId="1824"/>
    <cellStyle name="Millares 64 2 2" xfId="4133"/>
    <cellStyle name="Millares 64 2 2 2" xfId="9280"/>
    <cellStyle name="Millares 64 2 2 2 2" xfId="20063"/>
    <cellStyle name="Millares 64 2 2 3" xfId="14931"/>
    <cellStyle name="Millares 64 2 2 4" xfId="42990"/>
    <cellStyle name="Millares 64 2 2 5" xfId="47833"/>
    <cellStyle name="Millares 64 2 3" xfId="6999"/>
    <cellStyle name="Millares 64 2 3 2" xfId="17782"/>
    <cellStyle name="Millares 64 2 4" xfId="12644"/>
    <cellStyle name="Millares 64 2 5" xfId="40714"/>
    <cellStyle name="Millares 64 2 6" xfId="45557"/>
    <cellStyle name="Millares 64 3" xfId="3078"/>
    <cellStyle name="Millares 64 3 2" xfId="8225"/>
    <cellStyle name="Millares 64 3 2 2" xfId="19008"/>
    <cellStyle name="Millares 64 3 3" xfId="13876"/>
    <cellStyle name="Millares 64 3 4" xfId="41935"/>
    <cellStyle name="Millares 64 3 5" xfId="46778"/>
    <cellStyle name="Millares 64 4" xfId="5942"/>
    <cellStyle name="Millares 64 4 2" xfId="16725"/>
    <cellStyle name="Millares 64 5" xfId="11569"/>
    <cellStyle name="Millares 64 6" xfId="39665"/>
    <cellStyle name="Millares 64 7" xfId="44512"/>
    <cellStyle name="Millares 65" xfId="735"/>
    <cellStyle name="Millares 65 2" xfId="1819"/>
    <cellStyle name="Millares 65 2 2" xfId="4128"/>
    <cellStyle name="Millares 65 2 2 2" xfId="9275"/>
    <cellStyle name="Millares 65 2 2 2 2" xfId="20058"/>
    <cellStyle name="Millares 65 2 2 3" xfId="14926"/>
    <cellStyle name="Millares 65 2 2 4" xfId="42985"/>
    <cellStyle name="Millares 65 2 2 5" xfId="47828"/>
    <cellStyle name="Millares 65 2 3" xfId="6994"/>
    <cellStyle name="Millares 65 2 3 2" xfId="17777"/>
    <cellStyle name="Millares 65 2 4" xfId="12639"/>
    <cellStyle name="Millares 65 2 5" xfId="40709"/>
    <cellStyle name="Millares 65 2 6" xfId="45552"/>
    <cellStyle name="Millares 65 3" xfId="3073"/>
    <cellStyle name="Millares 65 3 2" xfId="8221"/>
    <cellStyle name="Millares 65 3 2 2" xfId="19004"/>
    <cellStyle name="Millares 65 3 3" xfId="13872"/>
    <cellStyle name="Millares 65 3 4" xfId="41931"/>
    <cellStyle name="Millares 65 3 5" xfId="46774"/>
    <cellStyle name="Millares 65 4" xfId="5938"/>
    <cellStyle name="Millares 65 4 2" xfId="16722"/>
    <cellStyle name="Millares 65 5" xfId="11564"/>
    <cellStyle name="Millares 65 6" xfId="39662"/>
    <cellStyle name="Millares 65 7" xfId="44508"/>
    <cellStyle name="Millares 66" xfId="775"/>
    <cellStyle name="Millares 66 2" xfId="1858"/>
    <cellStyle name="Millares 66 2 2" xfId="4167"/>
    <cellStyle name="Millares 66 2 2 2" xfId="9314"/>
    <cellStyle name="Millares 66 2 2 2 2" xfId="20097"/>
    <cellStyle name="Millares 66 2 2 3" xfId="14965"/>
    <cellStyle name="Millares 66 2 2 4" xfId="43024"/>
    <cellStyle name="Millares 66 2 2 5" xfId="47867"/>
    <cellStyle name="Millares 66 2 3" xfId="7033"/>
    <cellStyle name="Millares 66 2 3 2" xfId="17816"/>
    <cellStyle name="Millares 66 2 4" xfId="12678"/>
    <cellStyle name="Millares 66 2 5" xfId="40748"/>
    <cellStyle name="Millares 66 2 6" xfId="45591"/>
    <cellStyle name="Millares 66 3" xfId="3112"/>
    <cellStyle name="Millares 66 3 2" xfId="8259"/>
    <cellStyle name="Millares 66 3 2 2" xfId="19042"/>
    <cellStyle name="Millares 66 3 3" xfId="13910"/>
    <cellStyle name="Millares 66 3 4" xfId="41969"/>
    <cellStyle name="Millares 66 3 5" xfId="46812"/>
    <cellStyle name="Millares 66 4" xfId="5976"/>
    <cellStyle name="Millares 66 4 2" xfId="16759"/>
    <cellStyle name="Millares 66 5" xfId="11603"/>
    <cellStyle name="Millares 66 6" xfId="39699"/>
    <cellStyle name="Millares 66 7" xfId="44546"/>
    <cellStyle name="Millares 67" xfId="776"/>
    <cellStyle name="Millares 67 2" xfId="1859"/>
    <cellStyle name="Millares 67 2 2" xfId="4168"/>
    <cellStyle name="Millares 67 2 2 2" xfId="9315"/>
    <cellStyle name="Millares 67 2 2 2 2" xfId="20098"/>
    <cellStyle name="Millares 67 2 2 3" xfId="14966"/>
    <cellStyle name="Millares 67 2 2 4" xfId="43025"/>
    <cellStyle name="Millares 67 2 2 5" xfId="47868"/>
    <cellStyle name="Millares 67 2 3" xfId="7034"/>
    <cellStyle name="Millares 67 2 3 2" xfId="17817"/>
    <cellStyle name="Millares 67 2 4" xfId="12679"/>
    <cellStyle name="Millares 67 2 5" xfId="40749"/>
    <cellStyle name="Millares 67 2 6" xfId="45592"/>
    <cellStyle name="Millares 67 3" xfId="3113"/>
    <cellStyle name="Millares 67 3 2" xfId="8260"/>
    <cellStyle name="Millares 67 3 2 2" xfId="19043"/>
    <cellStyle name="Millares 67 3 3" xfId="13911"/>
    <cellStyle name="Millares 67 3 4" xfId="41970"/>
    <cellStyle name="Millares 67 3 5" xfId="46813"/>
    <cellStyle name="Millares 67 4" xfId="5977"/>
    <cellStyle name="Millares 67 4 2" xfId="16760"/>
    <cellStyle name="Millares 67 5" xfId="11604"/>
    <cellStyle name="Millares 67 6" xfId="39700"/>
    <cellStyle name="Millares 67 7" xfId="44547"/>
    <cellStyle name="Millares 68" xfId="781"/>
    <cellStyle name="Millares 68 2" xfId="1864"/>
    <cellStyle name="Millares 68 2 2" xfId="4173"/>
    <cellStyle name="Millares 68 2 2 2" xfId="9320"/>
    <cellStyle name="Millares 68 2 2 2 2" xfId="20103"/>
    <cellStyle name="Millares 68 2 2 3" xfId="14971"/>
    <cellStyle name="Millares 68 2 2 4" xfId="43030"/>
    <cellStyle name="Millares 68 2 2 5" xfId="47873"/>
    <cellStyle name="Millares 68 2 3" xfId="7039"/>
    <cellStyle name="Millares 68 2 3 2" xfId="17822"/>
    <cellStyle name="Millares 68 2 4" xfId="12684"/>
    <cellStyle name="Millares 68 2 5" xfId="40754"/>
    <cellStyle name="Millares 68 2 6" xfId="45597"/>
    <cellStyle name="Millares 68 3" xfId="3118"/>
    <cellStyle name="Millares 68 3 2" xfId="8265"/>
    <cellStyle name="Millares 68 3 2 2" xfId="19048"/>
    <cellStyle name="Millares 68 3 3" xfId="13916"/>
    <cellStyle name="Millares 68 3 4" xfId="41975"/>
    <cellStyle name="Millares 68 3 5" xfId="46818"/>
    <cellStyle name="Millares 68 4" xfId="5982"/>
    <cellStyle name="Millares 68 4 2" xfId="16765"/>
    <cellStyle name="Millares 68 5" xfId="11609"/>
    <cellStyle name="Millares 68 6" xfId="38903"/>
    <cellStyle name="Millares 68 6 2" xfId="38953"/>
    <cellStyle name="Millares 68 7" xfId="39705"/>
    <cellStyle name="Millares 68 8" xfId="44552"/>
    <cellStyle name="Millares 69" xfId="769"/>
    <cellStyle name="Millares 69 2" xfId="1852"/>
    <cellStyle name="Millares 69 2 2" xfId="4161"/>
    <cellStyle name="Millares 69 2 2 2" xfId="9308"/>
    <cellStyle name="Millares 69 2 2 2 2" xfId="20091"/>
    <cellStyle name="Millares 69 2 2 3" xfId="14959"/>
    <cellStyle name="Millares 69 2 2 4" xfId="43018"/>
    <cellStyle name="Millares 69 2 2 5" xfId="47861"/>
    <cellStyle name="Millares 69 2 3" xfId="7027"/>
    <cellStyle name="Millares 69 2 3 2" xfId="17810"/>
    <cellStyle name="Millares 69 2 4" xfId="12672"/>
    <cellStyle name="Millares 69 2 5" xfId="40742"/>
    <cellStyle name="Millares 69 2 6" xfId="45585"/>
    <cellStyle name="Millares 69 3" xfId="3106"/>
    <cellStyle name="Millares 69 3 2" xfId="8253"/>
    <cellStyle name="Millares 69 3 2 2" xfId="19036"/>
    <cellStyle name="Millares 69 3 3" xfId="13904"/>
    <cellStyle name="Millares 69 3 4" xfId="41963"/>
    <cellStyle name="Millares 69 3 5" xfId="46806"/>
    <cellStyle name="Millares 69 4" xfId="5970"/>
    <cellStyle name="Millares 69 4 2" xfId="16753"/>
    <cellStyle name="Millares 69 5" xfId="11597"/>
    <cellStyle name="Millares 69 6" xfId="39693"/>
    <cellStyle name="Millares 69 7" xfId="44540"/>
    <cellStyle name="Millares 7" xfId="258"/>
    <cellStyle name="Millares 7 2" xfId="259"/>
    <cellStyle name="Millares 7 2 2" xfId="11123"/>
    <cellStyle name="Millares 7 2 3" xfId="120"/>
    <cellStyle name="Millares 7 3" xfId="114"/>
    <cellStyle name="Millares 7 3 2" xfId="113"/>
    <cellStyle name="Millares 7 4" xfId="260"/>
    <cellStyle name="Millares 7 4 2" xfId="11124"/>
    <cellStyle name="Millares 7 5" xfId="2643"/>
    <cellStyle name="Millares 7 5 2" xfId="13449"/>
    <cellStyle name="Millares 7 6" xfId="11122"/>
    <cellStyle name="Millares 70" xfId="780"/>
    <cellStyle name="Millares 70 2" xfId="1863"/>
    <cellStyle name="Millares 70 2 2" xfId="4172"/>
    <cellStyle name="Millares 70 2 2 2" xfId="9319"/>
    <cellStyle name="Millares 70 2 2 2 2" xfId="20102"/>
    <cellStyle name="Millares 70 2 2 3" xfId="14970"/>
    <cellStyle name="Millares 70 2 2 4" xfId="43029"/>
    <cellStyle name="Millares 70 2 2 5" xfId="47872"/>
    <cellStyle name="Millares 70 2 3" xfId="7038"/>
    <cellStyle name="Millares 70 2 3 2" xfId="17821"/>
    <cellStyle name="Millares 70 2 4" xfId="12683"/>
    <cellStyle name="Millares 70 2 5" xfId="40753"/>
    <cellStyle name="Millares 70 2 6" xfId="45596"/>
    <cellStyle name="Millares 70 3" xfId="3117"/>
    <cellStyle name="Millares 70 3 2" xfId="8264"/>
    <cellStyle name="Millares 70 3 2 2" xfId="19047"/>
    <cellStyle name="Millares 70 3 3" xfId="13915"/>
    <cellStyle name="Millares 70 3 4" xfId="41974"/>
    <cellStyle name="Millares 70 3 5" xfId="46817"/>
    <cellStyle name="Millares 70 4" xfId="5981"/>
    <cellStyle name="Millares 70 4 2" xfId="16764"/>
    <cellStyle name="Millares 70 5" xfId="11608"/>
    <cellStyle name="Millares 70 6" xfId="39704"/>
    <cellStyle name="Millares 70 7" xfId="44551"/>
    <cellStyle name="Millares 71" xfId="770"/>
    <cellStyle name="Millares 71 2" xfId="1853"/>
    <cellStyle name="Millares 71 2 2" xfId="4162"/>
    <cellStyle name="Millares 71 2 2 2" xfId="9309"/>
    <cellStyle name="Millares 71 2 2 2 2" xfId="20092"/>
    <cellStyle name="Millares 71 2 2 3" xfId="14960"/>
    <cellStyle name="Millares 71 2 2 4" xfId="43019"/>
    <cellStyle name="Millares 71 2 2 5" xfId="47862"/>
    <cellStyle name="Millares 71 2 3" xfId="7028"/>
    <cellStyle name="Millares 71 2 3 2" xfId="17811"/>
    <cellStyle name="Millares 71 2 4" xfId="12673"/>
    <cellStyle name="Millares 71 2 5" xfId="40743"/>
    <cellStyle name="Millares 71 2 6" xfId="45586"/>
    <cellStyle name="Millares 71 3" xfId="3107"/>
    <cellStyle name="Millares 71 3 2" xfId="8254"/>
    <cellStyle name="Millares 71 3 2 2" xfId="19037"/>
    <cellStyle name="Millares 71 3 3" xfId="13905"/>
    <cellStyle name="Millares 71 3 4" xfId="41964"/>
    <cellStyle name="Millares 71 3 5" xfId="46807"/>
    <cellStyle name="Millares 71 4" xfId="5971"/>
    <cellStyle name="Millares 71 4 2" xfId="16754"/>
    <cellStyle name="Millares 71 5" xfId="11598"/>
    <cellStyle name="Millares 71 6" xfId="39694"/>
    <cellStyle name="Millares 71 7" xfId="44541"/>
    <cellStyle name="Millares 72" xfId="782"/>
    <cellStyle name="Millares 72 2" xfId="1865"/>
    <cellStyle name="Millares 72 2 2" xfId="4174"/>
    <cellStyle name="Millares 72 2 2 2" xfId="9321"/>
    <cellStyle name="Millares 72 2 2 2 2" xfId="20104"/>
    <cellStyle name="Millares 72 2 2 3" xfId="14972"/>
    <cellStyle name="Millares 72 2 2 4" xfId="43031"/>
    <cellStyle name="Millares 72 2 2 5" xfId="47874"/>
    <cellStyle name="Millares 72 2 3" xfId="7040"/>
    <cellStyle name="Millares 72 2 3 2" xfId="17823"/>
    <cellStyle name="Millares 72 2 4" xfId="12685"/>
    <cellStyle name="Millares 72 2 5" xfId="40755"/>
    <cellStyle name="Millares 72 2 6" xfId="45598"/>
    <cellStyle name="Millares 72 3" xfId="3119"/>
    <cellStyle name="Millares 72 3 2" xfId="8266"/>
    <cellStyle name="Millares 72 3 2 2" xfId="19049"/>
    <cellStyle name="Millares 72 3 3" xfId="13917"/>
    <cellStyle name="Millares 72 3 4" xfId="41976"/>
    <cellStyle name="Millares 72 3 5" xfId="46819"/>
    <cellStyle name="Millares 72 4" xfId="5983"/>
    <cellStyle name="Millares 72 4 2" xfId="16766"/>
    <cellStyle name="Millares 72 5" xfId="11610"/>
    <cellStyle name="Millares 72 6" xfId="39706"/>
    <cellStyle name="Millares 72 7" xfId="44553"/>
    <cellStyle name="Millares 73" xfId="771"/>
    <cellStyle name="Millares 73 2" xfId="1854"/>
    <cellStyle name="Millares 73 2 2" xfId="4163"/>
    <cellStyle name="Millares 73 2 2 2" xfId="9310"/>
    <cellStyle name="Millares 73 2 2 2 2" xfId="20093"/>
    <cellStyle name="Millares 73 2 2 3" xfId="14961"/>
    <cellStyle name="Millares 73 2 2 4" xfId="43020"/>
    <cellStyle name="Millares 73 2 2 5" xfId="47863"/>
    <cellStyle name="Millares 73 2 3" xfId="7029"/>
    <cellStyle name="Millares 73 2 3 2" xfId="17812"/>
    <cellStyle name="Millares 73 2 4" xfId="12674"/>
    <cellStyle name="Millares 73 2 5" xfId="40744"/>
    <cellStyle name="Millares 73 2 6" xfId="45587"/>
    <cellStyle name="Millares 73 3" xfId="3108"/>
    <cellStyle name="Millares 73 3 2" xfId="8255"/>
    <cellStyle name="Millares 73 3 2 2" xfId="19038"/>
    <cellStyle name="Millares 73 3 3" xfId="13906"/>
    <cellStyle name="Millares 73 3 4" xfId="41965"/>
    <cellStyle name="Millares 73 3 5" xfId="46808"/>
    <cellStyle name="Millares 73 4" xfId="5972"/>
    <cellStyle name="Millares 73 4 2" xfId="16755"/>
    <cellStyle name="Millares 73 5" xfId="11599"/>
    <cellStyle name="Millares 73 6" xfId="39695"/>
    <cellStyle name="Millares 73 7" xfId="44542"/>
    <cellStyle name="Millares 74" xfId="768"/>
    <cellStyle name="Millares 74 2" xfId="1851"/>
    <cellStyle name="Millares 74 2 2" xfId="4160"/>
    <cellStyle name="Millares 74 2 2 2" xfId="9307"/>
    <cellStyle name="Millares 74 2 2 2 2" xfId="20090"/>
    <cellStyle name="Millares 74 2 2 3" xfId="14958"/>
    <cellStyle name="Millares 74 2 2 4" xfId="43017"/>
    <cellStyle name="Millares 74 2 2 5" xfId="47860"/>
    <cellStyle name="Millares 74 2 3" xfId="7026"/>
    <cellStyle name="Millares 74 2 3 2" xfId="17809"/>
    <cellStyle name="Millares 74 2 4" xfId="12671"/>
    <cellStyle name="Millares 74 2 5" xfId="40741"/>
    <cellStyle name="Millares 74 2 6" xfId="45584"/>
    <cellStyle name="Millares 74 3" xfId="3105"/>
    <cellStyle name="Millares 74 3 2" xfId="8252"/>
    <cellStyle name="Millares 74 3 2 2" xfId="19035"/>
    <cellStyle name="Millares 74 3 3" xfId="13903"/>
    <cellStyle name="Millares 74 3 4" xfId="41962"/>
    <cellStyle name="Millares 74 3 5" xfId="46805"/>
    <cellStyle name="Millares 74 4" xfId="5969"/>
    <cellStyle name="Millares 74 4 2" xfId="16752"/>
    <cellStyle name="Millares 74 5" xfId="11596"/>
    <cellStyle name="Millares 74 6" xfId="39692"/>
    <cellStyle name="Millares 74 7" xfId="44539"/>
    <cellStyle name="Millares 75" xfId="779"/>
    <cellStyle name="Millares 75 2" xfId="1862"/>
    <cellStyle name="Millares 75 2 2" xfId="4171"/>
    <cellStyle name="Millares 75 2 2 2" xfId="9318"/>
    <cellStyle name="Millares 75 2 2 2 2" xfId="20101"/>
    <cellStyle name="Millares 75 2 2 3" xfId="14969"/>
    <cellStyle name="Millares 75 2 2 4" xfId="43028"/>
    <cellStyle name="Millares 75 2 2 5" xfId="47871"/>
    <cellStyle name="Millares 75 2 3" xfId="7037"/>
    <cellStyle name="Millares 75 2 3 2" xfId="17820"/>
    <cellStyle name="Millares 75 2 4" xfId="12682"/>
    <cellStyle name="Millares 75 2 5" xfId="40752"/>
    <cellStyle name="Millares 75 2 6" xfId="45595"/>
    <cellStyle name="Millares 75 3" xfId="3116"/>
    <cellStyle name="Millares 75 3 2" xfId="8263"/>
    <cellStyle name="Millares 75 3 2 2" xfId="19046"/>
    <cellStyle name="Millares 75 3 3" xfId="13914"/>
    <cellStyle name="Millares 75 3 4" xfId="41973"/>
    <cellStyle name="Millares 75 3 5" xfId="46816"/>
    <cellStyle name="Millares 75 4" xfId="5980"/>
    <cellStyle name="Millares 75 4 2" xfId="16763"/>
    <cellStyle name="Millares 75 5" xfId="11607"/>
    <cellStyle name="Millares 75 6" xfId="39703"/>
    <cellStyle name="Millares 75 7" xfId="44550"/>
    <cellStyle name="Millares 76" xfId="792"/>
    <cellStyle name="Millares 76 2" xfId="1875"/>
    <cellStyle name="Millares 76 2 2" xfId="4184"/>
    <cellStyle name="Millares 76 2 2 2" xfId="9331"/>
    <cellStyle name="Millares 76 2 2 2 2" xfId="20114"/>
    <cellStyle name="Millares 76 2 2 3" xfId="14982"/>
    <cellStyle name="Millares 76 2 2 4" xfId="43041"/>
    <cellStyle name="Millares 76 2 2 5" xfId="47884"/>
    <cellStyle name="Millares 76 2 3" xfId="7050"/>
    <cellStyle name="Millares 76 2 3 2" xfId="17833"/>
    <cellStyle name="Millares 76 2 4" xfId="12695"/>
    <cellStyle name="Millares 76 2 5" xfId="40765"/>
    <cellStyle name="Millares 76 2 6" xfId="45608"/>
    <cellStyle name="Millares 76 3" xfId="3129"/>
    <cellStyle name="Millares 76 3 2" xfId="8276"/>
    <cellStyle name="Millares 76 3 2 2" xfId="19059"/>
    <cellStyle name="Millares 76 3 3" xfId="13927"/>
    <cellStyle name="Millares 76 3 4" xfId="41986"/>
    <cellStyle name="Millares 76 3 5" xfId="46829"/>
    <cellStyle name="Millares 76 4" xfId="5993"/>
    <cellStyle name="Millares 76 4 2" xfId="16776"/>
    <cellStyle name="Millares 76 5" xfId="11620"/>
    <cellStyle name="Millares 76 6" xfId="39716"/>
    <cellStyle name="Millares 76 7" xfId="44563"/>
    <cellStyle name="Millares 77" xfId="794"/>
    <cellStyle name="Millares 77 2" xfId="1877"/>
    <cellStyle name="Millares 77 2 2" xfId="4186"/>
    <cellStyle name="Millares 77 2 2 2" xfId="9333"/>
    <cellStyle name="Millares 77 2 2 2 2" xfId="20116"/>
    <cellStyle name="Millares 77 2 2 3" xfId="14984"/>
    <cellStyle name="Millares 77 2 2 4" xfId="43043"/>
    <cellStyle name="Millares 77 2 2 5" xfId="47886"/>
    <cellStyle name="Millares 77 2 3" xfId="7052"/>
    <cellStyle name="Millares 77 2 3 2" xfId="17835"/>
    <cellStyle name="Millares 77 2 4" xfId="12697"/>
    <cellStyle name="Millares 77 2 5" xfId="40767"/>
    <cellStyle name="Millares 77 2 6" xfId="45610"/>
    <cellStyle name="Millares 77 3" xfId="3131"/>
    <cellStyle name="Millares 77 3 2" xfId="8278"/>
    <cellStyle name="Millares 77 3 2 2" xfId="19061"/>
    <cellStyle name="Millares 77 3 3" xfId="13929"/>
    <cellStyle name="Millares 77 3 4" xfId="41988"/>
    <cellStyle name="Millares 77 3 5" xfId="46831"/>
    <cellStyle name="Millares 77 4" xfId="5995"/>
    <cellStyle name="Millares 77 4 2" xfId="16778"/>
    <cellStyle name="Millares 77 5" xfId="11622"/>
    <cellStyle name="Millares 77 6" xfId="39718"/>
    <cellStyle name="Millares 77 7" xfId="44565"/>
    <cellStyle name="Millares 78" xfId="796"/>
    <cellStyle name="Millares 78 2" xfId="1879"/>
    <cellStyle name="Millares 78 2 2" xfId="4188"/>
    <cellStyle name="Millares 78 2 2 2" xfId="9335"/>
    <cellStyle name="Millares 78 2 2 2 2" xfId="20118"/>
    <cellStyle name="Millares 78 2 2 3" xfId="14986"/>
    <cellStyle name="Millares 78 2 2 4" xfId="43045"/>
    <cellStyle name="Millares 78 2 2 5" xfId="47888"/>
    <cellStyle name="Millares 78 2 3" xfId="7054"/>
    <cellStyle name="Millares 78 2 3 2" xfId="17837"/>
    <cellStyle name="Millares 78 2 4" xfId="12699"/>
    <cellStyle name="Millares 78 2 5" xfId="40769"/>
    <cellStyle name="Millares 78 2 6" xfId="45612"/>
    <cellStyle name="Millares 78 3" xfId="3133"/>
    <cellStyle name="Millares 78 3 2" xfId="8280"/>
    <cellStyle name="Millares 78 3 2 2" xfId="19063"/>
    <cellStyle name="Millares 78 3 3" xfId="13931"/>
    <cellStyle name="Millares 78 3 4" xfId="41990"/>
    <cellStyle name="Millares 78 3 5" xfId="46833"/>
    <cellStyle name="Millares 78 4" xfId="5997"/>
    <cellStyle name="Millares 78 4 2" xfId="16780"/>
    <cellStyle name="Millares 78 5" xfId="11624"/>
    <cellStyle name="Millares 78 6" xfId="39720"/>
    <cellStyle name="Millares 78 7" xfId="44567"/>
    <cellStyle name="Millares 79" xfId="798"/>
    <cellStyle name="Millares 79 2" xfId="1881"/>
    <cellStyle name="Millares 79 2 2" xfId="4190"/>
    <cellStyle name="Millares 79 2 2 2" xfId="9337"/>
    <cellStyle name="Millares 79 2 2 2 2" xfId="20120"/>
    <cellStyle name="Millares 79 2 2 3" xfId="14988"/>
    <cellStyle name="Millares 79 2 2 4" xfId="43047"/>
    <cellStyle name="Millares 79 2 2 5" xfId="47890"/>
    <cellStyle name="Millares 79 2 3" xfId="7056"/>
    <cellStyle name="Millares 79 2 3 2" xfId="17839"/>
    <cellStyle name="Millares 79 2 4" xfId="12701"/>
    <cellStyle name="Millares 79 2 5" xfId="40771"/>
    <cellStyle name="Millares 79 2 6" xfId="45614"/>
    <cellStyle name="Millares 79 3" xfId="3135"/>
    <cellStyle name="Millares 79 3 2" xfId="8282"/>
    <cellStyle name="Millares 79 3 2 2" xfId="19065"/>
    <cellStyle name="Millares 79 3 3" xfId="13933"/>
    <cellStyle name="Millares 79 3 4" xfId="41992"/>
    <cellStyle name="Millares 79 3 5" xfId="46835"/>
    <cellStyle name="Millares 79 4" xfId="5999"/>
    <cellStyle name="Millares 79 4 2" xfId="16782"/>
    <cellStyle name="Millares 79 5" xfId="11626"/>
    <cellStyle name="Millares 79 6" xfId="39722"/>
    <cellStyle name="Millares 79 7" xfId="44569"/>
    <cellStyle name="Millares 8" xfId="261"/>
    <cellStyle name="Millares 8 10" xfId="44075"/>
    <cellStyle name="Millares 8 2" xfId="262"/>
    <cellStyle name="Millares 8 3" xfId="1376"/>
    <cellStyle name="Millares 8 3 2" xfId="3691"/>
    <cellStyle name="Millares 8 3 2 2" xfId="8838"/>
    <cellStyle name="Millares 8 3 2 2 2" xfId="19621"/>
    <cellStyle name="Millares 8 3 2 3" xfId="14489"/>
    <cellStyle name="Millares 8 3 2 4" xfId="42548"/>
    <cellStyle name="Millares 8 3 2 5" xfId="47391"/>
    <cellStyle name="Millares 8 3 3" xfId="6558"/>
    <cellStyle name="Millares 8 3 3 2" xfId="17341"/>
    <cellStyle name="Millares 8 3 4" xfId="12198"/>
    <cellStyle name="Millares 8 3 5" xfId="40273"/>
    <cellStyle name="Millares 8 3 6" xfId="45116"/>
    <cellStyle name="Millares 8 4" xfId="2644"/>
    <cellStyle name="Millares 8 4 2" xfId="7799"/>
    <cellStyle name="Millares 8 4 2 2" xfId="18582"/>
    <cellStyle name="Millares 8 4 3" xfId="13450"/>
    <cellStyle name="Millares 8 4 4" xfId="41510"/>
    <cellStyle name="Millares 8 4 5" xfId="46353"/>
    <cellStyle name="Millares 8 5" xfId="5005"/>
    <cellStyle name="Millares 8 5 2" xfId="10153"/>
    <cellStyle name="Millares 8 5 2 2" xfId="20936"/>
    <cellStyle name="Millares 8 5 3" xfId="15803"/>
    <cellStyle name="Millares 8 5 4" xfId="38891"/>
    <cellStyle name="Millares 8 5 4 2" xfId="39120"/>
    <cellStyle name="Millares 8 5 4 2 2" xfId="115"/>
    <cellStyle name="Millares 8 5 5" xfId="39017"/>
    <cellStyle name="Millares 8 5 6" xfId="43856"/>
    <cellStyle name="Millares 8 5 7" xfId="48699"/>
    <cellStyle name="Millares 8 5 7 2" xfId="48738"/>
    <cellStyle name="Millares 8 6" xfId="5507"/>
    <cellStyle name="Millares 8 6 2" xfId="16297"/>
    <cellStyle name="Millares 8 7" xfId="11125"/>
    <cellStyle name="Millares 8 8" xfId="39119"/>
    <cellStyle name="Millares 8 8 2" xfId="43961"/>
    <cellStyle name="Millares 8 9" xfId="39229"/>
    <cellStyle name="Millares 80" xfId="813"/>
    <cellStyle name="Millares 80 2" xfId="1896"/>
    <cellStyle name="Millares 80 2 2" xfId="4205"/>
    <cellStyle name="Millares 80 2 2 2" xfId="9352"/>
    <cellStyle name="Millares 80 2 2 2 2" xfId="20135"/>
    <cellStyle name="Millares 80 2 2 3" xfId="15003"/>
    <cellStyle name="Millares 80 2 2 4" xfId="43062"/>
    <cellStyle name="Millares 80 2 2 5" xfId="47905"/>
    <cellStyle name="Millares 80 2 3" xfId="7071"/>
    <cellStyle name="Millares 80 2 3 2" xfId="17854"/>
    <cellStyle name="Millares 80 2 4" xfId="12716"/>
    <cellStyle name="Millares 80 2 5" xfId="40786"/>
    <cellStyle name="Millares 80 2 6" xfId="45629"/>
    <cellStyle name="Millares 80 3" xfId="3150"/>
    <cellStyle name="Millares 80 3 2" xfId="8297"/>
    <cellStyle name="Millares 80 3 2 2" xfId="19080"/>
    <cellStyle name="Millares 80 3 3" xfId="13948"/>
    <cellStyle name="Millares 80 3 4" xfId="42007"/>
    <cellStyle name="Millares 80 3 5" xfId="46850"/>
    <cellStyle name="Millares 80 4" xfId="6014"/>
    <cellStyle name="Millares 80 4 2" xfId="16797"/>
    <cellStyle name="Millares 80 5" xfId="11641"/>
    <cellStyle name="Millares 80 6" xfId="39737"/>
    <cellStyle name="Millares 80 7" xfId="44584"/>
    <cellStyle name="Millares 81" xfId="817"/>
    <cellStyle name="Millares 81 2" xfId="1900"/>
    <cellStyle name="Millares 81 2 2" xfId="4209"/>
    <cellStyle name="Millares 81 2 2 2" xfId="9356"/>
    <cellStyle name="Millares 81 2 2 2 2" xfId="20139"/>
    <cellStyle name="Millares 81 2 2 3" xfId="15007"/>
    <cellStyle name="Millares 81 2 2 4" xfId="43066"/>
    <cellStyle name="Millares 81 2 2 5" xfId="47909"/>
    <cellStyle name="Millares 81 2 3" xfId="7075"/>
    <cellStyle name="Millares 81 2 3 2" xfId="17858"/>
    <cellStyle name="Millares 81 2 4" xfId="12720"/>
    <cellStyle name="Millares 81 2 5" xfId="40790"/>
    <cellStyle name="Millares 81 2 6" xfId="45633"/>
    <cellStyle name="Millares 81 3" xfId="3154"/>
    <cellStyle name="Millares 81 3 2" xfId="8301"/>
    <cellStyle name="Millares 81 3 2 2" xfId="19084"/>
    <cellStyle name="Millares 81 3 3" xfId="13952"/>
    <cellStyle name="Millares 81 3 4" xfId="42011"/>
    <cellStyle name="Millares 81 3 5" xfId="46854"/>
    <cellStyle name="Millares 81 4" xfId="6018"/>
    <cellStyle name="Millares 81 4 2" xfId="16801"/>
    <cellStyle name="Millares 81 5" xfId="11645"/>
    <cellStyle name="Millares 81 6" xfId="39741"/>
    <cellStyle name="Millares 81 7" xfId="44588"/>
    <cellStyle name="Millares 82" xfId="812"/>
    <cellStyle name="Millares 82 2" xfId="1895"/>
    <cellStyle name="Millares 82 2 2" xfId="4204"/>
    <cellStyle name="Millares 82 2 2 2" xfId="9351"/>
    <cellStyle name="Millares 82 2 2 2 2" xfId="20134"/>
    <cellStyle name="Millares 82 2 2 3" xfId="15002"/>
    <cellStyle name="Millares 82 2 2 4" xfId="43061"/>
    <cellStyle name="Millares 82 2 2 5" xfId="47904"/>
    <cellStyle name="Millares 82 2 3" xfId="7070"/>
    <cellStyle name="Millares 82 2 3 2" xfId="17853"/>
    <cellStyle name="Millares 82 2 4" xfId="12715"/>
    <cellStyle name="Millares 82 2 5" xfId="40785"/>
    <cellStyle name="Millares 82 2 6" xfId="45628"/>
    <cellStyle name="Millares 82 3" xfId="3149"/>
    <cellStyle name="Millares 82 3 2" xfId="8296"/>
    <cellStyle name="Millares 82 3 2 2" xfId="19079"/>
    <cellStyle name="Millares 82 3 3" xfId="13947"/>
    <cellStyle name="Millares 82 3 4" xfId="42006"/>
    <cellStyle name="Millares 82 3 5" xfId="46849"/>
    <cellStyle name="Millares 82 4" xfId="6013"/>
    <cellStyle name="Millares 82 4 2" xfId="16796"/>
    <cellStyle name="Millares 82 5" xfId="11640"/>
    <cellStyle name="Millares 82 6" xfId="39736"/>
    <cellStyle name="Millares 82 7" xfId="44583"/>
    <cellStyle name="Millares 83" xfId="818"/>
    <cellStyle name="Millares 83 2" xfId="1901"/>
    <cellStyle name="Millares 83 2 2" xfId="4210"/>
    <cellStyle name="Millares 83 2 2 2" xfId="9357"/>
    <cellStyle name="Millares 83 2 2 2 2" xfId="20140"/>
    <cellStyle name="Millares 83 2 2 3" xfId="15008"/>
    <cellStyle name="Millares 83 2 2 4" xfId="43067"/>
    <cellStyle name="Millares 83 2 2 5" xfId="47910"/>
    <cellStyle name="Millares 83 2 3" xfId="7076"/>
    <cellStyle name="Millares 83 2 3 2" xfId="17859"/>
    <cellStyle name="Millares 83 2 4" xfId="12721"/>
    <cellStyle name="Millares 83 2 5" xfId="40791"/>
    <cellStyle name="Millares 83 2 6" xfId="45634"/>
    <cellStyle name="Millares 83 3" xfId="3155"/>
    <cellStyle name="Millares 83 3 2" xfId="8302"/>
    <cellStyle name="Millares 83 3 2 2" xfId="19085"/>
    <cellStyle name="Millares 83 3 3" xfId="13953"/>
    <cellStyle name="Millares 83 3 4" xfId="42012"/>
    <cellStyle name="Millares 83 3 5" xfId="46855"/>
    <cellStyle name="Millares 83 4" xfId="6019"/>
    <cellStyle name="Millares 83 4 2" xfId="16802"/>
    <cellStyle name="Millares 83 5" xfId="11646"/>
    <cellStyle name="Millares 83 6" xfId="38907"/>
    <cellStyle name="Millares 83 6 2" xfId="38959"/>
    <cellStyle name="Millares 83 6 2 2" xfId="65"/>
    <cellStyle name="Millares 83 7" xfId="39742"/>
    <cellStyle name="Millares 83 8" xfId="44589"/>
    <cellStyle name="Millares 84" xfId="836"/>
    <cellStyle name="Millares 84 2" xfId="1919"/>
    <cellStyle name="Millares 84 2 2" xfId="4228"/>
    <cellStyle name="Millares 84 2 2 2" xfId="9375"/>
    <cellStyle name="Millares 84 2 2 2 2" xfId="20158"/>
    <cellStyle name="Millares 84 2 2 3" xfId="15026"/>
    <cellStyle name="Millares 84 2 2 4" xfId="43085"/>
    <cellStyle name="Millares 84 2 2 5" xfId="47928"/>
    <cellStyle name="Millares 84 2 3" xfId="7094"/>
    <cellStyle name="Millares 84 2 3 2" xfId="17877"/>
    <cellStyle name="Millares 84 2 4" xfId="12739"/>
    <cellStyle name="Millares 84 2 5" xfId="40809"/>
    <cellStyle name="Millares 84 2 6" xfId="45652"/>
    <cellStyle name="Millares 84 3" xfId="3173"/>
    <cellStyle name="Millares 84 3 2" xfId="8320"/>
    <cellStyle name="Millares 84 3 2 2" xfId="19103"/>
    <cellStyle name="Millares 84 3 3" xfId="13971"/>
    <cellStyle name="Millares 84 3 4" xfId="42030"/>
    <cellStyle name="Millares 84 3 5" xfId="46873"/>
    <cellStyle name="Millares 84 4" xfId="6037"/>
    <cellStyle name="Millares 84 4 2" xfId="16820"/>
    <cellStyle name="Millares 84 5" xfId="11664"/>
    <cellStyle name="Millares 84 6" xfId="39760"/>
    <cellStyle name="Millares 84 7" xfId="44607"/>
    <cellStyle name="Millares 85" xfId="826"/>
    <cellStyle name="Millares 85 2" xfId="1909"/>
    <cellStyle name="Millares 85 2 2" xfId="4218"/>
    <cellStyle name="Millares 85 2 2 2" xfId="9365"/>
    <cellStyle name="Millares 85 2 2 2 2" xfId="20148"/>
    <cellStyle name="Millares 85 2 2 3" xfId="15016"/>
    <cellStyle name="Millares 85 2 2 4" xfId="43075"/>
    <cellStyle name="Millares 85 2 2 5" xfId="47918"/>
    <cellStyle name="Millares 85 2 3" xfId="7084"/>
    <cellStyle name="Millares 85 2 3 2" xfId="17867"/>
    <cellStyle name="Millares 85 2 4" xfId="12729"/>
    <cellStyle name="Millares 85 2 5" xfId="40799"/>
    <cellStyle name="Millares 85 2 6" xfId="45642"/>
    <cellStyle name="Millares 85 3" xfId="3163"/>
    <cellStyle name="Millares 85 3 2" xfId="8310"/>
    <cellStyle name="Millares 85 3 2 2" xfId="19093"/>
    <cellStyle name="Millares 85 3 3" xfId="13961"/>
    <cellStyle name="Millares 85 3 4" xfId="42020"/>
    <cellStyle name="Millares 85 3 5" xfId="46863"/>
    <cellStyle name="Millares 85 4" xfId="6027"/>
    <cellStyle name="Millares 85 4 2" xfId="16810"/>
    <cellStyle name="Millares 85 5" xfId="11654"/>
    <cellStyle name="Millares 85 6" xfId="39750"/>
    <cellStyle name="Millares 85 7" xfId="44597"/>
    <cellStyle name="Millares 86" xfId="889"/>
    <cellStyle name="Millares 86 2" xfId="1972"/>
    <cellStyle name="Millares 86 2 2" xfId="4281"/>
    <cellStyle name="Millares 86 2 2 2" xfId="9428"/>
    <cellStyle name="Millares 86 2 2 2 2" xfId="20211"/>
    <cellStyle name="Millares 86 2 2 3" xfId="15079"/>
    <cellStyle name="Millares 86 2 2 4" xfId="43138"/>
    <cellStyle name="Millares 86 2 2 5" xfId="47981"/>
    <cellStyle name="Millares 86 2 3" xfId="7147"/>
    <cellStyle name="Millares 86 2 3 2" xfId="17930"/>
    <cellStyle name="Millares 86 2 4" xfId="12792"/>
    <cellStyle name="Millares 86 2 5" xfId="40862"/>
    <cellStyle name="Millares 86 2 6" xfId="45705"/>
    <cellStyle name="Millares 86 3" xfId="3226"/>
    <cellStyle name="Millares 86 3 2" xfId="8373"/>
    <cellStyle name="Millares 86 3 2 2" xfId="19156"/>
    <cellStyle name="Millares 86 3 3" xfId="14024"/>
    <cellStyle name="Millares 86 3 4" xfId="42083"/>
    <cellStyle name="Millares 86 3 5" xfId="46926"/>
    <cellStyle name="Millares 86 4" xfId="6090"/>
    <cellStyle name="Millares 86 4 2" xfId="16873"/>
    <cellStyle name="Millares 86 5" xfId="11717"/>
    <cellStyle name="Millares 86 6" xfId="39813"/>
    <cellStyle name="Millares 86 7" xfId="44660"/>
    <cellStyle name="Millares 87" xfId="829"/>
    <cellStyle name="Millares 87 2" xfId="1912"/>
    <cellStyle name="Millares 87 2 2" xfId="4221"/>
    <cellStyle name="Millares 87 2 2 2" xfId="9368"/>
    <cellStyle name="Millares 87 2 2 2 2" xfId="20151"/>
    <cellStyle name="Millares 87 2 2 3" xfId="15019"/>
    <cellStyle name="Millares 87 2 2 4" xfId="43078"/>
    <cellStyle name="Millares 87 2 2 5" xfId="47921"/>
    <cellStyle name="Millares 87 2 3" xfId="7087"/>
    <cellStyle name="Millares 87 2 3 2" xfId="17870"/>
    <cellStyle name="Millares 87 2 4" xfId="12732"/>
    <cellStyle name="Millares 87 2 5" xfId="40802"/>
    <cellStyle name="Millares 87 2 6" xfId="45645"/>
    <cellStyle name="Millares 87 3" xfId="3166"/>
    <cellStyle name="Millares 87 3 2" xfId="8313"/>
    <cellStyle name="Millares 87 3 2 2" xfId="19096"/>
    <cellStyle name="Millares 87 3 3" xfId="13964"/>
    <cellStyle name="Millares 87 3 4" xfId="42023"/>
    <cellStyle name="Millares 87 3 5" xfId="46866"/>
    <cellStyle name="Millares 87 4" xfId="6030"/>
    <cellStyle name="Millares 87 4 2" xfId="16813"/>
    <cellStyle name="Millares 87 5" xfId="11657"/>
    <cellStyle name="Millares 87 6" xfId="39753"/>
    <cellStyle name="Millares 87 7" xfId="44600"/>
    <cellStyle name="Millares 88" xfId="891"/>
    <cellStyle name="Millares 88 2" xfId="1974"/>
    <cellStyle name="Millares 88 2 2" xfId="4283"/>
    <cellStyle name="Millares 88 2 2 2" xfId="9430"/>
    <cellStyle name="Millares 88 2 2 2 2" xfId="20213"/>
    <cellStyle name="Millares 88 2 2 3" xfId="15081"/>
    <cellStyle name="Millares 88 2 2 4" xfId="43140"/>
    <cellStyle name="Millares 88 2 2 5" xfId="47983"/>
    <cellStyle name="Millares 88 2 3" xfId="7149"/>
    <cellStyle name="Millares 88 2 3 2" xfId="17932"/>
    <cellStyle name="Millares 88 2 4" xfId="12794"/>
    <cellStyle name="Millares 88 2 5" xfId="40864"/>
    <cellStyle name="Millares 88 2 6" xfId="45707"/>
    <cellStyle name="Millares 88 3" xfId="3228"/>
    <cellStyle name="Millares 88 3 2" xfId="8375"/>
    <cellStyle name="Millares 88 3 2 2" xfId="19158"/>
    <cellStyle name="Millares 88 3 3" xfId="14026"/>
    <cellStyle name="Millares 88 3 4" xfId="42085"/>
    <cellStyle name="Millares 88 3 5" xfId="46928"/>
    <cellStyle name="Millares 88 4" xfId="6092"/>
    <cellStyle name="Millares 88 4 2" xfId="16875"/>
    <cellStyle name="Millares 88 5" xfId="11719"/>
    <cellStyle name="Millares 88 6" xfId="39815"/>
    <cellStyle name="Millares 88 7" xfId="44662"/>
    <cellStyle name="Millares 89" xfId="830"/>
    <cellStyle name="Millares 89 2" xfId="1913"/>
    <cellStyle name="Millares 89 2 2" xfId="4222"/>
    <cellStyle name="Millares 89 2 2 2" xfId="9369"/>
    <cellStyle name="Millares 89 2 2 2 2" xfId="20152"/>
    <cellStyle name="Millares 89 2 2 3" xfId="15020"/>
    <cellStyle name="Millares 89 2 2 4" xfId="43079"/>
    <cellStyle name="Millares 89 2 2 5" xfId="47922"/>
    <cellStyle name="Millares 89 2 3" xfId="7088"/>
    <cellStyle name="Millares 89 2 3 2" xfId="17871"/>
    <cellStyle name="Millares 89 2 4" xfId="12733"/>
    <cellStyle name="Millares 89 2 5" xfId="40803"/>
    <cellStyle name="Millares 89 2 6" xfId="45646"/>
    <cellStyle name="Millares 89 3" xfId="3167"/>
    <cellStyle name="Millares 89 3 2" xfId="8314"/>
    <cellStyle name="Millares 89 3 2 2" xfId="19097"/>
    <cellStyle name="Millares 89 3 3" xfId="13965"/>
    <cellStyle name="Millares 89 3 4" xfId="42024"/>
    <cellStyle name="Millares 89 3 5" xfId="46867"/>
    <cellStyle name="Millares 89 4" xfId="6031"/>
    <cellStyle name="Millares 89 4 2" xfId="16814"/>
    <cellStyle name="Millares 89 5" xfId="11658"/>
    <cellStyle name="Millares 89 6" xfId="39754"/>
    <cellStyle name="Millares 89 7" xfId="44601"/>
    <cellStyle name="Millares 9" xfId="263"/>
    <cellStyle name="Millares 90" xfId="888"/>
    <cellStyle name="Millares 90 2" xfId="1971"/>
    <cellStyle name="Millares 90 2 2" xfId="4280"/>
    <cellStyle name="Millares 90 2 2 2" xfId="9427"/>
    <cellStyle name="Millares 90 2 2 2 2" xfId="20210"/>
    <cellStyle name="Millares 90 2 2 3" xfId="15078"/>
    <cellStyle name="Millares 90 2 2 4" xfId="43137"/>
    <cellStyle name="Millares 90 2 2 5" xfId="47980"/>
    <cellStyle name="Millares 90 2 3" xfId="7146"/>
    <cellStyle name="Millares 90 2 3 2" xfId="17929"/>
    <cellStyle name="Millares 90 2 4" xfId="12791"/>
    <cellStyle name="Millares 90 2 5" xfId="40861"/>
    <cellStyle name="Millares 90 2 6" xfId="45704"/>
    <cellStyle name="Millares 90 3" xfId="3225"/>
    <cellStyle name="Millares 90 3 2" xfId="8372"/>
    <cellStyle name="Millares 90 3 2 2" xfId="19155"/>
    <cellStyle name="Millares 90 3 3" xfId="14023"/>
    <cellStyle name="Millares 90 3 4" xfId="42082"/>
    <cellStyle name="Millares 90 3 5" xfId="46925"/>
    <cellStyle name="Millares 90 4" xfId="6089"/>
    <cellStyle name="Millares 90 4 2" xfId="16872"/>
    <cellStyle name="Millares 90 5" xfId="11716"/>
    <cellStyle name="Millares 90 6" xfId="39812"/>
    <cellStyle name="Millares 90 7" xfId="44659"/>
    <cellStyle name="Millares 91" xfId="831"/>
    <cellStyle name="Millares 91 2" xfId="1914"/>
    <cellStyle name="Millares 91 2 2" xfId="4223"/>
    <cellStyle name="Millares 91 2 2 2" xfId="9370"/>
    <cellStyle name="Millares 91 2 2 2 2" xfId="20153"/>
    <cellStyle name="Millares 91 2 2 3" xfId="15021"/>
    <cellStyle name="Millares 91 2 2 4" xfId="43080"/>
    <cellStyle name="Millares 91 2 2 5" xfId="47923"/>
    <cellStyle name="Millares 91 2 3" xfId="7089"/>
    <cellStyle name="Millares 91 2 3 2" xfId="17872"/>
    <cellStyle name="Millares 91 2 4" xfId="12734"/>
    <cellStyle name="Millares 91 2 5" xfId="40804"/>
    <cellStyle name="Millares 91 2 6" xfId="45647"/>
    <cellStyle name="Millares 91 3" xfId="3168"/>
    <cellStyle name="Millares 91 3 2" xfId="8315"/>
    <cellStyle name="Millares 91 3 2 2" xfId="19098"/>
    <cellStyle name="Millares 91 3 3" xfId="13966"/>
    <cellStyle name="Millares 91 3 4" xfId="42025"/>
    <cellStyle name="Millares 91 3 5" xfId="46868"/>
    <cellStyle name="Millares 91 4" xfId="6032"/>
    <cellStyle name="Millares 91 4 2" xfId="16815"/>
    <cellStyle name="Millares 91 5" xfId="11659"/>
    <cellStyle name="Millares 91 6" xfId="39755"/>
    <cellStyle name="Millares 91 7" xfId="44602"/>
    <cellStyle name="Millares 92" xfId="890"/>
    <cellStyle name="Millares 92 2" xfId="1973"/>
    <cellStyle name="Millares 92 2 2" xfId="4282"/>
    <cellStyle name="Millares 92 2 2 2" xfId="9429"/>
    <cellStyle name="Millares 92 2 2 2 2" xfId="20212"/>
    <cellStyle name="Millares 92 2 2 3" xfId="15080"/>
    <cellStyle name="Millares 92 2 2 4" xfId="43139"/>
    <cellStyle name="Millares 92 2 2 5" xfId="47982"/>
    <cellStyle name="Millares 92 2 3" xfId="7148"/>
    <cellStyle name="Millares 92 2 3 2" xfId="17931"/>
    <cellStyle name="Millares 92 2 4" xfId="12793"/>
    <cellStyle name="Millares 92 2 5" xfId="40863"/>
    <cellStyle name="Millares 92 2 6" xfId="45706"/>
    <cellStyle name="Millares 92 3" xfId="3227"/>
    <cellStyle name="Millares 92 3 2" xfId="8374"/>
    <cellStyle name="Millares 92 3 2 2" xfId="19157"/>
    <cellStyle name="Millares 92 3 3" xfId="14025"/>
    <cellStyle name="Millares 92 3 4" xfId="42084"/>
    <cellStyle name="Millares 92 3 5" xfId="46927"/>
    <cellStyle name="Millares 92 4" xfId="6091"/>
    <cellStyle name="Millares 92 4 2" xfId="16874"/>
    <cellStyle name="Millares 92 5" xfId="11718"/>
    <cellStyle name="Millares 92 6" xfId="39814"/>
    <cellStyle name="Millares 92 7" xfId="44661"/>
    <cellStyle name="Millares 93" xfId="832"/>
    <cellStyle name="Millares 93 2" xfId="1915"/>
    <cellStyle name="Millares 93 2 2" xfId="4224"/>
    <cellStyle name="Millares 93 2 2 2" xfId="9371"/>
    <cellStyle name="Millares 93 2 2 2 2" xfId="20154"/>
    <cellStyle name="Millares 93 2 2 3" xfId="15022"/>
    <cellStyle name="Millares 93 2 2 4" xfId="43081"/>
    <cellStyle name="Millares 93 2 2 5" xfId="47924"/>
    <cellStyle name="Millares 93 2 3" xfId="7090"/>
    <cellStyle name="Millares 93 2 3 2" xfId="17873"/>
    <cellStyle name="Millares 93 2 4" xfId="12735"/>
    <cellStyle name="Millares 93 2 5" xfId="40805"/>
    <cellStyle name="Millares 93 2 6" xfId="45648"/>
    <cellStyle name="Millares 93 3" xfId="3169"/>
    <cellStyle name="Millares 93 3 2" xfId="8316"/>
    <cellStyle name="Millares 93 3 2 2" xfId="19099"/>
    <cellStyle name="Millares 93 3 3" xfId="13967"/>
    <cellStyle name="Millares 93 3 4" xfId="42026"/>
    <cellStyle name="Millares 93 3 5" xfId="46869"/>
    <cellStyle name="Millares 93 4" xfId="6033"/>
    <cellStyle name="Millares 93 4 2" xfId="16816"/>
    <cellStyle name="Millares 93 5" xfId="11660"/>
    <cellStyle name="Millares 93 6" xfId="39756"/>
    <cellStyle name="Millares 93 7" xfId="44603"/>
    <cellStyle name="Millares 94" xfId="882"/>
    <cellStyle name="Millares 94 2" xfId="1965"/>
    <cellStyle name="Millares 94 2 2" xfId="4274"/>
    <cellStyle name="Millares 94 2 2 2" xfId="9421"/>
    <cellStyle name="Millares 94 2 2 2 2" xfId="20204"/>
    <cellStyle name="Millares 94 2 2 3" xfId="15072"/>
    <cellStyle name="Millares 94 2 2 4" xfId="43131"/>
    <cellStyle name="Millares 94 2 2 5" xfId="47974"/>
    <cellStyle name="Millares 94 2 3" xfId="7140"/>
    <cellStyle name="Millares 94 2 3 2" xfId="17923"/>
    <cellStyle name="Millares 94 2 4" xfId="12785"/>
    <cellStyle name="Millares 94 2 5" xfId="40855"/>
    <cellStyle name="Millares 94 2 6" xfId="45698"/>
    <cellStyle name="Millares 94 3" xfId="3219"/>
    <cellStyle name="Millares 94 3 2" xfId="8366"/>
    <cellStyle name="Millares 94 3 2 2" xfId="19149"/>
    <cellStyle name="Millares 94 3 3" xfId="14017"/>
    <cellStyle name="Millares 94 3 4" xfId="42076"/>
    <cellStyle name="Millares 94 3 5" xfId="46919"/>
    <cellStyle name="Millares 94 4" xfId="6083"/>
    <cellStyle name="Millares 94 4 2" xfId="16866"/>
    <cellStyle name="Millares 94 5" xfId="11710"/>
    <cellStyle name="Millares 94 6" xfId="39806"/>
    <cellStyle name="Millares 94 7" xfId="44653"/>
    <cellStyle name="Millares 95" xfId="928"/>
    <cellStyle name="Millares 95 2" xfId="2011"/>
    <cellStyle name="Millares 95 2 2" xfId="4320"/>
    <cellStyle name="Millares 95 2 2 2" xfId="9467"/>
    <cellStyle name="Millares 95 2 2 2 2" xfId="20250"/>
    <cellStyle name="Millares 95 2 2 3" xfId="15118"/>
    <cellStyle name="Millares 95 2 2 4" xfId="43177"/>
    <cellStyle name="Millares 95 2 2 5" xfId="48020"/>
    <cellStyle name="Millares 95 2 3" xfId="7186"/>
    <cellStyle name="Millares 95 2 3 2" xfId="17969"/>
    <cellStyle name="Millares 95 2 4" xfId="12831"/>
    <cellStyle name="Millares 95 2 5" xfId="40901"/>
    <cellStyle name="Millares 95 2 6" xfId="45744"/>
    <cellStyle name="Millares 95 3" xfId="3265"/>
    <cellStyle name="Millares 95 3 2" xfId="8412"/>
    <cellStyle name="Millares 95 3 2 2" xfId="19195"/>
    <cellStyle name="Millares 95 3 3" xfId="14063"/>
    <cellStyle name="Millares 95 3 4" xfId="42122"/>
    <cellStyle name="Millares 95 3 5" xfId="46965"/>
    <cellStyle name="Millares 95 4" xfId="6129"/>
    <cellStyle name="Millares 95 4 2" xfId="16912"/>
    <cellStyle name="Millares 95 5" xfId="11756"/>
    <cellStyle name="Millares 95 6" xfId="39852"/>
    <cellStyle name="Millares 95 7" xfId="44699"/>
    <cellStyle name="Millares 96" xfId="936"/>
    <cellStyle name="Millares 96 2" xfId="2019"/>
    <cellStyle name="Millares 96 2 2" xfId="4328"/>
    <cellStyle name="Millares 96 2 2 2" xfId="9475"/>
    <cellStyle name="Millares 96 2 2 2 2" xfId="20258"/>
    <cellStyle name="Millares 96 2 2 3" xfId="15126"/>
    <cellStyle name="Millares 96 2 2 4" xfId="43185"/>
    <cellStyle name="Millares 96 2 2 5" xfId="48028"/>
    <cellStyle name="Millares 96 2 3" xfId="7194"/>
    <cellStyle name="Millares 96 2 3 2" xfId="17977"/>
    <cellStyle name="Millares 96 2 4" xfId="12839"/>
    <cellStyle name="Millares 96 2 5" xfId="40909"/>
    <cellStyle name="Millares 96 2 6" xfId="45752"/>
    <cellStyle name="Millares 96 3" xfId="3273"/>
    <cellStyle name="Millares 96 3 2" xfId="8420"/>
    <cellStyle name="Millares 96 3 2 2" xfId="19203"/>
    <cellStyle name="Millares 96 3 3" xfId="14071"/>
    <cellStyle name="Millares 96 3 4" xfId="42130"/>
    <cellStyle name="Millares 96 3 5" xfId="46973"/>
    <cellStyle name="Millares 96 4" xfId="6137"/>
    <cellStyle name="Millares 96 4 2" xfId="16920"/>
    <cellStyle name="Millares 96 5" xfId="11764"/>
    <cellStyle name="Millares 96 6" xfId="39860"/>
    <cellStyle name="Millares 96 7" xfId="44707"/>
    <cellStyle name="Millares 97" xfId="945"/>
    <cellStyle name="Millares 97 2" xfId="2028"/>
    <cellStyle name="Millares 97 2 2" xfId="4337"/>
    <cellStyle name="Millares 97 2 2 2" xfId="9484"/>
    <cellStyle name="Millares 97 2 2 2 2" xfId="20267"/>
    <cellStyle name="Millares 97 2 2 3" xfId="15135"/>
    <cellStyle name="Millares 97 2 2 4" xfId="43194"/>
    <cellStyle name="Millares 97 2 2 5" xfId="48037"/>
    <cellStyle name="Millares 97 2 3" xfId="7203"/>
    <cellStyle name="Millares 97 2 3 2" xfId="17986"/>
    <cellStyle name="Millares 97 2 4" xfId="12848"/>
    <cellStyle name="Millares 97 2 5" xfId="40918"/>
    <cellStyle name="Millares 97 2 6" xfId="45761"/>
    <cellStyle name="Millares 97 3" xfId="3282"/>
    <cellStyle name="Millares 97 3 2" xfId="8429"/>
    <cellStyle name="Millares 97 3 2 2" xfId="19212"/>
    <cellStyle name="Millares 97 3 3" xfId="14080"/>
    <cellStyle name="Millares 97 3 4" xfId="42139"/>
    <cellStyle name="Millares 97 3 5" xfId="46982"/>
    <cellStyle name="Millares 97 4" xfId="6146"/>
    <cellStyle name="Millares 97 4 2" xfId="16929"/>
    <cellStyle name="Millares 97 5" xfId="11773"/>
    <cellStyle name="Millares 97 6" xfId="39869"/>
    <cellStyle name="Millares 97 7" xfId="44716"/>
    <cellStyle name="Millares 98" xfId="935"/>
    <cellStyle name="Millares 98 2" xfId="2018"/>
    <cellStyle name="Millares 98 2 2" xfId="4327"/>
    <cellStyle name="Millares 98 2 2 2" xfId="9474"/>
    <cellStyle name="Millares 98 2 2 2 2" xfId="20257"/>
    <cellStyle name="Millares 98 2 2 3" xfId="15125"/>
    <cellStyle name="Millares 98 2 2 4" xfId="43184"/>
    <cellStyle name="Millares 98 2 2 5" xfId="48027"/>
    <cellStyle name="Millares 98 2 3" xfId="7193"/>
    <cellStyle name="Millares 98 2 3 2" xfId="17976"/>
    <cellStyle name="Millares 98 2 4" xfId="12838"/>
    <cellStyle name="Millares 98 2 5" xfId="40908"/>
    <cellStyle name="Millares 98 2 6" xfId="45751"/>
    <cellStyle name="Millares 98 3" xfId="3272"/>
    <cellStyle name="Millares 98 3 2" xfId="8419"/>
    <cellStyle name="Millares 98 3 2 2" xfId="19202"/>
    <cellStyle name="Millares 98 3 3" xfId="14070"/>
    <cellStyle name="Millares 98 3 4" xfId="42129"/>
    <cellStyle name="Millares 98 3 5" xfId="46972"/>
    <cellStyle name="Millares 98 4" xfId="6136"/>
    <cellStyle name="Millares 98 4 2" xfId="16919"/>
    <cellStyle name="Millares 98 5" xfId="11763"/>
    <cellStyle name="Millares 98 6" xfId="39859"/>
    <cellStyle name="Millares 98 7" xfId="44706"/>
    <cellStyle name="Millares 99" xfId="944"/>
    <cellStyle name="Millares 99 2" xfId="2027"/>
    <cellStyle name="Millares 99 2 2" xfId="4336"/>
    <cellStyle name="Millares 99 2 2 2" xfId="9483"/>
    <cellStyle name="Millares 99 2 2 2 2" xfId="20266"/>
    <cellStyle name="Millares 99 2 2 3" xfId="15134"/>
    <cellStyle name="Millares 99 2 2 4" xfId="43193"/>
    <cellStyle name="Millares 99 2 2 5" xfId="48036"/>
    <cellStyle name="Millares 99 2 3" xfId="7202"/>
    <cellStyle name="Millares 99 2 3 2" xfId="17985"/>
    <cellStyle name="Millares 99 2 4" xfId="12847"/>
    <cellStyle name="Millares 99 2 5" xfId="40917"/>
    <cellStyle name="Millares 99 2 6" xfId="45760"/>
    <cellStyle name="Millares 99 3" xfId="3281"/>
    <cellStyle name="Millares 99 3 2" xfId="8428"/>
    <cellStyle name="Millares 99 3 2 2" xfId="19211"/>
    <cellStyle name="Millares 99 3 3" xfId="14079"/>
    <cellStyle name="Millares 99 3 4" xfId="42138"/>
    <cellStyle name="Millares 99 3 5" xfId="46981"/>
    <cellStyle name="Millares 99 4" xfId="6145"/>
    <cellStyle name="Millares 99 4 2" xfId="16928"/>
    <cellStyle name="Millares 99 5" xfId="11772"/>
    <cellStyle name="Millares 99 6" xfId="39868"/>
    <cellStyle name="Millares 99 7" xfId="44715"/>
    <cellStyle name="Neutral" xfId="174" builtinId="28" customBuiltin="1"/>
    <cellStyle name="Normal" xfId="0" builtinId="0"/>
    <cellStyle name="Normal - Style1" xfId="264"/>
    <cellStyle name="Normal 10" xfId="265"/>
    <cellStyle name="Normal 10 10" xfId="43990"/>
    <cellStyle name="Normal 10 2" xfId="1258"/>
    <cellStyle name="Normal 10 2 2" xfId="2342"/>
    <cellStyle name="Normal 10 2 2 2" xfId="4650"/>
    <cellStyle name="Normal 10 2 2 2 2" xfId="9797"/>
    <cellStyle name="Normal 10 2 2 2 2 2" xfId="20580"/>
    <cellStyle name="Normal 10 2 2 2 2 3" xfId="39143"/>
    <cellStyle name="Normal 10 2 2 2 2 4" xfId="43991"/>
    <cellStyle name="Normal 10 2 2 2 3" xfId="15448"/>
    <cellStyle name="Normal 10 2 2 2 4" xfId="43507"/>
    <cellStyle name="Normal 10 2 2 2 5" xfId="48350"/>
    <cellStyle name="Normal 10 2 2 3" xfId="7516"/>
    <cellStyle name="Normal 10 2 2 3 2" xfId="18299"/>
    <cellStyle name="Normal 10 2 2 4" xfId="13162"/>
    <cellStyle name="Normal 10 2 2 5" xfId="41231"/>
    <cellStyle name="Normal 10 2 2 6" xfId="46074"/>
    <cellStyle name="Normal 10 2 3" xfId="3593"/>
    <cellStyle name="Normal 10 2 3 2" xfId="8740"/>
    <cellStyle name="Normal 10 2 3 2 2" xfId="19523"/>
    <cellStyle name="Normal 10 2 3 3" xfId="14391"/>
    <cellStyle name="Normal 10 2 3 4" xfId="42450"/>
    <cellStyle name="Normal 10 2 3 5" xfId="47293"/>
    <cellStyle name="Normal 10 2 4" xfId="6459"/>
    <cellStyle name="Normal 10 2 4 2" xfId="17242"/>
    <cellStyle name="Normal 10 2 5" xfId="12086"/>
    <cellStyle name="Normal 10 2 6" xfId="40176"/>
    <cellStyle name="Normal 10 2 7" xfId="45019"/>
    <cellStyle name="Normal 10 3" xfId="1377"/>
    <cellStyle name="Normal 10 3 2" xfId="3692"/>
    <cellStyle name="Normal 10 3 2 2" xfId="8839"/>
    <cellStyle name="Normal 10 3 2 2 2" xfId="19622"/>
    <cellStyle name="Normal 10 3 2 3" xfId="14490"/>
    <cellStyle name="Normal 10 3 2 4" xfId="42549"/>
    <cellStyle name="Normal 10 3 2 5" xfId="47392"/>
    <cellStyle name="Normal 10 3 3" xfId="6559"/>
    <cellStyle name="Normal 10 3 3 2" xfId="17342"/>
    <cellStyle name="Normal 10 3 4" xfId="12199"/>
    <cellStyle name="Normal 10 3 5" xfId="40274"/>
    <cellStyle name="Normal 10 3 6" xfId="45117"/>
    <cellStyle name="Normal 10 4" xfId="2645"/>
    <cellStyle name="Normal 10 4 2" xfId="7800"/>
    <cellStyle name="Normal 10 4 2 2" xfId="18583"/>
    <cellStyle name="Normal 10 4 3" xfId="13451"/>
    <cellStyle name="Normal 10 4 4" xfId="41511"/>
    <cellStyle name="Normal 10 4 5" xfId="46354"/>
    <cellStyle name="Normal 10 5" xfId="4986"/>
    <cellStyle name="Normal 10 5 2" xfId="10134"/>
    <cellStyle name="Normal 10 5 2 2" xfId="20917"/>
    <cellStyle name="Normal 10 5 3" xfId="15784"/>
    <cellStyle name="Normal 10 5 4" xfId="38926"/>
    <cellStyle name="Normal 10 5 4 2" xfId="39073"/>
    <cellStyle name="Normal 10 5 4 2 2" xfId="71"/>
    <cellStyle name="Normal 10 5 4 2 3" xfId="30"/>
    <cellStyle name="Normal 10 5 4 3" xfId="39117"/>
    <cellStyle name="Normal 10 5 4 3 2" xfId="25"/>
    <cellStyle name="Normal 10 5 4 4" xfId="40097"/>
    <cellStyle name="Normal 10 5 4 4 2" xfId="47"/>
    <cellStyle name="Normal 10 5 4 5" xfId="38"/>
    <cellStyle name="Normal 10 5 4 6" xfId="44942"/>
    <cellStyle name="Normal 10 5 5" xfId="39159"/>
    <cellStyle name="Normal 10 5 5 2" xfId="48719"/>
    <cellStyle name="Normal 10 5 6" xfId="44007"/>
    <cellStyle name="Normal 10 6" xfId="5508"/>
    <cellStyle name="Normal 10 6 2" xfId="16298"/>
    <cellStyle name="Normal 10 7" xfId="11127"/>
    <cellStyle name="Normal 10 8" xfId="38910"/>
    <cellStyle name="Normal 10 8 2" xfId="24"/>
    <cellStyle name="Normal 10 9" xfId="39142"/>
    <cellStyle name="Normal 100" xfId="266"/>
    <cellStyle name="Normal 100 2" xfId="1378"/>
    <cellStyle name="Normal 100 2 2" xfId="3693"/>
    <cellStyle name="Normal 100 2 2 2" xfId="8840"/>
    <cellStyle name="Normal 100 2 2 2 2" xfId="19623"/>
    <cellStyle name="Normal 100 2 2 3" xfId="14491"/>
    <cellStyle name="Normal 100 2 2 4" xfId="42550"/>
    <cellStyle name="Normal 100 2 2 5" xfId="47393"/>
    <cellStyle name="Normal 100 2 3" xfId="6560"/>
    <cellStyle name="Normal 100 2 3 2" xfId="17343"/>
    <cellStyle name="Normal 100 2 4" xfId="12200"/>
    <cellStyle name="Normal 100 2 5" xfId="40275"/>
    <cellStyle name="Normal 100 2 6" xfId="45118"/>
    <cellStyle name="Normal 100 3" xfId="2646"/>
    <cellStyle name="Normal 100 3 2" xfId="7801"/>
    <cellStyle name="Normal 100 3 2 2" xfId="18584"/>
    <cellStyle name="Normal 100 3 3" xfId="13452"/>
    <cellStyle name="Normal 100 3 4" xfId="41512"/>
    <cellStyle name="Normal 100 3 5" xfId="46355"/>
    <cellStyle name="Normal 100 4" xfId="5509"/>
    <cellStyle name="Normal 100 4 2" xfId="16299"/>
    <cellStyle name="Normal 100 5" xfId="11128"/>
    <cellStyle name="Normal 100 6" xfId="39230"/>
    <cellStyle name="Normal 100 7" xfId="44076"/>
    <cellStyle name="Normal 101" xfId="267"/>
    <cellStyle name="Normal 101 2" xfId="1379"/>
    <cellStyle name="Normal 101 2 2" xfId="3694"/>
    <cellStyle name="Normal 101 2 2 2" xfId="8841"/>
    <cellStyle name="Normal 101 2 2 2 2" xfId="19624"/>
    <cellStyle name="Normal 101 2 2 3" xfId="14492"/>
    <cellStyle name="Normal 101 2 2 4" xfId="42551"/>
    <cellStyle name="Normal 101 2 2 5" xfId="47394"/>
    <cellStyle name="Normal 101 2 3" xfId="6561"/>
    <cellStyle name="Normal 101 2 3 2" xfId="17344"/>
    <cellStyle name="Normal 101 2 4" xfId="12201"/>
    <cellStyle name="Normal 101 2 5" xfId="40276"/>
    <cellStyle name="Normal 101 2 6" xfId="45119"/>
    <cellStyle name="Normal 101 3" xfId="2647"/>
    <cellStyle name="Normal 101 3 2" xfId="7802"/>
    <cellStyle name="Normal 101 3 2 2" xfId="18585"/>
    <cellStyle name="Normal 101 3 3" xfId="13453"/>
    <cellStyle name="Normal 101 3 4" xfId="41513"/>
    <cellStyle name="Normal 101 3 5" xfId="46356"/>
    <cellStyle name="Normal 101 4" xfId="5510"/>
    <cellStyle name="Normal 101 4 2" xfId="16300"/>
    <cellStyle name="Normal 101 5" xfId="11129"/>
    <cellStyle name="Normal 101 6" xfId="39231"/>
    <cellStyle name="Normal 101 7" xfId="44077"/>
    <cellStyle name="Normal 102" xfId="268"/>
    <cellStyle name="Normal 102 2" xfId="1380"/>
    <cellStyle name="Normal 102 2 2" xfId="3695"/>
    <cellStyle name="Normal 102 2 2 2" xfId="8842"/>
    <cellStyle name="Normal 102 2 2 2 2" xfId="19625"/>
    <cellStyle name="Normal 102 2 2 3" xfId="14493"/>
    <cellStyle name="Normal 102 2 2 4" xfId="42552"/>
    <cellStyle name="Normal 102 2 2 5" xfId="47395"/>
    <cellStyle name="Normal 102 2 3" xfId="6562"/>
    <cellStyle name="Normal 102 2 3 2" xfId="17345"/>
    <cellStyle name="Normal 102 2 4" xfId="12202"/>
    <cellStyle name="Normal 102 2 5" xfId="40277"/>
    <cellStyle name="Normal 102 2 6" xfId="45120"/>
    <cellStyle name="Normal 102 3" xfId="2648"/>
    <cellStyle name="Normal 102 3 2" xfId="7803"/>
    <cellStyle name="Normal 102 3 2 2" xfId="18586"/>
    <cellStyle name="Normal 102 3 3" xfId="13454"/>
    <cellStyle name="Normal 102 3 4" xfId="41514"/>
    <cellStyle name="Normal 102 3 5" xfId="46357"/>
    <cellStyle name="Normal 102 4" xfId="5511"/>
    <cellStyle name="Normal 102 4 2" xfId="16301"/>
    <cellStyle name="Normal 102 5" xfId="11130"/>
    <cellStyle name="Normal 102 6" xfId="39232"/>
    <cellStyle name="Normal 102 7" xfId="44078"/>
    <cellStyle name="Normal 103" xfId="269"/>
    <cellStyle name="Normal 103 2" xfId="1381"/>
    <cellStyle name="Normal 103 2 2" xfId="3696"/>
    <cellStyle name="Normal 103 2 2 2" xfId="8843"/>
    <cellStyle name="Normal 103 2 2 2 2" xfId="19626"/>
    <cellStyle name="Normal 103 2 2 3" xfId="14494"/>
    <cellStyle name="Normal 103 2 2 4" xfId="42553"/>
    <cellStyle name="Normal 103 2 2 5" xfId="47396"/>
    <cellStyle name="Normal 103 2 3" xfId="6563"/>
    <cellStyle name="Normal 103 2 3 2" xfId="17346"/>
    <cellStyle name="Normal 103 2 4" xfId="12203"/>
    <cellStyle name="Normal 103 2 5" xfId="40278"/>
    <cellStyle name="Normal 103 2 6" xfId="45121"/>
    <cellStyle name="Normal 103 3" xfId="2649"/>
    <cellStyle name="Normal 103 3 2" xfId="7804"/>
    <cellStyle name="Normal 103 3 2 2" xfId="18587"/>
    <cellStyle name="Normal 103 3 3" xfId="13455"/>
    <cellStyle name="Normal 103 3 4" xfId="41515"/>
    <cellStyle name="Normal 103 3 5" xfId="46358"/>
    <cellStyle name="Normal 103 4" xfId="5512"/>
    <cellStyle name="Normal 103 4 2" xfId="16302"/>
    <cellStyle name="Normal 103 5" xfId="11131"/>
    <cellStyle name="Normal 103 6" xfId="39233"/>
    <cellStyle name="Normal 103 7" xfId="44079"/>
    <cellStyle name="Normal 104" xfId="270"/>
    <cellStyle name="Normal 104 2" xfId="1382"/>
    <cellStyle name="Normal 104 2 2" xfId="3697"/>
    <cellStyle name="Normal 104 2 2 2" xfId="8844"/>
    <cellStyle name="Normal 104 2 2 2 2" xfId="19627"/>
    <cellStyle name="Normal 104 2 2 3" xfId="14495"/>
    <cellStyle name="Normal 104 2 2 4" xfId="42554"/>
    <cellStyle name="Normal 104 2 2 5" xfId="47397"/>
    <cellStyle name="Normal 104 2 3" xfId="6564"/>
    <cellStyle name="Normal 104 2 3 2" xfId="17347"/>
    <cellStyle name="Normal 104 2 4" xfId="12204"/>
    <cellStyle name="Normal 104 2 5" xfId="40279"/>
    <cellStyle name="Normal 104 2 6" xfId="45122"/>
    <cellStyle name="Normal 104 3" xfId="2650"/>
    <cellStyle name="Normal 104 3 2" xfId="7805"/>
    <cellStyle name="Normal 104 3 2 2" xfId="18588"/>
    <cellStyle name="Normal 104 3 3" xfId="13456"/>
    <cellStyle name="Normal 104 3 4" xfId="41516"/>
    <cellStyle name="Normal 104 3 5" xfId="46359"/>
    <cellStyle name="Normal 104 4" xfId="5513"/>
    <cellStyle name="Normal 104 4 2" xfId="16303"/>
    <cellStyle name="Normal 104 5" xfId="11132"/>
    <cellStyle name="Normal 104 6" xfId="39234"/>
    <cellStyle name="Normal 104 7" xfId="44080"/>
    <cellStyle name="Normal 105" xfId="271"/>
    <cellStyle name="Normal 105 2" xfId="1383"/>
    <cellStyle name="Normal 105 2 2" xfId="3698"/>
    <cellStyle name="Normal 105 2 2 2" xfId="8845"/>
    <cellStyle name="Normal 105 2 2 2 2" xfId="19628"/>
    <cellStyle name="Normal 105 2 2 3" xfId="14496"/>
    <cellStyle name="Normal 105 2 2 4" xfId="42555"/>
    <cellStyle name="Normal 105 2 2 5" xfId="47398"/>
    <cellStyle name="Normal 105 2 3" xfId="6565"/>
    <cellStyle name="Normal 105 2 3 2" xfId="17348"/>
    <cellStyle name="Normal 105 2 4" xfId="12205"/>
    <cellStyle name="Normal 105 2 5" xfId="40280"/>
    <cellStyle name="Normal 105 2 6" xfId="45123"/>
    <cellStyle name="Normal 105 3" xfId="2651"/>
    <cellStyle name="Normal 105 3 2" xfId="7806"/>
    <cellStyle name="Normal 105 3 2 2" xfId="18589"/>
    <cellStyle name="Normal 105 3 3" xfId="13457"/>
    <cellStyle name="Normal 105 3 4" xfId="41517"/>
    <cellStyle name="Normal 105 3 5" xfId="46360"/>
    <cellStyle name="Normal 105 4" xfId="5514"/>
    <cellStyle name="Normal 105 4 2" xfId="16304"/>
    <cellStyle name="Normal 105 5" xfId="11133"/>
    <cellStyle name="Normal 105 6" xfId="39235"/>
    <cellStyle name="Normal 105 7" xfId="44081"/>
    <cellStyle name="Normal 106" xfId="272"/>
    <cellStyle name="Normal 106 2" xfId="1384"/>
    <cellStyle name="Normal 106 2 2" xfId="3699"/>
    <cellStyle name="Normal 106 2 2 2" xfId="8846"/>
    <cellStyle name="Normal 106 2 2 2 2" xfId="19629"/>
    <cellStyle name="Normal 106 2 2 3" xfId="14497"/>
    <cellStyle name="Normal 106 2 2 4" xfId="42556"/>
    <cellStyle name="Normal 106 2 2 5" xfId="47399"/>
    <cellStyle name="Normal 106 2 3" xfId="6566"/>
    <cellStyle name="Normal 106 2 3 2" xfId="17349"/>
    <cellStyle name="Normal 106 2 4" xfId="12206"/>
    <cellStyle name="Normal 106 2 5" xfId="40281"/>
    <cellStyle name="Normal 106 2 6" xfId="45124"/>
    <cellStyle name="Normal 106 3" xfId="2652"/>
    <cellStyle name="Normal 106 3 2" xfId="7807"/>
    <cellStyle name="Normal 106 3 2 2" xfId="18590"/>
    <cellStyle name="Normal 106 3 3" xfId="13458"/>
    <cellStyle name="Normal 106 3 4" xfId="41518"/>
    <cellStyle name="Normal 106 3 5" xfId="46361"/>
    <cellStyle name="Normal 106 4" xfId="5515"/>
    <cellStyle name="Normal 106 4 2" xfId="16305"/>
    <cellStyle name="Normal 106 5" xfId="11134"/>
    <cellStyle name="Normal 106 6" xfId="39236"/>
    <cellStyle name="Normal 106 7" xfId="44082"/>
    <cellStyle name="Normal 107" xfId="273"/>
    <cellStyle name="Normal 107 2" xfId="1385"/>
    <cellStyle name="Normal 107 2 2" xfId="3700"/>
    <cellStyle name="Normal 107 2 2 2" xfId="8847"/>
    <cellStyle name="Normal 107 2 2 2 2" xfId="19630"/>
    <cellStyle name="Normal 107 2 2 3" xfId="14498"/>
    <cellStyle name="Normal 107 2 2 4" xfId="42557"/>
    <cellStyle name="Normal 107 2 2 5" xfId="47400"/>
    <cellStyle name="Normal 107 2 3" xfId="6567"/>
    <cellStyle name="Normal 107 2 3 2" xfId="17350"/>
    <cellStyle name="Normal 107 2 4" xfId="12207"/>
    <cellStyle name="Normal 107 2 5" xfId="40282"/>
    <cellStyle name="Normal 107 2 6" xfId="45125"/>
    <cellStyle name="Normal 107 3" xfId="2653"/>
    <cellStyle name="Normal 107 3 2" xfId="7808"/>
    <cellStyle name="Normal 107 3 2 2" xfId="18591"/>
    <cellStyle name="Normal 107 3 3" xfId="13459"/>
    <cellStyle name="Normal 107 3 4" xfId="41519"/>
    <cellStyle name="Normal 107 3 5" xfId="46362"/>
    <cellStyle name="Normal 107 4" xfId="5516"/>
    <cellStyle name="Normal 107 4 2" xfId="16306"/>
    <cellStyle name="Normal 107 5" xfId="11135"/>
    <cellStyle name="Normal 107 6" xfId="39237"/>
    <cellStyle name="Normal 107 7" xfId="44083"/>
    <cellStyle name="Normal 108" xfId="274"/>
    <cellStyle name="Normal 108 2" xfId="1386"/>
    <cellStyle name="Normal 108 2 2" xfId="3701"/>
    <cellStyle name="Normal 108 2 2 2" xfId="8848"/>
    <cellStyle name="Normal 108 2 2 2 2" xfId="19631"/>
    <cellStyle name="Normal 108 2 2 3" xfId="14499"/>
    <cellStyle name="Normal 108 2 2 4" xfId="42558"/>
    <cellStyle name="Normal 108 2 2 5" xfId="47401"/>
    <cellStyle name="Normal 108 2 3" xfId="6568"/>
    <cellStyle name="Normal 108 2 3 2" xfId="17351"/>
    <cellStyle name="Normal 108 2 4" xfId="12208"/>
    <cellStyle name="Normal 108 2 5" xfId="40283"/>
    <cellStyle name="Normal 108 2 6" xfId="45126"/>
    <cellStyle name="Normal 108 3" xfId="2654"/>
    <cellStyle name="Normal 108 3 2" xfId="7809"/>
    <cellStyle name="Normal 108 3 2 2" xfId="18592"/>
    <cellStyle name="Normal 108 3 3" xfId="13460"/>
    <cellStyle name="Normal 108 3 4" xfId="41520"/>
    <cellStyle name="Normal 108 3 5" xfId="46363"/>
    <cellStyle name="Normal 108 4" xfId="5517"/>
    <cellStyle name="Normal 108 4 2" xfId="16307"/>
    <cellStyle name="Normal 108 5" xfId="11136"/>
    <cellStyle name="Normal 108 6" xfId="39238"/>
    <cellStyle name="Normal 108 7" xfId="44084"/>
    <cellStyle name="Normal 109" xfId="275"/>
    <cellStyle name="Normal 109 2" xfId="1387"/>
    <cellStyle name="Normal 109 2 2" xfId="3702"/>
    <cellStyle name="Normal 109 2 2 2" xfId="8849"/>
    <cellStyle name="Normal 109 2 2 2 2" xfId="19632"/>
    <cellStyle name="Normal 109 2 2 3" xfId="14500"/>
    <cellStyle name="Normal 109 2 2 4" xfId="42559"/>
    <cellStyle name="Normal 109 2 2 5" xfId="47402"/>
    <cellStyle name="Normal 109 2 3" xfId="6569"/>
    <cellStyle name="Normal 109 2 3 2" xfId="17352"/>
    <cellStyle name="Normal 109 2 4" xfId="12209"/>
    <cellStyle name="Normal 109 2 5" xfId="40284"/>
    <cellStyle name="Normal 109 2 6" xfId="45127"/>
    <cellStyle name="Normal 109 3" xfId="2655"/>
    <cellStyle name="Normal 109 3 2" xfId="7810"/>
    <cellStyle name="Normal 109 3 2 2" xfId="18593"/>
    <cellStyle name="Normal 109 3 3" xfId="13461"/>
    <cellStyle name="Normal 109 3 4" xfId="41521"/>
    <cellStyle name="Normal 109 3 5" xfId="46364"/>
    <cellStyle name="Normal 109 4" xfId="5518"/>
    <cellStyle name="Normal 109 4 2" xfId="16308"/>
    <cellStyle name="Normal 109 5" xfId="11137"/>
    <cellStyle name="Normal 109 6" xfId="39239"/>
    <cellStyle name="Normal 109 7" xfId="44085"/>
    <cellStyle name="Normal 11" xfId="276"/>
    <cellStyle name="Normal 11 2" xfId="1388"/>
    <cellStyle name="Normal 11 2 2" xfId="3703"/>
    <cellStyle name="Normal 11 2 2 2" xfId="8850"/>
    <cellStyle name="Normal 11 2 2 2 2" xfId="19633"/>
    <cellStyle name="Normal 11 2 2 3" xfId="14501"/>
    <cellStyle name="Normal 11 2 2 4" xfId="42560"/>
    <cellStyle name="Normal 11 2 2 5" xfId="47403"/>
    <cellStyle name="Normal 11 2 3" xfId="6570"/>
    <cellStyle name="Normal 11 2 3 2" xfId="17353"/>
    <cellStyle name="Normal 11 2 4" xfId="12210"/>
    <cellStyle name="Normal 11 2 5" xfId="40285"/>
    <cellStyle name="Normal 11 2 6" xfId="45128"/>
    <cellStyle name="Normal 11 3" xfId="2656"/>
    <cellStyle name="Normal 11 3 2" xfId="7811"/>
    <cellStyle name="Normal 11 3 2 2" xfId="18594"/>
    <cellStyle name="Normal 11 3 3" xfId="13462"/>
    <cellStyle name="Normal 11 3 4" xfId="41522"/>
    <cellStyle name="Normal 11 3 5" xfId="46365"/>
    <cellStyle name="Normal 11 4" xfId="5519"/>
    <cellStyle name="Normal 11 4 2" xfId="16309"/>
    <cellStyle name="Normal 11 5" xfId="11138"/>
    <cellStyle name="Normal 11 6" xfId="39240"/>
    <cellStyle name="Normal 11 7" xfId="44086"/>
    <cellStyle name="Normal 110" xfId="277"/>
    <cellStyle name="Normal 110 2" xfId="1389"/>
    <cellStyle name="Normal 110 2 2" xfId="3704"/>
    <cellStyle name="Normal 110 2 2 2" xfId="8851"/>
    <cellStyle name="Normal 110 2 2 2 2" xfId="19634"/>
    <cellStyle name="Normal 110 2 2 3" xfId="14502"/>
    <cellStyle name="Normal 110 2 2 4" xfId="42561"/>
    <cellStyle name="Normal 110 2 2 5" xfId="47404"/>
    <cellStyle name="Normal 110 2 3" xfId="6571"/>
    <cellStyle name="Normal 110 2 3 2" xfId="17354"/>
    <cellStyle name="Normal 110 2 4" xfId="12211"/>
    <cellStyle name="Normal 110 2 5" xfId="40286"/>
    <cellStyle name="Normal 110 2 6" xfId="45129"/>
    <cellStyle name="Normal 110 3" xfId="2657"/>
    <cellStyle name="Normal 110 3 2" xfId="7812"/>
    <cellStyle name="Normal 110 3 2 2" xfId="18595"/>
    <cellStyle name="Normal 110 3 3" xfId="13463"/>
    <cellStyle name="Normal 110 3 4" xfId="41523"/>
    <cellStyle name="Normal 110 3 5" xfId="46366"/>
    <cellStyle name="Normal 110 4" xfId="5520"/>
    <cellStyle name="Normal 110 4 2" xfId="16310"/>
    <cellStyle name="Normal 110 5" xfId="11139"/>
    <cellStyle name="Normal 110 6" xfId="39241"/>
    <cellStyle name="Normal 110 7" xfId="44087"/>
    <cellStyle name="Normal 111" xfId="278"/>
    <cellStyle name="Normal 111 2" xfId="1390"/>
    <cellStyle name="Normal 111 2 2" xfId="3705"/>
    <cellStyle name="Normal 111 2 2 2" xfId="8852"/>
    <cellStyle name="Normal 111 2 2 2 2" xfId="19635"/>
    <cellStyle name="Normal 111 2 2 3" xfId="14503"/>
    <cellStyle name="Normal 111 2 2 4" xfId="42562"/>
    <cellStyle name="Normal 111 2 2 5" xfId="47405"/>
    <cellStyle name="Normal 111 2 3" xfId="6572"/>
    <cellStyle name="Normal 111 2 3 2" xfId="17355"/>
    <cellStyle name="Normal 111 2 4" xfId="12212"/>
    <cellStyle name="Normal 111 2 5" xfId="40287"/>
    <cellStyle name="Normal 111 2 6" xfId="45130"/>
    <cellStyle name="Normal 111 3" xfId="2658"/>
    <cellStyle name="Normal 111 3 2" xfId="7813"/>
    <cellStyle name="Normal 111 3 2 2" xfId="18596"/>
    <cellStyle name="Normal 111 3 3" xfId="13464"/>
    <cellStyle name="Normal 111 3 4" xfId="41524"/>
    <cellStyle name="Normal 111 3 5" xfId="46367"/>
    <cellStyle name="Normal 111 4" xfId="5521"/>
    <cellStyle name="Normal 111 4 2" xfId="16311"/>
    <cellStyle name="Normal 111 5" xfId="11140"/>
    <cellStyle name="Normal 111 6" xfId="39242"/>
    <cellStyle name="Normal 111 7" xfId="44088"/>
    <cellStyle name="Normal 112" xfId="279"/>
    <cellStyle name="Normal 112 2" xfId="1391"/>
    <cellStyle name="Normal 112 2 2" xfId="3706"/>
    <cellStyle name="Normal 112 2 2 2" xfId="8853"/>
    <cellStyle name="Normal 112 2 2 2 2" xfId="19636"/>
    <cellStyle name="Normal 112 2 2 3" xfId="14504"/>
    <cellStyle name="Normal 112 2 2 4" xfId="42563"/>
    <cellStyle name="Normal 112 2 2 5" xfId="47406"/>
    <cellStyle name="Normal 112 2 3" xfId="6573"/>
    <cellStyle name="Normal 112 2 3 2" xfId="17356"/>
    <cellStyle name="Normal 112 2 4" xfId="12213"/>
    <cellStyle name="Normal 112 2 5" xfId="40288"/>
    <cellStyle name="Normal 112 2 6" xfId="45131"/>
    <cellStyle name="Normal 112 3" xfId="2659"/>
    <cellStyle name="Normal 112 3 2" xfId="7814"/>
    <cellStyle name="Normal 112 3 2 2" xfId="18597"/>
    <cellStyle name="Normal 112 3 3" xfId="13465"/>
    <cellStyle name="Normal 112 3 4" xfId="41525"/>
    <cellStyle name="Normal 112 3 5" xfId="46368"/>
    <cellStyle name="Normal 112 4" xfId="5522"/>
    <cellStyle name="Normal 112 4 2" xfId="16312"/>
    <cellStyle name="Normal 112 5" xfId="11141"/>
    <cellStyle name="Normal 112 6" xfId="39243"/>
    <cellStyle name="Normal 112 7" xfId="44089"/>
    <cellStyle name="Normal 113" xfId="280"/>
    <cellStyle name="Normal 113 2" xfId="1392"/>
    <cellStyle name="Normal 113 2 2" xfId="3707"/>
    <cellStyle name="Normal 113 2 2 2" xfId="8854"/>
    <cellStyle name="Normal 113 2 2 2 2" xfId="19637"/>
    <cellStyle name="Normal 113 2 2 3" xfId="14505"/>
    <cellStyle name="Normal 113 2 2 4" xfId="42564"/>
    <cellStyle name="Normal 113 2 2 5" xfId="47407"/>
    <cellStyle name="Normal 113 2 3" xfId="6574"/>
    <cellStyle name="Normal 113 2 3 2" xfId="17357"/>
    <cellStyle name="Normal 113 2 4" xfId="12214"/>
    <cellStyle name="Normal 113 2 5" xfId="40289"/>
    <cellStyle name="Normal 113 2 6" xfId="45132"/>
    <cellStyle name="Normal 113 3" xfId="2660"/>
    <cellStyle name="Normal 113 3 2" xfId="7815"/>
    <cellStyle name="Normal 113 3 2 2" xfId="18598"/>
    <cellStyle name="Normal 113 3 3" xfId="13466"/>
    <cellStyle name="Normal 113 3 4" xfId="41526"/>
    <cellStyle name="Normal 113 3 5" xfId="46369"/>
    <cellStyle name="Normal 113 4" xfId="5523"/>
    <cellStyle name="Normal 113 4 2" xfId="16313"/>
    <cellStyle name="Normal 113 5" xfId="11142"/>
    <cellStyle name="Normal 113 6" xfId="39244"/>
    <cellStyle name="Normal 113 7" xfId="44090"/>
    <cellStyle name="Normal 114" xfId="281"/>
    <cellStyle name="Normal 114 2" xfId="1393"/>
    <cellStyle name="Normal 114 2 2" xfId="3708"/>
    <cellStyle name="Normal 114 2 2 2" xfId="8855"/>
    <cellStyle name="Normal 114 2 2 2 2" xfId="19638"/>
    <cellStyle name="Normal 114 2 2 3" xfId="14506"/>
    <cellStyle name="Normal 114 2 2 4" xfId="42565"/>
    <cellStyle name="Normal 114 2 2 5" xfId="47408"/>
    <cellStyle name="Normal 114 2 3" xfId="6575"/>
    <cellStyle name="Normal 114 2 3 2" xfId="17358"/>
    <cellStyle name="Normal 114 2 4" xfId="12215"/>
    <cellStyle name="Normal 114 2 5" xfId="40290"/>
    <cellStyle name="Normal 114 2 6" xfId="45133"/>
    <cellStyle name="Normal 114 3" xfId="2661"/>
    <cellStyle name="Normal 114 3 2" xfId="7816"/>
    <cellStyle name="Normal 114 3 2 2" xfId="18599"/>
    <cellStyle name="Normal 114 3 3" xfId="13467"/>
    <cellStyle name="Normal 114 3 4" xfId="41527"/>
    <cellStyle name="Normal 114 3 5" xfId="46370"/>
    <cellStyle name="Normal 114 4" xfId="5524"/>
    <cellStyle name="Normal 114 4 2" xfId="16314"/>
    <cellStyle name="Normal 114 5" xfId="11143"/>
    <cellStyle name="Normal 114 6" xfId="39245"/>
    <cellStyle name="Normal 114 7" xfId="44091"/>
    <cellStyle name="Normal 115" xfId="282"/>
    <cellStyle name="Normal 115 2" xfId="1394"/>
    <cellStyle name="Normal 115 2 2" xfId="3709"/>
    <cellStyle name="Normal 115 2 2 2" xfId="8856"/>
    <cellStyle name="Normal 115 2 2 2 2" xfId="19639"/>
    <cellStyle name="Normal 115 2 2 3" xfId="14507"/>
    <cellStyle name="Normal 115 2 2 4" xfId="42566"/>
    <cellStyle name="Normal 115 2 2 5" xfId="47409"/>
    <cellStyle name="Normal 115 2 3" xfId="6576"/>
    <cellStyle name="Normal 115 2 3 2" xfId="17359"/>
    <cellStyle name="Normal 115 2 4" xfId="12216"/>
    <cellStyle name="Normal 115 2 5" xfId="40291"/>
    <cellStyle name="Normal 115 2 6" xfId="45134"/>
    <cellStyle name="Normal 115 3" xfId="2662"/>
    <cellStyle name="Normal 115 3 2" xfId="7817"/>
    <cellStyle name="Normal 115 3 2 2" xfId="18600"/>
    <cellStyle name="Normal 115 3 3" xfId="13468"/>
    <cellStyle name="Normal 115 3 4" xfId="41528"/>
    <cellStyle name="Normal 115 3 5" xfId="46371"/>
    <cellStyle name="Normal 115 4" xfId="5525"/>
    <cellStyle name="Normal 115 4 2" xfId="16315"/>
    <cellStyle name="Normal 115 5" xfId="11144"/>
    <cellStyle name="Normal 115 6" xfId="39246"/>
    <cellStyle name="Normal 115 7" xfId="44092"/>
    <cellStyle name="Normal 116" xfId="283"/>
    <cellStyle name="Normal 116 2" xfId="1395"/>
    <cellStyle name="Normal 116 2 2" xfId="3710"/>
    <cellStyle name="Normal 116 2 2 2" xfId="8857"/>
    <cellStyle name="Normal 116 2 2 2 2" xfId="19640"/>
    <cellStyle name="Normal 116 2 2 3" xfId="14508"/>
    <cellStyle name="Normal 116 2 2 4" xfId="42567"/>
    <cellStyle name="Normal 116 2 2 5" xfId="47410"/>
    <cellStyle name="Normal 116 2 3" xfId="6577"/>
    <cellStyle name="Normal 116 2 3 2" xfId="17360"/>
    <cellStyle name="Normal 116 2 4" xfId="12217"/>
    <cellStyle name="Normal 116 2 5" xfId="40292"/>
    <cellStyle name="Normal 116 2 6" xfId="45135"/>
    <cellStyle name="Normal 116 3" xfId="2663"/>
    <cellStyle name="Normal 116 3 2" xfId="7818"/>
    <cellStyle name="Normal 116 3 2 2" xfId="18601"/>
    <cellStyle name="Normal 116 3 3" xfId="13469"/>
    <cellStyle name="Normal 116 3 4" xfId="41529"/>
    <cellStyle name="Normal 116 3 5" xfId="46372"/>
    <cellStyle name="Normal 116 4" xfId="5526"/>
    <cellStyle name="Normal 116 4 2" xfId="16316"/>
    <cellStyle name="Normal 116 5" xfId="11145"/>
    <cellStyle name="Normal 116 6" xfId="39247"/>
    <cellStyle name="Normal 116 7" xfId="44093"/>
    <cellStyle name="Normal 117" xfId="284"/>
    <cellStyle name="Normal 117 2" xfId="1396"/>
    <cellStyle name="Normal 117 2 2" xfId="3711"/>
    <cellStyle name="Normal 117 2 2 2" xfId="8858"/>
    <cellStyle name="Normal 117 2 2 2 2" xfId="19641"/>
    <cellStyle name="Normal 117 2 2 3" xfId="14509"/>
    <cellStyle name="Normal 117 2 2 4" xfId="42568"/>
    <cellStyle name="Normal 117 2 2 5" xfId="47411"/>
    <cellStyle name="Normal 117 2 3" xfId="6578"/>
    <cellStyle name="Normal 117 2 3 2" xfId="17361"/>
    <cellStyle name="Normal 117 2 4" xfId="12218"/>
    <cellStyle name="Normal 117 2 5" xfId="40293"/>
    <cellStyle name="Normal 117 2 6" xfId="45136"/>
    <cellStyle name="Normal 117 3" xfId="2664"/>
    <cellStyle name="Normal 117 3 2" xfId="7819"/>
    <cellStyle name="Normal 117 3 2 2" xfId="18602"/>
    <cellStyle name="Normal 117 3 3" xfId="13470"/>
    <cellStyle name="Normal 117 3 4" xfId="41530"/>
    <cellStyle name="Normal 117 3 5" xfId="46373"/>
    <cellStyle name="Normal 117 4" xfId="5527"/>
    <cellStyle name="Normal 117 4 2" xfId="16317"/>
    <cellStyle name="Normal 117 5" xfId="11146"/>
    <cellStyle name="Normal 117 6" xfId="39248"/>
    <cellStyle name="Normal 117 7" xfId="44094"/>
    <cellStyle name="Normal 118" xfId="285"/>
    <cellStyle name="Normal 118 2" xfId="1397"/>
    <cellStyle name="Normal 118 2 2" xfId="3712"/>
    <cellStyle name="Normal 118 2 2 2" xfId="8859"/>
    <cellStyle name="Normal 118 2 2 2 2" xfId="19642"/>
    <cellStyle name="Normal 118 2 2 3" xfId="14510"/>
    <cellStyle name="Normal 118 2 2 4" xfId="42569"/>
    <cellStyle name="Normal 118 2 2 5" xfId="47412"/>
    <cellStyle name="Normal 118 2 3" xfId="6579"/>
    <cellStyle name="Normal 118 2 3 2" xfId="17362"/>
    <cellStyle name="Normal 118 2 4" xfId="12219"/>
    <cellStyle name="Normal 118 2 5" xfId="40294"/>
    <cellStyle name="Normal 118 2 6" xfId="45137"/>
    <cellStyle name="Normal 118 3" xfId="2665"/>
    <cellStyle name="Normal 118 3 2" xfId="7820"/>
    <cellStyle name="Normal 118 3 2 2" xfId="18603"/>
    <cellStyle name="Normal 118 3 3" xfId="13471"/>
    <cellStyle name="Normal 118 3 4" xfId="41531"/>
    <cellStyle name="Normal 118 3 5" xfId="46374"/>
    <cellStyle name="Normal 118 4" xfId="5528"/>
    <cellStyle name="Normal 118 4 2" xfId="16318"/>
    <cellStyle name="Normal 118 5" xfId="11147"/>
    <cellStyle name="Normal 118 6" xfId="39249"/>
    <cellStyle name="Normal 118 7" xfId="44095"/>
    <cellStyle name="Normal 119" xfId="286"/>
    <cellStyle name="Normal 119 2" xfId="1398"/>
    <cellStyle name="Normal 119 2 2" xfId="3713"/>
    <cellStyle name="Normal 119 2 2 2" xfId="8860"/>
    <cellStyle name="Normal 119 2 2 2 2" xfId="19643"/>
    <cellStyle name="Normal 119 2 2 3" xfId="14511"/>
    <cellStyle name="Normal 119 2 2 4" xfId="42570"/>
    <cellStyle name="Normal 119 2 2 5" xfId="47413"/>
    <cellStyle name="Normal 119 2 3" xfId="6580"/>
    <cellStyle name="Normal 119 2 3 2" xfId="17363"/>
    <cellStyle name="Normal 119 2 4" xfId="12220"/>
    <cellStyle name="Normal 119 2 5" xfId="40295"/>
    <cellStyle name="Normal 119 2 6" xfId="45138"/>
    <cellStyle name="Normal 119 3" xfId="2666"/>
    <cellStyle name="Normal 119 3 2" xfId="7821"/>
    <cellStyle name="Normal 119 3 2 2" xfId="18604"/>
    <cellStyle name="Normal 119 3 3" xfId="13472"/>
    <cellStyle name="Normal 119 3 4" xfId="41532"/>
    <cellStyle name="Normal 119 3 5" xfId="46375"/>
    <cellStyle name="Normal 119 4" xfId="5529"/>
    <cellStyle name="Normal 119 4 2" xfId="16319"/>
    <cellStyle name="Normal 119 5" xfId="11148"/>
    <cellStyle name="Normal 119 6" xfId="39250"/>
    <cellStyle name="Normal 119 7" xfId="44096"/>
    <cellStyle name="Normal 12" xfId="287"/>
    <cellStyle name="Normal 120" xfId="288"/>
    <cellStyle name="Normal 120 2" xfId="1399"/>
    <cellStyle name="Normal 120 2 2" xfId="3714"/>
    <cellStyle name="Normal 120 2 2 2" xfId="8861"/>
    <cellStyle name="Normal 120 2 2 2 2" xfId="19644"/>
    <cellStyle name="Normal 120 2 2 3" xfId="14512"/>
    <cellStyle name="Normal 120 2 2 4" xfId="42571"/>
    <cellStyle name="Normal 120 2 2 5" xfId="47414"/>
    <cellStyle name="Normal 120 2 3" xfId="6581"/>
    <cellStyle name="Normal 120 2 3 2" xfId="17364"/>
    <cellStyle name="Normal 120 2 4" xfId="12221"/>
    <cellStyle name="Normal 120 2 5" xfId="40296"/>
    <cellStyle name="Normal 120 2 6" xfId="45139"/>
    <cellStyle name="Normal 120 3" xfId="2667"/>
    <cellStyle name="Normal 120 3 2" xfId="7822"/>
    <cellStyle name="Normal 120 3 2 2" xfId="18605"/>
    <cellStyle name="Normal 120 3 3" xfId="13473"/>
    <cellStyle name="Normal 120 3 4" xfId="41533"/>
    <cellStyle name="Normal 120 3 5" xfId="46376"/>
    <cellStyle name="Normal 120 4" xfId="5530"/>
    <cellStyle name="Normal 120 4 2" xfId="16320"/>
    <cellStyle name="Normal 120 5" xfId="11149"/>
    <cellStyle name="Normal 120 6" xfId="39251"/>
    <cellStyle name="Normal 120 7" xfId="44097"/>
    <cellStyle name="Normal 121" xfId="289"/>
    <cellStyle name="Normal 121 2" xfId="1400"/>
    <cellStyle name="Normal 121 2 2" xfId="3715"/>
    <cellStyle name="Normal 121 2 2 2" xfId="8862"/>
    <cellStyle name="Normal 121 2 2 2 2" xfId="19645"/>
    <cellStyle name="Normal 121 2 2 3" xfId="14513"/>
    <cellStyle name="Normal 121 2 2 4" xfId="42572"/>
    <cellStyle name="Normal 121 2 2 5" xfId="47415"/>
    <cellStyle name="Normal 121 2 3" xfId="6582"/>
    <cellStyle name="Normal 121 2 3 2" xfId="17365"/>
    <cellStyle name="Normal 121 2 4" xfId="12222"/>
    <cellStyle name="Normal 121 2 5" xfId="40297"/>
    <cellStyle name="Normal 121 2 6" xfId="45140"/>
    <cellStyle name="Normal 121 3" xfId="2668"/>
    <cellStyle name="Normal 121 3 2" xfId="7823"/>
    <cellStyle name="Normal 121 3 2 2" xfId="18606"/>
    <cellStyle name="Normal 121 3 3" xfId="13474"/>
    <cellStyle name="Normal 121 3 4" xfId="41534"/>
    <cellStyle name="Normal 121 3 5" xfId="46377"/>
    <cellStyle name="Normal 121 4" xfId="5531"/>
    <cellStyle name="Normal 121 4 2" xfId="16321"/>
    <cellStyle name="Normal 121 5" xfId="11150"/>
    <cellStyle name="Normal 121 6" xfId="39252"/>
    <cellStyle name="Normal 121 7" xfId="44098"/>
    <cellStyle name="Normal 122" xfId="290"/>
    <cellStyle name="Normal 122 2" xfId="1401"/>
    <cellStyle name="Normal 122 2 2" xfId="3716"/>
    <cellStyle name="Normal 122 2 2 2" xfId="8863"/>
    <cellStyle name="Normal 122 2 2 2 2" xfId="19646"/>
    <cellStyle name="Normal 122 2 2 3" xfId="14514"/>
    <cellStyle name="Normal 122 2 2 4" xfId="42573"/>
    <cellStyle name="Normal 122 2 2 5" xfId="47416"/>
    <cellStyle name="Normal 122 2 3" xfId="6583"/>
    <cellStyle name="Normal 122 2 3 2" xfId="17366"/>
    <cellStyle name="Normal 122 2 4" xfId="12223"/>
    <cellStyle name="Normal 122 2 5" xfId="40298"/>
    <cellStyle name="Normal 122 2 6" xfId="45141"/>
    <cellStyle name="Normal 122 3" xfId="2669"/>
    <cellStyle name="Normal 122 3 2" xfId="7824"/>
    <cellStyle name="Normal 122 3 2 2" xfId="18607"/>
    <cellStyle name="Normal 122 3 3" xfId="13475"/>
    <cellStyle name="Normal 122 3 4" xfId="41535"/>
    <cellStyle name="Normal 122 3 5" xfId="46378"/>
    <cellStyle name="Normal 122 4" xfId="5532"/>
    <cellStyle name="Normal 122 4 2" xfId="16322"/>
    <cellStyle name="Normal 122 5" xfId="11151"/>
    <cellStyle name="Normal 122 6" xfId="39253"/>
    <cellStyle name="Normal 122 7" xfId="44099"/>
    <cellStyle name="Normal 123" xfId="291"/>
    <cellStyle name="Normal 123 2" xfId="1402"/>
    <cellStyle name="Normal 123 2 2" xfId="3717"/>
    <cellStyle name="Normal 123 2 2 2" xfId="8864"/>
    <cellStyle name="Normal 123 2 2 2 2" xfId="19647"/>
    <cellStyle name="Normal 123 2 2 3" xfId="14515"/>
    <cellStyle name="Normal 123 2 2 4" xfId="42574"/>
    <cellStyle name="Normal 123 2 2 5" xfId="47417"/>
    <cellStyle name="Normal 123 2 3" xfId="6584"/>
    <cellStyle name="Normal 123 2 3 2" xfId="17367"/>
    <cellStyle name="Normal 123 2 4" xfId="12224"/>
    <cellStyle name="Normal 123 2 5" xfId="40299"/>
    <cellStyle name="Normal 123 2 6" xfId="45142"/>
    <cellStyle name="Normal 123 3" xfId="2670"/>
    <cellStyle name="Normal 123 3 2" xfId="7825"/>
    <cellStyle name="Normal 123 3 2 2" xfId="18608"/>
    <cellStyle name="Normal 123 3 3" xfId="13476"/>
    <cellStyle name="Normal 123 3 4" xfId="41536"/>
    <cellStyle name="Normal 123 3 5" xfId="46379"/>
    <cellStyle name="Normal 123 4" xfId="5533"/>
    <cellStyle name="Normal 123 4 2" xfId="16323"/>
    <cellStyle name="Normal 123 5" xfId="11152"/>
    <cellStyle name="Normal 123 6" xfId="39254"/>
    <cellStyle name="Normal 123 7" xfId="44100"/>
    <cellStyle name="Normal 124" xfId="292"/>
    <cellStyle name="Normal 124 2" xfId="1403"/>
    <cellStyle name="Normal 124 2 2" xfId="3718"/>
    <cellStyle name="Normal 124 2 2 2" xfId="8865"/>
    <cellStyle name="Normal 124 2 2 2 2" xfId="19648"/>
    <cellStyle name="Normal 124 2 2 3" xfId="14516"/>
    <cellStyle name="Normal 124 2 2 4" xfId="42575"/>
    <cellStyle name="Normal 124 2 2 5" xfId="47418"/>
    <cellStyle name="Normal 124 2 3" xfId="6585"/>
    <cellStyle name="Normal 124 2 3 2" xfId="17368"/>
    <cellStyle name="Normal 124 2 4" xfId="12225"/>
    <cellStyle name="Normal 124 2 5" xfId="40300"/>
    <cellStyle name="Normal 124 2 6" xfId="45143"/>
    <cellStyle name="Normal 124 3" xfId="2671"/>
    <cellStyle name="Normal 124 3 2" xfId="7826"/>
    <cellStyle name="Normal 124 3 2 2" xfId="18609"/>
    <cellStyle name="Normal 124 3 3" xfId="13477"/>
    <cellStyle name="Normal 124 3 4" xfId="41537"/>
    <cellStyle name="Normal 124 3 5" xfId="46380"/>
    <cellStyle name="Normal 124 4" xfId="5534"/>
    <cellStyle name="Normal 124 4 2" xfId="16324"/>
    <cellStyle name="Normal 124 5" xfId="11153"/>
    <cellStyle name="Normal 124 6" xfId="39255"/>
    <cellStyle name="Normal 124 7" xfId="44101"/>
    <cellStyle name="Normal 125" xfId="293"/>
    <cellStyle name="Normal 125 2" xfId="1404"/>
    <cellStyle name="Normal 125 2 2" xfId="3719"/>
    <cellStyle name="Normal 125 2 2 2" xfId="8866"/>
    <cellStyle name="Normal 125 2 2 2 2" xfId="19649"/>
    <cellStyle name="Normal 125 2 2 3" xfId="14517"/>
    <cellStyle name="Normal 125 2 2 4" xfId="42576"/>
    <cellStyle name="Normal 125 2 2 5" xfId="47419"/>
    <cellStyle name="Normal 125 2 3" xfId="6586"/>
    <cellStyle name="Normal 125 2 3 2" xfId="17369"/>
    <cellStyle name="Normal 125 2 4" xfId="12226"/>
    <cellStyle name="Normal 125 2 5" xfId="40301"/>
    <cellStyle name="Normal 125 2 6" xfId="45144"/>
    <cellStyle name="Normal 125 3" xfId="2672"/>
    <cellStyle name="Normal 125 3 2" xfId="7827"/>
    <cellStyle name="Normal 125 3 2 2" xfId="18610"/>
    <cellStyle name="Normal 125 3 3" xfId="13478"/>
    <cellStyle name="Normal 125 3 4" xfId="41538"/>
    <cellStyle name="Normal 125 3 5" xfId="46381"/>
    <cellStyle name="Normal 125 4" xfId="5535"/>
    <cellStyle name="Normal 125 4 2" xfId="16325"/>
    <cellStyle name="Normal 125 5" xfId="11154"/>
    <cellStyle name="Normal 125 6" xfId="39256"/>
    <cellStyle name="Normal 125 7" xfId="44102"/>
    <cellStyle name="Normal 126" xfId="294"/>
    <cellStyle name="Normal 126 2" xfId="1405"/>
    <cellStyle name="Normal 126 2 2" xfId="3720"/>
    <cellStyle name="Normal 126 2 2 2" xfId="8867"/>
    <cellStyle name="Normal 126 2 2 2 2" xfId="19650"/>
    <cellStyle name="Normal 126 2 2 3" xfId="14518"/>
    <cellStyle name="Normal 126 2 2 4" xfId="42577"/>
    <cellStyle name="Normal 126 2 2 5" xfId="47420"/>
    <cellStyle name="Normal 126 2 3" xfId="6587"/>
    <cellStyle name="Normal 126 2 3 2" xfId="17370"/>
    <cellStyle name="Normal 126 2 4" xfId="12227"/>
    <cellStyle name="Normal 126 2 5" xfId="40302"/>
    <cellStyle name="Normal 126 2 6" xfId="45145"/>
    <cellStyle name="Normal 126 3" xfId="2673"/>
    <cellStyle name="Normal 126 3 2" xfId="7828"/>
    <cellStyle name="Normal 126 3 2 2" xfId="18611"/>
    <cellStyle name="Normal 126 3 3" xfId="13479"/>
    <cellStyle name="Normal 126 3 4" xfId="41539"/>
    <cellStyle name="Normal 126 3 5" xfId="46382"/>
    <cellStyle name="Normal 126 4" xfId="5536"/>
    <cellStyle name="Normal 126 4 2" xfId="16326"/>
    <cellStyle name="Normal 126 5" xfId="11155"/>
    <cellStyle name="Normal 126 6" xfId="39257"/>
    <cellStyle name="Normal 126 7" xfId="44103"/>
    <cellStyle name="Normal 127" xfId="295"/>
    <cellStyle name="Normal 127 2" xfId="1406"/>
    <cellStyle name="Normal 127 2 2" xfId="3721"/>
    <cellStyle name="Normal 127 2 2 2" xfId="8868"/>
    <cellStyle name="Normal 127 2 2 2 2" xfId="19651"/>
    <cellStyle name="Normal 127 2 2 3" xfId="14519"/>
    <cellStyle name="Normal 127 2 2 4" xfId="42578"/>
    <cellStyle name="Normal 127 2 2 5" xfId="47421"/>
    <cellStyle name="Normal 127 2 3" xfId="6588"/>
    <cellStyle name="Normal 127 2 3 2" xfId="17371"/>
    <cellStyle name="Normal 127 2 4" xfId="12228"/>
    <cellStyle name="Normal 127 2 5" xfId="40303"/>
    <cellStyle name="Normal 127 2 6" xfId="45146"/>
    <cellStyle name="Normal 127 3" xfId="2674"/>
    <cellStyle name="Normal 127 3 2" xfId="7829"/>
    <cellStyle name="Normal 127 3 2 2" xfId="18612"/>
    <cellStyle name="Normal 127 3 3" xfId="13480"/>
    <cellStyle name="Normal 127 3 4" xfId="41540"/>
    <cellStyle name="Normal 127 3 5" xfId="46383"/>
    <cellStyle name="Normal 127 4" xfId="5537"/>
    <cellStyle name="Normal 127 4 2" xfId="16327"/>
    <cellStyle name="Normal 127 5" xfId="11156"/>
    <cellStyle name="Normal 127 6" xfId="39258"/>
    <cellStyle name="Normal 127 7" xfId="44104"/>
    <cellStyle name="Normal 128" xfId="296"/>
    <cellStyle name="Normal 128 2" xfId="1407"/>
    <cellStyle name="Normal 128 2 2" xfId="3722"/>
    <cellStyle name="Normal 128 2 2 2" xfId="8869"/>
    <cellStyle name="Normal 128 2 2 2 2" xfId="19652"/>
    <cellStyle name="Normal 128 2 2 3" xfId="14520"/>
    <cellStyle name="Normal 128 2 2 4" xfId="42579"/>
    <cellStyle name="Normal 128 2 2 5" xfId="47422"/>
    <cellStyle name="Normal 128 2 3" xfId="6589"/>
    <cellStyle name="Normal 128 2 3 2" xfId="17372"/>
    <cellStyle name="Normal 128 2 4" xfId="12229"/>
    <cellStyle name="Normal 128 2 5" xfId="40304"/>
    <cellStyle name="Normal 128 2 6" xfId="45147"/>
    <cellStyle name="Normal 128 3" xfId="2675"/>
    <cellStyle name="Normal 128 3 2" xfId="7830"/>
    <cellStyle name="Normal 128 3 2 2" xfId="18613"/>
    <cellStyle name="Normal 128 3 3" xfId="13481"/>
    <cellStyle name="Normal 128 3 4" xfId="41541"/>
    <cellStyle name="Normal 128 3 5" xfId="46384"/>
    <cellStyle name="Normal 128 4" xfId="5538"/>
    <cellStyle name="Normal 128 4 2" xfId="16328"/>
    <cellStyle name="Normal 128 5" xfId="11157"/>
    <cellStyle name="Normal 128 6" xfId="39259"/>
    <cellStyle name="Normal 128 7" xfId="44105"/>
    <cellStyle name="Normal 129" xfId="297"/>
    <cellStyle name="Normal 129 2" xfId="1408"/>
    <cellStyle name="Normal 129 2 2" xfId="3723"/>
    <cellStyle name="Normal 129 2 2 2" xfId="8870"/>
    <cellStyle name="Normal 129 2 2 2 2" xfId="19653"/>
    <cellStyle name="Normal 129 2 2 3" xfId="14521"/>
    <cellStyle name="Normal 129 2 2 4" xfId="42580"/>
    <cellStyle name="Normal 129 2 2 5" xfId="47423"/>
    <cellStyle name="Normal 129 2 3" xfId="6590"/>
    <cellStyle name="Normal 129 2 3 2" xfId="17373"/>
    <cellStyle name="Normal 129 2 4" xfId="12230"/>
    <cellStyle name="Normal 129 2 5" xfId="40305"/>
    <cellStyle name="Normal 129 2 6" xfId="45148"/>
    <cellStyle name="Normal 129 3" xfId="2676"/>
    <cellStyle name="Normal 129 3 2" xfId="7831"/>
    <cellStyle name="Normal 129 3 2 2" xfId="18614"/>
    <cellStyle name="Normal 129 3 3" xfId="13482"/>
    <cellStyle name="Normal 129 3 4" xfId="41542"/>
    <cellStyle name="Normal 129 3 5" xfId="46385"/>
    <cellStyle name="Normal 129 4" xfId="5539"/>
    <cellStyle name="Normal 129 4 2" xfId="16329"/>
    <cellStyle name="Normal 129 5" xfId="11158"/>
    <cellStyle name="Normal 129 6" xfId="39260"/>
    <cellStyle name="Normal 129 7" xfId="44106"/>
    <cellStyle name="Normal 13" xfId="298"/>
    <cellStyle name="Normal 13 2" xfId="1409"/>
    <cellStyle name="Normal 13 2 2" xfId="3724"/>
    <cellStyle name="Normal 13 2 2 2" xfId="8871"/>
    <cellStyle name="Normal 13 2 2 2 2" xfId="19654"/>
    <cellStyle name="Normal 13 2 2 3" xfId="14522"/>
    <cellStyle name="Normal 13 2 2 4" xfId="42581"/>
    <cellStyle name="Normal 13 2 2 5" xfId="47424"/>
    <cellStyle name="Normal 13 2 3" xfId="6591"/>
    <cellStyle name="Normal 13 2 3 2" xfId="17374"/>
    <cellStyle name="Normal 13 2 4" xfId="12231"/>
    <cellStyle name="Normal 13 2 5" xfId="40306"/>
    <cellStyle name="Normal 13 2 6" xfId="45149"/>
    <cellStyle name="Normal 13 3" xfId="2677"/>
    <cellStyle name="Normal 13 3 2" xfId="7832"/>
    <cellStyle name="Normal 13 3 2 2" xfId="18615"/>
    <cellStyle name="Normal 13 3 3" xfId="13483"/>
    <cellStyle name="Normal 13 3 4" xfId="41543"/>
    <cellStyle name="Normal 13 3 5" xfId="46386"/>
    <cellStyle name="Normal 13 4" xfId="5540"/>
    <cellStyle name="Normal 13 4 2" xfId="16330"/>
    <cellStyle name="Normal 13 5" xfId="11159"/>
    <cellStyle name="Normal 13 6" xfId="39261"/>
    <cellStyle name="Normal 13 7" xfId="44107"/>
    <cellStyle name="Normal 130" xfId="299"/>
    <cellStyle name="Normal 130 2" xfId="1410"/>
    <cellStyle name="Normal 130 2 2" xfId="3725"/>
    <cellStyle name="Normal 130 2 2 2" xfId="8872"/>
    <cellStyle name="Normal 130 2 2 2 2" xfId="19655"/>
    <cellStyle name="Normal 130 2 2 3" xfId="14523"/>
    <cellStyle name="Normal 130 2 2 4" xfId="42582"/>
    <cellStyle name="Normal 130 2 2 5" xfId="47425"/>
    <cellStyle name="Normal 130 2 3" xfId="6592"/>
    <cellStyle name="Normal 130 2 3 2" xfId="17375"/>
    <cellStyle name="Normal 130 2 4" xfId="12232"/>
    <cellStyle name="Normal 130 2 5" xfId="40307"/>
    <cellStyle name="Normal 130 2 6" xfId="45150"/>
    <cellStyle name="Normal 130 3" xfId="2678"/>
    <cellStyle name="Normal 130 3 2" xfId="7833"/>
    <cellStyle name="Normal 130 3 2 2" xfId="18616"/>
    <cellStyle name="Normal 130 3 3" xfId="13484"/>
    <cellStyle name="Normal 130 3 4" xfId="41544"/>
    <cellStyle name="Normal 130 3 5" xfId="46387"/>
    <cellStyle name="Normal 130 4" xfId="5541"/>
    <cellStyle name="Normal 130 4 2" xfId="16331"/>
    <cellStyle name="Normal 130 5" xfId="11160"/>
    <cellStyle name="Normal 130 6" xfId="39262"/>
    <cellStyle name="Normal 130 7" xfId="44108"/>
    <cellStyle name="Normal 131" xfId="300"/>
    <cellStyle name="Normal 131 2" xfId="1411"/>
    <cellStyle name="Normal 131 2 2" xfId="3726"/>
    <cellStyle name="Normal 131 2 2 2" xfId="8873"/>
    <cellStyle name="Normal 131 2 2 2 2" xfId="19656"/>
    <cellStyle name="Normal 131 2 2 3" xfId="14524"/>
    <cellStyle name="Normal 131 2 2 4" xfId="42583"/>
    <cellStyle name="Normal 131 2 2 5" xfId="47426"/>
    <cellStyle name="Normal 131 2 3" xfId="6593"/>
    <cellStyle name="Normal 131 2 3 2" xfId="17376"/>
    <cellStyle name="Normal 131 2 4" xfId="12233"/>
    <cellStyle name="Normal 131 2 5" xfId="40308"/>
    <cellStyle name="Normal 131 2 6" xfId="45151"/>
    <cellStyle name="Normal 131 3" xfId="2679"/>
    <cellStyle name="Normal 131 3 2" xfId="7834"/>
    <cellStyle name="Normal 131 3 2 2" xfId="18617"/>
    <cellStyle name="Normal 131 3 3" xfId="13485"/>
    <cellStyle name="Normal 131 3 4" xfId="41545"/>
    <cellStyle name="Normal 131 3 5" xfId="46388"/>
    <cellStyle name="Normal 131 4" xfId="5542"/>
    <cellStyle name="Normal 131 4 2" xfId="16332"/>
    <cellStyle name="Normal 131 5" xfId="11161"/>
    <cellStyle name="Normal 131 6" xfId="39263"/>
    <cellStyle name="Normal 131 7" xfId="44109"/>
    <cellStyle name="Normal 132" xfId="301"/>
    <cellStyle name="Normal 132 2" xfId="1412"/>
    <cellStyle name="Normal 132 2 2" xfId="3727"/>
    <cellStyle name="Normal 132 2 2 2" xfId="8874"/>
    <cellStyle name="Normal 132 2 2 2 2" xfId="19657"/>
    <cellStyle name="Normal 132 2 2 3" xfId="14525"/>
    <cellStyle name="Normal 132 2 2 4" xfId="42584"/>
    <cellStyle name="Normal 132 2 2 5" xfId="47427"/>
    <cellStyle name="Normal 132 2 3" xfId="6594"/>
    <cellStyle name="Normal 132 2 3 2" xfId="17377"/>
    <cellStyle name="Normal 132 2 4" xfId="12234"/>
    <cellStyle name="Normal 132 2 5" xfId="40309"/>
    <cellStyle name="Normal 132 2 6" xfId="45152"/>
    <cellStyle name="Normal 132 3" xfId="2680"/>
    <cellStyle name="Normal 132 3 2" xfId="7835"/>
    <cellStyle name="Normal 132 3 2 2" xfId="18618"/>
    <cellStyle name="Normal 132 3 3" xfId="13486"/>
    <cellStyle name="Normal 132 3 4" xfId="41546"/>
    <cellStyle name="Normal 132 3 5" xfId="46389"/>
    <cellStyle name="Normal 132 4" xfId="5543"/>
    <cellStyle name="Normal 132 4 2" xfId="16333"/>
    <cellStyle name="Normal 132 5" xfId="11162"/>
    <cellStyle name="Normal 132 6" xfId="39264"/>
    <cellStyle name="Normal 132 7" xfId="44110"/>
    <cellStyle name="Normal 133" xfId="302"/>
    <cellStyle name="Normal 133 2" xfId="1413"/>
    <cellStyle name="Normal 133 2 2" xfId="3728"/>
    <cellStyle name="Normal 133 2 2 2" xfId="8875"/>
    <cellStyle name="Normal 133 2 2 2 2" xfId="19658"/>
    <cellStyle name="Normal 133 2 2 3" xfId="14526"/>
    <cellStyle name="Normal 133 2 2 4" xfId="42585"/>
    <cellStyle name="Normal 133 2 2 5" xfId="47428"/>
    <cellStyle name="Normal 133 2 3" xfId="6595"/>
    <cellStyle name="Normal 133 2 3 2" xfId="17378"/>
    <cellStyle name="Normal 133 2 4" xfId="12235"/>
    <cellStyle name="Normal 133 2 5" xfId="40310"/>
    <cellStyle name="Normal 133 2 6" xfId="45153"/>
    <cellStyle name="Normal 133 3" xfId="2681"/>
    <cellStyle name="Normal 133 3 2" xfId="7836"/>
    <cellStyle name="Normal 133 3 2 2" xfId="18619"/>
    <cellStyle name="Normal 133 3 3" xfId="13487"/>
    <cellStyle name="Normal 133 3 4" xfId="41547"/>
    <cellStyle name="Normal 133 3 5" xfId="46390"/>
    <cellStyle name="Normal 133 4" xfId="5544"/>
    <cellStyle name="Normal 133 4 2" xfId="16334"/>
    <cellStyle name="Normal 133 5" xfId="11163"/>
    <cellStyle name="Normal 133 6" xfId="39265"/>
    <cellStyle name="Normal 133 7" xfId="44111"/>
    <cellStyle name="Normal 134" xfId="303"/>
    <cellStyle name="Normal 134 2" xfId="1414"/>
    <cellStyle name="Normal 134 2 2" xfId="3729"/>
    <cellStyle name="Normal 134 2 2 2" xfId="8876"/>
    <cellStyle name="Normal 134 2 2 2 2" xfId="19659"/>
    <cellStyle name="Normal 134 2 2 3" xfId="14527"/>
    <cellStyle name="Normal 134 2 2 4" xfId="42586"/>
    <cellStyle name="Normal 134 2 2 5" xfId="47429"/>
    <cellStyle name="Normal 134 2 3" xfId="6596"/>
    <cellStyle name="Normal 134 2 3 2" xfId="17379"/>
    <cellStyle name="Normal 134 2 4" xfId="12236"/>
    <cellStyle name="Normal 134 2 5" xfId="40311"/>
    <cellStyle name="Normal 134 2 6" xfId="45154"/>
    <cellStyle name="Normal 134 3" xfId="2682"/>
    <cellStyle name="Normal 134 3 2" xfId="7837"/>
    <cellStyle name="Normal 134 3 2 2" xfId="18620"/>
    <cellStyle name="Normal 134 3 3" xfId="13488"/>
    <cellStyle name="Normal 134 3 4" xfId="41548"/>
    <cellStyle name="Normal 134 3 5" xfId="46391"/>
    <cellStyle name="Normal 134 4" xfId="5545"/>
    <cellStyle name="Normal 134 4 2" xfId="16335"/>
    <cellStyle name="Normal 134 5" xfId="11164"/>
    <cellStyle name="Normal 134 6" xfId="39266"/>
    <cellStyle name="Normal 134 7" xfId="44112"/>
    <cellStyle name="Normal 135" xfId="304"/>
    <cellStyle name="Normal 135 2" xfId="1415"/>
    <cellStyle name="Normal 135 2 2" xfId="3730"/>
    <cellStyle name="Normal 135 2 2 2" xfId="8877"/>
    <cellStyle name="Normal 135 2 2 2 2" xfId="19660"/>
    <cellStyle name="Normal 135 2 2 3" xfId="14528"/>
    <cellStyle name="Normal 135 2 2 4" xfId="42587"/>
    <cellStyle name="Normal 135 2 2 5" xfId="47430"/>
    <cellStyle name="Normal 135 2 3" xfId="6597"/>
    <cellStyle name="Normal 135 2 3 2" xfId="17380"/>
    <cellStyle name="Normal 135 2 4" xfId="12237"/>
    <cellStyle name="Normal 135 2 5" xfId="40312"/>
    <cellStyle name="Normal 135 2 6" xfId="45155"/>
    <cellStyle name="Normal 135 3" xfId="2683"/>
    <cellStyle name="Normal 135 3 2" xfId="7838"/>
    <cellStyle name="Normal 135 3 2 2" xfId="18621"/>
    <cellStyle name="Normal 135 3 3" xfId="13489"/>
    <cellStyle name="Normal 135 3 4" xfId="41549"/>
    <cellStyle name="Normal 135 3 5" xfId="46392"/>
    <cellStyle name="Normal 135 4" xfId="5546"/>
    <cellStyle name="Normal 135 4 2" xfId="16336"/>
    <cellStyle name="Normal 135 5" xfId="11165"/>
    <cellStyle name="Normal 135 6" xfId="39267"/>
    <cellStyle name="Normal 135 7" xfId="44113"/>
    <cellStyle name="Normal 136" xfId="305"/>
    <cellStyle name="Normal 136 2" xfId="1416"/>
    <cellStyle name="Normal 136 2 2" xfId="3731"/>
    <cellStyle name="Normal 136 2 2 2" xfId="8878"/>
    <cellStyle name="Normal 136 2 2 2 2" xfId="19661"/>
    <cellStyle name="Normal 136 2 2 3" xfId="14529"/>
    <cellStyle name="Normal 136 2 2 4" xfId="42588"/>
    <cellStyle name="Normal 136 2 2 5" xfId="47431"/>
    <cellStyle name="Normal 136 2 3" xfId="6598"/>
    <cellStyle name="Normal 136 2 3 2" xfId="17381"/>
    <cellStyle name="Normal 136 2 4" xfId="12238"/>
    <cellStyle name="Normal 136 2 5" xfId="40313"/>
    <cellStyle name="Normal 136 2 6" xfId="45156"/>
    <cellStyle name="Normal 136 3" xfId="2684"/>
    <cellStyle name="Normal 136 3 2" xfId="7839"/>
    <cellStyle name="Normal 136 3 2 2" xfId="18622"/>
    <cellStyle name="Normal 136 3 3" xfId="13490"/>
    <cellStyle name="Normal 136 3 4" xfId="41550"/>
    <cellStyle name="Normal 136 3 5" xfId="46393"/>
    <cellStyle name="Normal 136 4" xfId="5547"/>
    <cellStyle name="Normal 136 4 2" xfId="16337"/>
    <cellStyle name="Normal 136 5" xfId="11166"/>
    <cellStyle name="Normal 136 6" xfId="39268"/>
    <cellStyle name="Normal 136 7" xfId="44114"/>
    <cellStyle name="Normal 137" xfId="306"/>
    <cellStyle name="Normal 137 2" xfId="1417"/>
    <cellStyle name="Normal 137 2 2" xfId="3732"/>
    <cellStyle name="Normal 137 2 2 2" xfId="8879"/>
    <cellStyle name="Normal 137 2 2 2 2" xfId="19662"/>
    <cellStyle name="Normal 137 2 2 3" xfId="14530"/>
    <cellStyle name="Normal 137 2 2 4" xfId="42589"/>
    <cellStyle name="Normal 137 2 2 5" xfId="47432"/>
    <cellStyle name="Normal 137 2 3" xfId="6599"/>
    <cellStyle name="Normal 137 2 3 2" xfId="17382"/>
    <cellStyle name="Normal 137 2 4" xfId="12239"/>
    <cellStyle name="Normal 137 2 5" xfId="40314"/>
    <cellStyle name="Normal 137 2 6" xfId="45157"/>
    <cellStyle name="Normal 137 3" xfId="2685"/>
    <cellStyle name="Normal 137 3 2" xfId="7840"/>
    <cellStyle name="Normal 137 3 2 2" xfId="18623"/>
    <cellStyle name="Normal 137 3 3" xfId="13491"/>
    <cellStyle name="Normal 137 3 4" xfId="41551"/>
    <cellStyle name="Normal 137 3 5" xfId="46394"/>
    <cellStyle name="Normal 137 4" xfId="5548"/>
    <cellStyle name="Normal 137 4 2" xfId="16338"/>
    <cellStyle name="Normal 137 5" xfId="11167"/>
    <cellStyle name="Normal 137 6" xfId="39269"/>
    <cellStyle name="Normal 137 7" xfId="44115"/>
    <cellStyle name="Normal 138" xfId="307"/>
    <cellStyle name="Normal 138 2" xfId="1418"/>
    <cellStyle name="Normal 138 2 2" xfId="3733"/>
    <cellStyle name="Normal 138 2 2 2" xfId="8880"/>
    <cellStyle name="Normal 138 2 2 2 2" xfId="19663"/>
    <cellStyle name="Normal 138 2 2 3" xfId="14531"/>
    <cellStyle name="Normal 138 2 2 4" xfId="42590"/>
    <cellStyle name="Normal 138 2 2 5" xfId="47433"/>
    <cellStyle name="Normal 138 2 3" xfId="6600"/>
    <cellStyle name="Normal 138 2 3 2" xfId="17383"/>
    <cellStyle name="Normal 138 2 4" xfId="12240"/>
    <cellStyle name="Normal 138 2 5" xfId="40315"/>
    <cellStyle name="Normal 138 2 6" xfId="45158"/>
    <cellStyle name="Normal 138 3" xfId="2686"/>
    <cellStyle name="Normal 138 3 2" xfId="7841"/>
    <cellStyle name="Normal 138 3 2 2" xfId="18624"/>
    <cellStyle name="Normal 138 3 3" xfId="13492"/>
    <cellStyle name="Normal 138 3 4" xfId="41552"/>
    <cellStyle name="Normal 138 3 5" xfId="46395"/>
    <cellStyle name="Normal 138 4" xfId="5549"/>
    <cellStyle name="Normal 138 4 2" xfId="16339"/>
    <cellStyle name="Normal 138 5" xfId="11168"/>
    <cellStyle name="Normal 138 6" xfId="39270"/>
    <cellStyle name="Normal 138 7" xfId="44116"/>
    <cellStyle name="Normal 139" xfId="308"/>
    <cellStyle name="Normal 139 2" xfId="1419"/>
    <cellStyle name="Normal 139 2 2" xfId="3734"/>
    <cellStyle name="Normal 139 2 2 2" xfId="8881"/>
    <cellStyle name="Normal 139 2 2 2 2" xfId="19664"/>
    <cellStyle name="Normal 139 2 2 3" xfId="14532"/>
    <cellStyle name="Normal 139 2 2 4" xfId="42591"/>
    <cellStyle name="Normal 139 2 2 5" xfId="47434"/>
    <cellStyle name="Normal 139 2 3" xfId="6601"/>
    <cellStyle name="Normal 139 2 3 2" xfId="17384"/>
    <cellStyle name="Normal 139 2 4" xfId="12241"/>
    <cellStyle name="Normal 139 2 5" xfId="40316"/>
    <cellStyle name="Normal 139 2 6" xfId="45159"/>
    <cellStyle name="Normal 139 3" xfId="2687"/>
    <cellStyle name="Normal 139 3 2" xfId="7842"/>
    <cellStyle name="Normal 139 3 2 2" xfId="18625"/>
    <cellStyle name="Normal 139 3 3" xfId="13493"/>
    <cellStyle name="Normal 139 3 4" xfId="41553"/>
    <cellStyle name="Normal 139 3 5" xfId="46396"/>
    <cellStyle name="Normal 139 4" xfId="5550"/>
    <cellStyle name="Normal 139 4 2" xfId="16340"/>
    <cellStyle name="Normal 139 5" xfId="11169"/>
    <cellStyle name="Normal 139 6" xfId="39271"/>
    <cellStyle name="Normal 139 7" xfId="44117"/>
    <cellStyle name="Normal 14" xfId="309"/>
    <cellStyle name="Normal 14 2" xfId="1420"/>
    <cellStyle name="Normal 14 2 2" xfId="3735"/>
    <cellStyle name="Normal 14 2 2 2" xfId="8882"/>
    <cellStyle name="Normal 14 2 2 2 2" xfId="19665"/>
    <cellStyle name="Normal 14 2 2 3" xfId="14533"/>
    <cellStyle name="Normal 14 2 2 4" xfId="42592"/>
    <cellStyle name="Normal 14 2 2 5" xfId="47435"/>
    <cellStyle name="Normal 14 2 3" xfId="6602"/>
    <cellStyle name="Normal 14 2 3 2" xfId="17385"/>
    <cellStyle name="Normal 14 2 4" xfId="12242"/>
    <cellStyle name="Normal 14 2 5" xfId="40317"/>
    <cellStyle name="Normal 14 2 6" xfId="45160"/>
    <cellStyle name="Normal 14 3" xfId="2688"/>
    <cellStyle name="Normal 14 3 2" xfId="7843"/>
    <cellStyle name="Normal 14 3 2 2" xfId="18626"/>
    <cellStyle name="Normal 14 3 3" xfId="13494"/>
    <cellStyle name="Normal 14 3 4" xfId="41554"/>
    <cellStyle name="Normal 14 3 5" xfId="46397"/>
    <cellStyle name="Normal 14 4" xfId="5551"/>
    <cellStyle name="Normal 14 4 2" xfId="16341"/>
    <cellStyle name="Normal 14 5" xfId="11170"/>
    <cellStyle name="Normal 14 6" xfId="39272"/>
    <cellStyle name="Normal 14 7" xfId="44118"/>
    <cellStyle name="Normal 140" xfId="310"/>
    <cellStyle name="Normal 140 2" xfId="1421"/>
    <cellStyle name="Normal 140 2 2" xfId="3736"/>
    <cellStyle name="Normal 140 2 2 2" xfId="8883"/>
    <cellStyle name="Normal 140 2 2 2 2" xfId="19666"/>
    <cellStyle name="Normal 140 2 2 3" xfId="14534"/>
    <cellStyle name="Normal 140 2 2 4" xfId="42593"/>
    <cellStyle name="Normal 140 2 2 5" xfId="47436"/>
    <cellStyle name="Normal 140 2 3" xfId="6603"/>
    <cellStyle name="Normal 140 2 3 2" xfId="17386"/>
    <cellStyle name="Normal 140 2 4" xfId="12243"/>
    <cellStyle name="Normal 140 2 5" xfId="40318"/>
    <cellStyle name="Normal 140 2 6" xfId="45161"/>
    <cellStyle name="Normal 140 3" xfId="2689"/>
    <cellStyle name="Normal 140 3 2" xfId="7844"/>
    <cellStyle name="Normal 140 3 2 2" xfId="18627"/>
    <cellStyle name="Normal 140 3 3" xfId="13495"/>
    <cellStyle name="Normal 140 3 4" xfId="41555"/>
    <cellStyle name="Normal 140 3 5" xfId="46398"/>
    <cellStyle name="Normal 140 4" xfId="5552"/>
    <cellStyle name="Normal 140 4 2" xfId="16342"/>
    <cellStyle name="Normal 140 5" xfId="11171"/>
    <cellStyle name="Normal 140 6" xfId="39273"/>
    <cellStyle name="Normal 140 7" xfId="44119"/>
    <cellStyle name="Normal 141" xfId="311"/>
    <cellStyle name="Normal 141 2" xfId="1422"/>
    <cellStyle name="Normal 141 2 2" xfId="3737"/>
    <cellStyle name="Normal 141 2 2 2" xfId="8884"/>
    <cellStyle name="Normal 141 2 2 2 2" xfId="19667"/>
    <cellStyle name="Normal 141 2 2 3" xfId="14535"/>
    <cellStyle name="Normal 141 2 2 4" xfId="42594"/>
    <cellStyle name="Normal 141 2 2 5" xfId="47437"/>
    <cellStyle name="Normal 141 2 3" xfId="6604"/>
    <cellStyle name="Normal 141 2 3 2" xfId="17387"/>
    <cellStyle name="Normal 141 2 4" xfId="12244"/>
    <cellStyle name="Normal 141 2 5" xfId="40319"/>
    <cellStyle name="Normal 141 2 6" xfId="45162"/>
    <cellStyle name="Normal 141 3" xfId="2690"/>
    <cellStyle name="Normal 141 3 2" xfId="7845"/>
    <cellStyle name="Normal 141 3 2 2" xfId="18628"/>
    <cellStyle name="Normal 141 3 3" xfId="13496"/>
    <cellStyle name="Normal 141 3 4" xfId="41556"/>
    <cellStyle name="Normal 141 3 5" xfId="46399"/>
    <cellStyle name="Normal 141 4" xfId="5553"/>
    <cellStyle name="Normal 141 4 2" xfId="16343"/>
    <cellStyle name="Normal 141 5" xfId="11172"/>
    <cellStyle name="Normal 141 6" xfId="39274"/>
    <cellStyle name="Normal 141 7" xfId="44120"/>
    <cellStyle name="Normal 142" xfId="312"/>
    <cellStyle name="Normal 142 2" xfId="1423"/>
    <cellStyle name="Normal 142 2 2" xfId="3738"/>
    <cellStyle name="Normal 142 2 2 2" xfId="8885"/>
    <cellStyle name="Normal 142 2 2 2 2" xfId="19668"/>
    <cellStyle name="Normal 142 2 2 3" xfId="14536"/>
    <cellStyle name="Normal 142 2 2 4" xfId="42595"/>
    <cellStyle name="Normal 142 2 2 5" xfId="47438"/>
    <cellStyle name="Normal 142 2 3" xfId="6605"/>
    <cellStyle name="Normal 142 2 3 2" xfId="17388"/>
    <cellStyle name="Normal 142 2 4" xfId="12245"/>
    <cellStyle name="Normal 142 2 5" xfId="40320"/>
    <cellStyle name="Normal 142 2 6" xfId="45163"/>
    <cellStyle name="Normal 142 3" xfId="2691"/>
    <cellStyle name="Normal 142 3 2" xfId="7846"/>
    <cellStyle name="Normal 142 3 2 2" xfId="18629"/>
    <cellStyle name="Normal 142 3 3" xfId="13497"/>
    <cellStyle name="Normal 142 3 4" xfId="41557"/>
    <cellStyle name="Normal 142 3 5" xfId="46400"/>
    <cellStyle name="Normal 142 4" xfId="5554"/>
    <cellStyle name="Normal 142 4 2" xfId="16344"/>
    <cellStyle name="Normal 142 5" xfId="11173"/>
    <cellStyle name="Normal 142 6" xfId="39275"/>
    <cellStyle name="Normal 142 7" xfId="44121"/>
    <cellStyle name="Normal 143" xfId="313"/>
    <cellStyle name="Normal 143 2" xfId="1424"/>
    <cellStyle name="Normal 143 2 2" xfId="3739"/>
    <cellStyle name="Normal 143 2 2 2" xfId="8886"/>
    <cellStyle name="Normal 143 2 2 2 2" xfId="19669"/>
    <cellStyle name="Normal 143 2 2 3" xfId="14537"/>
    <cellStyle name="Normal 143 2 2 4" xfId="42596"/>
    <cellStyle name="Normal 143 2 2 5" xfId="47439"/>
    <cellStyle name="Normal 143 2 3" xfId="6606"/>
    <cellStyle name="Normal 143 2 3 2" xfId="17389"/>
    <cellStyle name="Normal 143 2 4" xfId="12246"/>
    <cellStyle name="Normal 143 2 5" xfId="40321"/>
    <cellStyle name="Normal 143 2 6" xfId="45164"/>
    <cellStyle name="Normal 143 3" xfId="2692"/>
    <cellStyle name="Normal 143 3 2" xfId="7847"/>
    <cellStyle name="Normal 143 3 2 2" xfId="18630"/>
    <cellStyle name="Normal 143 3 3" xfId="13498"/>
    <cellStyle name="Normal 143 3 4" xfId="41558"/>
    <cellStyle name="Normal 143 3 5" xfId="46401"/>
    <cellStyle name="Normal 143 4" xfId="5555"/>
    <cellStyle name="Normal 143 4 2" xfId="16345"/>
    <cellStyle name="Normal 143 5" xfId="11174"/>
    <cellStyle name="Normal 143 6" xfId="39276"/>
    <cellStyle name="Normal 143 7" xfId="44122"/>
    <cellStyle name="Normal 144" xfId="314"/>
    <cellStyle name="Normal 144 2" xfId="1425"/>
    <cellStyle name="Normal 144 2 2" xfId="3740"/>
    <cellStyle name="Normal 144 2 2 2" xfId="8887"/>
    <cellStyle name="Normal 144 2 2 2 2" xfId="19670"/>
    <cellStyle name="Normal 144 2 2 3" xfId="14538"/>
    <cellStyle name="Normal 144 2 2 4" xfId="42597"/>
    <cellStyle name="Normal 144 2 2 5" xfId="47440"/>
    <cellStyle name="Normal 144 2 3" xfId="6607"/>
    <cellStyle name="Normal 144 2 3 2" xfId="17390"/>
    <cellStyle name="Normal 144 2 4" xfId="12247"/>
    <cellStyle name="Normal 144 2 5" xfId="40322"/>
    <cellStyle name="Normal 144 2 6" xfId="45165"/>
    <cellStyle name="Normal 144 3" xfId="2693"/>
    <cellStyle name="Normal 144 3 2" xfId="7848"/>
    <cellStyle name="Normal 144 3 2 2" xfId="18631"/>
    <cellStyle name="Normal 144 3 3" xfId="13499"/>
    <cellStyle name="Normal 144 3 4" xfId="41559"/>
    <cellStyle name="Normal 144 3 5" xfId="46402"/>
    <cellStyle name="Normal 144 4" xfId="5556"/>
    <cellStyle name="Normal 144 4 2" xfId="16346"/>
    <cellStyle name="Normal 144 5" xfId="11175"/>
    <cellStyle name="Normal 144 6" xfId="39277"/>
    <cellStyle name="Normal 144 7" xfId="44123"/>
    <cellStyle name="Normal 145" xfId="315"/>
    <cellStyle name="Normal 145 2" xfId="1426"/>
    <cellStyle name="Normal 145 2 2" xfId="3741"/>
    <cellStyle name="Normal 145 2 2 2" xfId="8888"/>
    <cellStyle name="Normal 145 2 2 2 2" xfId="19671"/>
    <cellStyle name="Normal 145 2 2 3" xfId="14539"/>
    <cellStyle name="Normal 145 2 2 4" xfId="42598"/>
    <cellStyle name="Normal 145 2 2 5" xfId="47441"/>
    <cellStyle name="Normal 145 2 3" xfId="6608"/>
    <cellStyle name="Normal 145 2 3 2" xfId="17391"/>
    <cellStyle name="Normal 145 2 4" xfId="12248"/>
    <cellStyle name="Normal 145 2 5" xfId="40323"/>
    <cellStyle name="Normal 145 2 6" xfId="45166"/>
    <cellStyle name="Normal 145 3" xfId="2694"/>
    <cellStyle name="Normal 145 3 2" xfId="7849"/>
    <cellStyle name="Normal 145 3 2 2" xfId="18632"/>
    <cellStyle name="Normal 145 3 3" xfId="13500"/>
    <cellStyle name="Normal 145 3 4" xfId="41560"/>
    <cellStyle name="Normal 145 3 5" xfId="46403"/>
    <cellStyle name="Normal 145 4" xfId="5557"/>
    <cellStyle name="Normal 145 4 2" xfId="16347"/>
    <cellStyle name="Normal 145 5" xfId="11176"/>
    <cellStyle name="Normal 145 6" xfId="39278"/>
    <cellStyle name="Normal 145 7" xfId="44124"/>
    <cellStyle name="Normal 146" xfId="316"/>
    <cellStyle name="Normal 146 2" xfId="1427"/>
    <cellStyle name="Normal 146 2 2" xfId="3742"/>
    <cellStyle name="Normal 146 2 2 2" xfId="8889"/>
    <cellStyle name="Normal 146 2 2 2 2" xfId="19672"/>
    <cellStyle name="Normal 146 2 2 3" xfId="14540"/>
    <cellStyle name="Normal 146 2 2 4" xfId="42599"/>
    <cellStyle name="Normal 146 2 2 5" xfId="47442"/>
    <cellStyle name="Normal 146 2 3" xfId="6609"/>
    <cellStyle name="Normal 146 2 3 2" xfId="17392"/>
    <cellStyle name="Normal 146 2 4" xfId="12249"/>
    <cellStyle name="Normal 146 2 5" xfId="40324"/>
    <cellStyle name="Normal 146 2 6" xfId="45167"/>
    <cellStyle name="Normal 146 3" xfId="2695"/>
    <cellStyle name="Normal 146 3 2" xfId="7850"/>
    <cellStyle name="Normal 146 3 2 2" xfId="18633"/>
    <cellStyle name="Normal 146 3 3" xfId="13501"/>
    <cellStyle name="Normal 146 3 4" xfId="41561"/>
    <cellStyle name="Normal 146 3 5" xfId="46404"/>
    <cellStyle name="Normal 146 4" xfId="5558"/>
    <cellStyle name="Normal 146 4 2" xfId="16348"/>
    <cellStyle name="Normal 146 5" xfId="11177"/>
    <cellStyle name="Normal 146 6" xfId="39279"/>
    <cellStyle name="Normal 146 7" xfId="44125"/>
    <cellStyle name="Normal 147" xfId="317"/>
    <cellStyle name="Normal 147 2" xfId="1428"/>
    <cellStyle name="Normal 147 2 2" xfId="3743"/>
    <cellStyle name="Normal 147 2 2 2" xfId="8890"/>
    <cellStyle name="Normal 147 2 2 2 2" xfId="19673"/>
    <cellStyle name="Normal 147 2 2 3" xfId="14541"/>
    <cellStyle name="Normal 147 2 2 4" xfId="42600"/>
    <cellStyle name="Normal 147 2 2 5" xfId="47443"/>
    <cellStyle name="Normal 147 2 3" xfId="6610"/>
    <cellStyle name="Normal 147 2 3 2" xfId="17393"/>
    <cellStyle name="Normal 147 2 4" xfId="12250"/>
    <cellStyle name="Normal 147 2 5" xfId="40325"/>
    <cellStyle name="Normal 147 2 6" xfId="45168"/>
    <cellStyle name="Normal 147 3" xfId="2696"/>
    <cellStyle name="Normal 147 3 2" xfId="7851"/>
    <cellStyle name="Normal 147 3 2 2" xfId="18634"/>
    <cellStyle name="Normal 147 3 3" xfId="13502"/>
    <cellStyle name="Normal 147 3 4" xfId="41562"/>
    <cellStyle name="Normal 147 3 5" xfId="46405"/>
    <cellStyle name="Normal 147 4" xfId="5559"/>
    <cellStyle name="Normal 147 4 2" xfId="16349"/>
    <cellStyle name="Normal 147 5" xfId="11178"/>
    <cellStyle name="Normal 147 6" xfId="39280"/>
    <cellStyle name="Normal 147 7" xfId="44126"/>
    <cellStyle name="Normal 148" xfId="318"/>
    <cellStyle name="Normal 148 2" xfId="1429"/>
    <cellStyle name="Normal 148 2 2" xfId="3744"/>
    <cellStyle name="Normal 148 2 2 2" xfId="8891"/>
    <cellStyle name="Normal 148 2 2 2 2" xfId="19674"/>
    <cellStyle name="Normal 148 2 2 3" xfId="14542"/>
    <cellStyle name="Normal 148 2 2 4" xfId="42601"/>
    <cellStyle name="Normal 148 2 2 5" xfId="47444"/>
    <cellStyle name="Normal 148 2 3" xfId="6611"/>
    <cellStyle name="Normal 148 2 3 2" xfId="17394"/>
    <cellStyle name="Normal 148 2 4" xfId="12251"/>
    <cellStyle name="Normal 148 2 5" xfId="40326"/>
    <cellStyle name="Normal 148 2 6" xfId="45169"/>
    <cellStyle name="Normal 148 3" xfId="2697"/>
    <cellStyle name="Normal 148 3 2" xfId="7852"/>
    <cellStyle name="Normal 148 3 2 2" xfId="18635"/>
    <cellStyle name="Normal 148 3 3" xfId="13503"/>
    <cellStyle name="Normal 148 3 4" xfId="41563"/>
    <cellStyle name="Normal 148 3 5" xfId="46406"/>
    <cellStyle name="Normal 148 4" xfId="5560"/>
    <cellStyle name="Normal 148 4 2" xfId="16350"/>
    <cellStyle name="Normal 148 5" xfId="11179"/>
    <cellStyle name="Normal 148 6" xfId="39281"/>
    <cellStyle name="Normal 148 7" xfId="44127"/>
    <cellStyle name="Normal 149" xfId="319"/>
    <cellStyle name="Normal 149 2" xfId="1430"/>
    <cellStyle name="Normal 149 2 2" xfId="3745"/>
    <cellStyle name="Normal 149 2 2 2" xfId="8892"/>
    <cellStyle name="Normal 149 2 2 2 2" xfId="19675"/>
    <cellStyle name="Normal 149 2 2 3" xfId="14543"/>
    <cellStyle name="Normal 149 2 2 4" xfId="42602"/>
    <cellStyle name="Normal 149 2 2 5" xfId="47445"/>
    <cellStyle name="Normal 149 2 3" xfId="6612"/>
    <cellStyle name="Normal 149 2 3 2" xfId="17395"/>
    <cellStyle name="Normal 149 2 4" xfId="12252"/>
    <cellStyle name="Normal 149 2 5" xfId="40327"/>
    <cellStyle name="Normal 149 2 6" xfId="45170"/>
    <cellStyle name="Normal 149 3" xfId="2698"/>
    <cellStyle name="Normal 149 3 2" xfId="7853"/>
    <cellStyle name="Normal 149 3 2 2" xfId="18636"/>
    <cellStyle name="Normal 149 3 3" xfId="13504"/>
    <cellStyle name="Normal 149 3 4" xfId="41564"/>
    <cellStyle name="Normal 149 3 5" xfId="46407"/>
    <cellStyle name="Normal 149 4" xfId="5561"/>
    <cellStyle name="Normal 149 4 2" xfId="16351"/>
    <cellStyle name="Normal 149 5" xfId="11180"/>
    <cellStyle name="Normal 149 6" xfId="39282"/>
    <cellStyle name="Normal 149 7" xfId="44128"/>
    <cellStyle name="Normal 15" xfId="320"/>
    <cellStyle name="Normal 15 2" xfId="1431"/>
    <cellStyle name="Normal 15 2 2" xfId="3746"/>
    <cellStyle name="Normal 15 2 2 2" xfId="8893"/>
    <cellStyle name="Normal 15 2 2 2 2" xfId="19676"/>
    <cellStyle name="Normal 15 2 2 3" xfId="14544"/>
    <cellStyle name="Normal 15 2 2 4" xfId="42603"/>
    <cellStyle name="Normal 15 2 2 5" xfId="47446"/>
    <cellStyle name="Normal 15 2 3" xfId="6613"/>
    <cellStyle name="Normal 15 2 3 2" xfId="17396"/>
    <cellStyle name="Normal 15 2 4" xfId="12253"/>
    <cellStyle name="Normal 15 2 5" xfId="40328"/>
    <cellStyle name="Normal 15 2 6" xfId="45171"/>
    <cellStyle name="Normal 15 3" xfId="2699"/>
    <cellStyle name="Normal 15 3 2" xfId="7854"/>
    <cellStyle name="Normal 15 3 2 2" xfId="18637"/>
    <cellStyle name="Normal 15 3 3" xfId="13505"/>
    <cellStyle name="Normal 15 3 4" xfId="41565"/>
    <cellStyle name="Normal 15 3 5" xfId="46408"/>
    <cellStyle name="Normal 15 4" xfId="5562"/>
    <cellStyle name="Normal 15 4 2" xfId="16352"/>
    <cellStyle name="Normal 15 5" xfId="11181"/>
    <cellStyle name="Normal 15 6" xfId="39283"/>
    <cellStyle name="Normal 15 7" xfId="44129"/>
    <cellStyle name="Normal 150" xfId="321"/>
    <cellStyle name="Normal 150 2" xfId="1432"/>
    <cellStyle name="Normal 150 2 2" xfId="3747"/>
    <cellStyle name="Normal 150 2 2 2" xfId="8894"/>
    <cellStyle name="Normal 150 2 2 2 2" xfId="19677"/>
    <cellStyle name="Normal 150 2 2 3" xfId="14545"/>
    <cellStyle name="Normal 150 2 2 4" xfId="42604"/>
    <cellStyle name="Normal 150 2 2 5" xfId="47447"/>
    <cellStyle name="Normal 150 2 3" xfId="6614"/>
    <cellStyle name="Normal 150 2 3 2" xfId="17397"/>
    <cellStyle name="Normal 150 2 4" xfId="12254"/>
    <cellStyle name="Normal 150 2 5" xfId="40329"/>
    <cellStyle name="Normal 150 2 6" xfId="45172"/>
    <cellStyle name="Normal 150 3" xfId="2700"/>
    <cellStyle name="Normal 150 3 2" xfId="7855"/>
    <cellStyle name="Normal 150 3 2 2" xfId="18638"/>
    <cellStyle name="Normal 150 3 3" xfId="13506"/>
    <cellStyle name="Normal 150 3 4" xfId="41566"/>
    <cellStyle name="Normal 150 3 5" xfId="46409"/>
    <cellStyle name="Normal 150 4" xfId="5563"/>
    <cellStyle name="Normal 150 4 2" xfId="16353"/>
    <cellStyle name="Normal 150 5" xfId="11182"/>
    <cellStyle name="Normal 150 6" xfId="39284"/>
    <cellStyle name="Normal 150 7" xfId="44130"/>
    <cellStyle name="Normal 151" xfId="322"/>
    <cellStyle name="Normal 151 2" xfId="1433"/>
    <cellStyle name="Normal 151 2 2" xfId="3748"/>
    <cellStyle name="Normal 151 2 2 2" xfId="8895"/>
    <cellStyle name="Normal 151 2 2 2 2" xfId="19678"/>
    <cellStyle name="Normal 151 2 2 3" xfId="14546"/>
    <cellStyle name="Normal 151 2 2 4" xfId="42605"/>
    <cellStyle name="Normal 151 2 2 5" xfId="47448"/>
    <cellStyle name="Normal 151 2 3" xfId="6615"/>
    <cellStyle name="Normal 151 2 3 2" xfId="17398"/>
    <cellStyle name="Normal 151 2 4" xfId="12255"/>
    <cellStyle name="Normal 151 2 5" xfId="40330"/>
    <cellStyle name="Normal 151 2 6" xfId="45173"/>
    <cellStyle name="Normal 151 3" xfId="2701"/>
    <cellStyle name="Normal 151 3 2" xfId="7856"/>
    <cellStyle name="Normal 151 3 2 2" xfId="18639"/>
    <cellStyle name="Normal 151 3 3" xfId="13507"/>
    <cellStyle name="Normal 151 3 4" xfId="41567"/>
    <cellStyle name="Normal 151 3 5" xfId="46410"/>
    <cellStyle name="Normal 151 4" xfId="5564"/>
    <cellStyle name="Normal 151 4 2" xfId="16354"/>
    <cellStyle name="Normal 151 5" xfId="11183"/>
    <cellStyle name="Normal 151 6" xfId="39285"/>
    <cellStyle name="Normal 151 7" xfId="44131"/>
    <cellStyle name="Normal 152" xfId="323"/>
    <cellStyle name="Normal 152 2" xfId="1434"/>
    <cellStyle name="Normal 152 2 2" xfId="3749"/>
    <cellStyle name="Normal 152 2 2 2" xfId="8896"/>
    <cellStyle name="Normal 152 2 2 2 2" xfId="19679"/>
    <cellStyle name="Normal 152 2 2 3" xfId="14547"/>
    <cellStyle name="Normal 152 2 2 4" xfId="42606"/>
    <cellStyle name="Normal 152 2 2 5" xfId="47449"/>
    <cellStyle name="Normal 152 2 3" xfId="6616"/>
    <cellStyle name="Normal 152 2 3 2" xfId="17399"/>
    <cellStyle name="Normal 152 2 4" xfId="12256"/>
    <cellStyle name="Normal 152 2 5" xfId="40331"/>
    <cellStyle name="Normal 152 2 6" xfId="45174"/>
    <cellStyle name="Normal 152 3" xfId="2702"/>
    <cellStyle name="Normal 152 3 2" xfId="7857"/>
    <cellStyle name="Normal 152 3 2 2" xfId="18640"/>
    <cellStyle name="Normal 152 3 3" xfId="13508"/>
    <cellStyle name="Normal 152 3 4" xfId="41568"/>
    <cellStyle name="Normal 152 3 5" xfId="46411"/>
    <cellStyle name="Normal 152 4" xfId="5565"/>
    <cellStyle name="Normal 152 4 2" xfId="16355"/>
    <cellStyle name="Normal 152 5" xfId="11184"/>
    <cellStyle name="Normal 152 6" xfId="39286"/>
    <cellStyle name="Normal 152 7" xfId="44132"/>
    <cellStyle name="Normal 153" xfId="324"/>
    <cellStyle name="Normal 153 2" xfId="1435"/>
    <cellStyle name="Normal 153 2 2" xfId="3750"/>
    <cellStyle name="Normal 153 2 2 2" xfId="8897"/>
    <cellStyle name="Normal 153 2 2 2 2" xfId="19680"/>
    <cellStyle name="Normal 153 2 2 3" xfId="14548"/>
    <cellStyle name="Normal 153 2 2 4" xfId="42607"/>
    <cellStyle name="Normal 153 2 2 5" xfId="47450"/>
    <cellStyle name="Normal 153 2 3" xfId="6617"/>
    <cellStyle name="Normal 153 2 3 2" xfId="17400"/>
    <cellStyle name="Normal 153 2 4" xfId="12257"/>
    <cellStyle name="Normal 153 2 5" xfId="40332"/>
    <cellStyle name="Normal 153 2 6" xfId="45175"/>
    <cellStyle name="Normal 153 3" xfId="2703"/>
    <cellStyle name="Normal 153 3 2" xfId="7858"/>
    <cellStyle name="Normal 153 3 2 2" xfId="18641"/>
    <cellStyle name="Normal 153 3 3" xfId="13509"/>
    <cellStyle name="Normal 153 3 4" xfId="41569"/>
    <cellStyle name="Normal 153 3 5" xfId="46412"/>
    <cellStyle name="Normal 153 4" xfId="5566"/>
    <cellStyle name="Normal 153 4 2" xfId="16356"/>
    <cellStyle name="Normal 153 5" xfId="11185"/>
    <cellStyle name="Normal 153 6" xfId="39287"/>
    <cellStyle name="Normal 153 7" xfId="44133"/>
    <cellStyle name="Normal 154" xfId="325"/>
    <cellStyle name="Normal 154 2" xfId="1436"/>
    <cellStyle name="Normal 154 2 2" xfId="3751"/>
    <cellStyle name="Normal 154 2 2 2" xfId="8898"/>
    <cellStyle name="Normal 154 2 2 2 2" xfId="19681"/>
    <cellStyle name="Normal 154 2 2 3" xfId="14549"/>
    <cellStyle name="Normal 154 2 2 4" xfId="42608"/>
    <cellStyle name="Normal 154 2 2 5" xfId="47451"/>
    <cellStyle name="Normal 154 2 3" xfId="6618"/>
    <cellStyle name="Normal 154 2 3 2" xfId="17401"/>
    <cellStyle name="Normal 154 2 4" xfId="12258"/>
    <cellStyle name="Normal 154 2 5" xfId="40333"/>
    <cellStyle name="Normal 154 2 6" xfId="45176"/>
    <cellStyle name="Normal 154 3" xfId="2704"/>
    <cellStyle name="Normal 154 3 2" xfId="7859"/>
    <cellStyle name="Normal 154 3 2 2" xfId="18642"/>
    <cellStyle name="Normal 154 3 3" xfId="13510"/>
    <cellStyle name="Normal 154 3 4" xfId="41570"/>
    <cellStyle name="Normal 154 3 5" xfId="46413"/>
    <cellStyle name="Normal 154 4" xfId="5567"/>
    <cellStyle name="Normal 154 4 2" xfId="16357"/>
    <cellStyle name="Normal 154 5" xfId="11186"/>
    <cellStyle name="Normal 154 6" xfId="39288"/>
    <cellStyle name="Normal 154 7" xfId="44134"/>
    <cellStyle name="Normal 155" xfId="326"/>
    <cellStyle name="Normal 155 2" xfId="1437"/>
    <cellStyle name="Normal 155 2 2" xfId="3752"/>
    <cellStyle name="Normal 155 2 2 2" xfId="8899"/>
    <cellStyle name="Normal 155 2 2 2 2" xfId="19682"/>
    <cellStyle name="Normal 155 2 2 3" xfId="14550"/>
    <cellStyle name="Normal 155 2 2 4" xfId="42609"/>
    <cellStyle name="Normal 155 2 2 5" xfId="47452"/>
    <cellStyle name="Normal 155 2 3" xfId="6619"/>
    <cellStyle name="Normal 155 2 3 2" xfId="17402"/>
    <cellStyle name="Normal 155 2 4" xfId="12259"/>
    <cellStyle name="Normal 155 2 5" xfId="40334"/>
    <cellStyle name="Normal 155 2 6" xfId="45177"/>
    <cellStyle name="Normal 155 3" xfId="2705"/>
    <cellStyle name="Normal 155 3 2" xfId="7860"/>
    <cellStyle name="Normal 155 3 2 2" xfId="18643"/>
    <cellStyle name="Normal 155 3 3" xfId="13511"/>
    <cellStyle name="Normal 155 3 4" xfId="41571"/>
    <cellStyle name="Normal 155 3 5" xfId="46414"/>
    <cellStyle name="Normal 155 4" xfId="5568"/>
    <cellStyle name="Normal 155 4 2" xfId="16358"/>
    <cellStyle name="Normal 155 5" xfId="11187"/>
    <cellStyle name="Normal 155 6" xfId="39289"/>
    <cellStyle name="Normal 155 7" xfId="44135"/>
    <cellStyle name="Normal 156" xfId="327"/>
    <cellStyle name="Normal 156 2" xfId="1438"/>
    <cellStyle name="Normal 156 2 2" xfId="3753"/>
    <cellStyle name="Normal 156 2 2 2" xfId="8900"/>
    <cellStyle name="Normal 156 2 2 2 2" xfId="19683"/>
    <cellStyle name="Normal 156 2 2 3" xfId="14551"/>
    <cellStyle name="Normal 156 2 2 4" xfId="42610"/>
    <cellStyle name="Normal 156 2 2 5" xfId="47453"/>
    <cellStyle name="Normal 156 2 3" xfId="6620"/>
    <cellStyle name="Normal 156 2 3 2" xfId="17403"/>
    <cellStyle name="Normal 156 2 4" xfId="12260"/>
    <cellStyle name="Normal 156 2 5" xfId="40335"/>
    <cellStyle name="Normal 156 2 6" xfId="45178"/>
    <cellStyle name="Normal 156 3" xfId="2706"/>
    <cellStyle name="Normal 156 3 2" xfId="7861"/>
    <cellStyle name="Normal 156 3 2 2" xfId="18644"/>
    <cellStyle name="Normal 156 3 3" xfId="13512"/>
    <cellStyle name="Normal 156 3 4" xfId="41572"/>
    <cellStyle name="Normal 156 3 5" xfId="46415"/>
    <cellStyle name="Normal 156 4" xfId="5569"/>
    <cellStyle name="Normal 156 4 2" xfId="16359"/>
    <cellStyle name="Normal 156 5" xfId="11188"/>
    <cellStyle name="Normal 156 6" xfId="39290"/>
    <cellStyle name="Normal 156 7" xfId="44136"/>
    <cellStyle name="Normal 157" xfId="328"/>
    <cellStyle name="Normal 157 2" xfId="1439"/>
    <cellStyle name="Normal 157 2 2" xfId="3754"/>
    <cellStyle name="Normal 157 2 2 2" xfId="8901"/>
    <cellStyle name="Normal 157 2 2 2 2" xfId="19684"/>
    <cellStyle name="Normal 157 2 2 3" xfId="14552"/>
    <cellStyle name="Normal 157 2 2 4" xfId="42611"/>
    <cellStyle name="Normal 157 2 2 5" xfId="47454"/>
    <cellStyle name="Normal 157 2 3" xfId="6621"/>
    <cellStyle name="Normal 157 2 3 2" xfId="17404"/>
    <cellStyle name="Normal 157 2 4" xfId="12261"/>
    <cellStyle name="Normal 157 2 5" xfId="40336"/>
    <cellStyle name="Normal 157 2 6" xfId="45179"/>
    <cellStyle name="Normal 157 3" xfId="2707"/>
    <cellStyle name="Normal 157 3 2" xfId="7862"/>
    <cellStyle name="Normal 157 3 2 2" xfId="18645"/>
    <cellStyle name="Normal 157 3 3" xfId="13513"/>
    <cellStyle name="Normal 157 3 4" xfId="41573"/>
    <cellStyle name="Normal 157 3 5" xfId="46416"/>
    <cellStyle name="Normal 157 4" xfId="5570"/>
    <cellStyle name="Normal 157 4 2" xfId="16360"/>
    <cellStyle name="Normal 157 5" xfId="11189"/>
    <cellStyle name="Normal 157 6" xfId="39291"/>
    <cellStyle name="Normal 157 7" xfId="44137"/>
    <cellStyle name="Normal 158" xfId="329"/>
    <cellStyle name="Normal 158 2" xfId="1440"/>
    <cellStyle name="Normal 158 2 2" xfId="3755"/>
    <cellStyle name="Normal 158 2 2 2" xfId="8902"/>
    <cellStyle name="Normal 158 2 2 2 2" xfId="19685"/>
    <cellStyle name="Normal 158 2 2 3" xfId="14553"/>
    <cellStyle name="Normal 158 2 2 4" xfId="42612"/>
    <cellStyle name="Normal 158 2 2 5" xfId="47455"/>
    <cellStyle name="Normal 158 2 3" xfId="6622"/>
    <cellStyle name="Normal 158 2 3 2" xfId="17405"/>
    <cellStyle name="Normal 158 2 4" xfId="12262"/>
    <cellStyle name="Normal 158 2 5" xfId="40337"/>
    <cellStyle name="Normal 158 2 6" xfId="45180"/>
    <cellStyle name="Normal 158 3" xfId="2708"/>
    <cellStyle name="Normal 158 3 2" xfId="7863"/>
    <cellStyle name="Normal 158 3 2 2" xfId="18646"/>
    <cellStyle name="Normal 158 3 3" xfId="13514"/>
    <cellStyle name="Normal 158 3 4" xfId="41574"/>
    <cellStyle name="Normal 158 3 5" xfId="46417"/>
    <cellStyle name="Normal 158 4" xfId="5571"/>
    <cellStyle name="Normal 158 4 2" xfId="16361"/>
    <cellStyle name="Normal 158 5" xfId="11190"/>
    <cellStyle name="Normal 158 6" xfId="39292"/>
    <cellStyle name="Normal 158 7" xfId="44138"/>
    <cellStyle name="Normal 159" xfId="330"/>
    <cellStyle name="Normal 159 2" xfId="1441"/>
    <cellStyle name="Normal 159 2 2" xfId="3756"/>
    <cellStyle name="Normal 159 2 2 2" xfId="8903"/>
    <cellStyle name="Normal 159 2 2 2 2" xfId="19686"/>
    <cellStyle name="Normal 159 2 2 3" xfId="14554"/>
    <cellStyle name="Normal 159 2 2 4" xfId="42613"/>
    <cellStyle name="Normal 159 2 2 5" xfId="47456"/>
    <cellStyle name="Normal 159 2 3" xfId="6623"/>
    <cellStyle name="Normal 159 2 3 2" xfId="17406"/>
    <cellStyle name="Normal 159 2 4" xfId="12263"/>
    <cellStyle name="Normal 159 2 5" xfId="40338"/>
    <cellStyle name="Normal 159 2 6" xfId="45181"/>
    <cellStyle name="Normal 159 3" xfId="2709"/>
    <cellStyle name="Normal 159 3 2" xfId="7864"/>
    <cellStyle name="Normal 159 3 2 2" xfId="18647"/>
    <cellStyle name="Normal 159 3 3" xfId="13515"/>
    <cellStyle name="Normal 159 3 4" xfId="41575"/>
    <cellStyle name="Normal 159 3 5" xfId="46418"/>
    <cellStyle name="Normal 159 4" xfId="5572"/>
    <cellStyle name="Normal 159 4 2" xfId="16362"/>
    <cellStyle name="Normal 159 5" xfId="11191"/>
    <cellStyle name="Normal 159 6" xfId="39293"/>
    <cellStyle name="Normal 159 7" xfId="44139"/>
    <cellStyle name="Normal 16" xfId="331"/>
    <cellStyle name="Normal 16 2" xfId="1442"/>
    <cellStyle name="Normal 16 2 2" xfId="3757"/>
    <cellStyle name="Normal 16 2 2 2" xfId="8904"/>
    <cellStyle name="Normal 16 2 2 2 2" xfId="19687"/>
    <cellStyle name="Normal 16 2 2 3" xfId="14555"/>
    <cellStyle name="Normal 16 2 2 4" xfId="42614"/>
    <cellStyle name="Normal 16 2 2 5" xfId="47457"/>
    <cellStyle name="Normal 16 2 3" xfId="6624"/>
    <cellStyle name="Normal 16 2 3 2" xfId="17407"/>
    <cellStyle name="Normal 16 2 4" xfId="12264"/>
    <cellStyle name="Normal 16 2 5" xfId="40339"/>
    <cellStyle name="Normal 16 2 6" xfId="45182"/>
    <cellStyle name="Normal 16 3" xfId="2710"/>
    <cellStyle name="Normal 16 3 2" xfId="7865"/>
    <cellStyle name="Normal 16 3 2 2" xfId="18648"/>
    <cellStyle name="Normal 16 3 3" xfId="13516"/>
    <cellStyle name="Normal 16 3 4" xfId="41576"/>
    <cellStyle name="Normal 16 3 5" xfId="46419"/>
    <cellStyle name="Normal 16 4" xfId="5573"/>
    <cellStyle name="Normal 16 4 2" xfId="16363"/>
    <cellStyle name="Normal 16 5" xfId="11192"/>
    <cellStyle name="Normal 16 6" xfId="39294"/>
    <cellStyle name="Normal 16 7" xfId="44140"/>
    <cellStyle name="Normal 160" xfId="332"/>
    <cellStyle name="Normal 160 2" xfId="1443"/>
    <cellStyle name="Normal 160 2 2" xfId="3758"/>
    <cellStyle name="Normal 160 2 2 2" xfId="8905"/>
    <cellStyle name="Normal 160 2 2 2 2" xfId="19688"/>
    <cellStyle name="Normal 160 2 2 3" xfId="14556"/>
    <cellStyle name="Normal 160 2 2 4" xfId="42615"/>
    <cellStyle name="Normal 160 2 2 5" xfId="47458"/>
    <cellStyle name="Normal 160 2 3" xfId="6625"/>
    <cellStyle name="Normal 160 2 3 2" xfId="17408"/>
    <cellStyle name="Normal 160 2 4" xfId="12265"/>
    <cellStyle name="Normal 160 2 5" xfId="40340"/>
    <cellStyle name="Normal 160 2 6" xfId="45183"/>
    <cellStyle name="Normal 160 3" xfId="2711"/>
    <cellStyle name="Normal 160 3 2" xfId="7866"/>
    <cellStyle name="Normal 160 3 2 2" xfId="18649"/>
    <cellStyle name="Normal 160 3 3" xfId="13517"/>
    <cellStyle name="Normal 160 3 4" xfId="41577"/>
    <cellStyle name="Normal 160 3 5" xfId="46420"/>
    <cellStyle name="Normal 160 4" xfId="5574"/>
    <cellStyle name="Normal 160 4 2" xfId="16364"/>
    <cellStyle name="Normal 160 5" xfId="11193"/>
    <cellStyle name="Normal 160 6" xfId="39295"/>
    <cellStyle name="Normal 160 7" xfId="44141"/>
    <cellStyle name="Normal 161" xfId="333"/>
    <cellStyle name="Normal 161 2" xfId="1444"/>
    <cellStyle name="Normal 161 2 2" xfId="3759"/>
    <cellStyle name="Normal 161 2 2 2" xfId="8906"/>
    <cellStyle name="Normal 161 2 2 2 2" xfId="19689"/>
    <cellStyle name="Normal 161 2 2 3" xfId="14557"/>
    <cellStyle name="Normal 161 2 2 4" xfId="42616"/>
    <cellStyle name="Normal 161 2 2 5" xfId="47459"/>
    <cellStyle name="Normal 161 2 3" xfId="6626"/>
    <cellStyle name="Normal 161 2 3 2" xfId="17409"/>
    <cellStyle name="Normal 161 2 4" xfId="12266"/>
    <cellStyle name="Normal 161 2 5" xfId="40341"/>
    <cellStyle name="Normal 161 2 6" xfId="45184"/>
    <cellStyle name="Normal 161 3" xfId="2712"/>
    <cellStyle name="Normal 161 3 2" xfId="7867"/>
    <cellStyle name="Normal 161 3 2 2" xfId="18650"/>
    <cellStyle name="Normal 161 3 3" xfId="13518"/>
    <cellStyle name="Normal 161 3 4" xfId="41578"/>
    <cellStyle name="Normal 161 3 5" xfId="46421"/>
    <cellStyle name="Normal 161 4" xfId="5575"/>
    <cellStyle name="Normal 161 4 2" xfId="16365"/>
    <cellStyle name="Normal 161 5" xfId="11194"/>
    <cellStyle name="Normal 161 6" xfId="39296"/>
    <cellStyle name="Normal 161 7" xfId="44142"/>
    <cellStyle name="Normal 162" xfId="334"/>
    <cellStyle name="Normal 162 2" xfId="1445"/>
    <cellStyle name="Normal 162 2 2" xfId="3760"/>
    <cellStyle name="Normal 162 2 2 2" xfId="8907"/>
    <cellStyle name="Normal 162 2 2 2 2" xfId="19690"/>
    <cellStyle name="Normal 162 2 2 3" xfId="14558"/>
    <cellStyle name="Normal 162 2 2 4" xfId="42617"/>
    <cellStyle name="Normal 162 2 2 5" xfId="47460"/>
    <cellStyle name="Normal 162 2 3" xfId="6627"/>
    <cellStyle name="Normal 162 2 3 2" xfId="17410"/>
    <cellStyle name="Normal 162 2 4" xfId="12267"/>
    <cellStyle name="Normal 162 2 5" xfId="40342"/>
    <cellStyle name="Normal 162 2 6" xfId="45185"/>
    <cellStyle name="Normal 162 3" xfId="2713"/>
    <cellStyle name="Normal 162 3 2" xfId="7868"/>
    <cellStyle name="Normal 162 3 2 2" xfId="18651"/>
    <cellStyle name="Normal 162 3 3" xfId="13519"/>
    <cellStyle name="Normal 162 3 4" xfId="41579"/>
    <cellStyle name="Normal 162 3 5" xfId="46422"/>
    <cellStyle name="Normal 162 4" xfId="5576"/>
    <cellStyle name="Normal 162 4 2" xfId="16366"/>
    <cellStyle name="Normal 162 5" xfId="11195"/>
    <cellStyle name="Normal 162 6" xfId="39297"/>
    <cellStyle name="Normal 162 7" xfId="44143"/>
    <cellStyle name="Normal 163" xfId="335"/>
    <cellStyle name="Normal 163 2" xfId="1446"/>
    <cellStyle name="Normal 163 2 2" xfId="3761"/>
    <cellStyle name="Normal 163 2 2 2" xfId="8908"/>
    <cellStyle name="Normal 163 2 2 2 2" xfId="19691"/>
    <cellStyle name="Normal 163 2 2 3" xfId="14559"/>
    <cellStyle name="Normal 163 2 2 4" xfId="42618"/>
    <cellStyle name="Normal 163 2 2 5" xfId="47461"/>
    <cellStyle name="Normal 163 2 3" xfId="6628"/>
    <cellStyle name="Normal 163 2 3 2" xfId="17411"/>
    <cellStyle name="Normal 163 2 4" xfId="12268"/>
    <cellStyle name="Normal 163 2 5" xfId="40343"/>
    <cellStyle name="Normal 163 2 6" xfId="45186"/>
    <cellStyle name="Normal 163 3" xfId="2714"/>
    <cellStyle name="Normal 163 3 2" xfId="7869"/>
    <cellStyle name="Normal 163 3 2 2" xfId="18652"/>
    <cellStyle name="Normal 163 3 3" xfId="13520"/>
    <cellStyle name="Normal 163 3 4" xfId="41580"/>
    <cellStyle name="Normal 163 3 5" xfId="46423"/>
    <cellStyle name="Normal 163 4" xfId="5577"/>
    <cellStyle name="Normal 163 4 2" xfId="16367"/>
    <cellStyle name="Normal 163 5" xfId="11196"/>
    <cellStyle name="Normal 163 6" xfId="39298"/>
    <cellStyle name="Normal 163 7" xfId="44144"/>
    <cellStyle name="Normal 164" xfId="336"/>
    <cellStyle name="Normal 164 2" xfId="1447"/>
    <cellStyle name="Normal 164 2 2" xfId="3762"/>
    <cellStyle name="Normal 164 2 2 2" xfId="8909"/>
    <cellStyle name="Normal 164 2 2 2 2" xfId="19692"/>
    <cellStyle name="Normal 164 2 2 3" xfId="14560"/>
    <cellStyle name="Normal 164 2 2 4" xfId="42619"/>
    <cellStyle name="Normal 164 2 2 5" xfId="47462"/>
    <cellStyle name="Normal 164 2 3" xfId="6629"/>
    <cellStyle name="Normal 164 2 3 2" xfId="17412"/>
    <cellStyle name="Normal 164 2 4" xfId="12269"/>
    <cellStyle name="Normal 164 2 5" xfId="40344"/>
    <cellStyle name="Normal 164 2 6" xfId="45187"/>
    <cellStyle name="Normal 164 3" xfId="2715"/>
    <cellStyle name="Normal 164 3 2" xfId="7870"/>
    <cellStyle name="Normal 164 3 2 2" xfId="18653"/>
    <cellStyle name="Normal 164 3 3" xfId="13521"/>
    <cellStyle name="Normal 164 3 4" xfId="41581"/>
    <cellStyle name="Normal 164 3 5" xfId="46424"/>
    <cellStyle name="Normal 164 4" xfId="5010"/>
    <cellStyle name="Normal 164 4 2" xfId="10158"/>
    <cellStyle name="Normal 164 4 2 2" xfId="20941"/>
    <cellStyle name="Normal 164 4 3" xfId="15808"/>
    <cellStyle name="Normal 164 4 4" xfId="43861"/>
    <cellStyle name="Normal 164 4 5" xfId="48704"/>
    <cellStyle name="Normal 164 5" xfId="5026"/>
    <cellStyle name="Normal 164 5 2" xfId="10174"/>
    <cellStyle name="Normal 164 5 2 2" xfId="20957"/>
    <cellStyle name="Normal 164 5 3" xfId="15823"/>
    <cellStyle name="Normal 164 6" xfId="5578"/>
    <cellStyle name="Normal 164 6 2" xfId="16368"/>
    <cellStyle name="Normal 164 7" xfId="11197"/>
    <cellStyle name="Normal 164 8" xfId="39299"/>
    <cellStyle name="Normal 164 9" xfId="44145"/>
    <cellStyle name="Normal 165" xfId="337"/>
    <cellStyle name="Normal 165 2" xfId="1448"/>
    <cellStyle name="Normal 165 2 2" xfId="3763"/>
    <cellStyle name="Normal 165 2 2 2" xfId="8910"/>
    <cellStyle name="Normal 165 2 2 2 2" xfId="19693"/>
    <cellStyle name="Normal 165 2 2 3" xfId="14561"/>
    <cellStyle name="Normal 165 2 2 4" xfId="42620"/>
    <cellStyle name="Normal 165 2 2 5" xfId="47463"/>
    <cellStyle name="Normal 165 2 3" xfId="6630"/>
    <cellStyle name="Normal 165 2 3 2" xfId="17413"/>
    <cellStyle name="Normal 165 2 4" xfId="12270"/>
    <cellStyle name="Normal 165 2 5" xfId="40345"/>
    <cellStyle name="Normal 165 2 6" xfId="45188"/>
    <cellStyle name="Normal 165 3" xfId="2716"/>
    <cellStyle name="Normal 165 3 2" xfId="7871"/>
    <cellStyle name="Normal 165 3 2 2" xfId="18654"/>
    <cellStyle name="Normal 165 3 3" xfId="13522"/>
    <cellStyle name="Normal 165 3 4" xfId="41582"/>
    <cellStyle name="Normal 165 3 5" xfId="46425"/>
    <cellStyle name="Normal 165 4" xfId="5579"/>
    <cellStyle name="Normal 165 4 2" xfId="16369"/>
    <cellStyle name="Normal 165 5" xfId="11198"/>
    <cellStyle name="Normal 165 6" xfId="39300"/>
    <cellStyle name="Normal 165 7" xfId="44146"/>
    <cellStyle name="Normal 166" xfId="466"/>
    <cellStyle name="Normal 166 2" xfId="1545"/>
    <cellStyle name="Normal 166 2 2" xfId="3854"/>
    <cellStyle name="Normal 166 2 2 2" xfId="9001"/>
    <cellStyle name="Normal 166 2 2 2 2" xfId="19784"/>
    <cellStyle name="Normal 166 2 2 3" xfId="14652"/>
    <cellStyle name="Normal 166 2 2 4" xfId="42711"/>
    <cellStyle name="Normal 166 2 2 5" xfId="47554"/>
    <cellStyle name="Normal 166 2 3" xfId="6720"/>
    <cellStyle name="Normal 166 2 3 2" xfId="17503"/>
    <cellStyle name="Normal 166 2 4" xfId="12365"/>
    <cellStyle name="Normal 166 2 5" xfId="40435"/>
    <cellStyle name="Normal 166 2 6" xfId="45278"/>
    <cellStyle name="Normal 166 3" xfId="2806"/>
    <cellStyle name="Normal 166 3 2" xfId="7960"/>
    <cellStyle name="Normal 166 3 2 2" xfId="18743"/>
    <cellStyle name="Normal 166 3 3" xfId="13611"/>
    <cellStyle name="Normal 166 3 4" xfId="41670"/>
    <cellStyle name="Normal 166 3 5" xfId="46513"/>
    <cellStyle name="Normal 166 4" xfId="5671"/>
    <cellStyle name="Normal 166 4 2" xfId="16460"/>
    <cellStyle name="Normal 166 5" xfId="11294"/>
    <cellStyle name="Normal 166 6" xfId="39390"/>
    <cellStyle name="Normal 166 7" xfId="44236"/>
    <cellStyle name="Normal 167" xfId="467"/>
    <cellStyle name="Normal 167 2" xfId="1546"/>
    <cellStyle name="Normal 167 2 2" xfId="3855"/>
    <cellStyle name="Normal 167 2 2 2" xfId="9002"/>
    <cellStyle name="Normal 167 2 2 2 2" xfId="19785"/>
    <cellStyle name="Normal 167 2 2 3" xfId="14653"/>
    <cellStyle name="Normal 167 2 2 4" xfId="42712"/>
    <cellStyle name="Normal 167 2 2 5" xfId="47555"/>
    <cellStyle name="Normal 167 2 3" xfId="6721"/>
    <cellStyle name="Normal 167 2 3 2" xfId="17504"/>
    <cellStyle name="Normal 167 2 4" xfId="12366"/>
    <cellStyle name="Normal 167 2 5" xfId="40436"/>
    <cellStyle name="Normal 167 2 6" xfId="45279"/>
    <cellStyle name="Normal 167 3" xfId="2807"/>
    <cellStyle name="Normal 167 3 2" xfId="7961"/>
    <cellStyle name="Normal 167 3 2 2" xfId="18744"/>
    <cellStyle name="Normal 167 3 3" xfId="13612"/>
    <cellStyle name="Normal 167 3 4" xfId="41671"/>
    <cellStyle name="Normal 167 3 5" xfId="46514"/>
    <cellStyle name="Normal 167 4" xfId="5672"/>
    <cellStyle name="Normal 167 4 2" xfId="16461"/>
    <cellStyle name="Normal 167 5" xfId="11295"/>
    <cellStyle name="Normal 167 6" xfId="39391"/>
    <cellStyle name="Normal 167 7" xfId="44237"/>
    <cellStyle name="Normal 168" xfId="468"/>
    <cellStyle name="Normal 168 2" xfId="1547"/>
    <cellStyle name="Normal 168 2 2" xfId="3856"/>
    <cellStyle name="Normal 168 2 2 2" xfId="9003"/>
    <cellStyle name="Normal 168 2 2 2 2" xfId="19786"/>
    <cellStyle name="Normal 168 2 2 3" xfId="14654"/>
    <cellStyle name="Normal 168 2 2 4" xfId="42713"/>
    <cellStyle name="Normal 168 2 2 5" xfId="47556"/>
    <cellStyle name="Normal 168 2 3" xfId="6722"/>
    <cellStyle name="Normal 168 2 3 2" xfId="17505"/>
    <cellStyle name="Normal 168 2 4" xfId="12367"/>
    <cellStyle name="Normal 168 2 5" xfId="40437"/>
    <cellStyle name="Normal 168 2 6" xfId="45280"/>
    <cellStyle name="Normal 168 3" xfId="2808"/>
    <cellStyle name="Normal 168 3 2" xfId="7962"/>
    <cellStyle name="Normal 168 3 2 2" xfId="18745"/>
    <cellStyle name="Normal 168 3 3" xfId="13613"/>
    <cellStyle name="Normal 168 3 4" xfId="41672"/>
    <cellStyle name="Normal 168 3 5" xfId="46515"/>
    <cellStyle name="Normal 168 4" xfId="5673"/>
    <cellStyle name="Normal 168 4 2" xfId="16462"/>
    <cellStyle name="Normal 168 5" xfId="11296"/>
    <cellStyle name="Normal 168 6" xfId="39392"/>
    <cellStyle name="Normal 168 7" xfId="44238"/>
    <cellStyle name="Normal 169" xfId="479"/>
    <cellStyle name="Normal 169 2" xfId="1571"/>
    <cellStyle name="Normal 169 2 2" xfId="3880"/>
    <cellStyle name="Normal 169 2 2 2" xfId="9027"/>
    <cellStyle name="Normal 169 2 2 2 2" xfId="19810"/>
    <cellStyle name="Normal 169 2 2 3" xfId="14678"/>
    <cellStyle name="Normal 169 2 2 4" xfId="42737"/>
    <cellStyle name="Normal 169 2 2 5" xfId="47580"/>
    <cellStyle name="Normal 169 2 3" xfId="6746"/>
    <cellStyle name="Normal 169 2 3 2" xfId="17529"/>
    <cellStyle name="Normal 169 2 4" xfId="12391"/>
    <cellStyle name="Normal 169 2 5" xfId="40461"/>
    <cellStyle name="Normal 169 2 6" xfId="45304"/>
    <cellStyle name="Normal 169 3" xfId="2819"/>
    <cellStyle name="Normal 169 3 2" xfId="7973"/>
    <cellStyle name="Normal 169 3 2 2" xfId="18756"/>
    <cellStyle name="Normal 169 3 3" xfId="13624"/>
    <cellStyle name="Normal 169 3 4" xfId="41683"/>
    <cellStyle name="Normal 169 3 5" xfId="46526"/>
    <cellStyle name="Normal 169 4" xfId="5684"/>
    <cellStyle name="Normal 169 4 2" xfId="16473"/>
    <cellStyle name="Normal 169 5" xfId="11307"/>
    <cellStyle name="Normal 169 6" xfId="39416"/>
    <cellStyle name="Normal 169 7" xfId="44262"/>
    <cellStyle name="Normal 17" xfId="338"/>
    <cellStyle name="Normal 17 2" xfId="1449"/>
    <cellStyle name="Normal 17 2 2" xfId="3764"/>
    <cellStyle name="Normal 17 2 2 2" xfId="8911"/>
    <cellStyle name="Normal 17 2 2 2 2" xfId="19694"/>
    <cellStyle name="Normal 17 2 2 3" xfId="14562"/>
    <cellStyle name="Normal 17 2 2 4" xfId="42621"/>
    <cellStyle name="Normal 17 2 2 5" xfId="47464"/>
    <cellStyle name="Normal 17 2 3" xfId="6631"/>
    <cellStyle name="Normal 17 2 3 2" xfId="17414"/>
    <cellStyle name="Normal 17 2 4" xfId="12271"/>
    <cellStyle name="Normal 17 2 5" xfId="40346"/>
    <cellStyle name="Normal 17 2 6" xfId="45189"/>
    <cellStyle name="Normal 17 3" xfId="2717"/>
    <cellStyle name="Normal 17 3 2" xfId="7872"/>
    <cellStyle name="Normal 17 3 2 2" xfId="18655"/>
    <cellStyle name="Normal 17 3 3" xfId="13523"/>
    <cellStyle name="Normal 17 3 4" xfId="41583"/>
    <cellStyle name="Normal 17 3 5" xfId="46426"/>
    <cellStyle name="Normal 17 4" xfId="5580"/>
    <cellStyle name="Normal 17 4 2" xfId="16370"/>
    <cellStyle name="Normal 17 5" xfId="11199"/>
    <cellStyle name="Normal 17 6" xfId="39301"/>
    <cellStyle name="Normal 17 7" xfId="44147"/>
    <cellStyle name="Normal 170" xfId="474"/>
    <cellStyle name="Normal 170 2" xfId="1566"/>
    <cellStyle name="Normal 170 2 2" xfId="3875"/>
    <cellStyle name="Normal 170 2 2 2" xfId="9022"/>
    <cellStyle name="Normal 170 2 2 2 2" xfId="19805"/>
    <cellStyle name="Normal 170 2 2 3" xfId="14673"/>
    <cellStyle name="Normal 170 2 2 4" xfId="42732"/>
    <cellStyle name="Normal 170 2 2 5" xfId="47575"/>
    <cellStyle name="Normal 170 2 3" xfId="6741"/>
    <cellStyle name="Normal 170 2 3 2" xfId="17524"/>
    <cellStyle name="Normal 170 2 4" xfId="12386"/>
    <cellStyle name="Normal 170 2 5" xfId="40456"/>
    <cellStyle name="Normal 170 2 6" xfId="45299"/>
    <cellStyle name="Normal 170 3" xfId="2814"/>
    <cellStyle name="Normal 170 3 2" xfId="7968"/>
    <cellStyle name="Normal 170 3 2 2" xfId="18751"/>
    <cellStyle name="Normal 170 3 3" xfId="13619"/>
    <cellStyle name="Normal 170 3 4" xfId="41678"/>
    <cellStyle name="Normal 170 3 5" xfId="46521"/>
    <cellStyle name="Normal 170 4" xfId="5679"/>
    <cellStyle name="Normal 170 4 2" xfId="16468"/>
    <cellStyle name="Normal 170 5" xfId="11302"/>
    <cellStyle name="Normal 170 6" xfId="39411"/>
    <cellStyle name="Normal 170 7" xfId="44257"/>
    <cellStyle name="Normal 171" xfId="482"/>
    <cellStyle name="Normal 171 2" xfId="1574"/>
    <cellStyle name="Normal 171 2 2" xfId="3883"/>
    <cellStyle name="Normal 171 2 2 2" xfId="9030"/>
    <cellStyle name="Normal 171 2 2 2 2" xfId="19813"/>
    <cellStyle name="Normal 171 2 2 3" xfId="14681"/>
    <cellStyle name="Normal 171 2 2 4" xfId="42740"/>
    <cellStyle name="Normal 171 2 2 5" xfId="47583"/>
    <cellStyle name="Normal 171 2 3" xfId="6749"/>
    <cellStyle name="Normal 171 2 3 2" xfId="17532"/>
    <cellStyle name="Normal 171 2 4" xfId="12394"/>
    <cellStyle name="Normal 171 2 5" xfId="40464"/>
    <cellStyle name="Normal 171 2 6" xfId="45307"/>
    <cellStyle name="Normal 171 3" xfId="2822"/>
    <cellStyle name="Normal 171 3 2" xfId="7976"/>
    <cellStyle name="Normal 171 3 2 2" xfId="18759"/>
    <cellStyle name="Normal 171 3 3" xfId="13627"/>
    <cellStyle name="Normal 171 3 4" xfId="41686"/>
    <cellStyle name="Normal 171 3 5" xfId="46529"/>
    <cellStyle name="Normal 171 4" xfId="5687"/>
    <cellStyle name="Normal 171 4 2" xfId="16476"/>
    <cellStyle name="Normal 171 5" xfId="11310"/>
    <cellStyle name="Normal 171 6" xfId="39419"/>
    <cellStyle name="Normal 171 7" xfId="44265"/>
    <cellStyle name="Normal 172" xfId="483"/>
    <cellStyle name="Normal 172 2" xfId="1575"/>
    <cellStyle name="Normal 172 2 2" xfId="3884"/>
    <cellStyle name="Normal 172 2 2 2" xfId="9031"/>
    <cellStyle name="Normal 172 2 2 2 2" xfId="19814"/>
    <cellStyle name="Normal 172 2 2 3" xfId="14682"/>
    <cellStyle name="Normal 172 2 2 4" xfId="42741"/>
    <cellStyle name="Normal 172 2 2 5" xfId="47584"/>
    <cellStyle name="Normal 172 2 3" xfId="6750"/>
    <cellStyle name="Normal 172 2 3 2" xfId="17533"/>
    <cellStyle name="Normal 172 2 4" xfId="12395"/>
    <cellStyle name="Normal 172 2 5" xfId="40465"/>
    <cellStyle name="Normal 172 2 6" xfId="45308"/>
    <cellStyle name="Normal 172 3" xfId="2823"/>
    <cellStyle name="Normal 172 3 2" xfId="7977"/>
    <cellStyle name="Normal 172 3 2 2" xfId="18760"/>
    <cellStyle name="Normal 172 3 3" xfId="13628"/>
    <cellStyle name="Normal 172 3 4" xfId="41687"/>
    <cellStyle name="Normal 172 3 5" xfId="46530"/>
    <cellStyle name="Normal 172 4" xfId="5688"/>
    <cellStyle name="Normal 172 4 2" xfId="16477"/>
    <cellStyle name="Normal 172 5" xfId="11311"/>
    <cellStyle name="Normal 172 6" xfId="39420"/>
    <cellStyle name="Normal 172 7" xfId="44266"/>
    <cellStyle name="Normal 173" xfId="484"/>
    <cellStyle name="Normal 173 2" xfId="1576"/>
    <cellStyle name="Normal 173 2 2" xfId="3885"/>
    <cellStyle name="Normal 173 2 2 2" xfId="9032"/>
    <cellStyle name="Normal 173 2 2 2 2" xfId="19815"/>
    <cellStyle name="Normal 173 2 2 3" xfId="14683"/>
    <cellStyle name="Normal 173 2 2 4" xfId="42742"/>
    <cellStyle name="Normal 173 2 2 5" xfId="47585"/>
    <cellStyle name="Normal 173 2 3" xfId="6751"/>
    <cellStyle name="Normal 173 2 3 2" xfId="17534"/>
    <cellStyle name="Normal 173 2 4" xfId="12396"/>
    <cellStyle name="Normal 173 2 5" xfId="40466"/>
    <cellStyle name="Normal 173 2 6" xfId="45309"/>
    <cellStyle name="Normal 173 3" xfId="2824"/>
    <cellStyle name="Normal 173 3 2" xfId="7978"/>
    <cellStyle name="Normal 173 3 2 2" xfId="18761"/>
    <cellStyle name="Normal 173 3 3" xfId="13629"/>
    <cellStyle name="Normal 173 3 4" xfId="41688"/>
    <cellStyle name="Normal 173 3 5" xfId="46531"/>
    <cellStyle name="Normal 173 4" xfId="5689"/>
    <cellStyle name="Normal 173 4 2" xfId="16478"/>
    <cellStyle name="Normal 173 5" xfId="11312"/>
    <cellStyle name="Normal 173 6" xfId="39421"/>
    <cellStyle name="Normal 173 7" xfId="44267"/>
    <cellStyle name="Normal 174" xfId="485"/>
    <cellStyle name="Normal 174 2" xfId="1577"/>
    <cellStyle name="Normal 174 2 2" xfId="3886"/>
    <cellStyle name="Normal 174 2 2 2" xfId="9033"/>
    <cellStyle name="Normal 174 2 2 2 2" xfId="19816"/>
    <cellStyle name="Normal 174 2 2 3" xfId="14684"/>
    <cellStyle name="Normal 174 2 2 4" xfId="42743"/>
    <cellStyle name="Normal 174 2 2 5" xfId="47586"/>
    <cellStyle name="Normal 174 2 3" xfId="6752"/>
    <cellStyle name="Normal 174 2 3 2" xfId="17535"/>
    <cellStyle name="Normal 174 2 4" xfId="12397"/>
    <cellStyle name="Normal 174 2 5" xfId="40467"/>
    <cellStyle name="Normal 174 2 6" xfId="45310"/>
    <cellStyle name="Normal 174 3" xfId="2825"/>
    <cellStyle name="Normal 174 3 2" xfId="7979"/>
    <cellStyle name="Normal 174 3 2 2" xfId="18762"/>
    <cellStyle name="Normal 174 3 3" xfId="13630"/>
    <cellStyle name="Normal 174 3 4" xfId="41689"/>
    <cellStyle name="Normal 174 3 5" xfId="46532"/>
    <cellStyle name="Normal 174 4" xfId="5690"/>
    <cellStyle name="Normal 174 4 2" xfId="16479"/>
    <cellStyle name="Normal 174 5" xfId="11313"/>
    <cellStyle name="Normal 174 6" xfId="39422"/>
    <cellStyle name="Normal 174 7" xfId="44268"/>
    <cellStyle name="Normal 175" xfId="486"/>
    <cellStyle name="Normal 175 2" xfId="1578"/>
    <cellStyle name="Normal 175 2 2" xfId="3887"/>
    <cellStyle name="Normal 175 2 2 2" xfId="9034"/>
    <cellStyle name="Normal 175 2 2 2 2" xfId="19817"/>
    <cellStyle name="Normal 175 2 2 3" xfId="14685"/>
    <cellStyle name="Normal 175 2 2 4" xfId="42744"/>
    <cellStyle name="Normal 175 2 2 5" xfId="47587"/>
    <cellStyle name="Normal 175 2 3" xfId="6753"/>
    <cellStyle name="Normal 175 2 3 2" xfId="17536"/>
    <cellStyle name="Normal 175 2 4" xfId="12398"/>
    <cellStyle name="Normal 175 2 5" xfId="40468"/>
    <cellStyle name="Normal 175 2 6" xfId="45311"/>
    <cellStyle name="Normal 175 3" xfId="2826"/>
    <cellStyle name="Normal 175 3 2" xfId="7980"/>
    <cellStyle name="Normal 175 3 2 2" xfId="18763"/>
    <cellStyle name="Normal 175 3 3" xfId="13631"/>
    <cellStyle name="Normal 175 3 4" xfId="41690"/>
    <cellStyle name="Normal 175 3 5" xfId="46533"/>
    <cellStyle name="Normal 175 4" xfId="5691"/>
    <cellStyle name="Normal 175 4 2" xfId="16480"/>
    <cellStyle name="Normal 175 5" xfId="11314"/>
    <cellStyle name="Normal 175 6" xfId="39423"/>
    <cellStyle name="Normal 175 7" xfId="44269"/>
    <cellStyle name="Normal 176" xfId="487"/>
    <cellStyle name="Normal 176 2" xfId="1579"/>
    <cellStyle name="Normal 176 2 2" xfId="3888"/>
    <cellStyle name="Normal 176 2 2 2" xfId="9035"/>
    <cellStyle name="Normal 176 2 2 2 2" xfId="19818"/>
    <cellStyle name="Normal 176 2 2 3" xfId="14686"/>
    <cellStyle name="Normal 176 2 2 4" xfId="42745"/>
    <cellStyle name="Normal 176 2 2 5" xfId="47588"/>
    <cellStyle name="Normal 176 2 3" xfId="6754"/>
    <cellStyle name="Normal 176 2 3 2" xfId="17537"/>
    <cellStyle name="Normal 176 2 4" xfId="12399"/>
    <cellStyle name="Normal 176 2 5" xfId="40469"/>
    <cellStyle name="Normal 176 2 6" xfId="45312"/>
    <cellStyle name="Normal 176 3" xfId="2827"/>
    <cellStyle name="Normal 176 3 2" xfId="7981"/>
    <cellStyle name="Normal 176 3 2 2" xfId="18764"/>
    <cellStyle name="Normal 176 3 3" xfId="13632"/>
    <cellStyle name="Normal 176 3 4" xfId="41691"/>
    <cellStyle name="Normal 176 3 5" xfId="46534"/>
    <cellStyle name="Normal 176 4" xfId="5692"/>
    <cellStyle name="Normal 176 4 2" xfId="16481"/>
    <cellStyle name="Normal 176 5" xfId="11315"/>
    <cellStyle name="Normal 176 6" xfId="39424"/>
    <cellStyle name="Normal 176 7" xfId="44270"/>
    <cellStyle name="Normal 177" xfId="488"/>
    <cellStyle name="Normal 177 2" xfId="1580"/>
    <cellStyle name="Normal 177 2 2" xfId="3889"/>
    <cellStyle name="Normal 177 2 2 2" xfId="9036"/>
    <cellStyle name="Normal 177 2 2 2 2" xfId="19819"/>
    <cellStyle name="Normal 177 2 2 3" xfId="14687"/>
    <cellStyle name="Normal 177 2 2 4" xfId="42746"/>
    <cellStyle name="Normal 177 2 2 5" xfId="47589"/>
    <cellStyle name="Normal 177 2 3" xfId="6755"/>
    <cellStyle name="Normal 177 2 3 2" xfId="17538"/>
    <cellStyle name="Normal 177 2 4" xfId="12400"/>
    <cellStyle name="Normal 177 2 5" xfId="40470"/>
    <cellStyle name="Normal 177 2 6" xfId="45313"/>
    <cellStyle name="Normal 177 3" xfId="2828"/>
    <cellStyle name="Normal 177 3 2" xfId="7982"/>
    <cellStyle name="Normal 177 3 2 2" xfId="18765"/>
    <cellStyle name="Normal 177 3 3" xfId="13633"/>
    <cellStyle name="Normal 177 3 4" xfId="41692"/>
    <cellStyle name="Normal 177 3 5" xfId="46535"/>
    <cellStyle name="Normal 177 4" xfId="5693"/>
    <cellStyle name="Normal 177 4 2" xfId="16482"/>
    <cellStyle name="Normal 177 5" xfId="11316"/>
    <cellStyle name="Normal 177 6" xfId="39425"/>
    <cellStyle name="Normal 177 7" xfId="44271"/>
    <cellStyle name="Normal 178" xfId="480"/>
    <cellStyle name="Normal 178 2" xfId="1572"/>
    <cellStyle name="Normal 178 2 2" xfId="3881"/>
    <cellStyle name="Normal 178 2 2 2" xfId="9028"/>
    <cellStyle name="Normal 178 2 2 2 2" xfId="19811"/>
    <cellStyle name="Normal 178 2 2 3" xfId="14679"/>
    <cellStyle name="Normal 178 2 2 4" xfId="42738"/>
    <cellStyle name="Normal 178 2 2 5" xfId="47581"/>
    <cellStyle name="Normal 178 2 3" xfId="6747"/>
    <cellStyle name="Normal 178 2 3 2" xfId="17530"/>
    <cellStyle name="Normal 178 2 4" xfId="12392"/>
    <cellStyle name="Normal 178 2 5" xfId="40462"/>
    <cellStyle name="Normal 178 2 6" xfId="45305"/>
    <cellStyle name="Normal 178 3" xfId="2820"/>
    <cellStyle name="Normal 178 3 2" xfId="7974"/>
    <cellStyle name="Normal 178 3 2 2" xfId="18757"/>
    <cellStyle name="Normal 178 3 3" xfId="13625"/>
    <cellStyle name="Normal 178 3 4" xfId="41684"/>
    <cellStyle name="Normal 178 3 5" xfId="46527"/>
    <cellStyle name="Normal 178 4" xfId="5685"/>
    <cellStyle name="Normal 178 4 2" xfId="16474"/>
    <cellStyle name="Normal 178 5" xfId="11308"/>
    <cellStyle name="Normal 178 6" xfId="39417"/>
    <cellStyle name="Normal 178 7" xfId="44263"/>
    <cellStyle name="Normal 179" xfId="489"/>
    <cellStyle name="Normal 179 2" xfId="1581"/>
    <cellStyle name="Normal 179 2 2" xfId="3890"/>
    <cellStyle name="Normal 179 2 2 2" xfId="9037"/>
    <cellStyle name="Normal 179 2 2 2 2" xfId="19820"/>
    <cellStyle name="Normal 179 2 2 3" xfId="14688"/>
    <cellStyle name="Normal 179 2 2 4" xfId="42747"/>
    <cellStyle name="Normal 179 2 2 5" xfId="47590"/>
    <cellStyle name="Normal 179 2 3" xfId="6756"/>
    <cellStyle name="Normal 179 2 3 2" xfId="17539"/>
    <cellStyle name="Normal 179 2 4" xfId="12401"/>
    <cellStyle name="Normal 179 2 5" xfId="40471"/>
    <cellStyle name="Normal 179 2 6" xfId="45314"/>
    <cellStyle name="Normal 179 3" xfId="2829"/>
    <cellStyle name="Normal 179 3 2" xfId="7983"/>
    <cellStyle name="Normal 179 3 2 2" xfId="18766"/>
    <cellStyle name="Normal 179 3 3" xfId="13634"/>
    <cellStyle name="Normal 179 3 4" xfId="41693"/>
    <cellStyle name="Normal 179 3 5" xfId="46536"/>
    <cellStyle name="Normal 179 4" xfId="5694"/>
    <cellStyle name="Normal 179 4 2" xfId="16483"/>
    <cellStyle name="Normal 179 5" xfId="11317"/>
    <cellStyle name="Normal 179 6" xfId="39426"/>
    <cellStyle name="Normal 179 7" xfId="44272"/>
    <cellStyle name="Normal 18" xfId="339"/>
    <cellStyle name="Normal 18 2" xfId="1450"/>
    <cellStyle name="Normal 18 2 2" xfId="3765"/>
    <cellStyle name="Normal 18 2 2 2" xfId="8912"/>
    <cellStyle name="Normal 18 2 2 2 2" xfId="19695"/>
    <cellStyle name="Normal 18 2 2 3" xfId="14563"/>
    <cellStyle name="Normal 18 2 2 4" xfId="42622"/>
    <cellStyle name="Normal 18 2 2 5" xfId="47465"/>
    <cellStyle name="Normal 18 2 3" xfId="6632"/>
    <cellStyle name="Normal 18 2 3 2" xfId="17415"/>
    <cellStyle name="Normal 18 2 4" xfId="12272"/>
    <cellStyle name="Normal 18 2 5" xfId="40347"/>
    <cellStyle name="Normal 18 2 6" xfId="45190"/>
    <cellStyle name="Normal 18 3" xfId="2718"/>
    <cellStyle name="Normal 18 3 2" xfId="7873"/>
    <cellStyle name="Normal 18 3 2 2" xfId="18656"/>
    <cellStyle name="Normal 18 3 3" xfId="13524"/>
    <cellStyle name="Normal 18 3 4" xfId="41584"/>
    <cellStyle name="Normal 18 3 5" xfId="46427"/>
    <cellStyle name="Normal 18 4" xfId="5581"/>
    <cellStyle name="Normal 18 4 2" xfId="16371"/>
    <cellStyle name="Normal 18 5" xfId="11200"/>
    <cellStyle name="Normal 18 6" xfId="39302"/>
    <cellStyle name="Normal 18 7" xfId="44148"/>
    <cellStyle name="Normal 180" xfId="490"/>
    <cellStyle name="Normal 180 2" xfId="1582"/>
    <cellStyle name="Normal 180 2 2" xfId="3891"/>
    <cellStyle name="Normal 180 2 2 2" xfId="9038"/>
    <cellStyle name="Normal 180 2 2 2 2" xfId="19821"/>
    <cellStyle name="Normal 180 2 2 3" xfId="14689"/>
    <cellStyle name="Normal 180 2 2 4" xfId="42748"/>
    <cellStyle name="Normal 180 2 2 5" xfId="47591"/>
    <cellStyle name="Normal 180 2 3" xfId="6757"/>
    <cellStyle name="Normal 180 2 3 2" xfId="17540"/>
    <cellStyle name="Normal 180 2 4" xfId="12402"/>
    <cellStyle name="Normal 180 2 5" xfId="40472"/>
    <cellStyle name="Normal 180 2 6" xfId="45315"/>
    <cellStyle name="Normal 180 3" xfId="2830"/>
    <cellStyle name="Normal 180 3 2" xfId="7984"/>
    <cellStyle name="Normal 180 3 2 2" xfId="18767"/>
    <cellStyle name="Normal 180 3 3" xfId="13635"/>
    <cellStyle name="Normal 180 3 4" xfId="41694"/>
    <cellStyle name="Normal 180 3 5" xfId="46537"/>
    <cellStyle name="Normal 180 4" xfId="5695"/>
    <cellStyle name="Normal 180 4 2" xfId="16484"/>
    <cellStyle name="Normal 180 5" xfId="11318"/>
    <cellStyle name="Normal 180 6" xfId="39427"/>
    <cellStyle name="Normal 180 7" xfId="44273"/>
    <cellStyle name="Normal 181" xfId="481"/>
    <cellStyle name="Normal 181 2" xfId="1573"/>
    <cellStyle name="Normal 181 2 2" xfId="3882"/>
    <cellStyle name="Normal 181 2 2 2" xfId="9029"/>
    <cellStyle name="Normal 181 2 2 2 2" xfId="19812"/>
    <cellStyle name="Normal 181 2 2 3" xfId="14680"/>
    <cellStyle name="Normal 181 2 2 4" xfId="42739"/>
    <cellStyle name="Normal 181 2 2 5" xfId="47582"/>
    <cellStyle name="Normal 181 2 3" xfId="6748"/>
    <cellStyle name="Normal 181 2 3 2" xfId="17531"/>
    <cellStyle name="Normal 181 2 4" xfId="12393"/>
    <cellStyle name="Normal 181 2 5" xfId="40463"/>
    <cellStyle name="Normal 181 2 6" xfId="45306"/>
    <cellStyle name="Normal 181 3" xfId="2821"/>
    <cellStyle name="Normal 181 3 2" xfId="7975"/>
    <cellStyle name="Normal 181 3 2 2" xfId="18758"/>
    <cellStyle name="Normal 181 3 3" xfId="13626"/>
    <cellStyle name="Normal 181 3 4" xfId="41685"/>
    <cellStyle name="Normal 181 3 5" xfId="46528"/>
    <cellStyle name="Normal 181 4" xfId="5686"/>
    <cellStyle name="Normal 181 4 2" xfId="16475"/>
    <cellStyle name="Normal 181 5" xfId="11309"/>
    <cellStyle name="Normal 181 6" xfId="39418"/>
    <cellStyle name="Normal 181 7" xfId="44264"/>
    <cellStyle name="Normal 182" xfId="493"/>
    <cellStyle name="Normal 182 2" xfId="1585"/>
    <cellStyle name="Normal 182 2 2" xfId="3894"/>
    <cellStyle name="Normal 182 2 2 2" xfId="9041"/>
    <cellStyle name="Normal 182 2 2 2 2" xfId="19824"/>
    <cellStyle name="Normal 182 2 2 3" xfId="14692"/>
    <cellStyle name="Normal 182 2 2 4" xfId="42751"/>
    <cellStyle name="Normal 182 2 2 5" xfId="47594"/>
    <cellStyle name="Normal 182 2 3" xfId="6760"/>
    <cellStyle name="Normal 182 2 3 2" xfId="17543"/>
    <cellStyle name="Normal 182 2 4" xfId="12405"/>
    <cellStyle name="Normal 182 2 5" xfId="40475"/>
    <cellStyle name="Normal 182 2 6" xfId="45318"/>
    <cellStyle name="Normal 182 3" xfId="2833"/>
    <cellStyle name="Normal 182 3 2" xfId="7987"/>
    <cellStyle name="Normal 182 3 2 2" xfId="18770"/>
    <cellStyle name="Normal 182 3 3" xfId="13638"/>
    <cellStyle name="Normal 182 3 4" xfId="41697"/>
    <cellStyle name="Normal 182 3 5" xfId="46540"/>
    <cellStyle name="Normal 182 4" xfId="5698"/>
    <cellStyle name="Normal 182 4 2" xfId="16487"/>
    <cellStyle name="Normal 182 5" xfId="11321"/>
    <cellStyle name="Normal 182 6" xfId="39430"/>
    <cellStyle name="Normal 182 7" xfId="44276"/>
    <cellStyle name="Normal 183" xfId="509"/>
    <cellStyle name="Normal 183 2" xfId="1601"/>
    <cellStyle name="Normal 183 2 2" xfId="3910"/>
    <cellStyle name="Normal 183 2 2 2" xfId="9057"/>
    <cellStyle name="Normal 183 2 2 2 2" xfId="19840"/>
    <cellStyle name="Normal 183 2 2 3" xfId="14708"/>
    <cellStyle name="Normal 183 2 2 4" xfId="42767"/>
    <cellStyle name="Normal 183 2 2 5" xfId="47610"/>
    <cellStyle name="Normal 183 2 3" xfId="6776"/>
    <cellStyle name="Normal 183 2 3 2" xfId="17559"/>
    <cellStyle name="Normal 183 2 4" xfId="12421"/>
    <cellStyle name="Normal 183 2 5" xfId="40491"/>
    <cellStyle name="Normal 183 2 6" xfId="45334"/>
    <cellStyle name="Normal 183 3" xfId="2849"/>
    <cellStyle name="Normal 183 3 2" xfId="8003"/>
    <cellStyle name="Normal 183 3 2 2" xfId="18786"/>
    <cellStyle name="Normal 183 3 3" xfId="13654"/>
    <cellStyle name="Normal 183 3 4" xfId="41713"/>
    <cellStyle name="Normal 183 3 5" xfId="46556"/>
    <cellStyle name="Normal 183 4" xfId="5714"/>
    <cellStyle name="Normal 183 4 2" xfId="16503"/>
    <cellStyle name="Normal 183 5" xfId="11337"/>
    <cellStyle name="Normal 183 6" xfId="39446"/>
    <cellStyle name="Normal 183 7" xfId="44292"/>
    <cellStyle name="Normal 184" xfId="511"/>
    <cellStyle name="Normal 184 2" xfId="1604"/>
    <cellStyle name="Normal 184 2 2" xfId="3913"/>
    <cellStyle name="Normal 184 2 2 2" xfId="9060"/>
    <cellStyle name="Normal 184 2 2 2 2" xfId="19843"/>
    <cellStyle name="Normal 184 2 2 3" xfId="14711"/>
    <cellStyle name="Normal 184 2 2 4" xfId="42770"/>
    <cellStyle name="Normal 184 2 2 5" xfId="47613"/>
    <cellStyle name="Normal 184 2 3" xfId="6779"/>
    <cellStyle name="Normal 184 2 3 2" xfId="17562"/>
    <cellStyle name="Normal 184 2 4" xfId="12424"/>
    <cellStyle name="Normal 184 2 5" xfId="40494"/>
    <cellStyle name="Normal 184 2 6" xfId="45337"/>
    <cellStyle name="Normal 184 3" xfId="2852"/>
    <cellStyle name="Normal 184 3 2" xfId="8006"/>
    <cellStyle name="Normal 184 3 2 2" xfId="18789"/>
    <cellStyle name="Normal 184 3 3" xfId="13657"/>
    <cellStyle name="Normal 184 3 4" xfId="41716"/>
    <cellStyle name="Normal 184 3 5" xfId="46559"/>
    <cellStyle name="Normal 184 4" xfId="5717"/>
    <cellStyle name="Normal 184 4 2" xfId="16506"/>
    <cellStyle name="Normal 184 5" xfId="11340"/>
    <cellStyle name="Normal 184 6" xfId="39449"/>
    <cellStyle name="Normal 184 7" xfId="44295"/>
    <cellStyle name="Normal 185" xfId="527"/>
    <cellStyle name="Normal 185 2" xfId="1618"/>
    <cellStyle name="Normal 185 2 2" xfId="3927"/>
    <cellStyle name="Normal 185 2 2 2" xfId="9074"/>
    <cellStyle name="Normal 185 2 2 2 2" xfId="19857"/>
    <cellStyle name="Normal 185 2 2 3" xfId="14725"/>
    <cellStyle name="Normal 185 2 2 4" xfId="42784"/>
    <cellStyle name="Normal 185 2 2 5" xfId="47627"/>
    <cellStyle name="Normal 185 2 3" xfId="6793"/>
    <cellStyle name="Normal 185 2 3 2" xfId="17576"/>
    <cellStyle name="Normal 185 2 4" xfId="12438"/>
    <cellStyle name="Normal 185 2 5" xfId="40508"/>
    <cellStyle name="Normal 185 2 6" xfId="45351"/>
    <cellStyle name="Normal 185 3" xfId="2866"/>
    <cellStyle name="Normal 185 3 2" xfId="8020"/>
    <cellStyle name="Normal 185 3 2 2" xfId="18803"/>
    <cellStyle name="Normal 185 3 3" xfId="13671"/>
    <cellStyle name="Normal 185 3 4" xfId="41730"/>
    <cellStyle name="Normal 185 3 5" xfId="46573"/>
    <cellStyle name="Normal 185 4" xfId="5731"/>
    <cellStyle name="Normal 185 4 2" xfId="16520"/>
    <cellStyle name="Normal 185 5" xfId="11355"/>
    <cellStyle name="Normal 185 6" xfId="39463"/>
    <cellStyle name="Normal 185 7" xfId="44309"/>
    <cellStyle name="Normal 186" xfId="542"/>
    <cellStyle name="Normal 186 2" xfId="1633"/>
    <cellStyle name="Normal 186 2 2" xfId="3942"/>
    <cellStyle name="Normal 186 2 2 2" xfId="9089"/>
    <cellStyle name="Normal 186 2 2 2 2" xfId="19872"/>
    <cellStyle name="Normal 186 2 2 3" xfId="14740"/>
    <cellStyle name="Normal 186 2 2 4" xfId="42799"/>
    <cellStyle name="Normal 186 2 2 5" xfId="47642"/>
    <cellStyle name="Normal 186 2 3" xfId="6808"/>
    <cellStyle name="Normal 186 2 3 2" xfId="17591"/>
    <cellStyle name="Normal 186 2 4" xfId="12453"/>
    <cellStyle name="Normal 186 2 5" xfId="40523"/>
    <cellStyle name="Normal 186 2 6" xfId="45366"/>
    <cellStyle name="Normal 186 3" xfId="2881"/>
    <cellStyle name="Normal 186 3 2" xfId="8035"/>
    <cellStyle name="Normal 186 3 2 2" xfId="18818"/>
    <cellStyle name="Normal 186 3 3" xfId="13686"/>
    <cellStyle name="Normal 186 3 4" xfId="41745"/>
    <cellStyle name="Normal 186 3 5" xfId="46588"/>
    <cellStyle name="Normal 186 4" xfId="5746"/>
    <cellStyle name="Normal 186 4 2" xfId="16535"/>
    <cellStyle name="Normal 186 5" xfId="11370"/>
    <cellStyle name="Normal 186 6" xfId="39478"/>
    <cellStyle name="Normal 186 7" xfId="44324"/>
    <cellStyle name="Normal 187" xfId="543"/>
    <cellStyle name="Normal 187 2" xfId="1634"/>
    <cellStyle name="Normal 187 2 2" xfId="3943"/>
    <cellStyle name="Normal 187 2 2 2" xfId="9090"/>
    <cellStyle name="Normal 187 2 2 2 2" xfId="19873"/>
    <cellStyle name="Normal 187 2 2 3" xfId="14741"/>
    <cellStyle name="Normal 187 2 2 4" xfId="42800"/>
    <cellStyle name="Normal 187 2 2 5" xfId="47643"/>
    <cellStyle name="Normal 187 2 3" xfId="6809"/>
    <cellStyle name="Normal 187 2 3 2" xfId="17592"/>
    <cellStyle name="Normal 187 2 4" xfId="12454"/>
    <cellStyle name="Normal 187 2 5" xfId="40524"/>
    <cellStyle name="Normal 187 2 6" xfId="45367"/>
    <cellStyle name="Normal 187 3" xfId="2882"/>
    <cellStyle name="Normal 187 3 2" xfId="8036"/>
    <cellStyle name="Normal 187 3 2 2" xfId="18819"/>
    <cellStyle name="Normal 187 3 3" xfId="13687"/>
    <cellStyle name="Normal 187 3 4" xfId="41746"/>
    <cellStyle name="Normal 187 3 5" xfId="46589"/>
    <cellStyle name="Normal 187 4" xfId="5747"/>
    <cellStyle name="Normal 187 4 2" xfId="16536"/>
    <cellStyle name="Normal 187 5" xfId="11371"/>
    <cellStyle name="Normal 187 6" xfId="39479"/>
    <cellStyle name="Normal 187 7" xfId="44325"/>
    <cellStyle name="Normal 188" xfId="541"/>
    <cellStyle name="Normal 188 2" xfId="1632"/>
    <cellStyle name="Normal 188 2 2" xfId="3941"/>
    <cellStyle name="Normal 188 2 2 2" xfId="9088"/>
    <cellStyle name="Normal 188 2 2 2 2" xfId="19871"/>
    <cellStyle name="Normal 188 2 2 3" xfId="14739"/>
    <cellStyle name="Normal 188 2 2 4" xfId="42798"/>
    <cellStyle name="Normal 188 2 2 5" xfId="47641"/>
    <cellStyle name="Normal 188 2 3" xfId="6807"/>
    <cellStyle name="Normal 188 2 3 2" xfId="17590"/>
    <cellStyle name="Normal 188 2 4" xfId="12452"/>
    <cellStyle name="Normal 188 2 5" xfId="40522"/>
    <cellStyle name="Normal 188 2 6" xfId="45365"/>
    <cellStyle name="Normal 188 3" xfId="2880"/>
    <cellStyle name="Normal 188 3 2" xfId="8034"/>
    <cellStyle name="Normal 188 3 2 2" xfId="18817"/>
    <cellStyle name="Normal 188 3 3" xfId="13685"/>
    <cellStyle name="Normal 188 3 4" xfId="41744"/>
    <cellStyle name="Normal 188 3 5" xfId="46587"/>
    <cellStyle name="Normal 188 4" xfId="5745"/>
    <cellStyle name="Normal 188 4 2" xfId="16534"/>
    <cellStyle name="Normal 188 5" xfId="11369"/>
    <cellStyle name="Normal 188 6" xfId="39477"/>
    <cellStyle name="Normal 188 7" xfId="44323"/>
    <cellStyle name="Normal 189" xfId="544"/>
    <cellStyle name="Normal 189 2" xfId="1635"/>
    <cellStyle name="Normal 189 2 2" xfId="3944"/>
    <cellStyle name="Normal 189 2 2 2" xfId="9091"/>
    <cellStyle name="Normal 189 2 2 2 2" xfId="19874"/>
    <cellStyle name="Normal 189 2 2 3" xfId="14742"/>
    <cellStyle name="Normal 189 2 2 4" xfId="42801"/>
    <cellStyle name="Normal 189 2 2 5" xfId="47644"/>
    <cellStyle name="Normal 189 2 3" xfId="6810"/>
    <cellStyle name="Normal 189 2 3 2" xfId="17593"/>
    <cellStyle name="Normal 189 2 4" xfId="12455"/>
    <cellStyle name="Normal 189 2 5" xfId="40525"/>
    <cellStyle name="Normal 189 2 6" xfId="45368"/>
    <cellStyle name="Normal 189 3" xfId="2883"/>
    <cellStyle name="Normal 189 3 2" xfId="8037"/>
    <cellStyle name="Normal 189 3 2 2" xfId="18820"/>
    <cellStyle name="Normal 189 3 3" xfId="13688"/>
    <cellStyle name="Normal 189 3 4" xfId="41747"/>
    <cellStyle name="Normal 189 3 5" xfId="46590"/>
    <cellStyle name="Normal 189 4" xfId="5748"/>
    <cellStyle name="Normal 189 4 2" xfId="16537"/>
    <cellStyle name="Normal 189 5" xfId="11372"/>
    <cellStyle name="Normal 189 6" xfId="39480"/>
    <cellStyle name="Normal 189 7" xfId="44326"/>
    <cellStyle name="Normal 19" xfId="340"/>
    <cellStyle name="Normal 19 2" xfId="1451"/>
    <cellStyle name="Normal 19 2 2" xfId="3766"/>
    <cellStyle name="Normal 19 2 2 2" xfId="8913"/>
    <cellStyle name="Normal 19 2 2 2 2" xfId="19696"/>
    <cellStyle name="Normal 19 2 2 3" xfId="14564"/>
    <cellStyle name="Normal 19 2 2 4" xfId="42623"/>
    <cellStyle name="Normal 19 2 2 5" xfId="47466"/>
    <cellStyle name="Normal 19 2 3" xfId="6633"/>
    <cellStyle name="Normal 19 2 3 2" xfId="17416"/>
    <cellStyle name="Normal 19 2 4" xfId="12273"/>
    <cellStyle name="Normal 19 2 5" xfId="40348"/>
    <cellStyle name="Normal 19 2 6" xfId="45191"/>
    <cellStyle name="Normal 19 3" xfId="2719"/>
    <cellStyle name="Normal 19 3 2" xfId="7874"/>
    <cellStyle name="Normal 19 3 2 2" xfId="18657"/>
    <cellStyle name="Normal 19 3 3" xfId="13525"/>
    <cellStyle name="Normal 19 3 4" xfId="41585"/>
    <cellStyle name="Normal 19 3 5" xfId="46428"/>
    <cellStyle name="Normal 19 4" xfId="5582"/>
    <cellStyle name="Normal 19 4 2" xfId="16372"/>
    <cellStyle name="Normal 19 5" xfId="11201"/>
    <cellStyle name="Normal 19 6" xfId="39303"/>
    <cellStyle name="Normal 19 7" xfId="44149"/>
    <cellStyle name="Normal 190" xfId="563"/>
    <cellStyle name="Normal 190 2" xfId="1654"/>
    <cellStyle name="Normal 190 2 2" xfId="3963"/>
    <cellStyle name="Normal 190 2 2 2" xfId="9110"/>
    <cellStyle name="Normal 190 2 2 2 2" xfId="19893"/>
    <cellStyle name="Normal 190 2 2 3" xfId="14761"/>
    <cellStyle name="Normal 190 2 2 4" xfId="42820"/>
    <cellStyle name="Normal 190 2 2 5" xfId="47663"/>
    <cellStyle name="Normal 190 2 3" xfId="6829"/>
    <cellStyle name="Normal 190 2 3 2" xfId="17612"/>
    <cellStyle name="Normal 190 2 4" xfId="12474"/>
    <cellStyle name="Normal 190 2 5" xfId="40544"/>
    <cellStyle name="Normal 190 2 6" xfId="45387"/>
    <cellStyle name="Normal 190 3" xfId="2902"/>
    <cellStyle name="Normal 190 3 2" xfId="8056"/>
    <cellStyle name="Normal 190 3 2 2" xfId="18839"/>
    <cellStyle name="Normal 190 3 3" xfId="13707"/>
    <cellStyle name="Normal 190 3 4" xfId="41766"/>
    <cellStyle name="Normal 190 3 5" xfId="46609"/>
    <cellStyle name="Normal 190 4" xfId="5767"/>
    <cellStyle name="Normal 190 4 2" xfId="16556"/>
    <cellStyle name="Normal 190 5" xfId="11391"/>
    <cellStyle name="Normal 190 6" xfId="39499"/>
    <cellStyle name="Normal 190 7" xfId="44345"/>
    <cellStyle name="Normal 191" xfId="564"/>
    <cellStyle name="Normal 191 2" xfId="1655"/>
    <cellStyle name="Normal 191 2 2" xfId="3964"/>
    <cellStyle name="Normal 191 2 2 2" xfId="9111"/>
    <cellStyle name="Normal 191 2 2 2 2" xfId="19894"/>
    <cellStyle name="Normal 191 2 2 3" xfId="14762"/>
    <cellStyle name="Normal 191 2 2 4" xfId="42821"/>
    <cellStyle name="Normal 191 2 2 5" xfId="47664"/>
    <cellStyle name="Normal 191 2 3" xfId="6830"/>
    <cellStyle name="Normal 191 2 3 2" xfId="17613"/>
    <cellStyle name="Normal 191 2 4" xfId="12475"/>
    <cellStyle name="Normal 191 2 5" xfId="40545"/>
    <cellStyle name="Normal 191 2 6" xfId="45388"/>
    <cellStyle name="Normal 191 3" xfId="2903"/>
    <cellStyle name="Normal 191 3 2" xfId="8057"/>
    <cellStyle name="Normal 191 3 2 2" xfId="18840"/>
    <cellStyle name="Normal 191 3 3" xfId="13708"/>
    <cellStyle name="Normal 191 3 4" xfId="41767"/>
    <cellStyle name="Normal 191 3 5" xfId="46610"/>
    <cellStyle name="Normal 191 4" xfId="5768"/>
    <cellStyle name="Normal 191 4 2" xfId="16557"/>
    <cellStyle name="Normal 191 5" xfId="11392"/>
    <cellStyle name="Normal 191 6" xfId="38912"/>
    <cellStyle name="Normal 191 6 2" xfId="68"/>
    <cellStyle name="Normal 191 7" xfId="39145"/>
    <cellStyle name="Normal 191 8" xfId="43993"/>
    <cellStyle name="Normal 192" xfId="579"/>
    <cellStyle name="Normal 192 2" xfId="1670"/>
    <cellStyle name="Normal 192 2 2" xfId="3979"/>
    <cellStyle name="Normal 192 2 2 2" xfId="9126"/>
    <cellStyle name="Normal 192 2 2 2 2" xfId="19909"/>
    <cellStyle name="Normal 192 2 2 3" xfId="14777"/>
    <cellStyle name="Normal 192 2 2 4" xfId="42836"/>
    <cellStyle name="Normal 192 2 2 5" xfId="47679"/>
    <cellStyle name="Normal 192 2 3" xfId="6845"/>
    <cellStyle name="Normal 192 2 3 2" xfId="17628"/>
    <cellStyle name="Normal 192 2 4" xfId="12490"/>
    <cellStyle name="Normal 192 2 5" xfId="40560"/>
    <cellStyle name="Normal 192 2 6" xfId="45403"/>
    <cellStyle name="Normal 192 3" xfId="2918"/>
    <cellStyle name="Normal 192 3 2" xfId="8072"/>
    <cellStyle name="Normal 192 3 2 2" xfId="18855"/>
    <cellStyle name="Normal 192 3 3" xfId="13723"/>
    <cellStyle name="Normal 192 3 4" xfId="41782"/>
    <cellStyle name="Normal 192 3 5" xfId="46625"/>
    <cellStyle name="Normal 192 4" xfId="5783"/>
    <cellStyle name="Normal 192 4 2" xfId="16572"/>
    <cellStyle name="Normal 192 5" xfId="11407"/>
    <cellStyle name="Normal 192 6" xfId="39513"/>
    <cellStyle name="Normal 192 7" xfId="44359"/>
    <cellStyle name="Normal 193" xfId="596"/>
    <cellStyle name="Normal 193 2" xfId="1687"/>
    <cellStyle name="Normal 193 2 2" xfId="3996"/>
    <cellStyle name="Normal 193 2 2 2" xfId="9143"/>
    <cellStyle name="Normal 193 2 2 2 2" xfId="19926"/>
    <cellStyle name="Normal 193 2 2 3" xfId="14794"/>
    <cellStyle name="Normal 193 2 2 4" xfId="42853"/>
    <cellStyle name="Normal 193 2 2 5" xfId="47696"/>
    <cellStyle name="Normal 193 2 3" xfId="6862"/>
    <cellStyle name="Normal 193 2 3 2" xfId="17645"/>
    <cellStyle name="Normal 193 2 4" xfId="12507"/>
    <cellStyle name="Normal 193 2 5" xfId="40577"/>
    <cellStyle name="Normal 193 2 6" xfId="45420"/>
    <cellStyle name="Normal 193 3" xfId="2935"/>
    <cellStyle name="Normal 193 3 2" xfId="8089"/>
    <cellStyle name="Normal 193 3 2 2" xfId="18872"/>
    <cellStyle name="Normal 193 3 3" xfId="13740"/>
    <cellStyle name="Normal 193 3 4" xfId="41799"/>
    <cellStyle name="Normal 193 3 5" xfId="46642"/>
    <cellStyle name="Normal 193 4" xfId="5800"/>
    <cellStyle name="Normal 193 4 2" xfId="16589"/>
    <cellStyle name="Normal 193 5" xfId="11424"/>
    <cellStyle name="Normal 193 6" xfId="39530"/>
    <cellStyle name="Normal 193 7" xfId="44376"/>
    <cellStyle name="Normal 194" xfId="599"/>
    <cellStyle name="Normal 194 2" xfId="1690"/>
    <cellStyle name="Normal 194 2 2" xfId="3999"/>
    <cellStyle name="Normal 194 2 2 2" xfId="9146"/>
    <cellStyle name="Normal 194 2 2 2 2" xfId="19929"/>
    <cellStyle name="Normal 194 2 2 3" xfId="14797"/>
    <cellStyle name="Normal 194 2 2 4" xfId="42856"/>
    <cellStyle name="Normal 194 2 2 5" xfId="47699"/>
    <cellStyle name="Normal 194 2 3" xfId="6865"/>
    <cellStyle name="Normal 194 2 3 2" xfId="17648"/>
    <cellStyle name="Normal 194 2 4" xfId="12510"/>
    <cellStyle name="Normal 194 2 5" xfId="40580"/>
    <cellStyle name="Normal 194 2 6" xfId="45423"/>
    <cellStyle name="Normal 194 3" xfId="2938"/>
    <cellStyle name="Normal 194 3 2" xfId="8092"/>
    <cellStyle name="Normal 194 3 2 2" xfId="18875"/>
    <cellStyle name="Normal 194 3 3" xfId="13743"/>
    <cellStyle name="Normal 194 3 4" xfId="41802"/>
    <cellStyle name="Normal 194 3 5" xfId="46645"/>
    <cellStyle name="Normal 194 4" xfId="5803"/>
    <cellStyle name="Normal 194 4 2" xfId="16592"/>
    <cellStyle name="Normal 194 5" xfId="11427"/>
    <cellStyle name="Normal 194 6" xfId="39533"/>
    <cellStyle name="Normal 194 7" xfId="44379"/>
    <cellStyle name="Normal 195" xfId="600"/>
    <cellStyle name="Normal 195 2" xfId="1691"/>
    <cellStyle name="Normal 195 2 2" xfId="4000"/>
    <cellStyle name="Normal 195 2 2 2" xfId="9147"/>
    <cellStyle name="Normal 195 2 2 2 2" xfId="19930"/>
    <cellStyle name="Normal 195 2 2 3" xfId="14798"/>
    <cellStyle name="Normal 195 2 2 4" xfId="42857"/>
    <cellStyle name="Normal 195 2 2 5" xfId="47700"/>
    <cellStyle name="Normal 195 2 3" xfId="6866"/>
    <cellStyle name="Normal 195 2 3 2" xfId="17649"/>
    <cellStyle name="Normal 195 2 4" xfId="12511"/>
    <cellStyle name="Normal 195 2 5" xfId="40581"/>
    <cellStyle name="Normal 195 2 6" xfId="45424"/>
    <cellStyle name="Normal 195 3" xfId="2939"/>
    <cellStyle name="Normal 195 3 2" xfId="8093"/>
    <cellStyle name="Normal 195 3 2 2" xfId="18876"/>
    <cellStyle name="Normal 195 3 3" xfId="13744"/>
    <cellStyle name="Normal 195 3 4" xfId="41803"/>
    <cellStyle name="Normal 195 3 5" xfId="46646"/>
    <cellStyle name="Normal 195 4" xfId="5804"/>
    <cellStyle name="Normal 195 4 2" xfId="16593"/>
    <cellStyle name="Normal 195 5" xfId="11428"/>
    <cellStyle name="Normal 195 6" xfId="39534"/>
    <cellStyle name="Normal 195 7" xfId="44380"/>
    <cellStyle name="Normal 196" xfId="601"/>
    <cellStyle name="Normal 196 2" xfId="1692"/>
    <cellStyle name="Normal 196 2 2" xfId="4001"/>
    <cellStyle name="Normal 196 2 2 2" xfId="9148"/>
    <cellStyle name="Normal 196 2 2 2 2" xfId="19931"/>
    <cellStyle name="Normal 196 2 2 3" xfId="14799"/>
    <cellStyle name="Normal 196 2 2 4" xfId="42858"/>
    <cellStyle name="Normal 196 2 2 5" xfId="47701"/>
    <cellStyle name="Normal 196 2 3" xfId="6867"/>
    <cellStyle name="Normal 196 2 3 2" xfId="17650"/>
    <cellStyle name="Normal 196 2 4" xfId="12512"/>
    <cellStyle name="Normal 196 2 5" xfId="40582"/>
    <cellStyle name="Normal 196 2 6" xfId="45425"/>
    <cellStyle name="Normal 196 3" xfId="2940"/>
    <cellStyle name="Normal 196 3 2" xfId="8094"/>
    <cellStyle name="Normal 196 3 2 2" xfId="18877"/>
    <cellStyle name="Normal 196 3 3" xfId="13745"/>
    <cellStyle name="Normal 196 3 4" xfId="41804"/>
    <cellStyle name="Normal 196 3 5" xfId="46647"/>
    <cellStyle name="Normal 196 4" xfId="5805"/>
    <cellStyle name="Normal 196 4 2" xfId="16594"/>
    <cellStyle name="Normal 196 5" xfId="11429"/>
    <cellStyle name="Normal 196 6" xfId="39535"/>
    <cellStyle name="Normal 196 7" xfId="44381"/>
    <cellStyle name="Normal 197" xfId="602"/>
    <cellStyle name="Normal 197 2" xfId="1693"/>
    <cellStyle name="Normal 197 2 2" xfId="4002"/>
    <cellStyle name="Normal 197 2 2 2" xfId="9149"/>
    <cellStyle name="Normal 197 2 2 2 2" xfId="19932"/>
    <cellStyle name="Normal 197 2 2 3" xfId="14800"/>
    <cellStyle name="Normal 197 2 2 4" xfId="42859"/>
    <cellStyle name="Normal 197 2 2 5" xfId="47702"/>
    <cellStyle name="Normal 197 2 3" xfId="6868"/>
    <cellStyle name="Normal 197 2 3 2" xfId="17651"/>
    <cellStyle name="Normal 197 2 4" xfId="12513"/>
    <cellStyle name="Normal 197 2 5" xfId="40583"/>
    <cellStyle name="Normal 197 2 6" xfId="45426"/>
    <cellStyle name="Normal 197 3" xfId="2941"/>
    <cellStyle name="Normal 197 3 2" xfId="8095"/>
    <cellStyle name="Normal 197 3 2 2" xfId="18878"/>
    <cellStyle name="Normal 197 3 3" xfId="13746"/>
    <cellStyle name="Normal 197 3 4" xfId="41805"/>
    <cellStyle name="Normal 197 3 5" xfId="46648"/>
    <cellStyle name="Normal 197 4" xfId="5806"/>
    <cellStyle name="Normal 197 4 2" xfId="16595"/>
    <cellStyle name="Normal 197 5" xfId="11430"/>
    <cellStyle name="Normal 197 6" xfId="39536"/>
    <cellStyle name="Normal 197 7" xfId="44382"/>
    <cellStyle name="Normal 198" xfId="603"/>
    <cellStyle name="Normal 198 2" xfId="1694"/>
    <cellStyle name="Normal 198 2 2" xfId="4003"/>
    <cellStyle name="Normal 198 2 2 2" xfId="9150"/>
    <cellStyle name="Normal 198 2 2 2 2" xfId="19933"/>
    <cellStyle name="Normal 198 2 2 3" xfId="14801"/>
    <cellStyle name="Normal 198 2 2 4" xfId="42860"/>
    <cellStyle name="Normal 198 2 2 5" xfId="47703"/>
    <cellStyle name="Normal 198 2 3" xfId="6869"/>
    <cellStyle name="Normal 198 2 3 2" xfId="17652"/>
    <cellStyle name="Normal 198 2 4" xfId="12514"/>
    <cellStyle name="Normal 198 2 5" xfId="40584"/>
    <cellStyle name="Normal 198 2 6" xfId="45427"/>
    <cellStyle name="Normal 198 3" xfId="2942"/>
    <cellStyle name="Normal 198 3 2" xfId="8096"/>
    <cellStyle name="Normal 198 3 2 2" xfId="18879"/>
    <cellStyle name="Normal 198 3 3" xfId="13747"/>
    <cellStyle name="Normal 198 3 4" xfId="41806"/>
    <cellStyle name="Normal 198 3 5" xfId="46649"/>
    <cellStyle name="Normal 198 4" xfId="5807"/>
    <cellStyle name="Normal 198 4 2" xfId="16596"/>
    <cellStyle name="Normal 198 5" xfId="11431"/>
    <cellStyle name="Normal 198 6" xfId="39537"/>
    <cellStyle name="Normal 198 7" xfId="44383"/>
    <cellStyle name="Normal 199" xfId="604"/>
    <cellStyle name="Normal 199 2" xfId="1695"/>
    <cellStyle name="Normal 199 2 2" xfId="4004"/>
    <cellStyle name="Normal 199 2 2 2" xfId="9151"/>
    <cellStyle name="Normal 199 2 2 2 2" xfId="19934"/>
    <cellStyle name="Normal 199 2 2 3" xfId="14802"/>
    <cellStyle name="Normal 199 2 2 4" xfId="42861"/>
    <cellStyle name="Normal 199 2 2 5" xfId="47704"/>
    <cellStyle name="Normal 199 2 3" xfId="6870"/>
    <cellStyle name="Normal 199 2 3 2" xfId="17653"/>
    <cellStyle name="Normal 199 2 4" xfId="12515"/>
    <cellStyle name="Normal 199 2 5" xfId="40585"/>
    <cellStyle name="Normal 199 2 6" xfId="45428"/>
    <cellStyle name="Normal 199 3" xfId="2943"/>
    <cellStyle name="Normal 199 3 2" xfId="8097"/>
    <cellStyle name="Normal 199 3 2 2" xfId="18880"/>
    <cellStyle name="Normal 199 3 3" xfId="13748"/>
    <cellStyle name="Normal 199 3 4" xfId="41807"/>
    <cellStyle name="Normal 199 3 5" xfId="46650"/>
    <cellStyle name="Normal 199 4" xfId="5808"/>
    <cellStyle name="Normal 199 4 2" xfId="16597"/>
    <cellStyle name="Normal 199 5" xfId="11432"/>
    <cellStyle name="Normal 199 6" xfId="39538"/>
    <cellStyle name="Normal 199 7" xfId="44384"/>
    <cellStyle name="Normal 2" xfId="341"/>
    <cellStyle name="Normal 2 2" xfId="4"/>
    <cellStyle name="Normal 2 2 2 3" xfId="17"/>
    <cellStyle name="Normal 2 2 2 3 2" xfId="10076"/>
    <cellStyle name="Normal 2 2 2 3 2 2" xfId="20859"/>
    <cellStyle name="Normal 2 2 2 3 3" xfId="15726"/>
    <cellStyle name="Normal 2 2 2 3 4" xfId="43783"/>
    <cellStyle name="Normal 2 2 2 3 5" xfId="48626"/>
    <cellStyle name="Normal 2 3" xfId="342"/>
    <cellStyle name="Normal 2 4" xfId="343"/>
    <cellStyle name="Normal 2 5" xfId="344"/>
    <cellStyle name="Normal 2 6" xfId="345"/>
    <cellStyle name="Normal 2 7" xfId="346"/>
    <cellStyle name="Normal 2 8" xfId="347"/>
    <cellStyle name="Normal 2 9" xfId="348"/>
    <cellStyle name="Normal 20" xfId="349"/>
    <cellStyle name="Normal 20 2" xfId="1452"/>
    <cellStyle name="Normal 20 2 2" xfId="3767"/>
    <cellStyle name="Normal 20 2 2 2" xfId="8914"/>
    <cellStyle name="Normal 20 2 2 2 2" xfId="19697"/>
    <cellStyle name="Normal 20 2 2 3" xfId="14565"/>
    <cellStyle name="Normal 20 2 2 4" xfId="42624"/>
    <cellStyle name="Normal 20 2 2 5" xfId="47467"/>
    <cellStyle name="Normal 20 2 3" xfId="6634"/>
    <cellStyle name="Normal 20 2 3 2" xfId="17417"/>
    <cellStyle name="Normal 20 2 4" xfId="12274"/>
    <cellStyle name="Normal 20 2 5" xfId="40349"/>
    <cellStyle name="Normal 20 2 6" xfId="45192"/>
    <cellStyle name="Normal 20 3" xfId="2720"/>
    <cellStyle name="Normal 20 3 2" xfId="7875"/>
    <cellStyle name="Normal 20 3 2 2" xfId="18658"/>
    <cellStyle name="Normal 20 3 3" xfId="13526"/>
    <cellStyle name="Normal 20 3 4" xfId="41586"/>
    <cellStyle name="Normal 20 3 5" xfId="46429"/>
    <cellStyle name="Normal 20 4" xfId="5584"/>
    <cellStyle name="Normal 20 4 2" xfId="16374"/>
    <cellStyle name="Normal 20 5" xfId="11202"/>
    <cellStyle name="Normal 20 6" xfId="39304"/>
    <cellStyle name="Normal 20 7" xfId="44150"/>
    <cellStyle name="Normal 200" xfId="595"/>
    <cellStyle name="Normal 200 2" xfId="1686"/>
    <cellStyle name="Normal 200 2 2" xfId="3995"/>
    <cellStyle name="Normal 200 2 2 2" xfId="9142"/>
    <cellStyle name="Normal 200 2 2 2 2" xfId="19925"/>
    <cellStyle name="Normal 200 2 2 3" xfId="14793"/>
    <cellStyle name="Normal 200 2 2 4" xfId="42852"/>
    <cellStyle name="Normal 200 2 2 5" xfId="47695"/>
    <cellStyle name="Normal 200 2 3" xfId="6861"/>
    <cellStyle name="Normal 200 2 3 2" xfId="17644"/>
    <cellStyle name="Normal 200 2 4" xfId="12506"/>
    <cellStyle name="Normal 200 2 5" xfId="40576"/>
    <cellStyle name="Normal 200 2 6" xfId="45419"/>
    <cellStyle name="Normal 200 3" xfId="2934"/>
    <cellStyle name="Normal 200 3 2" xfId="8088"/>
    <cellStyle name="Normal 200 3 2 2" xfId="18871"/>
    <cellStyle name="Normal 200 3 3" xfId="13739"/>
    <cellStyle name="Normal 200 3 4" xfId="41798"/>
    <cellStyle name="Normal 200 3 5" xfId="46641"/>
    <cellStyle name="Normal 200 4" xfId="5799"/>
    <cellStyle name="Normal 200 4 2" xfId="16588"/>
    <cellStyle name="Normal 200 5" xfId="11423"/>
    <cellStyle name="Normal 200 6" xfId="39529"/>
    <cellStyle name="Normal 200 7" xfId="44375"/>
    <cellStyle name="Normal 201" xfId="615"/>
    <cellStyle name="Normal 201 2" xfId="1706"/>
    <cellStyle name="Normal 201 2 2" xfId="4015"/>
    <cellStyle name="Normal 201 2 2 2" xfId="9162"/>
    <cellStyle name="Normal 201 2 2 2 2" xfId="19945"/>
    <cellStyle name="Normal 201 2 2 3" xfId="14813"/>
    <cellStyle name="Normal 201 2 2 4" xfId="42872"/>
    <cellStyle name="Normal 201 2 2 5" xfId="47715"/>
    <cellStyle name="Normal 201 2 3" xfId="6881"/>
    <cellStyle name="Normal 201 2 3 2" xfId="17664"/>
    <cellStyle name="Normal 201 2 4" xfId="12526"/>
    <cellStyle name="Normal 201 2 5" xfId="40596"/>
    <cellStyle name="Normal 201 2 6" xfId="45439"/>
    <cellStyle name="Normal 201 3" xfId="2954"/>
    <cellStyle name="Normal 201 3 2" xfId="8108"/>
    <cellStyle name="Normal 201 3 2 2" xfId="18891"/>
    <cellStyle name="Normal 201 3 3" xfId="13759"/>
    <cellStyle name="Normal 201 3 4" xfId="41818"/>
    <cellStyle name="Normal 201 3 5" xfId="46661"/>
    <cellStyle name="Normal 201 4" xfId="5819"/>
    <cellStyle name="Normal 201 4 2" xfId="16608"/>
    <cellStyle name="Normal 201 5" xfId="11443"/>
    <cellStyle name="Normal 201 6" xfId="39549"/>
    <cellStyle name="Normal 201 7" xfId="44395"/>
    <cellStyle name="Normal 202" xfId="605"/>
    <cellStyle name="Normal 202 2" xfId="1696"/>
    <cellStyle name="Normal 202 2 2" xfId="4005"/>
    <cellStyle name="Normal 202 2 2 2" xfId="9152"/>
    <cellStyle name="Normal 202 2 2 2 2" xfId="19935"/>
    <cellStyle name="Normal 202 2 2 3" xfId="14803"/>
    <cellStyle name="Normal 202 2 2 4" xfId="42862"/>
    <cellStyle name="Normal 202 2 2 5" xfId="47705"/>
    <cellStyle name="Normal 202 2 3" xfId="6871"/>
    <cellStyle name="Normal 202 2 3 2" xfId="17654"/>
    <cellStyle name="Normal 202 2 4" xfId="12516"/>
    <cellStyle name="Normal 202 2 5" xfId="40586"/>
    <cellStyle name="Normal 202 2 6" xfId="45429"/>
    <cellStyle name="Normal 202 3" xfId="2944"/>
    <cellStyle name="Normal 202 3 2" xfId="8098"/>
    <cellStyle name="Normal 202 3 2 2" xfId="18881"/>
    <cellStyle name="Normal 202 3 3" xfId="13749"/>
    <cellStyle name="Normal 202 3 4" xfId="41808"/>
    <cellStyle name="Normal 202 3 5" xfId="46651"/>
    <cellStyle name="Normal 202 4" xfId="5809"/>
    <cellStyle name="Normal 202 4 2" xfId="16598"/>
    <cellStyle name="Normal 202 5" xfId="11433"/>
    <cellStyle name="Normal 202 6" xfId="39539"/>
    <cellStyle name="Normal 202 7" xfId="44385"/>
    <cellStyle name="Normal 203" xfId="617"/>
    <cellStyle name="Normal 203 2" xfId="1708"/>
    <cellStyle name="Normal 203 2 2" xfId="4017"/>
    <cellStyle name="Normal 203 2 2 2" xfId="9164"/>
    <cellStyle name="Normal 203 2 2 2 2" xfId="19947"/>
    <cellStyle name="Normal 203 2 2 3" xfId="14815"/>
    <cellStyle name="Normal 203 2 2 4" xfId="42874"/>
    <cellStyle name="Normal 203 2 2 5" xfId="47717"/>
    <cellStyle name="Normal 203 2 3" xfId="6883"/>
    <cellStyle name="Normal 203 2 3 2" xfId="17666"/>
    <cellStyle name="Normal 203 2 4" xfId="12528"/>
    <cellStyle name="Normal 203 2 5" xfId="40598"/>
    <cellStyle name="Normal 203 2 6" xfId="45441"/>
    <cellStyle name="Normal 203 3" xfId="2956"/>
    <cellStyle name="Normal 203 3 2" xfId="8110"/>
    <cellStyle name="Normal 203 3 2 2" xfId="18893"/>
    <cellStyle name="Normal 203 3 3" xfId="13761"/>
    <cellStyle name="Normal 203 3 4" xfId="41820"/>
    <cellStyle name="Normal 203 3 5" xfId="46663"/>
    <cellStyle name="Normal 203 4" xfId="5821"/>
    <cellStyle name="Normal 203 4 2" xfId="16610"/>
    <cellStyle name="Normal 203 5" xfId="11445"/>
    <cellStyle name="Normal 203 6" xfId="39551"/>
    <cellStyle name="Normal 203 7" xfId="44397"/>
    <cellStyle name="Normal 204" xfId="618"/>
    <cellStyle name="Normal 204 2" xfId="1709"/>
    <cellStyle name="Normal 204 2 2" xfId="4018"/>
    <cellStyle name="Normal 204 2 2 2" xfId="9165"/>
    <cellStyle name="Normal 204 2 2 2 2" xfId="19948"/>
    <cellStyle name="Normal 204 2 2 3" xfId="14816"/>
    <cellStyle name="Normal 204 2 2 4" xfId="42875"/>
    <cellStyle name="Normal 204 2 2 5" xfId="47718"/>
    <cellStyle name="Normal 204 2 3" xfId="6884"/>
    <cellStyle name="Normal 204 2 3 2" xfId="17667"/>
    <cellStyle name="Normal 204 2 4" xfId="12529"/>
    <cellStyle name="Normal 204 2 5" xfId="40599"/>
    <cellStyle name="Normal 204 2 6" xfId="45442"/>
    <cellStyle name="Normal 204 3" xfId="2957"/>
    <cellStyle name="Normal 204 3 2" xfId="8111"/>
    <cellStyle name="Normal 204 3 2 2" xfId="18894"/>
    <cellStyle name="Normal 204 3 3" xfId="13762"/>
    <cellStyle name="Normal 204 3 4" xfId="41821"/>
    <cellStyle name="Normal 204 3 5" xfId="46664"/>
    <cellStyle name="Normal 204 4" xfId="5822"/>
    <cellStyle name="Normal 204 4 2" xfId="16611"/>
    <cellStyle name="Normal 204 5" xfId="11446"/>
    <cellStyle name="Normal 204 6" xfId="39552"/>
    <cellStyle name="Normal 204 7" xfId="44398"/>
    <cellStyle name="Normal 205" xfId="616"/>
    <cellStyle name="Normal 205 2" xfId="1707"/>
    <cellStyle name="Normal 205 2 2" xfId="4016"/>
    <cellStyle name="Normal 205 2 2 2" xfId="9163"/>
    <cellStyle name="Normal 205 2 2 2 2" xfId="19946"/>
    <cellStyle name="Normal 205 2 2 3" xfId="14814"/>
    <cellStyle name="Normal 205 2 2 4" xfId="42873"/>
    <cellStyle name="Normal 205 2 2 5" xfId="47716"/>
    <cellStyle name="Normal 205 2 3" xfId="6882"/>
    <cellStyle name="Normal 205 2 3 2" xfId="17665"/>
    <cellStyle name="Normal 205 2 4" xfId="12527"/>
    <cellStyle name="Normal 205 2 5" xfId="40597"/>
    <cellStyle name="Normal 205 2 6" xfId="45440"/>
    <cellStyle name="Normal 205 3" xfId="2955"/>
    <cellStyle name="Normal 205 3 2" xfId="8109"/>
    <cellStyle name="Normal 205 3 2 2" xfId="18892"/>
    <cellStyle name="Normal 205 3 3" xfId="13760"/>
    <cellStyle name="Normal 205 3 4" xfId="41819"/>
    <cellStyle name="Normal 205 3 5" xfId="46662"/>
    <cellStyle name="Normal 205 4" xfId="5820"/>
    <cellStyle name="Normal 205 4 2" xfId="16609"/>
    <cellStyle name="Normal 205 5" xfId="11444"/>
    <cellStyle name="Normal 205 6" xfId="39550"/>
    <cellStyle name="Normal 205 7" xfId="44396"/>
    <cellStyle name="Normal 206" xfId="622"/>
    <cellStyle name="Normal 206 2" xfId="1713"/>
    <cellStyle name="Normal 206 2 2" xfId="4022"/>
    <cellStyle name="Normal 206 2 2 2" xfId="9169"/>
    <cellStyle name="Normal 206 2 2 2 2" xfId="19952"/>
    <cellStyle name="Normal 206 2 2 3" xfId="14820"/>
    <cellStyle name="Normal 206 2 2 4" xfId="42879"/>
    <cellStyle name="Normal 206 2 2 5" xfId="47722"/>
    <cellStyle name="Normal 206 2 3" xfId="6888"/>
    <cellStyle name="Normal 206 2 3 2" xfId="17671"/>
    <cellStyle name="Normal 206 2 4" xfId="12533"/>
    <cellStyle name="Normal 206 2 5" xfId="40603"/>
    <cellStyle name="Normal 206 2 6" xfId="45446"/>
    <cellStyle name="Normal 206 3" xfId="2961"/>
    <cellStyle name="Normal 206 3 2" xfId="8115"/>
    <cellStyle name="Normal 206 3 2 2" xfId="18898"/>
    <cellStyle name="Normal 206 3 3" xfId="13766"/>
    <cellStyle name="Normal 206 3 4" xfId="41825"/>
    <cellStyle name="Normal 206 3 5" xfId="46668"/>
    <cellStyle name="Normal 206 4" xfId="5826"/>
    <cellStyle name="Normal 206 4 2" xfId="16615"/>
    <cellStyle name="Normal 206 5" xfId="11450"/>
    <cellStyle name="Normal 206 6" xfId="39556"/>
    <cellStyle name="Normal 206 7" xfId="44402"/>
    <cellStyle name="Normal 207" xfId="614"/>
    <cellStyle name="Normal 207 2" xfId="1705"/>
    <cellStyle name="Normal 207 2 2" xfId="4014"/>
    <cellStyle name="Normal 207 2 2 2" xfId="9161"/>
    <cellStyle name="Normal 207 2 2 2 2" xfId="19944"/>
    <cellStyle name="Normal 207 2 2 3" xfId="14812"/>
    <cellStyle name="Normal 207 2 2 4" xfId="42871"/>
    <cellStyle name="Normal 207 2 2 5" xfId="47714"/>
    <cellStyle name="Normal 207 2 3" xfId="6880"/>
    <cellStyle name="Normal 207 2 3 2" xfId="17663"/>
    <cellStyle name="Normal 207 2 4" xfId="12525"/>
    <cellStyle name="Normal 207 2 5" xfId="40595"/>
    <cellStyle name="Normal 207 2 6" xfId="45438"/>
    <cellStyle name="Normal 207 3" xfId="2953"/>
    <cellStyle name="Normal 207 3 2" xfId="8107"/>
    <cellStyle name="Normal 207 3 2 2" xfId="18890"/>
    <cellStyle name="Normal 207 3 3" xfId="13758"/>
    <cellStyle name="Normal 207 3 4" xfId="41817"/>
    <cellStyle name="Normal 207 3 5" xfId="46660"/>
    <cellStyle name="Normal 207 4" xfId="5818"/>
    <cellStyle name="Normal 207 4 2" xfId="16607"/>
    <cellStyle name="Normal 207 5" xfId="11442"/>
    <cellStyle name="Normal 207 6" xfId="39548"/>
    <cellStyle name="Normal 207 7" xfId="44394"/>
    <cellStyle name="Normal 208" xfId="626"/>
    <cellStyle name="Normal 208 2" xfId="1717"/>
    <cellStyle name="Normal 208 2 2" xfId="4026"/>
    <cellStyle name="Normal 208 2 2 2" xfId="9173"/>
    <cellStyle name="Normal 208 2 2 2 2" xfId="19956"/>
    <cellStyle name="Normal 208 2 2 3" xfId="14824"/>
    <cellStyle name="Normal 208 2 2 4" xfId="42883"/>
    <cellStyle name="Normal 208 2 2 5" xfId="47726"/>
    <cellStyle name="Normal 208 2 3" xfId="6892"/>
    <cellStyle name="Normal 208 2 3 2" xfId="17675"/>
    <cellStyle name="Normal 208 2 4" xfId="12537"/>
    <cellStyle name="Normal 208 2 5" xfId="40607"/>
    <cellStyle name="Normal 208 2 6" xfId="45450"/>
    <cellStyle name="Normal 208 3" xfId="2965"/>
    <cellStyle name="Normal 208 3 2" xfId="8119"/>
    <cellStyle name="Normal 208 3 2 2" xfId="18902"/>
    <cellStyle name="Normal 208 3 3" xfId="13770"/>
    <cellStyle name="Normal 208 3 4" xfId="41829"/>
    <cellStyle name="Normal 208 3 5" xfId="46672"/>
    <cellStyle name="Normal 208 4" xfId="5830"/>
    <cellStyle name="Normal 208 4 2" xfId="16619"/>
    <cellStyle name="Normal 208 5" xfId="11454"/>
    <cellStyle name="Normal 208 6" xfId="39560"/>
    <cellStyle name="Normal 208 7" xfId="44406"/>
    <cellStyle name="Normal 209" xfId="627"/>
    <cellStyle name="Normal 209 2" xfId="1718"/>
    <cellStyle name="Normal 209 2 2" xfId="4027"/>
    <cellStyle name="Normal 209 2 2 2" xfId="9174"/>
    <cellStyle name="Normal 209 2 2 2 2" xfId="19957"/>
    <cellStyle name="Normal 209 2 2 3" xfId="14825"/>
    <cellStyle name="Normal 209 2 2 4" xfId="42884"/>
    <cellStyle name="Normal 209 2 2 5" xfId="47727"/>
    <cellStyle name="Normal 209 2 3" xfId="6893"/>
    <cellStyle name="Normal 209 2 3 2" xfId="17676"/>
    <cellStyle name="Normal 209 2 4" xfId="12538"/>
    <cellStyle name="Normal 209 2 5" xfId="40608"/>
    <cellStyle name="Normal 209 2 6" xfId="45451"/>
    <cellStyle name="Normal 209 3" xfId="2966"/>
    <cellStyle name="Normal 209 3 2" xfId="8120"/>
    <cellStyle name="Normal 209 3 2 2" xfId="18903"/>
    <cellStyle name="Normal 209 3 3" xfId="13771"/>
    <cellStyle name="Normal 209 3 4" xfId="41830"/>
    <cellStyle name="Normal 209 3 5" xfId="46673"/>
    <cellStyle name="Normal 209 4" xfId="5831"/>
    <cellStyle name="Normal 209 4 2" xfId="16620"/>
    <cellStyle name="Normal 209 5" xfId="11455"/>
    <cellStyle name="Normal 209 6" xfId="39561"/>
    <cellStyle name="Normal 209 7" xfId="44407"/>
    <cellStyle name="Normal 21" xfId="350"/>
    <cellStyle name="Normal 21 2" xfId="1453"/>
    <cellStyle name="Normal 21 2 2" xfId="3768"/>
    <cellStyle name="Normal 21 2 2 2" xfId="8915"/>
    <cellStyle name="Normal 21 2 2 2 2" xfId="19698"/>
    <cellStyle name="Normal 21 2 2 3" xfId="14566"/>
    <cellStyle name="Normal 21 2 2 4" xfId="42625"/>
    <cellStyle name="Normal 21 2 2 5" xfId="47468"/>
    <cellStyle name="Normal 21 2 3" xfId="6635"/>
    <cellStyle name="Normal 21 2 3 2" xfId="17418"/>
    <cellStyle name="Normal 21 2 4" xfId="12275"/>
    <cellStyle name="Normal 21 2 5" xfId="40350"/>
    <cellStyle name="Normal 21 2 6" xfId="45193"/>
    <cellStyle name="Normal 21 3" xfId="2721"/>
    <cellStyle name="Normal 21 3 2" xfId="7876"/>
    <cellStyle name="Normal 21 3 2 2" xfId="18659"/>
    <cellStyle name="Normal 21 3 3" xfId="13527"/>
    <cellStyle name="Normal 21 3 4" xfId="41587"/>
    <cellStyle name="Normal 21 3 5" xfId="46430"/>
    <cellStyle name="Normal 21 4" xfId="5585"/>
    <cellStyle name="Normal 21 4 2" xfId="16375"/>
    <cellStyle name="Normal 21 5" xfId="11203"/>
    <cellStyle name="Normal 21 6" xfId="39305"/>
    <cellStyle name="Normal 21 7" xfId="44151"/>
    <cellStyle name="Normal 210" xfId="623"/>
    <cellStyle name="Normal 210 2" xfId="1714"/>
    <cellStyle name="Normal 210 2 2" xfId="4023"/>
    <cellStyle name="Normal 210 2 2 2" xfId="9170"/>
    <cellStyle name="Normal 210 2 2 2 2" xfId="19953"/>
    <cellStyle name="Normal 210 2 2 3" xfId="14821"/>
    <cellStyle name="Normal 210 2 2 4" xfId="42880"/>
    <cellStyle name="Normal 210 2 2 5" xfId="47723"/>
    <cellStyle name="Normal 210 2 3" xfId="6889"/>
    <cellStyle name="Normal 210 2 3 2" xfId="17672"/>
    <cellStyle name="Normal 210 2 4" xfId="12534"/>
    <cellStyle name="Normal 210 2 5" xfId="40604"/>
    <cellStyle name="Normal 210 2 6" xfId="45447"/>
    <cellStyle name="Normal 210 3" xfId="2962"/>
    <cellStyle name="Normal 210 3 2" xfId="8116"/>
    <cellStyle name="Normal 210 3 2 2" xfId="18899"/>
    <cellStyle name="Normal 210 3 3" xfId="13767"/>
    <cellStyle name="Normal 210 3 4" xfId="41826"/>
    <cellStyle name="Normal 210 3 5" xfId="46669"/>
    <cellStyle name="Normal 210 4" xfId="5827"/>
    <cellStyle name="Normal 210 4 2" xfId="16616"/>
    <cellStyle name="Normal 210 5" xfId="11451"/>
    <cellStyle name="Normal 210 6" xfId="39557"/>
    <cellStyle name="Normal 210 7" xfId="44403"/>
    <cellStyle name="Normal 211" xfId="631"/>
    <cellStyle name="Normal 211 2" xfId="1722"/>
    <cellStyle name="Normal 211 2 2" xfId="4031"/>
    <cellStyle name="Normal 211 2 2 2" xfId="9178"/>
    <cellStyle name="Normal 211 2 2 2 2" xfId="19961"/>
    <cellStyle name="Normal 211 2 2 3" xfId="14829"/>
    <cellStyle name="Normal 211 2 2 4" xfId="42888"/>
    <cellStyle name="Normal 211 2 2 5" xfId="47731"/>
    <cellStyle name="Normal 211 2 3" xfId="6897"/>
    <cellStyle name="Normal 211 2 3 2" xfId="17680"/>
    <cellStyle name="Normal 211 2 4" xfId="12542"/>
    <cellStyle name="Normal 211 2 5" xfId="40612"/>
    <cellStyle name="Normal 211 2 6" xfId="45455"/>
    <cellStyle name="Normal 211 3" xfId="2970"/>
    <cellStyle name="Normal 211 3 2" xfId="8124"/>
    <cellStyle name="Normal 211 3 2 2" xfId="18907"/>
    <cellStyle name="Normal 211 3 3" xfId="13775"/>
    <cellStyle name="Normal 211 3 4" xfId="41834"/>
    <cellStyle name="Normal 211 3 5" xfId="46677"/>
    <cellStyle name="Normal 211 4" xfId="5835"/>
    <cellStyle name="Normal 211 4 2" xfId="16624"/>
    <cellStyle name="Normal 211 5" xfId="11459"/>
    <cellStyle name="Normal 211 6" xfId="39565"/>
    <cellStyle name="Normal 211 7" xfId="44411"/>
    <cellStyle name="Normal 212" xfId="621"/>
    <cellStyle name="Normal 212 2" xfId="1712"/>
    <cellStyle name="Normal 212 2 2" xfId="4021"/>
    <cellStyle name="Normal 212 2 2 2" xfId="9168"/>
    <cellStyle name="Normal 212 2 2 2 2" xfId="19951"/>
    <cellStyle name="Normal 212 2 2 3" xfId="14819"/>
    <cellStyle name="Normal 212 2 2 4" xfId="42878"/>
    <cellStyle name="Normal 212 2 2 5" xfId="47721"/>
    <cellStyle name="Normal 212 2 3" xfId="6887"/>
    <cellStyle name="Normal 212 2 3 2" xfId="17670"/>
    <cellStyle name="Normal 212 2 4" xfId="12532"/>
    <cellStyle name="Normal 212 2 5" xfId="40602"/>
    <cellStyle name="Normal 212 2 6" xfId="45445"/>
    <cellStyle name="Normal 212 3" xfId="2960"/>
    <cellStyle name="Normal 212 3 2" xfId="8114"/>
    <cellStyle name="Normal 212 3 2 2" xfId="18897"/>
    <cellStyle name="Normal 212 3 3" xfId="13765"/>
    <cellStyle name="Normal 212 3 4" xfId="41824"/>
    <cellStyle name="Normal 212 3 5" xfId="46667"/>
    <cellStyle name="Normal 212 4" xfId="5825"/>
    <cellStyle name="Normal 212 4 2" xfId="16614"/>
    <cellStyle name="Normal 212 5" xfId="11449"/>
    <cellStyle name="Normal 212 6" xfId="39555"/>
    <cellStyle name="Normal 212 7" xfId="44401"/>
    <cellStyle name="Normal 213" xfId="637"/>
    <cellStyle name="Normal 213 2" xfId="1728"/>
    <cellStyle name="Normal 213 2 2" xfId="4037"/>
    <cellStyle name="Normal 213 2 2 2" xfId="9184"/>
    <cellStyle name="Normal 213 2 2 2 2" xfId="19967"/>
    <cellStyle name="Normal 213 2 2 3" xfId="14835"/>
    <cellStyle name="Normal 213 2 2 4" xfId="42894"/>
    <cellStyle name="Normal 213 2 2 5" xfId="47737"/>
    <cellStyle name="Normal 213 2 3" xfId="6903"/>
    <cellStyle name="Normal 213 2 3 2" xfId="17686"/>
    <cellStyle name="Normal 213 2 4" xfId="12548"/>
    <cellStyle name="Normal 213 2 5" xfId="40618"/>
    <cellStyle name="Normal 213 2 6" xfId="45461"/>
    <cellStyle name="Normal 213 3" xfId="2976"/>
    <cellStyle name="Normal 213 3 2" xfId="8130"/>
    <cellStyle name="Normal 213 3 2 2" xfId="18913"/>
    <cellStyle name="Normal 213 3 3" xfId="13781"/>
    <cellStyle name="Normal 213 3 4" xfId="41840"/>
    <cellStyle name="Normal 213 3 5" xfId="46683"/>
    <cellStyle name="Normal 213 4" xfId="5841"/>
    <cellStyle name="Normal 213 4 2" xfId="16630"/>
    <cellStyle name="Normal 213 5" xfId="11465"/>
    <cellStyle name="Normal 213 6" xfId="39571"/>
    <cellStyle name="Normal 213 7" xfId="44417"/>
    <cellStyle name="Normal 214" xfId="638"/>
    <cellStyle name="Normal 214 2" xfId="1729"/>
    <cellStyle name="Normal 214 2 2" xfId="4038"/>
    <cellStyle name="Normal 214 2 2 2" xfId="9185"/>
    <cellStyle name="Normal 214 2 2 2 2" xfId="19968"/>
    <cellStyle name="Normal 214 2 2 3" xfId="14836"/>
    <cellStyle name="Normal 214 2 2 4" xfId="42895"/>
    <cellStyle name="Normal 214 2 2 5" xfId="47738"/>
    <cellStyle name="Normal 214 2 3" xfId="6904"/>
    <cellStyle name="Normal 214 2 3 2" xfId="17687"/>
    <cellStyle name="Normal 214 2 4" xfId="12549"/>
    <cellStyle name="Normal 214 2 5" xfId="40619"/>
    <cellStyle name="Normal 214 2 6" xfId="45462"/>
    <cellStyle name="Normal 214 3" xfId="2977"/>
    <cellStyle name="Normal 214 3 2" xfId="8131"/>
    <cellStyle name="Normal 214 3 2 2" xfId="18914"/>
    <cellStyle name="Normal 214 3 3" xfId="13782"/>
    <cellStyle name="Normal 214 3 4" xfId="41841"/>
    <cellStyle name="Normal 214 3 5" xfId="46684"/>
    <cellStyle name="Normal 214 4" xfId="5842"/>
    <cellStyle name="Normal 214 4 2" xfId="16631"/>
    <cellStyle name="Normal 214 5" xfId="11466"/>
    <cellStyle name="Normal 214 6" xfId="39572"/>
    <cellStyle name="Normal 214 7" xfId="44418"/>
    <cellStyle name="Normal 215" xfId="639"/>
    <cellStyle name="Normal 215 2" xfId="1730"/>
    <cellStyle name="Normal 215 2 2" xfId="4039"/>
    <cellStyle name="Normal 215 2 2 2" xfId="9186"/>
    <cellStyle name="Normal 215 2 2 2 2" xfId="19969"/>
    <cellStyle name="Normal 215 2 2 3" xfId="14837"/>
    <cellStyle name="Normal 215 2 2 4" xfId="42896"/>
    <cellStyle name="Normal 215 2 2 5" xfId="47739"/>
    <cellStyle name="Normal 215 2 3" xfId="6905"/>
    <cellStyle name="Normal 215 2 3 2" xfId="17688"/>
    <cellStyle name="Normal 215 2 4" xfId="12550"/>
    <cellStyle name="Normal 215 2 5" xfId="40620"/>
    <cellStyle name="Normal 215 2 6" xfId="45463"/>
    <cellStyle name="Normal 215 3" xfId="2978"/>
    <cellStyle name="Normal 215 3 2" xfId="8132"/>
    <cellStyle name="Normal 215 3 2 2" xfId="18915"/>
    <cellStyle name="Normal 215 3 3" xfId="13783"/>
    <cellStyle name="Normal 215 3 4" xfId="41842"/>
    <cellStyle name="Normal 215 3 5" xfId="46685"/>
    <cellStyle name="Normal 215 4" xfId="5843"/>
    <cellStyle name="Normal 215 4 2" xfId="16632"/>
    <cellStyle name="Normal 215 5" xfId="11467"/>
    <cellStyle name="Normal 215 6" xfId="39573"/>
    <cellStyle name="Normal 215 7" xfId="44419"/>
    <cellStyle name="Normal 216" xfId="620"/>
    <cellStyle name="Normal 216 2" xfId="1711"/>
    <cellStyle name="Normal 216 2 2" xfId="4020"/>
    <cellStyle name="Normal 216 2 2 2" xfId="9167"/>
    <cellStyle name="Normal 216 2 2 2 2" xfId="19950"/>
    <cellStyle name="Normal 216 2 2 3" xfId="14818"/>
    <cellStyle name="Normal 216 2 2 4" xfId="42877"/>
    <cellStyle name="Normal 216 2 2 5" xfId="47720"/>
    <cellStyle name="Normal 216 2 3" xfId="6886"/>
    <cellStyle name="Normal 216 2 3 2" xfId="17669"/>
    <cellStyle name="Normal 216 2 4" xfId="12531"/>
    <cellStyle name="Normal 216 2 5" xfId="40601"/>
    <cellStyle name="Normal 216 2 6" xfId="45444"/>
    <cellStyle name="Normal 216 3" xfId="2959"/>
    <cellStyle name="Normal 216 3 2" xfId="8113"/>
    <cellStyle name="Normal 216 3 2 2" xfId="18896"/>
    <cellStyle name="Normal 216 3 3" xfId="13764"/>
    <cellStyle name="Normal 216 3 4" xfId="41823"/>
    <cellStyle name="Normal 216 3 5" xfId="46666"/>
    <cellStyle name="Normal 216 4" xfId="5824"/>
    <cellStyle name="Normal 216 4 2" xfId="16613"/>
    <cellStyle name="Normal 216 5" xfId="11448"/>
    <cellStyle name="Normal 216 6" xfId="39554"/>
    <cellStyle name="Normal 216 7" xfId="44400"/>
    <cellStyle name="Normal 217" xfId="640"/>
    <cellStyle name="Normal 217 2" xfId="1731"/>
    <cellStyle name="Normal 217 2 2" xfId="4040"/>
    <cellStyle name="Normal 217 2 2 2" xfId="9187"/>
    <cellStyle name="Normal 217 2 2 2 2" xfId="19970"/>
    <cellStyle name="Normal 217 2 2 3" xfId="14838"/>
    <cellStyle name="Normal 217 2 2 4" xfId="42897"/>
    <cellStyle name="Normal 217 2 2 5" xfId="47740"/>
    <cellStyle name="Normal 217 2 3" xfId="6906"/>
    <cellStyle name="Normal 217 2 3 2" xfId="17689"/>
    <cellStyle name="Normal 217 2 4" xfId="12551"/>
    <cellStyle name="Normal 217 2 5" xfId="40621"/>
    <cellStyle name="Normal 217 2 6" xfId="45464"/>
    <cellStyle name="Normal 217 3" xfId="2979"/>
    <cellStyle name="Normal 217 3 2" xfId="8133"/>
    <cellStyle name="Normal 217 3 2 2" xfId="18916"/>
    <cellStyle name="Normal 217 3 3" xfId="13784"/>
    <cellStyle name="Normal 217 3 4" xfId="41843"/>
    <cellStyle name="Normal 217 3 5" xfId="46686"/>
    <cellStyle name="Normal 217 4" xfId="5844"/>
    <cellStyle name="Normal 217 4 2" xfId="16633"/>
    <cellStyle name="Normal 217 5" xfId="11468"/>
    <cellStyle name="Normal 217 6" xfId="39574"/>
    <cellStyle name="Normal 217 7" xfId="44420"/>
    <cellStyle name="Normal 218" xfId="641"/>
    <cellStyle name="Normal 218 2" xfId="1732"/>
    <cellStyle name="Normal 218 2 2" xfId="4041"/>
    <cellStyle name="Normal 218 2 2 2" xfId="9188"/>
    <cellStyle name="Normal 218 2 2 2 2" xfId="19971"/>
    <cellStyle name="Normal 218 2 2 3" xfId="14839"/>
    <cellStyle name="Normal 218 2 2 4" xfId="42898"/>
    <cellStyle name="Normal 218 2 2 5" xfId="47741"/>
    <cellStyle name="Normal 218 2 3" xfId="6907"/>
    <cellStyle name="Normal 218 2 3 2" xfId="17690"/>
    <cellStyle name="Normal 218 2 4" xfId="12552"/>
    <cellStyle name="Normal 218 2 5" xfId="40622"/>
    <cellStyle name="Normal 218 2 6" xfId="45465"/>
    <cellStyle name="Normal 218 3" xfId="2980"/>
    <cellStyle name="Normal 218 3 2" xfId="8134"/>
    <cellStyle name="Normal 218 3 2 2" xfId="18917"/>
    <cellStyle name="Normal 218 3 3" xfId="13785"/>
    <cellStyle name="Normal 218 3 4" xfId="41844"/>
    <cellStyle name="Normal 218 3 5" xfId="46687"/>
    <cellStyle name="Normal 218 4" xfId="5845"/>
    <cellStyle name="Normal 218 4 2" xfId="16634"/>
    <cellStyle name="Normal 218 5" xfId="11469"/>
    <cellStyle name="Normal 218 6" xfId="39575"/>
    <cellStyle name="Normal 218 7" xfId="44421"/>
    <cellStyle name="Normal 219" xfId="642"/>
    <cellStyle name="Normal 219 2" xfId="1733"/>
    <cellStyle name="Normal 219 2 2" xfId="4042"/>
    <cellStyle name="Normal 219 2 2 2" xfId="9189"/>
    <cellStyle name="Normal 219 2 2 2 2" xfId="19972"/>
    <cellStyle name="Normal 219 2 2 3" xfId="14840"/>
    <cellStyle name="Normal 219 2 2 4" xfId="42899"/>
    <cellStyle name="Normal 219 2 2 5" xfId="47742"/>
    <cellStyle name="Normal 219 2 3" xfId="6908"/>
    <cellStyle name="Normal 219 2 3 2" xfId="17691"/>
    <cellStyle name="Normal 219 2 4" xfId="12553"/>
    <cellStyle name="Normal 219 2 5" xfId="40623"/>
    <cellStyle name="Normal 219 2 6" xfId="45466"/>
    <cellStyle name="Normal 219 3" xfId="2981"/>
    <cellStyle name="Normal 219 3 2" xfId="8135"/>
    <cellStyle name="Normal 219 3 2 2" xfId="18918"/>
    <cellStyle name="Normal 219 3 3" xfId="13786"/>
    <cellStyle name="Normal 219 3 4" xfId="41845"/>
    <cellStyle name="Normal 219 3 5" xfId="46688"/>
    <cellStyle name="Normal 219 4" xfId="5846"/>
    <cellStyle name="Normal 219 4 2" xfId="16635"/>
    <cellStyle name="Normal 219 5" xfId="11470"/>
    <cellStyle name="Normal 219 6" xfId="39576"/>
    <cellStyle name="Normal 219 7" xfId="44422"/>
    <cellStyle name="Normal 22" xfId="351"/>
    <cellStyle name="Normal 22 2" xfId="1454"/>
    <cellStyle name="Normal 22 2 2" xfId="3769"/>
    <cellStyle name="Normal 22 2 2 2" xfId="8916"/>
    <cellStyle name="Normal 22 2 2 2 2" xfId="19699"/>
    <cellStyle name="Normal 22 2 2 3" xfId="14567"/>
    <cellStyle name="Normal 22 2 2 4" xfId="42626"/>
    <cellStyle name="Normal 22 2 2 5" xfId="47469"/>
    <cellStyle name="Normal 22 2 3" xfId="6636"/>
    <cellStyle name="Normal 22 2 3 2" xfId="17419"/>
    <cellStyle name="Normal 22 2 4" xfId="12276"/>
    <cellStyle name="Normal 22 2 5" xfId="40351"/>
    <cellStyle name="Normal 22 2 6" xfId="45194"/>
    <cellStyle name="Normal 22 3" xfId="2722"/>
    <cellStyle name="Normal 22 3 2" xfId="7877"/>
    <cellStyle name="Normal 22 3 2 2" xfId="18660"/>
    <cellStyle name="Normal 22 3 3" xfId="13528"/>
    <cellStyle name="Normal 22 3 4" xfId="41588"/>
    <cellStyle name="Normal 22 3 5" xfId="46431"/>
    <cellStyle name="Normal 22 4" xfId="5586"/>
    <cellStyle name="Normal 22 4 2" xfId="16376"/>
    <cellStyle name="Normal 22 5" xfId="11204"/>
    <cellStyle name="Normal 22 6" xfId="39306"/>
    <cellStyle name="Normal 22 7" xfId="44152"/>
    <cellStyle name="Normal 220" xfId="643"/>
    <cellStyle name="Normal 220 2" xfId="1734"/>
    <cellStyle name="Normal 220 2 2" xfId="4043"/>
    <cellStyle name="Normal 220 2 2 2" xfId="9190"/>
    <cellStyle name="Normal 220 2 2 2 2" xfId="19973"/>
    <cellStyle name="Normal 220 2 2 3" xfId="14841"/>
    <cellStyle name="Normal 220 2 2 4" xfId="42900"/>
    <cellStyle name="Normal 220 2 2 5" xfId="47743"/>
    <cellStyle name="Normal 220 2 3" xfId="6909"/>
    <cellStyle name="Normal 220 2 3 2" xfId="17692"/>
    <cellStyle name="Normal 220 2 4" xfId="12554"/>
    <cellStyle name="Normal 220 2 5" xfId="40624"/>
    <cellStyle name="Normal 220 2 6" xfId="45467"/>
    <cellStyle name="Normal 220 3" xfId="2982"/>
    <cellStyle name="Normal 220 3 2" xfId="8136"/>
    <cellStyle name="Normal 220 3 2 2" xfId="18919"/>
    <cellStyle name="Normal 220 3 3" xfId="13787"/>
    <cellStyle name="Normal 220 3 4" xfId="41846"/>
    <cellStyle name="Normal 220 3 5" xfId="46689"/>
    <cellStyle name="Normal 220 4" xfId="5847"/>
    <cellStyle name="Normal 220 4 2" xfId="16636"/>
    <cellStyle name="Normal 220 5" xfId="11471"/>
    <cellStyle name="Normal 220 6" xfId="39577"/>
    <cellStyle name="Normal 220 7" xfId="44423"/>
    <cellStyle name="Normal 221" xfId="644"/>
    <cellStyle name="Normal 221 2" xfId="1735"/>
    <cellStyle name="Normal 221 2 2" xfId="4044"/>
    <cellStyle name="Normal 221 2 2 2" xfId="9191"/>
    <cellStyle name="Normal 221 2 2 2 2" xfId="19974"/>
    <cellStyle name="Normal 221 2 2 3" xfId="14842"/>
    <cellStyle name="Normal 221 2 2 4" xfId="42901"/>
    <cellStyle name="Normal 221 2 2 5" xfId="47744"/>
    <cellStyle name="Normal 221 2 3" xfId="6910"/>
    <cellStyle name="Normal 221 2 3 2" xfId="17693"/>
    <cellStyle name="Normal 221 2 4" xfId="12555"/>
    <cellStyle name="Normal 221 2 5" xfId="40625"/>
    <cellStyle name="Normal 221 2 6" xfId="45468"/>
    <cellStyle name="Normal 221 3" xfId="2983"/>
    <cellStyle name="Normal 221 3 2" xfId="8137"/>
    <cellStyle name="Normal 221 3 2 2" xfId="18920"/>
    <cellStyle name="Normal 221 3 3" xfId="13788"/>
    <cellStyle name="Normal 221 3 4" xfId="41847"/>
    <cellStyle name="Normal 221 3 5" xfId="46690"/>
    <cellStyle name="Normal 221 4" xfId="5848"/>
    <cellStyle name="Normal 221 4 2" xfId="16637"/>
    <cellStyle name="Normal 221 5" xfId="11472"/>
    <cellStyle name="Normal 221 6" xfId="39578"/>
    <cellStyle name="Normal 221 7" xfId="44424"/>
    <cellStyle name="Normal 222" xfId="645"/>
    <cellStyle name="Normal 222 2" xfId="1736"/>
    <cellStyle name="Normal 222 2 2" xfId="4045"/>
    <cellStyle name="Normal 222 2 2 2" xfId="9192"/>
    <cellStyle name="Normal 222 2 2 2 2" xfId="19975"/>
    <cellStyle name="Normal 222 2 2 3" xfId="14843"/>
    <cellStyle name="Normal 222 2 2 4" xfId="42902"/>
    <cellStyle name="Normal 222 2 2 5" xfId="47745"/>
    <cellStyle name="Normal 222 2 3" xfId="6911"/>
    <cellStyle name="Normal 222 2 3 2" xfId="17694"/>
    <cellStyle name="Normal 222 2 4" xfId="12556"/>
    <cellStyle name="Normal 222 2 5" xfId="40626"/>
    <cellStyle name="Normal 222 2 6" xfId="45469"/>
    <cellStyle name="Normal 222 3" xfId="2984"/>
    <cellStyle name="Normal 222 3 2" xfId="8138"/>
    <cellStyle name="Normal 222 3 2 2" xfId="18921"/>
    <cellStyle name="Normal 222 3 3" xfId="13789"/>
    <cellStyle name="Normal 222 3 4" xfId="41848"/>
    <cellStyle name="Normal 222 3 5" xfId="46691"/>
    <cellStyle name="Normal 222 4" xfId="5849"/>
    <cellStyle name="Normal 222 4 2" xfId="16638"/>
    <cellStyle name="Normal 222 5" xfId="11473"/>
    <cellStyle name="Normal 222 6" xfId="39579"/>
    <cellStyle name="Normal 222 7" xfId="44425"/>
    <cellStyle name="Normal 223" xfId="646"/>
    <cellStyle name="Normal 223 2" xfId="1737"/>
    <cellStyle name="Normal 223 2 2" xfId="4046"/>
    <cellStyle name="Normal 223 2 2 2" xfId="9193"/>
    <cellStyle name="Normal 223 2 2 2 2" xfId="19976"/>
    <cellStyle name="Normal 223 2 2 3" xfId="14844"/>
    <cellStyle name="Normal 223 2 2 4" xfId="42903"/>
    <cellStyle name="Normal 223 2 2 5" xfId="47746"/>
    <cellStyle name="Normal 223 2 3" xfId="6912"/>
    <cellStyle name="Normal 223 2 3 2" xfId="17695"/>
    <cellStyle name="Normal 223 2 4" xfId="12557"/>
    <cellStyle name="Normal 223 2 5" xfId="40627"/>
    <cellStyle name="Normal 223 2 6" xfId="45470"/>
    <cellStyle name="Normal 223 3" xfId="2985"/>
    <cellStyle name="Normal 223 3 2" xfId="8139"/>
    <cellStyle name="Normal 223 3 2 2" xfId="18922"/>
    <cellStyle name="Normal 223 3 3" xfId="13790"/>
    <cellStyle name="Normal 223 3 4" xfId="41849"/>
    <cellStyle name="Normal 223 3 5" xfId="46692"/>
    <cellStyle name="Normal 223 4" xfId="5850"/>
    <cellStyle name="Normal 223 4 2" xfId="16639"/>
    <cellStyle name="Normal 223 5" xfId="11474"/>
    <cellStyle name="Normal 223 6" xfId="39580"/>
    <cellStyle name="Normal 223 7" xfId="44426"/>
    <cellStyle name="Normal 224" xfId="647"/>
    <cellStyle name="Normal 224 2" xfId="1738"/>
    <cellStyle name="Normal 224 2 2" xfId="4047"/>
    <cellStyle name="Normal 224 2 2 2" xfId="9194"/>
    <cellStyle name="Normal 224 2 2 2 2" xfId="19977"/>
    <cellStyle name="Normal 224 2 2 3" xfId="14845"/>
    <cellStyle name="Normal 224 2 2 4" xfId="42904"/>
    <cellStyle name="Normal 224 2 2 5" xfId="47747"/>
    <cellStyle name="Normal 224 2 3" xfId="6913"/>
    <cellStyle name="Normal 224 2 3 2" xfId="17696"/>
    <cellStyle name="Normal 224 2 4" xfId="12558"/>
    <cellStyle name="Normal 224 2 5" xfId="40628"/>
    <cellStyle name="Normal 224 2 6" xfId="45471"/>
    <cellStyle name="Normal 224 3" xfId="2986"/>
    <cellStyle name="Normal 224 3 2" xfId="8140"/>
    <cellStyle name="Normal 224 3 2 2" xfId="18923"/>
    <cellStyle name="Normal 224 3 3" xfId="13791"/>
    <cellStyle name="Normal 224 3 4" xfId="41850"/>
    <cellStyle name="Normal 224 3 5" xfId="46693"/>
    <cellStyle name="Normal 224 4" xfId="5851"/>
    <cellStyle name="Normal 224 4 2" xfId="16640"/>
    <cellStyle name="Normal 224 5" xfId="11475"/>
    <cellStyle name="Normal 224 6" xfId="39581"/>
    <cellStyle name="Normal 224 7" xfId="44427"/>
    <cellStyle name="Normal 225" xfId="648"/>
    <cellStyle name="Normal 225 2" xfId="1739"/>
    <cellStyle name="Normal 225 2 2" xfId="4048"/>
    <cellStyle name="Normal 225 2 2 2" xfId="9195"/>
    <cellStyle name="Normal 225 2 2 2 2" xfId="19978"/>
    <cellStyle name="Normal 225 2 2 3" xfId="14846"/>
    <cellStyle name="Normal 225 2 2 4" xfId="42905"/>
    <cellStyle name="Normal 225 2 2 5" xfId="47748"/>
    <cellStyle name="Normal 225 2 3" xfId="6914"/>
    <cellStyle name="Normal 225 2 3 2" xfId="17697"/>
    <cellStyle name="Normal 225 2 4" xfId="12559"/>
    <cellStyle name="Normal 225 2 5" xfId="40629"/>
    <cellStyle name="Normal 225 2 6" xfId="45472"/>
    <cellStyle name="Normal 225 3" xfId="2987"/>
    <cellStyle name="Normal 225 3 2" xfId="8141"/>
    <cellStyle name="Normal 225 3 2 2" xfId="18924"/>
    <cellStyle name="Normal 225 3 3" xfId="13792"/>
    <cellStyle name="Normal 225 3 4" xfId="41851"/>
    <cellStyle name="Normal 225 3 5" xfId="46694"/>
    <cellStyle name="Normal 225 4" xfId="5852"/>
    <cellStyle name="Normal 225 4 2" xfId="16641"/>
    <cellStyle name="Normal 225 5" xfId="11476"/>
    <cellStyle name="Normal 225 6" xfId="39582"/>
    <cellStyle name="Normal 225 7" xfId="44428"/>
    <cellStyle name="Normal 226" xfId="649"/>
    <cellStyle name="Normal 226 2" xfId="1740"/>
    <cellStyle name="Normal 226 2 2" xfId="4049"/>
    <cellStyle name="Normal 226 2 2 2" xfId="9196"/>
    <cellStyle name="Normal 226 2 2 2 2" xfId="19979"/>
    <cellStyle name="Normal 226 2 2 3" xfId="14847"/>
    <cellStyle name="Normal 226 2 2 4" xfId="42906"/>
    <cellStyle name="Normal 226 2 2 5" xfId="47749"/>
    <cellStyle name="Normal 226 2 3" xfId="6915"/>
    <cellStyle name="Normal 226 2 3 2" xfId="17698"/>
    <cellStyle name="Normal 226 2 4" xfId="12560"/>
    <cellStyle name="Normal 226 2 5" xfId="40630"/>
    <cellStyle name="Normal 226 2 6" xfId="45473"/>
    <cellStyle name="Normal 226 3" xfId="2988"/>
    <cellStyle name="Normal 226 3 2" xfId="8142"/>
    <cellStyle name="Normal 226 3 2 2" xfId="18925"/>
    <cellStyle name="Normal 226 3 3" xfId="13793"/>
    <cellStyle name="Normal 226 3 4" xfId="41852"/>
    <cellStyle name="Normal 226 3 5" xfId="46695"/>
    <cellStyle name="Normal 226 4" xfId="5853"/>
    <cellStyle name="Normal 226 4 2" xfId="16642"/>
    <cellStyle name="Normal 226 5" xfId="11477"/>
    <cellStyle name="Normal 226 6" xfId="39583"/>
    <cellStyle name="Normal 226 7" xfId="44429"/>
    <cellStyle name="Normal 227" xfId="650"/>
    <cellStyle name="Normal 227 2" xfId="1741"/>
    <cellStyle name="Normal 227 2 2" xfId="4050"/>
    <cellStyle name="Normal 227 2 2 2" xfId="9197"/>
    <cellStyle name="Normal 227 2 2 2 2" xfId="19980"/>
    <cellStyle name="Normal 227 2 2 3" xfId="14848"/>
    <cellStyle name="Normal 227 2 2 4" xfId="42907"/>
    <cellStyle name="Normal 227 2 2 5" xfId="47750"/>
    <cellStyle name="Normal 227 2 3" xfId="6916"/>
    <cellStyle name="Normal 227 2 3 2" xfId="17699"/>
    <cellStyle name="Normal 227 2 4" xfId="12561"/>
    <cellStyle name="Normal 227 2 5" xfId="40631"/>
    <cellStyle name="Normal 227 2 6" xfId="45474"/>
    <cellStyle name="Normal 227 3" xfId="2989"/>
    <cellStyle name="Normal 227 3 2" xfId="8143"/>
    <cellStyle name="Normal 227 3 2 2" xfId="18926"/>
    <cellStyle name="Normal 227 3 3" xfId="13794"/>
    <cellStyle name="Normal 227 3 4" xfId="41853"/>
    <cellStyle name="Normal 227 3 5" xfId="46696"/>
    <cellStyle name="Normal 227 4" xfId="5854"/>
    <cellStyle name="Normal 227 4 2" xfId="16643"/>
    <cellStyle name="Normal 227 5" xfId="11478"/>
    <cellStyle name="Normal 227 6" xfId="39584"/>
    <cellStyle name="Normal 227 7" xfId="44430"/>
    <cellStyle name="Normal 228" xfId="651"/>
    <cellStyle name="Normal 228 2" xfId="1742"/>
    <cellStyle name="Normal 228 2 2" xfId="4051"/>
    <cellStyle name="Normal 228 2 2 2" xfId="9198"/>
    <cellStyle name="Normal 228 2 2 2 2" xfId="19981"/>
    <cellStyle name="Normal 228 2 2 3" xfId="14849"/>
    <cellStyle name="Normal 228 2 2 4" xfId="42908"/>
    <cellStyle name="Normal 228 2 2 5" xfId="47751"/>
    <cellStyle name="Normal 228 2 3" xfId="6917"/>
    <cellStyle name="Normal 228 2 3 2" xfId="17700"/>
    <cellStyle name="Normal 228 2 4" xfId="12562"/>
    <cellStyle name="Normal 228 2 5" xfId="40632"/>
    <cellStyle name="Normal 228 2 6" xfId="45475"/>
    <cellStyle name="Normal 228 3" xfId="2990"/>
    <cellStyle name="Normal 228 3 2" xfId="8144"/>
    <cellStyle name="Normal 228 3 2 2" xfId="18927"/>
    <cellStyle name="Normal 228 3 3" xfId="13795"/>
    <cellStyle name="Normal 228 3 4" xfId="41854"/>
    <cellStyle name="Normal 228 3 5" xfId="46697"/>
    <cellStyle name="Normal 228 4" xfId="5855"/>
    <cellStyle name="Normal 228 4 2" xfId="16644"/>
    <cellStyle name="Normal 228 5" xfId="11479"/>
    <cellStyle name="Normal 228 6" xfId="39585"/>
    <cellStyle name="Normal 228 7" xfId="44431"/>
    <cellStyle name="Normal 229" xfId="652"/>
    <cellStyle name="Normal 229 2" xfId="1743"/>
    <cellStyle name="Normal 229 2 2" xfId="4052"/>
    <cellStyle name="Normal 229 2 2 2" xfId="9199"/>
    <cellStyle name="Normal 229 2 2 2 2" xfId="19982"/>
    <cellStyle name="Normal 229 2 2 3" xfId="14850"/>
    <cellStyle name="Normal 229 2 2 4" xfId="42909"/>
    <cellStyle name="Normal 229 2 2 5" xfId="47752"/>
    <cellStyle name="Normal 229 2 3" xfId="6918"/>
    <cellStyle name="Normal 229 2 3 2" xfId="17701"/>
    <cellStyle name="Normal 229 2 4" xfId="12563"/>
    <cellStyle name="Normal 229 2 5" xfId="40633"/>
    <cellStyle name="Normal 229 2 6" xfId="45476"/>
    <cellStyle name="Normal 229 3" xfId="2991"/>
    <cellStyle name="Normal 229 3 2" xfId="8145"/>
    <cellStyle name="Normal 229 3 2 2" xfId="18928"/>
    <cellStyle name="Normal 229 3 3" xfId="13796"/>
    <cellStyle name="Normal 229 3 4" xfId="41855"/>
    <cellStyle name="Normal 229 3 5" xfId="46698"/>
    <cellStyle name="Normal 229 4" xfId="5856"/>
    <cellStyle name="Normal 229 4 2" xfId="16645"/>
    <cellStyle name="Normal 229 5" xfId="11480"/>
    <cellStyle name="Normal 229 6" xfId="39586"/>
    <cellStyle name="Normal 229 7" xfId="44432"/>
    <cellStyle name="Normal 23" xfId="352"/>
    <cellStyle name="Normal 23 2" xfId="1455"/>
    <cellStyle name="Normal 23 2 2" xfId="3770"/>
    <cellStyle name="Normal 23 2 2 2" xfId="8917"/>
    <cellStyle name="Normal 23 2 2 2 2" xfId="19700"/>
    <cellStyle name="Normal 23 2 2 3" xfId="14568"/>
    <cellStyle name="Normal 23 2 2 4" xfId="42627"/>
    <cellStyle name="Normal 23 2 2 5" xfId="47470"/>
    <cellStyle name="Normal 23 2 3" xfId="6637"/>
    <cellStyle name="Normal 23 2 3 2" xfId="17420"/>
    <cellStyle name="Normal 23 2 4" xfId="12277"/>
    <cellStyle name="Normal 23 2 5" xfId="40352"/>
    <cellStyle name="Normal 23 2 6" xfId="45195"/>
    <cellStyle name="Normal 23 3" xfId="2723"/>
    <cellStyle name="Normal 23 3 2" xfId="7878"/>
    <cellStyle name="Normal 23 3 2 2" xfId="18661"/>
    <cellStyle name="Normal 23 3 3" xfId="13529"/>
    <cellStyle name="Normal 23 3 4" xfId="41589"/>
    <cellStyle name="Normal 23 3 5" xfId="46432"/>
    <cellStyle name="Normal 23 4" xfId="5587"/>
    <cellStyle name="Normal 23 4 2" xfId="16377"/>
    <cellStyle name="Normal 23 5" xfId="11205"/>
    <cellStyle name="Normal 23 6" xfId="39307"/>
    <cellStyle name="Normal 23 7" xfId="44153"/>
    <cellStyle name="Normal 230" xfId="653"/>
    <cellStyle name="Normal 230 2" xfId="1744"/>
    <cellStyle name="Normal 230 2 2" xfId="4053"/>
    <cellStyle name="Normal 230 2 2 2" xfId="9200"/>
    <cellStyle name="Normal 230 2 2 2 2" xfId="19983"/>
    <cellStyle name="Normal 230 2 2 3" xfId="14851"/>
    <cellStyle name="Normal 230 2 2 4" xfId="42910"/>
    <cellStyle name="Normal 230 2 2 5" xfId="47753"/>
    <cellStyle name="Normal 230 2 3" xfId="6919"/>
    <cellStyle name="Normal 230 2 3 2" xfId="17702"/>
    <cellStyle name="Normal 230 2 4" xfId="12564"/>
    <cellStyle name="Normal 230 2 5" xfId="40634"/>
    <cellStyle name="Normal 230 2 6" xfId="45477"/>
    <cellStyle name="Normal 230 3" xfId="2992"/>
    <cellStyle name="Normal 230 3 2" xfId="8146"/>
    <cellStyle name="Normal 230 3 2 2" xfId="18929"/>
    <cellStyle name="Normal 230 3 3" xfId="13797"/>
    <cellStyle name="Normal 230 3 4" xfId="41856"/>
    <cellStyle name="Normal 230 3 5" xfId="46699"/>
    <cellStyle name="Normal 230 4" xfId="5857"/>
    <cellStyle name="Normal 230 4 2" xfId="16646"/>
    <cellStyle name="Normal 230 5" xfId="11481"/>
    <cellStyle name="Normal 230 6" xfId="39587"/>
    <cellStyle name="Normal 230 7" xfId="44433"/>
    <cellStyle name="Normal 231" xfId="654"/>
    <cellStyle name="Normal 231 2" xfId="1745"/>
    <cellStyle name="Normal 231 2 2" xfId="4054"/>
    <cellStyle name="Normal 231 2 2 2" xfId="9201"/>
    <cellStyle name="Normal 231 2 2 2 2" xfId="19984"/>
    <cellStyle name="Normal 231 2 2 3" xfId="14852"/>
    <cellStyle name="Normal 231 2 2 4" xfId="42911"/>
    <cellStyle name="Normal 231 2 2 5" xfId="47754"/>
    <cellStyle name="Normal 231 2 3" xfId="6920"/>
    <cellStyle name="Normal 231 2 3 2" xfId="17703"/>
    <cellStyle name="Normal 231 2 4" xfId="12565"/>
    <cellStyle name="Normal 231 2 5" xfId="40635"/>
    <cellStyle name="Normal 231 2 6" xfId="45478"/>
    <cellStyle name="Normal 231 3" xfId="2993"/>
    <cellStyle name="Normal 231 3 2" xfId="8147"/>
    <cellStyle name="Normal 231 3 2 2" xfId="18930"/>
    <cellStyle name="Normal 231 3 3" xfId="13798"/>
    <cellStyle name="Normal 231 3 4" xfId="41857"/>
    <cellStyle name="Normal 231 3 5" xfId="46700"/>
    <cellStyle name="Normal 231 4" xfId="5858"/>
    <cellStyle name="Normal 231 4 2" xfId="16647"/>
    <cellStyle name="Normal 231 5" xfId="11483"/>
    <cellStyle name="Normal 231 6" xfId="20"/>
    <cellStyle name="Normal 231 7" xfId="39588"/>
    <cellStyle name="Normal 231 8" xfId="44434"/>
    <cellStyle name="Normal 232" xfId="655"/>
    <cellStyle name="Normal 232 2" xfId="1746"/>
    <cellStyle name="Normal 232 2 2" xfId="4055"/>
    <cellStyle name="Normal 232 2 2 2" xfId="9202"/>
    <cellStyle name="Normal 232 2 2 2 2" xfId="19985"/>
    <cellStyle name="Normal 232 2 2 3" xfId="14853"/>
    <cellStyle name="Normal 232 2 2 4" xfId="42912"/>
    <cellStyle name="Normal 232 2 2 5" xfId="47755"/>
    <cellStyle name="Normal 232 2 3" xfId="6921"/>
    <cellStyle name="Normal 232 2 3 2" xfId="17704"/>
    <cellStyle name="Normal 232 2 4" xfId="12566"/>
    <cellStyle name="Normal 232 2 5" xfId="40636"/>
    <cellStyle name="Normal 232 2 6" xfId="45479"/>
    <cellStyle name="Normal 232 3" xfId="2994"/>
    <cellStyle name="Normal 232 3 2" xfId="8148"/>
    <cellStyle name="Normal 232 3 2 2" xfId="18931"/>
    <cellStyle name="Normal 232 3 3" xfId="13799"/>
    <cellStyle name="Normal 232 3 4" xfId="41858"/>
    <cellStyle name="Normal 232 3 5" xfId="46701"/>
    <cellStyle name="Normal 232 4" xfId="5859"/>
    <cellStyle name="Normal 232 4 2" xfId="16648"/>
    <cellStyle name="Normal 232 5" xfId="11484"/>
    <cellStyle name="Normal 232 6" xfId="39589"/>
    <cellStyle name="Normal 232 7" xfId="44435"/>
    <cellStyle name="Normal 233" xfId="656"/>
    <cellStyle name="Normal 233 2" xfId="1747"/>
    <cellStyle name="Normal 233 2 2" xfId="4056"/>
    <cellStyle name="Normal 233 2 2 2" xfId="9203"/>
    <cellStyle name="Normal 233 2 2 2 2" xfId="19986"/>
    <cellStyle name="Normal 233 2 2 3" xfId="14854"/>
    <cellStyle name="Normal 233 2 2 4" xfId="42913"/>
    <cellStyle name="Normal 233 2 2 5" xfId="47756"/>
    <cellStyle name="Normal 233 2 3" xfId="6922"/>
    <cellStyle name="Normal 233 2 3 2" xfId="17705"/>
    <cellStyle name="Normal 233 2 4" xfId="12567"/>
    <cellStyle name="Normal 233 2 5" xfId="40637"/>
    <cellStyle name="Normal 233 2 6" xfId="45480"/>
    <cellStyle name="Normal 233 3" xfId="2995"/>
    <cellStyle name="Normal 233 3 2" xfId="8149"/>
    <cellStyle name="Normal 233 3 2 2" xfId="18932"/>
    <cellStyle name="Normal 233 3 3" xfId="13800"/>
    <cellStyle name="Normal 233 3 4" xfId="41859"/>
    <cellStyle name="Normal 233 3 5" xfId="46702"/>
    <cellStyle name="Normal 233 4" xfId="5860"/>
    <cellStyle name="Normal 233 4 2" xfId="16649"/>
    <cellStyle name="Normal 233 5" xfId="11485"/>
    <cellStyle name="Normal 233 6" xfId="39590"/>
    <cellStyle name="Normal 233 7" xfId="44436"/>
    <cellStyle name="Normal 234" xfId="657"/>
    <cellStyle name="Normal 234 2" xfId="1748"/>
    <cellStyle name="Normal 234 2 2" xfId="4057"/>
    <cellStyle name="Normal 234 2 2 2" xfId="9204"/>
    <cellStyle name="Normal 234 2 2 2 2" xfId="19987"/>
    <cellStyle name="Normal 234 2 2 3" xfId="14855"/>
    <cellStyle name="Normal 234 2 2 4" xfId="42914"/>
    <cellStyle name="Normal 234 2 2 5" xfId="47757"/>
    <cellStyle name="Normal 234 2 3" xfId="6923"/>
    <cellStyle name="Normal 234 2 3 2" xfId="17706"/>
    <cellStyle name="Normal 234 2 4" xfId="12568"/>
    <cellStyle name="Normal 234 2 5" xfId="40638"/>
    <cellStyle name="Normal 234 2 6" xfId="45481"/>
    <cellStyle name="Normal 234 3" xfId="2996"/>
    <cellStyle name="Normal 234 3 2" xfId="8150"/>
    <cellStyle name="Normal 234 3 2 2" xfId="18933"/>
    <cellStyle name="Normal 234 3 3" xfId="13801"/>
    <cellStyle name="Normal 234 3 4" xfId="41860"/>
    <cellStyle name="Normal 234 3 5" xfId="46703"/>
    <cellStyle name="Normal 234 4" xfId="5861"/>
    <cellStyle name="Normal 234 4 2" xfId="16650"/>
    <cellStyle name="Normal 234 5" xfId="11486"/>
    <cellStyle name="Normal 234 6" xfId="39591"/>
    <cellStyle name="Normal 234 7" xfId="44437"/>
    <cellStyle name="Normal 235" xfId="709"/>
    <cellStyle name="Normal 235 2" xfId="1793"/>
    <cellStyle name="Normal 235 2 2" xfId="4102"/>
    <cellStyle name="Normal 235 2 2 2" xfId="9249"/>
    <cellStyle name="Normal 235 2 2 2 2" xfId="20032"/>
    <cellStyle name="Normal 235 2 2 3" xfId="14900"/>
    <cellStyle name="Normal 235 2 2 4" xfId="42959"/>
    <cellStyle name="Normal 235 2 2 5" xfId="47802"/>
    <cellStyle name="Normal 235 2 3" xfId="6968"/>
    <cellStyle name="Normal 235 2 3 2" xfId="17751"/>
    <cellStyle name="Normal 235 2 4" xfId="12613"/>
    <cellStyle name="Normal 235 2 5" xfId="40683"/>
    <cellStyle name="Normal 235 2 6" xfId="45526"/>
    <cellStyle name="Normal 235 3" xfId="3047"/>
    <cellStyle name="Normal 235 3 2" xfId="8195"/>
    <cellStyle name="Normal 235 3 2 2" xfId="18978"/>
    <cellStyle name="Normal 235 3 3" xfId="13846"/>
    <cellStyle name="Normal 235 3 4" xfId="41905"/>
    <cellStyle name="Normal 235 3 5" xfId="46748"/>
    <cellStyle name="Normal 235 4" xfId="5912"/>
    <cellStyle name="Normal 235 4 2" xfId="16696"/>
    <cellStyle name="Normal 235 5" xfId="11538"/>
    <cellStyle name="Normal 235 6" xfId="39636"/>
    <cellStyle name="Normal 235 7" xfId="44482"/>
    <cellStyle name="Normal 236" xfId="711"/>
    <cellStyle name="Normal 236 2" xfId="1795"/>
    <cellStyle name="Normal 236 2 2" xfId="4104"/>
    <cellStyle name="Normal 236 2 2 2" xfId="9251"/>
    <cellStyle name="Normal 236 2 2 2 2" xfId="20034"/>
    <cellStyle name="Normal 236 2 2 3" xfId="14902"/>
    <cellStyle name="Normal 236 2 2 4" xfId="42961"/>
    <cellStyle name="Normal 236 2 2 5" xfId="47804"/>
    <cellStyle name="Normal 236 2 3" xfId="6970"/>
    <cellStyle name="Normal 236 2 3 2" xfId="17753"/>
    <cellStyle name="Normal 236 2 4" xfId="12615"/>
    <cellStyle name="Normal 236 2 5" xfId="40685"/>
    <cellStyle name="Normal 236 2 6" xfId="45528"/>
    <cellStyle name="Normal 236 3" xfId="3049"/>
    <cellStyle name="Normal 236 3 2" xfId="8197"/>
    <cellStyle name="Normal 236 3 2 2" xfId="18980"/>
    <cellStyle name="Normal 236 3 3" xfId="13848"/>
    <cellStyle name="Normal 236 3 4" xfId="41907"/>
    <cellStyle name="Normal 236 3 5" xfId="46750"/>
    <cellStyle name="Normal 236 4" xfId="5914"/>
    <cellStyle name="Normal 236 4 2" xfId="16698"/>
    <cellStyle name="Normal 236 5" xfId="11540"/>
    <cellStyle name="Normal 236 6" xfId="39638"/>
    <cellStyle name="Normal 236 7" xfId="44484"/>
    <cellStyle name="Normal 237" xfId="712"/>
    <cellStyle name="Normal 237 2" xfId="1796"/>
    <cellStyle name="Normal 237 2 2" xfId="4105"/>
    <cellStyle name="Normal 237 2 2 2" xfId="9252"/>
    <cellStyle name="Normal 237 2 2 2 2" xfId="20035"/>
    <cellStyle name="Normal 237 2 2 3" xfId="14903"/>
    <cellStyle name="Normal 237 2 2 4" xfId="42962"/>
    <cellStyle name="Normal 237 2 2 5" xfId="47805"/>
    <cellStyle name="Normal 237 2 3" xfId="6971"/>
    <cellStyle name="Normal 237 2 3 2" xfId="17754"/>
    <cellStyle name="Normal 237 2 4" xfId="12616"/>
    <cellStyle name="Normal 237 2 5" xfId="40686"/>
    <cellStyle name="Normal 237 2 6" xfId="45529"/>
    <cellStyle name="Normal 237 3" xfId="3050"/>
    <cellStyle name="Normal 237 3 2" xfId="8198"/>
    <cellStyle name="Normal 237 3 2 2" xfId="18981"/>
    <cellStyle name="Normal 237 3 3" xfId="13849"/>
    <cellStyle name="Normal 237 3 4" xfId="41908"/>
    <cellStyle name="Normal 237 3 5" xfId="46751"/>
    <cellStyle name="Normal 237 4" xfId="5915"/>
    <cellStyle name="Normal 237 4 2" xfId="16699"/>
    <cellStyle name="Normal 237 5" xfId="11541"/>
    <cellStyle name="Normal 237 6" xfId="39639"/>
    <cellStyle name="Normal 237 7" xfId="44485"/>
    <cellStyle name="Normal 238" xfId="713"/>
    <cellStyle name="Normal 238 2" xfId="1797"/>
    <cellStyle name="Normal 238 2 2" xfId="4106"/>
    <cellStyle name="Normal 238 2 2 2" xfId="9253"/>
    <cellStyle name="Normal 238 2 2 2 2" xfId="20036"/>
    <cellStyle name="Normal 238 2 2 3" xfId="14904"/>
    <cellStyle name="Normal 238 2 2 4" xfId="42963"/>
    <cellStyle name="Normal 238 2 2 5" xfId="47806"/>
    <cellStyle name="Normal 238 2 3" xfId="6972"/>
    <cellStyle name="Normal 238 2 3 2" xfId="17755"/>
    <cellStyle name="Normal 238 2 4" xfId="12617"/>
    <cellStyle name="Normal 238 2 5" xfId="40687"/>
    <cellStyle name="Normal 238 2 6" xfId="45530"/>
    <cellStyle name="Normal 238 3" xfId="3051"/>
    <cellStyle name="Normal 238 3 2" xfId="8199"/>
    <cellStyle name="Normal 238 3 2 2" xfId="18982"/>
    <cellStyle name="Normal 238 3 3" xfId="13850"/>
    <cellStyle name="Normal 238 3 4" xfId="41909"/>
    <cellStyle name="Normal 238 3 5" xfId="46752"/>
    <cellStyle name="Normal 238 4" xfId="5916"/>
    <cellStyle name="Normal 238 4 2" xfId="16700"/>
    <cellStyle name="Normal 238 5" xfId="11542"/>
    <cellStyle name="Normal 238 6" xfId="39640"/>
    <cellStyle name="Normal 238 7" xfId="44486"/>
    <cellStyle name="Normal 239" xfId="714"/>
    <cellStyle name="Normal 239 2" xfId="1798"/>
    <cellStyle name="Normal 239 2 2" xfId="4107"/>
    <cellStyle name="Normal 239 2 2 2" xfId="9254"/>
    <cellStyle name="Normal 239 2 2 2 2" xfId="20037"/>
    <cellStyle name="Normal 239 2 2 3" xfId="14905"/>
    <cellStyle name="Normal 239 2 2 4" xfId="42964"/>
    <cellStyle name="Normal 239 2 2 5" xfId="47807"/>
    <cellStyle name="Normal 239 2 3" xfId="6973"/>
    <cellStyle name="Normal 239 2 3 2" xfId="17756"/>
    <cellStyle name="Normal 239 2 4" xfId="12618"/>
    <cellStyle name="Normal 239 2 5" xfId="40688"/>
    <cellStyle name="Normal 239 2 6" xfId="45531"/>
    <cellStyle name="Normal 239 3" xfId="3052"/>
    <cellStyle name="Normal 239 3 2" xfId="8200"/>
    <cellStyle name="Normal 239 3 2 2" xfId="18983"/>
    <cellStyle name="Normal 239 3 3" xfId="13851"/>
    <cellStyle name="Normal 239 3 4" xfId="41910"/>
    <cellStyle name="Normal 239 3 5" xfId="46753"/>
    <cellStyle name="Normal 239 4" xfId="5917"/>
    <cellStyle name="Normal 239 4 2" xfId="16701"/>
    <cellStyle name="Normal 239 5" xfId="11543"/>
    <cellStyle name="Normal 239 6" xfId="39641"/>
    <cellStyle name="Normal 239 7" xfId="44487"/>
    <cellStyle name="Normal 24" xfId="353"/>
    <cellStyle name="Normal 24 2" xfId="1456"/>
    <cellStyle name="Normal 24 2 2" xfId="3771"/>
    <cellStyle name="Normal 24 2 2 2" xfId="8918"/>
    <cellStyle name="Normal 24 2 2 2 2" xfId="19701"/>
    <cellStyle name="Normal 24 2 2 3" xfId="14569"/>
    <cellStyle name="Normal 24 2 2 4" xfId="42628"/>
    <cellStyle name="Normal 24 2 2 5" xfId="47471"/>
    <cellStyle name="Normal 24 2 3" xfId="6638"/>
    <cellStyle name="Normal 24 2 3 2" xfId="17421"/>
    <cellStyle name="Normal 24 2 4" xfId="12278"/>
    <cellStyle name="Normal 24 2 5" xfId="40353"/>
    <cellStyle name="Normal 24 2 6" xfId="45196"/>
    <cellStyle name="Normal 24 3" xfId="2724"/>
    <cellStyle name="Normal 24 3 2" xfId="7879"/>
    <cellStyle name="Normal 24 3 2 2" xfId="18662"/>
    <cellStyle name="Normal 24 3 3" xfId="13530"/>
    <cellStyle name="Normal 24 3 4" xfId="41590"/>
    <cellStyle name="Normal 24 3 5" xfId="46433"/>
    <cellStyle name="Normal 24 4" xfId="5588"/>
    <cellStyle name="Normal 24 4 2" xfId="16378"/>
    <cellStyle name="Normal 24 5" xfId="11206"/>
    <cellStyle name="Normal 24 6" xfId="39308"/>
    <cellStyle name="Normal 24 7" xfId="44154"/>
    <cellStyle name="Normal 240" xfId="715"/>
    <cellStyle name="Normal 240 2" xfId="1799"/>
    <cellStyle name="Normal 240 2 2" xfId="4108"/>
    <cellStyle name="Normal 240 2 2 2" xfId="9255"/>
    <cellStyle name="Normal 240 2 2 2 2" xfId="20038"/>
    <cellStyle name="Normal 240 2 2 3" xfId="14906"/>
    <cellStyle name="Normal 240 2 2 4" xfId="42965"/>
    <cellStyle name="Normal 240 2 2 5" xfId="47808"/>
    <cellStyle name="Normal 240 2 3" xfId="6974"/>
    <cellStyle name="Normal 240 2 3 2" xfId="17757"/>
    <cellStyle name="Normal 240 2 4" xfId="12619"/>
    <cellStyle name="Normal 240 2 5" xfId="40689"/>
    <cellStyle name="Normal 240 2 6" xfId="45532"/>
    <cellStyle name="Normal 240 3" xfId="3053"/>
    <cellStyle name="Normal 240 3 2" xfId="8201"/>
    <cellStyle name="Normal 240 3 2 2" xfId="18984"/>
    <cellStyle name="Normal 240 3 3" xfId="13852"/>
    <cellStyle name="Normal 240 3 4" xfId="41911"/>
    <cellStyle name="Normal 240 3 5" xfId="46754"/>
    <cellStyle name="Normal 240 4" xfId="5918"/>
    <cellStyle name="Normal 240 4 2" xfId="16702"/>
    <cellStyle name="Normal 240 5" xfId="11544"/>
    <cellStyle name="Normal 240 6" xfId="39642"/>
    <cellStyle name="Normal 240 7" xfId="44488"/>
    <cellStyle name="Normal 241" xfId="708"/>
    <cellStyle name="Normal 241 2" xfId="1792"/>
    <cellStyle name="Normal 241 2 2" xfId="4101"/>
    <cellStyle name="Normal 241 2 2 2" xfId="9248"/>
    <cellStyle name="Normal 241 2 2 2 2" xfId="20031"/>
    <cellStyle name="Normal 241 2 2 3" xfId="14899"/>
    <cellStyle name="Normal 241 2 2 4" xfId="42958"/>
    <cellStyle name="Normal 241 2 2 5" xfId="47801"/>
    <cellStyle name="Normal 241 2 3" xfId="6967"/>
    <cellStyle name="Normal 241 2 3 2" xfId="17750"/>
    <cellStyle name="Normal 241 2 4" xfId="12612"/>
    <cellStyle name="Normal 241 2 5" xfId="40682"/>
    <cellStyle name="Normal 241 2 6" xfId="45525"/>
    <cellStyle name="Normal 241 3" xfId="3046"/>
    <cellStyle name="Normal 241 3 2" xfId="8194"/>
    <cellStyle name="Normal 241 3 2 2" xfId="18977"/>
    <cellStyle name="Normal 241 3 3" xfId="13845"/>
    <cellStyle name="Normal 241 3 4" xfId="41904"/>
    <cellStyle name="Normal 241 3 5" xfId="46747"/>
    <cellStyle name="Normal 241 4" xfId="5911"/>
    <cellStyle name="Normal 241 4 2" xfId="16695"/>
    <cellStyle name="Normal 241 5" xfId="11537"/>
    <cellStyle name="Normal 241 6" xfId="39635"/>
    <cellStyle name="Normal 241 7" xfId="44481"/>
    <cellStyle name="Normal 242" xfId="671"/>
    <cellStyle name="Normal 242 2" xfId="1762"/>
    <cellStyle name="Normal 242 2 2" xfId="4071"/>
    <cellStyle name="Normal 242 2 2 2" xfId="9218"/>
    <cellStyle name="Normal 242 2 2 2 2" xfId="20001"/>
    <cellStyle name="Normal 242 2 2 3" xfId="14869"/>
    <cellStyle name="Normal 242 2 2 4" xfId="42928"/>
    <cellStyle name="Normal 242 2 2 5" xfId="47771"/>
    <cellStyle name="Normal 242 2 3" xfId="6937"/>
    <cellStyle name="Normal 242 2 3 2" xfId="17720"/>
    <cellStyle name="Normal 242 2 4" xfId="12582"/>
    <cellStyle name="Normal 242 2 5" xfId="40652"/>
    <cellStyle name="Normal 242 2 6" xfId="45495"/>
    <cellStyle name="Normal 242 3" xfId="3010"/>
    <cellStyle name="Normal 242 3 2" xfId="8164"/>
    <cellStyle name="Normal 242 3 2 2" xfId="18947"/>
    <cellStyle name="Normal 242 3 3" xfId="13815"/>
    <cellStyle name="Normal 242 3 4" xfId="41874"/>
    <cellStyle name="Normal 242 3 5" xfId="46717"/>
    <cellStyle name="Normal 242 4" xfId="5875"/>
    <cellStyle name="Normal 242 4 2" xfId="16664"/>
    <cellStyle name="Normal 242 5" xfId="11500"/>
    <cellStyle name="Normal 242 6" xfId="39605"/>
    <cellStyle name="Normal 242 7" xfId="44451"/>
    <cellStyle name="Normal 243" xfId="710"/>
    <cellStyle name="Normal 243 2" xfId="1794"/>
    <cellStyle name="Normal 243 2 2" xfId="4103"/>
    <cellStyle name="Normal 243 2 2 2" xfId="9250"/>
    <cellStyle name="Normal 243 2 2 2 2" xfId="20033"/>
    <cellStyle name="Normal 243 2 2 3" xfId="14901"/>
    <cellStyle name="Normal 243 2 2 4" xfId="42960"/>
    <cellStyle name="Normal 243 2 2 5" xfId="47803"/>
    <cellStyle name="Normal 243 2 3" xfId="6969"/>
    <cellStyle name="Normal 243 2 3 2" xfId="17752"/>
    <cellStyle name="Normal 243 2 4" xfId="12614"/>
    <cellStyle name="Normal 243 2 5" xfId="40684"/>
    <cellStyle name="Normal 243 2 6" xfId="45527"/>
    <cellStyle name="Normal 243 3" xfId="3048"/>
    <cellStyle name="Normal 243 3 2" xfId="8196"/>
    <cellStyle name="Normal 243 3 2 2" xfId="18979"/>
    <cellStyle name="Normal 243 3 3" xfId="13847"/>
    <cellStyle name="Normal 243 3 4" xfId="41906"/>
    <cellStyle name="Normal 243 3 5" xfId="46749"/>
    <cellStyle name="Normal 243 4" xfId="5913"/>
    <cellStyle name="Normal 243 4 2" xfId="16697"/>
    <cellStyle name="Normal 243 5" xfId="11539"/>
    <cellStyle name="Normal 243 6" xfId="39637"/>
    <cellStyle name="Normal 243 7" xfId="44483"/>
    <cellStyle name="Normal 244" xfId="717"/>
    <cellStyle name="Normal 244 2" xfId="1801"/>
    <cellStyle name="Normal 244 2 2" xfId="4110"/>
    <cellStyle name="Normal 244 2 2 2" xfId="9257"/>
    <cellStyle name="Normal 244 2 2 2 2" xfId="20040"/>
    <cellStyle name="Normal 244 2 2 3" xfId="14908"/>
    <cellStyle name="Normal 244 2 2 4" xfId="42967"/>
    <cellStyle name="Normal 244 2 2 5" xfId="47810"/>
    <cellStyle name="Normal 244 2 3" xfId="6976"/>
    <cellStyle name="Normal 244 2 3 2" xfId="17759"/>
    <cellStyle name="Normal 244 2 4" xfId="12621"/>
    <cellStyle name="Normal 244 2 5" xfId="40691"/>
    <cellStyle name="Normal 244 2 6" xfId="45534"/>
    <cellStyle name="Normal 244 3" xfId="3055"/>
    <cellStyle name="Normal 244 3 2" xfId="8203"/>
    <cellStyle name="Normal 244 3 2 2" xfId="18986"/>
    <cellStyle name="Normal 244 3 3" xfId="13854"/>
    <cellStyle name="Normal 244 3 4" xfId="41913"/>
    <cellStyle name="Normal 244 3 5" xfId="46756"/>
    <cellStyle name="Normal 244 4" xfId="5920"/>
    <cellStyle name="Normal 244 4 2" xfId="16704"/>
    <cellStyle name="Normal 244 5" xfId="11546"/>
    <cellStyle name="Normal 244 6" xfId="39644"/>
    <cellStyle name="Normal 244 7" xfId="44490"/>
    <cellStyle name="Normal 245" xfId="718"/>
    <cellStyle name="Normal 245 2" xfId="1802"/>
    <cellStyle name="Normal 245 2 2" xfId="4111"/>
    <cellStyle name="Normal 245 2 2 2" xfId="9258"/>
    <cellStyle name="Normal 245 2 2 2 2" xfId="20041"/>
    <cellStyle name="Normal 245 2 2 3" xfId="14909"/>
    <cellStyle name="Normal 245 2 2 4" xfId="42968"/>
    <cellStyle name="Normal 245 2 2 5" xfId="47811"/>
    <cellStyle name="Normal 245 2 3" xfId="6977"/>
    <cellStyle name="Normal 245 2 3 2" xfId="17760"/>
    <cellStyle name="Normal 245 2 4" xfId="12622"/>
    <cellStyle name="Normal 245 2 5" xfId="40692"/>
    <cellStyle name="Normal 245 2 6" xfId="45535"/>
    <cellStyle name="Normal 245 3" xfId="3056"/>
    <cellStyle name="Normal 245 3 2" xfId="8204"/>
    <cellStyle name="Normal 245 3 2 2" xfId="18987"/>
    <cellStyle name="Normal 245 3 3" xfId="13855"/>
    <cellStyle name="Normal 245 3 4" xfId="41914"/>
    <cellStyle name="Normal 245 3 5" xfId="46757"/>
    <cellStyle name="Normal 245 4" xfId="5921"/>
    <cellStyle name="Normal 245 4 2" xfId="16705"/>
    <cellStyle name="Normal 245 5" xfId="11547"/>
    <cellStyle name="Normal 245 6" xfId="39645"/>
    <cellStyle name="Normal 245 7" xfId="44491"/>
    <cellStyle name="Normal 246" xfId="720"/>
    <cellStyle name="Normal 246 2" xfId="1804"/>
    <cellStyle name="Normal 246 2 2" xfId="4113"/>
    <cellStyle name="Normal 246 2 2 2" xfId="9260"/>
    <cellStyle name="Normal 246 2 2 2 2" xfId="20043"/>
    <cellStyle name="Normal 246 2 2 3" xfId="14911"/>
    <cellStyle name="Normal 246 2 2 4" xfId="42970"/>
    <cellStyle name="Normal 246 2 2 5" xfId="47813"/>
    <cellStyle name="Normal 246 2 3" xfId="6979"/>
    <cellStyle name="Normal 246 2 3 2" xfId="17762"/>
    <cellStyle name="Normal 246 2 4" xfId="12624"/>
    <cellStyle name="Normal 246 2 5" xfId="40694"/>
    <cellStyle name="Normal 246 2 6" xfId="45537"/>
    <cellStyle name="Normal 246 3" xfId="3058"/>
    <cellStyle name="Normal 246 3 2" xfId="8206"/>
    <cellStyle name="Normal 246 3 2 2" xfId="18989"/>
    <cellStyle name="Normal 246 3 3" xfId="13857"/>
    <cellStyle name="Normal 246 3 4" xfId="41916"/>
    <cellStyle name="Normal 246 3 5" xfId="46759"/>
    <cellStyle name="Normal 246 4" xfId="5923"/>
    <cellStyle name="Normal 246 4 2" xfId="16707"/>
    <cellStyle name="Normal 246 5" xfId="11549"/>
    <cellStyle name="Normal 246 6" xfId="39647"/>
    <cellStyle name="Normal 246 7" xfId="44493"/>
    <cellStyle name="Normal 247" xfId="721"/>
    <cellStyle name="Normal 247 2" xfId="1805"/>
    <cellStyle name="Normal 247 2 2" xfId="4114"/>
    <cellStyle name="Normal 247 2 2 2" xfId="9261"/>
    <cellStyle name="Normal 247 2 2 2 2" xfId="20044"/>
    <cellStyle name="Normal 247 2 2 3" xfId="14912"/>
    <cellStyle name="Normal 247 2 2 4" xfId="42971"/>
    <cellStyle name="Normal 247 2 2 5" xfId="47814"/>
    <cellStyle name="Normal 247 2 3" xfId="6980"/>
    <cellStyle name="Normal 247 2 3 2" xfId="17763"/>
    <cellStyle name="Normal 247 2 4" xfId="12625"/>
    <cellStyle name="Normal 247 2 5" xfId="40695"/>
    <cellStyle name="Normal 247 2 6" xfId="45538"/>
    <cellStyle name="Normal 247 3" xfId="3059"/>
    <cellStyle name="Normal 247 3 2" xfId="8207"/>
    <cellStyle name="Normal 247 3 2 2" xfId="18990"/>
    <cellStyle name="Normal 247 3 3" xfId="13858"/>
    <cellStyle name="Normal 247 3 4" xfId="41917"/>
    <cellStyle name="Normal 247 3 5" xfId="46760"/>
    <cellStyle name="Normal 247 4" xfId="5924"/>
    <cellStyle name="Normal 247 4 2" xfId="16708"/>
    <cellStyle name="Normal 247 5" xfId="11550"/>
    <cellStyle name="Normal 247 6" xfId="39648"/>
    <cellStyle name="Normal 247 7" xfId="44494"/>
    <cellStyle name="Normal 248" xfId="723"/>
    <cellStyle name="Normal 248 2" xfId="1807"/>
    <cellStyle name="Normal 248 2 2" xfId="4116"/>
    <cellStyle name="Normal 248 2 2 2" xfId="9263"/>
    <cellStyle name="Normal 248 2 2 2 2" xfId="20046"/>
    <cellStyle name="Normal 248 2 2 3" xfId="14914"/>
    <cellStyle name="Normal 248 2 2 4" xfId="42973"/>
    <cellStyle name="Normal 248 2 2 5" xfId="47816"/>
    <cellStyle name="Normal 248 2 3" xfId="6982"/>
    <cellStyle name="Normal 248 2 3 2" xfId="17765"/>
    <cellStyle name="Normal 248 2 4" xfId="12627"/>
    <cellStyle name="Normal 248 2 5" xfId="40697"/>
    <cellStyle name="Normal 248 2 6" xfId="45540"/>
    <cellStyle name="Normal 248 3" xfId="3061"/>
    <cellStyle name="Normal 248 3 2" xfId="8209"/>
    <cellStyle name="Normal 248 3 2 2" xfId="18992"/>
    <cellStyle name="Normal 248 3 3" xfId="13860"/>
    <cellStyle name="Normal 248 3 4" xfId="41919"/>
    <cellStyle name="Normal 248 3 5" xfId="46762"/>
    <cellStyle name="Normal 248 4" xfId="5926"/>
    <cellStyle name="Normal 248 4 2" xfId="16710"/>
    <cellStyle name="Normal 248 5" xfId="11552"/>
    <cellStyle name="Normal 248 6" xfId="39650"/>
    <cellStyle name="Normal 248 7" xfId="44496"/>
    <cellStyle name="Normal 249" xfId="724"/>
    <cellStyle name="Normal 249 2" xfId="1808"/>
    <cellStyle name="Normal 249 2 2" xfId="4117"/>
    <cellStyle name="Normal 249 2 2 2" xfId="9264"/>
    <cellStyle name="Normal 249 2 2 2 2" xfId="20047"/>
    <cellStyle name="Normal 249 2 2 3" xfId="14915"/>
    <cellStyle name="Normal 249 2 2 4" xfId="42974"/>
    <cellStyle name="Normal 249 2 2 5" xfId="47817"/>
    <cellStyle name="Normal 249 2 3" xfId="6983"/>
    <cellStyle name="Normal 249 2 3 2" xfId="17766"/>
    <cellStyle name="Normal 249 2 4" xfId="12628"/>
    <cellStyle name="Normal 249 2 5" xfId="40698"/>
    <cellStyle name="Normal 249 2 6" xfId="45541"/>
    <cellStyle name="Normal 249 3" xfId="3062"/>
    <cellStyle name="Normal 249 3 2" xfId="8210"/>
    <cellStyle name="Normal 249 3 2 2" xfId="18993"/>
    <cellStyle name="Normal 249 3 3" xfId="13861"/>
    <cellStyle name="Normal 249 3 4" xfId="41920"/>
    <cellStyle name="Normal 249 3 5" xfId="46763"/>
    <cellStyle name="Normal 249 4" xfId="5927"/>
    <cellStyle name="Normal 249 4 2" xfId="16711"/>
    <cellStyle name="Normal 249 5" xfId="11553"/>
    <cellStyle name="Normal 249 6" xfId="39651"/>
    <cellStyle name="Normal 249 7" xfId="44497"/>
    <cellStyle name="Normal 25" xfId="354"/>
    <cellStyle name="Normal 25 2" xfId="1457"/>
    <cellStyle name="Normal 25 2 2" xfId="3772"/>
    <cellStyle name="Normal 25 2 2 2" xfId="8919"/>
    <cellStyle name="Normal 25 2 2 2 2" xfId="19702"/>
    <cellStyle name="Normal 25 2 2 3" xfId="14570"/>
    <cellStyle name="Normal 25 2 2 4" xfId="42629"/>
    <cellStyle name="Normal 25 2 2 5" xfId="47472"/>
    <cellStyle name="Normal 25 2 3" xfId="6639"/>
    <cellStyle name="Normal 25 2 3 2" xfId="17422"/>
    <cellStyle name="Normal 25 2 4" xfId="12279"/>
    <cellStyle name="Normal 25 2 5" xfId="40354"/>
    <cellStyle name="Normal 25 2 6" xfId="45197"/>
    <cellStyle name="Normal 25 3" xfId="2725"/>
    <cellStyle name="Normal 25 3 2" xfId="7880"/>
    <cellStyle name="Normal 25 3 2 2" xfId="18663"/>
    <cellStyle name="Normal 25 3 3" xfId="13531"/>
    <cellStyle name="Normal 25 3 4" xfId="41591"/>
    <cellStyle name="Normal 25 3 5" xfId="46434"/>
    <cellStyle name="Normal 25 4" xfId="5589"/>
    <cellStyle name="Normal 25 4 2" xfId="16379"/>
    <cellStyle name="Normal 25 5" xfId="11207"/>
    <cellStyle name="Normal 25 6" xfId="39309"/>
    <cellStyle name="Normal 25 7" xfId="44155"/>
    <cellStyle name="Normal 250" xfId="726"/>
    <cellStyle name="Normal 250 2" xfId="1810"/>
    <cellStyle name="Normal 250 2 2" xfId="4119"/>
    <cellStyle name="Normal 250 2 2 2" xfId="9266"/>
    <cellStyle name="Normal 250 2 2 2 2" xfId="20049"/>
    <cellStyle name="Normal 250 2 2 3" xfId="14917"/>
    <cellStyle name="Normal 250 2 2 4" xfId="42976"/>
    <cellStyle name="Normal 250 2 2 5" xfId="47819"/>
    <cellStyle name="Normal 250 2 3" xfId="6985"/>
    <cellStyle name="Normal 250 2 3 2" xfId="17768"/>
    <cellStyle name="Normal 250 2 4" xfId="12630"/>
    <cellStyle name="Normal 250 2 5" xfId="40700"/>
    <cellStyle name="Normal 250 2 6" xfId="45543"/>
    <cellStyle name="Normal 250 3" xfId="3064"/>
    <cellStyle name="Normal 250 3 2" xfId="8212"/>
    <cellStyle name="Normal 250 3 2 2" xfId="18995"/>
    <cellStyle name="Normal 250 3 3" xfId="13863"/>
    <cellStyle name="Normal 250 3 4" xfId="41922"/>
    <cellStyle name="Normal 250 3 5" xfId="46765"/>
    <cellStyle name="Normal 250 4" xfId="5929"/>
    <cellStyle name="Normal 250 4 2" xfId="16713"/>
    <cellStyle name="Normal 250 5" xfId="11555"/>
    <cellStyle name="Normal 250 6" xfId="39653"/>
    <cellStyle name="Normal 250 7" xfId="44499"/>
    <cellStyle name="Normal 251" xfId="727"/>
    <cellStyle name="Normal 251 2" xfId="1811"/>
    <cellStyle name="Normal 251 2 2" xfId="4120"/>
    <cellStyle name="Normal 251 2 2 2" xfId="9267"/>
    <cellStyle name="Normal 251 2 2 2 2" xfId="20050"/>
    <cellStyle name="Normal 251 2 2 3" xfId="14918"/>
    <cellStyle name="Normal 251 2 2 4" xfId="42977"/>
    <cellStyle name="Normal 251 2 2 5" xfId="47820"/>
    <cellStyle name="Normal 251 2 3" xfId="6986"/>
    <cellStyle name="Normal 251 2 3 2" xfId="17769"/>
    <cellStyle name="Normal 251 2 4" xfId="12631"/>
    <cellStyle name="Normal 251 2 5" xfId="40701"/>
    <cellStyle name="Normal 251 2 6" xfId="45544"/>
    <cellStyle name="Normal 251 3" xfId="3065"/>
    <cellStyle name="Normal 251 3 2" xfId="8213"/>
    <cellStyle name="Normal 251 3 2 2" xfId="18996"/>
    <cellStyle name="Normal 251 3 3" xfId="13864"/>
    <cellStyle name="Normal 251 3 4" xfId="41923"/>
    <cellStyle name="Normal 251 3 5" xfId="46766"/>
    <cellStyle name="Normal 251 4" xfId="5930"/>
    <cellStyle name="Normal 251 4 2" xfId="16714"/>
    <cellStyle name="Normal 251 5" xfId="11556"/>
    <cellStyle name="Normal 251 6" xfId="39654"/>
    <cellStyle name="Normal 251 7" xfId="44500"/>
    <cellStyle name="Normal 252" xfId="728"/>
    <cellStyle name="Normal 252 2" xfId="1812"/>
    <cellStyle name="Normal 252 2 2" xfId="4121"/>
    <cellStyle name="Normal 252 2 2 2" xfId="9268"/>
    <cellStyle name="Normal 252 2 2 2 2" xfId="20051"/>
    <cellStyle name="Normal 252 2 2 3" xfId="14919"/>
    <cellStyle name="Normal 252 2 2 4" xfId="42978"/>
    <cellStyle name="Normal 252 2 2 5" xfId="47821"/>
    <cellStyle name="Normal 252 2 3" xfId="6987"/>
    <cellStyle name="Normal 252 2 3 2" xfId="17770"/>
    <cellStyle name="Normal 252 2 4" xfId="12632"/>
    <cellStyle name="Normal 252 2 5" xfId="40702"/>
    <cellStyle name="Normal 252 2 6" xfId="45545"/>
    <cellStyle name="Normal 252 3" xfId="3066"/>
    <cellStyle name="Normal 252 3 2" xfId="8214"/>
    <cellStyle name="Normal 252 3 2 2" xfId="18997"/>
    <cellStyle name="Normal 252 3 3" xfId="13865"/>
    <cellStyle name="Normal 252 3 4" xfId="41924"/>
    <cellStyle name="Normal 252 3 5" xfId="46767"/>
    <cellStyle name="Normal 252 4" xfId="5931"/>
    <cellStyle name="Normal 252 4 2" xfId="16715"/>
    <cellStyle name="Normal 252 5" xfId="11557"/>
    <cellStyle name="Normal 252 6" xfId="39655"/>
    <cellStyle name="Normal 252 7" xfId="44501"/>
    <cellStyle name="Normal 253" xfId="729"/>
    <cellStyle name="Normal 253 2" xfId="1813"/>
    <cellStyle name="Normal 253 2 2" xfId="4122"/>
    <cellStyle name="Normal 253 2 2 2" xfId="9269"/>
    <cellStyle name="Normal 253 2 2 2 2" xfId="20052"/>
    <cellStyle name="Normal 253 2 2 3" xfId="14920"/>
    <cellStyle name="Normal 253 2 2 4" xfId="42979"/>
    <cellStyle name="Normal 253 2 2 5" xfId="47822"/>
    <cellStyle name="Normal 253 2 3" xfId="6988"/>
    <cellStyle name="Normal 253 2 3 2" xfId="17771"/>
    <cellStyle name="Normal 253 2 4" xfId="12633"/>
    <cellStyle name="Normal 253 2 5" xfId="40703"/>
    <cellStyle name="Normal 253 2 6" xfId="45546"/>
    <cellStyle name="Normal 253 3" xfId="3067"/>
    <cellStyle name="Normal 253 3 2" xfId="8215"/>
    <cellStyle name="Normal 253 3 2 2" xfId="18998"/>
    <cellStyle name="Normal 253 3 3" xfId="13866"/>
    <cellStyle name="Normal 253 3 4" xfId="41925"/>
    <cellStyle name="Normal 253 3 5" xfId="46768"/>
    <cellStyle name="Normal 253 4" xfId="5932"/>
    <cellStyle name="Normal 253 4 2" xfId="16716"/>
    <cellStyle name="Normal 253 5" xfId="11558"/>
    <cellStyle name="Normal 253 6" xfId="39656"/>
    <cellStyle name="Normal 253 7" xfId="44502"/>
    <cellStyle name="Normal 254" xfId="731"/>
    <cellStyle name="Normal 254 2" xfId="1815"/>
    <cellStyle name="Normal 254 2 2" xfId="4124"/>
    <cellStyle name="Normal 254 2 2 2" xfId="9271"/>
    <cellStyle name="Normal 254 2 2 2 2" xfId="20054"/>
    <cellStyle name="Normal 254 2 2 3" xfId="14922"/>
    <cellStyle name="Normal 254 2 2 4" xfId="42981"/>
    <cellStyle name="Normal 254 2 2 5" xfId="47824"/>
    <cellStyle name="Normal 254 2 3" xfId="6990"/>
    <cellStyle name="Normal 254 2 3 2" xfId="17773"/>
    <cellStyle name="Normal 254 2 4" xfId="12635"/>
    <cellStyle name="Normal 254 2 5" xfId="40705"/>
    <cellStyle name="Normal 254 2 6" xfId="45548"/>
    <cellStyle name="Normal 254 3" xfId="3069"/>
    <cellStyle name="Normal 254 3 2" xfId="8217"/>
    <cellStyle name="Normal 254 3 2 2" xfId="19000"/>
    <cellStyle name="Normal 254 3 3" xfId="13868"/>
    <cellStyle name="Normal 254 3 4" xfId="41927"/>
    <cellStyle name="Normal 254 3 5" xfId="46770"/>
    <cellStyle name="Normal 254 4" xfId="5934"/>
    <cellStyle name="Normal 254 4 2" xfId="16718"/>
    <cellStyle name="Normal 254 5" xfId="11560"/>
    <cellStyle name="Normal 254 6" xfId="39658"/>
    <cellStyle name="Normal 254 7" xfId="44504"/>
    <cellStyle name="Normal 255" xfId="732"/>
    <cellStyle name="Normal 255 2" xfId="1816"/>
    <cellStyle name="Normal 255 2 2" xfId="4125"/>
    <cellStyle name="Normal 255 2 2 2" xfId="9272"/>
    <cellStyle name="Normal 255 2 2 2 2" xfId="20055"/>
    <cellStyle name="Normal 255 2 2 3" xfId="14923"/>
    <cellStyle name="Normal 255 2 2 4" xfId="42982"/>
    <cellStyle name="Normal 255 2 2 5" xfId="47825"/>
    <cellStyle name="Normal 255 2 3" xfId="6991"/>
    <cellStyle name="Normal 255 2 3 2" xfId="17774"/>
    <cellStyle name="Normal 255 2 4" xfId="12636"/>
    <cellStyle name="Normal 255 2 5" xfId="40706"/>
    <cellStyle name="Normal 255 2 6" xfId="45549"/>
    <cellStyle name="Normal 255 3" xfId="3070"/>
    <cellStyle name="Normal 255 3 2" xfId="8218"/>
    <cellStyle name="Normal 255 3 2 2" xfId="19001"/>
    <cellStyle name="Normal 255 3 3" xfId="13869"/>
    <cellStyle name="Normal 255 3 4" xfId="41928"/>
    <cellStyle name="Normal 255 3 5" xfId="46771"/>
    <cellStyle name="Normal 255 4" xfId="5935"/>
    <cellStyle name="Normal 255 4 2" xfId="16719"/>
    <cellStyle name="Normal 255 5" xfId="11561"/>
    <cellStyle name="Normal 255 6" xfId="39659"/>
    <cellStyle name="Normal 255 7" xfId="44505"/>
    <cellStyle name="Normal 256" xfId="733"/>
    <cellStyle name="Normal 256 2" xfId="1817"/>
    <cellStyle name="Normal 256 2 2" xfId="4126"/>
    <cellStyle name="Normal 256 2 2 2" xfId="9273"/>
    <cellStyle name="Normal 256 2 2 2 2" xfId="20056"/>
    <cellStyle name="Normal 256 2 2 3" xfId="14924"/>
    <cellStyle name="Normal 256 2 2 4" xfId="42983"/>
    <cellStyle name="Normal 256 2 2 5" xfId="47826"/>
    <cellStyle name="Normal 256 2 3" xfId="6992"/>
    <cellStyle name="Normal 256 2 3 2" xfId="17775"/>
    <cellStyle name="Normal 256 2 4" xfId="12637"/>
    <cellStyle name="Normal 256 2 5" xfId="40707"/>
    <cellStyle name="Normal 256 2 6" xfId="45550"/>
    <cellStyle name="Normal 256 3" xfId="3071"/>
    <cellStyle name="Normal 256 3 2" xfId="8219"/>
    <cellStyle name="Normal 256 3 2 2" xfId="19002"/>
    <cellStyle name="Normal 256 3 3" xfId="13870"/>
    <cellStyle name="Normal 256 3 4" xfId="41929"/>
    <cellStyle name="Normal 256 3 5" xfId="46772"/>
    <cellStyle name="Normal 256 4" xfId="5936"/>
    <cellStyle name="Normal 256 4 2" xfId="16720"/>
    <cellStyle name="Normal 256 5" xfId="11562"/>
    <cellStyle name="Normal 256 6" xfId="39660"/>
    <cellStyle name="Normal 256 7" xfId="44506"/>
    <cellStyle name="Normal 257" xfId="730"/>
    <cellStyle name="Normal 257 2" xfId="1814"/>
    <cellStyle name="Normal 257 2 2" xfId="4123"/>
    <cellStyle name="Normal 257 2 2 2" xfId="9270"/>
    <cellStyle name="Normal 257 2 2 2 2" xfId="20053"/>
    <cellStyle name="Normal 257 2 2 3" xfId="14921"/>
    <cellStyle name="Normal 257 2 2 4" xfId="42980"/>
    <cellStyle name="Normal 257 2 2 5" xfId="47823"/>
    <cellStyle name="Normal 257 2 3" xfId="6989"/>
    <cellStyle name="Normal 257 2 3 2" xfId="17772"/>
    <cellStyle name="Normal 257 2 4" xfId="12634"/>
    <cellStyle name="Normal 257 2 5" xfId="40704"/>
    <cellStyle name="Normal 257 2 6" xfId="45547"/>
    <cellStyle name="Normal 257 3" xfId="3068"/>
    <cellStyle name="Normal 257 3 2" xfId="8216"/>
    <cellStyle name="Normal 257 3 2 2" xfId="18999"/>
    <cellStyle name="Normal 257 3 3" xfId="13867"/>
    <cellStyle name="Normal 257 3 4" xfId="41926"/>
    <cellStyle name="Normal 257 3 5" xfId="46769"/>
    <cellStyle name="Normal 257 4" xfId="5933"/>
    <cellStyle name="Normal 257 4 2" xfId="16717"/>
    <cellStyle name="Normal 257 5" xfId="11559"/>
    <cellStyle name="Normal 257 6" xfId="39657"/>
    <cellStyle name="Normal 257 7" xfId="44503"/>
    <cellStyle name="Normal 258" xfId="737"/>
    <cellStyle name="Normal 258 2" xfId="1821"/>
    <cellStyle name="Normal 258 2 2" xfId="4130"/>
    <cellStyle name="Normal 258 2 2 2" xfId="9277"/>
    <cellStyle name="Normal 258 2 2 2 2" xfId="20060"/>
    <cellStyle name="Normal 258 2 2 3" xfId="14928"/>
    <cellStyle name="Normal 258 2 2 4" xfId="42987"/>
    <cellStyle name="Normal 258 2 2 5" xfId="47830"/>
    <cellStyle name="Normal 258 2 3" xfId="6996"/>
    <cellStyle name="Normal 258 2 3 2" xfId="17779"/>
    <cellStyle name="Normal 258 2 4" xfId="12641"/>
    <cellStyle name="Normal 258 2 5" xfId="40711"/>
    <cellStyle name="Normal 258 2 6" xfId="45554"/>
    <cellStyle name="Normal 258 3" xfId="3075"/>
    <cellStyle name="Normal 258 3 2" xfId="8223"/>
    <cellStyle name="Normal 258 3 2 2" xfId="19006"/>
    <cellStyle name="Normal 258 3 3" xfId="13874"/>
    <cellStyle name="Normal 258 3 4" xfId="41933"/>
    <cellStyle name="Normal 258 3 5" xfId="46776"/>
    <cellStyle name="Normal 258 4" xfId="5940"/>
    <cellStyle name="Normal 258 4 2" xfId="16724"/>
    <cellStyle name="Normal 258 5" xfId="11566"/>
    <cellStyle name="Normal 258 6" xfId="39664"/>
    <cellStyle name="Normal 258 7" xfId="44510"/>
    <cellStyle name="Normal 259" xfId="747"/>
    <cellStyle name="Normal 259 2" xfId="1830"/>
    <cellStyle name="Normal 259 2 2" xfId="4139"/>
    <cellStyle name="Normal 259 2 2 2" xfId="9286"/>
    <cellStyle name="Normal 259 2 2 2 2" xfId="20069"/>
    <cellStyle name="Normal 259 2 2 3" xfId="14937"/>
    <cellStyle name="Normal 259 2 2 4" xfId="42996"/>
    <cellStyle name="Normal 259 2 2 5" xfId="47839"/>
    <cellStyle name="Normal 259 2 3" xfId="7005"/>
    <cellStyle name="Normal 259 2 3 2" xfId="17788"/>
    <cellStyle name="Normal 259 2 4" xfId="12650"/>
    <cellStyle name="Normal 259 2 5" xfId="40720"/>
    <cellStyle name="Normal 259 2 6" xfId="45563"/>
    <cellStyle name="Normal 259 3" xfId="3084"/>
    <cellStyle name="Normal 259 3 2" xfId="8231"/>
    <cellStyle name="Normal 259 3 2 2" xfId="19014"/>
    <cellStyle name="Normal 259 3 3" xfId="13882"/>
    <cellStyle name="Normal 259 3 4" xfId="41941"/>
    <cellStyle name="Normal 259 3 5" xfId="46784"/>
    <cellStyle name="Normal 259 4" xfId="5948"/>
    <cellStyle name="Normal 259 4 2" xfId="16731"/>
    <cellStyle name="Normal 259 5" xfId="11575"/>
    <cellStyle name="Normal 259 6" xfId="39671"/>
    <cellStyle name="Normal 259 7" xfId="44518"/>
    <cellStyle name="Normal 26" xfId="355"/>
    <cellStyle name="Normal 26 2" xfId="1458"/>
    <cellStyle name="Normal 26 2 2" xfId="3773"/>
    <cellStyle name="Normal 26 2 2 2" xfId="8920"/>
    <cellStyle name="Normal 26 2 2 2 2" xfId="19703"/>
    <cellStyle name="Normal 26 2 2 3" xfId="14571"/>
    <cellStyle name="Normal 26 2 2 4" xfId="42630"/>
    <cellStyle name="Normal 26 2 2 5" xfId="47473"/>
    <cellStyle name="Normal 26 2 3" xfId="6640"/>
    <cellStyle name="Normal 26 2 3 2" xfId="17423"/>
    <cellStyle name="Normal 26 2 4" xfId="12280"/>
    <cellStyle name="Normal 26 2 5" xfId="40355"/>
    <cellStyle name="Normal 26 2 6" xfId="45198"/>
    <cellStyle name="Normal 26 3" xfId="2726"/>
    <cellStyle name="Normal 26 3 2" xfId="7881"/>
    <cellStyle name="Normal 26 3 2 2" xfId="18664"/>
    <cellStyle name="Normal 26 3 3" xfId="13532"/>
    <cellStyle name="Normal 26 3 4" xfId="41592"/>
    <cellStyle name="Normal 26 3 5" xfId="46435"/>
    <cellStyle name="Normal 26 4" xfId="5590"/>
    <cellStyle name="Normal 26 4 2" xfId="16380"/>
    <cellStyle name="Normal 26 5" xfId="11208"/>
    <cellStyle name="Normal 26 6" xfId="39310"/>
    <cellStyle name="Normal 26 7" xfId="44156"/>
    <cellStyle name="Normal 260" xfId="748"/>
    <cellStyle name="Normal 260 2" xfId="1831"/>
    <cellStyle name="Normal 260 2 2" xfId="4140"/>
    <cellStyle name="Normal 260 2 2 2" xfId="9287"/>
    <cellStyle name="Normal 260 2 2 2 2" xfId="20070"/>
    <cellStyle name="Normal 260 2 2 3" xfId="14938"/>
    <cellStyle name="Normal 260 2 2 4" xfId="42997"/>
    <cellStyle name="Normal 260 2 2 5" xfId="47840"/>
    <cellStyle name="Normal 260 2 3" xfId="7006"/>
    <cellStyle name="Normal 260 2 3 2" xfId="17789"/>
    <cellStyle name="Normal 260 2 4" xfId="12651"/>
    <cellStyle name="Normal 260 2 5" xfId="40721"/>
    <cellStyle name="Normal 260 2 6" xfId="45564"/>
    <cellStyle name="Normal 260 3" xfId="3085"/>
    <cellStyle name="Normal 260 3 2" xfId="8232"/>
    <cellStyle name="Normal 260 3 2 2" xfId="19015"/>
    <cellStyle name="Normal 260 3 3" xfId="13883"/>
    <cellStyle name="Normal 260 3 4" xfId="41942"/>
    <cellStyle name="Normal 260 3 5" xfId="46785"/>
    <cellStyle name="Normal 260 4" xfId="5949"/>
    <cellStyle name="Normal 260 4 2" xfId="16732"/>
    <cellStyle name="Normal 260 5" xfId="11576"/>
    <cellStyle name="Normal 260 6" xfId="39672"/>
    <cellStyle name="Normal 260 7" xfId="44519"/>
    <cellStyle name="Normal 261" xfId="749"/>
    <cellStyle name="Normal 261 2" xfId="1832"/>
    <cellStyle name="Normal 261 2 2" xfId="4141"/>
    <cellStyle name="Normal 261 2 2 2" xfId="9288"/>
    <cellStyle name="Normal 261 2 2 2 2" xfId="20071"/>
    <cellStyle name="Normal 261 2 2 3" xfId="14939"/>
    <cellStyle name="Normal 261 2 2 4" xfId="42998"/>
    <cellStyle name="Normal 261 2 2 5" xfId="47841"/>
    <cellStyle name="Normal 261 2 3" xfId="7007"/>
    <cellStyle name="Normal 261 2 3 2" xfId="17790"/>
    <cellStyle name="Normal 261 2 4" xfId="12652"/>
    <cellStyle name="Normal 261 2 5" xfId="40722"/>
    <cellStyle name="Normal 261 2 6" xfId="45565"/>
    <cellStyle name="Normal 261 3" xfId="3086"/>
    <cellStyle name="Normal 261 3 2" xfId="8233"/>
    <cellStyle name="Normal 261 3 2 2" xfId="19016"/>
    <cellStyle name="Normal 261 3 3" xfId="13884"/>
    <cellStyle name="Normal 261 3 4" xfId="41943"/>
    <cellStyle name="Normal 261 3 5" xfId="46786"/>
    <cellStyle name="Normal 261 4" xfId="5950"/>
    <cellStyle name="Normal 261 4 2" xfId="16733"/>
    <cellStyle name="Normal 261 5" xfId="11577"/>
    <cellStyle name="Normal 261 6" xfId="39673"/>
    <cellStyle name="Normal 261 7" xfId="44520"/>
    <cellStyle name="Normal 262" xfId="750"/>
    <cellStyle name="Normal 262 2" xfId="1833"/>
    <cellStyle name="Normal 262 2 2" xfId="4142"/>
    <cellStyle name="Normal 262 2 2 2" xfId="9289"/>
    <cellStyle name="Normal 262 2 2 2 2" xfId="20072"/>
    <cellStyle name="Normal 262 2 2 3" xfId="14940"/>
    <cellStyle name="Normal 262 2 2 4" xfId="42999"/>
    <cellStyle name="Normal 262 2 2 5" xfId="47842"/>
    <cellStyle name="Normal 262 2 3" xfId="7008"/>
    <cellStyle name="Normal 262 2 3 2" xfId="17791"/>
    <cellStyle name="Normal 262 2 4" xfId="12653"/>
    <cellStyle name="Normal 262 2 5" xfId="40723"/>
    <cellStyle name="Normal 262 2 6" xfId="45566"/>
    <cellStyle name="Normal 262 3" xfId="3087"/>
    <cellStyle name="Normal 262 3 2" xfId="8234"/>
    <cellStyle name="Normal 262 3 2 2" xfId="19017"/>
    <cellStyle name="Normal 262 3 3" xfId="13885"/>
    <cellStyle name="Normal 262 3 4" xfId="41944"/>
    <cellStyle name="Normal 262 3 5" xfId="46787"/>
    <cellStyle name="Normal 262 4" xfId="5951"/>
    <cellStyle name="Normal 262 4 2" xfId="16734"/>
    <cellStyle name="Normal 262 5" xfId="11578"/>
    <cellStyle name="Normal 262 6" xfId="39674"/>
    <cellStyle name="Normal 262 7" xfId="44521"/>
    <cellStyle name="Normal 263" xfId="751"/>
    <cellStyle name="Normal 263 2" xfId="1834"/>
    <cellStyle name="Normal 263 2 2" xfId="4143"/>
    <cellStyle name="Normal 263 2 2 2" xfId="9290"/>
    <cellStyle name="Normal 263 2 2 2 2" xfId="20073"/>
    <cellStyle name="Normal 263 2 2 3" xfId="14941"/>
    <cellStyle name="Normal 263 2 2 4" xfId="43000"/>
    <cellStyle name="Normal 263 2 2 5" xfId="47843"/>
    <cellStyle name="Normal 263 2 3" xfId="7009"/>
    <cellStyle name="Normal 263 2 3 2" xfId="17792"/>
    <cellStyle name="Normal 263 2 4" xfId="12654"/>
    <cellStyle name="Normal 263 2 5" xfId="40724"/>
    <cellStyle name="Normal 263 2 6" xfId="45567"/>
    <cellStyle name="Normal 263 3" xfId="3088"/>
    <cellStyle name="Normal 263 3 2" xfId="8235"/>
    <cellStyle name="Normal 263 3 2 2" xfId="19018"/>
    <cellStyle name="Normal 263 3 3" xfId="13886"/>
    <cellStyle name="Normal 263 3 4" xfId="41945"/>
    <cellStyle name="Normal 263 3 5" xfId="46788"/>
    <cellStyle name="Normal 263 4" xfId="5952"/>
    <cellStyle name="Normal 263 4 2" xfId="16735"/>
    <cellStyle name="Normal 263 5" xfId="11579"/>
    <cellStyle name="Normal 263 6" xfId="39675"/>
    <cellStyle name="Normal 263 7" xfId="44522"/>
    <cellStyle name="Normal 264" xfId="752"/>
    <cellStyle name="Normal 264 2" xfId="1835"/>
    <cellStyle name="Normal 264 2 2" xfId="4144"/>
    <cellStyle name="Normal 264 2 2 2" xfId="9291"/>
    <cellStyle name="Normal 264 2 2 2 2" xfId="20074"/>
    <cellStyle name="Normal 264 2 2 3" xfId="14942"/>
    <cellStyle name="Normal 264 2 2 4" xfId="43001"/>
    <cellStyle name="Normal 264 2 2 5" xfId="47844"/>
    <cellStyle name="Normal 264 2 3" xfId="7010"/>
    <cellStyle name="Normal 264 2 3 2" xfId="17793"/>
    <cellStyle name="Normal 264 2 4" xfId="12655"/>
    <cellStyle name="Normal 264 2 5" xfId="40725"/>
    <cellStyle name="Normal 264 2 6" xfId="45568"/>
    <cellStyle name="Normal 264 3" xfId="3089"/>
    <cellStyle name="Normal 264 3 2" xfId="8236"/>
    <cellStyle name="Normal 264 3 2 2" xfId="19019"/>
    <cellStyle name="Normal 264 3 3" xfId="13887"/>
    <cellStyle name="Normal 264 3 4" xfId="41946"/>
    <cellStyle name="Normal 264 3 5" xfId="46789"/>
    <cellStyle name="Normal 264 4" xfId="5953"/>
    <cellStyle name="Normal 264 4 2" xfId="16736"/>
    <cellStyle name="Normal 264 5" xfId="11580"/>
    <cellStyle name="Normal 264 6" xfId="39676"/>
    <cellStyle name="Normal 264 7" xfId="44523"/>
    <cellStyle name="Normal 265" xfId="753"/>
    <cellStyle name="Normal 265 2" xfId="1836"/>
    <cellStyle name="Normal 265 2 2" xfId="4145"/>
    <cellStyle name="Normal 265 2 2 2" xfId="9292"/>
    <cellStyle name="Normal 265 2 2 2 2" xfId="20075"/>
    <cellStyle name="Normal 265 2 2 3" xfId="14943"/>
    <cellStyle name="Normal 265 2 2 4" xfId="43002"/>
    <cellStyle name="Normal 265 2 2 5" xfId="47845"/>
    <cellStyle name="Normal 265 2 3" xfId="7011"/>
    <cellStyle name="Normal 265 2 3 2" xfId="17794"/>
    <cellStyle name="Normal 265 2 4" xfId="12656"/>
    <cellStyle name="Normal 265 2 5" xfId="40726"/>
    <cellStyle name="Normal 265 2 6" xfId="45569"/>
    <cellStyle name="Normal 265 3" xfId="3090"/>
    <cellStyle name="Normal 265 3 2" xfId="8237"/>
    <cellStyle name="Normal 265 3 2 2" xfId="19020"/>
    <cellStyle name="Normal 265 3 3" xfId="13888"/>
    <cellStyle name="Normal 265 3 4" xfId="41947"/>
    <cellStyle name="Normal 265 3 5" xfId="46790"/>
    <cellStyle name="Normal 265 4" xfId="5954"/>
    <cellStyle name="Normal 265 4 2" xfId="16737"/>
    <cellStyle name="Normal 265 5" xfId="11581"/>
    <cellStyle name="Normal 265 6" xfId="39677"/>
    <cellStyle name="Normal 265 7" xfId="44524"/>
    <cellStyle name="Normal 266" xfId="754"/>
    <cellStyle name="Normal 266 2" xfId="1837"/>
    <cellStyle name="Normal 266 2 2" xfId="4146"/>
    <cellStyle name="Normal 266 2 2 2" xfId="9293"/>
    <cellStyle name="Normal 266 2 2 2 2" xfId="20076"/>
    <cellStyle name="Normal 266 2 2 3" xfId="14944"/>
    <cellStyle name="Normal 266 2 2 4" xfId="43003"/>
    <cellStyle name="Normal 266 2 2 5" xfId="47846"/>
    <cellStyle name="Normal 266 2 3" xfId="7012"/>
    <cellStyle name="Normal 266 2 3 2" xfId="17795"/>
    <cellStyle name="Normal 266 2 4" xfId="12657"/>
    <cellStyle name="Normal 266 2 5" xfId="40727"/>
    <cellStyle name="Normal 266 2 6" xfId="45570"/>
    <cellStyle name="Normal 266 3" xfId="3091"/>
    <cellStyle name="Normal 266 3 2" xfId="8238"/>
    <cellStyle name="Normal 266 3 2 2" xfId="19021"/>
    <cellStyle name="Normal 266 3 3" xfId="13889"/>
    <cellStyle name="Normal 266 3 4" xfId="41948"/>
    <cellStyle name="Normal 266 3 5" xfId="46791"/>
    <cellStyle name="Normal 266 4" xfId="5955"/>
    <cellStyle name="Normal 266 4 2" xfId="16738"/>
    <cellStyle name="Normal 266 5" xfId="11582"/>
    <cellStyle name="Normal 266 6" xfId="39678"/>
    <cellStyle name="Normal 266 7" xfId="44525"/>
    <cellStyle name="Normal 267" xfId="755"/>
    <cellStyle name="Normal 267 2" xfId="1838"/>
    <cellStyle name="Normal 267 2 2" xfId="4147"/>
    <cellStyle name="Normal 267 2 2 2" xfId="9294"/>
    <cellStyle name="Normal 267 2 2 2 2" xfId="20077"/>
    <cellStyle name="Normal 267 2 2 3" xfId="14945"/>
    <cellStyle name="Normal 267 2 2 4" xfId="43004"/>
    <cellStyle name="Normal 267 2 2 5" xfId="47847"/>
    <cellStyle name="Normal 267 2 3" xfId="7013"/>
    <cellStyle name="Normal 267 2 3 2" xfId="17796"/>
    <cellStyle name="Normal 267 2 4" xfId="12658"/>
    <cellStyle name="Normal 267 2 5" xfId="40728"/>
    <cellStyle name="Normal 267 2 6" xfId="45571"/>
    <cellStyle name="Normal 267 3" xfId="3092"/>
    <cellStyle name="Normal 267 3 2" xfId="8239"/>
    <cellStyle name="Normal 267 3 2 2" xfId="19022"/>
    <cellStyle name="Normal 267 3 3" xfId="13890"/>
    <cellStyle name="Normal 267 3 4" xfId="41949"/>
    <cellStyle name="Normal 267 3 5" xfId="46792"/>
    <cellStyle name="Normal 267 4" xfId="5956"/>
    <cellStyle name="Normal 267 4 2" xfId="16739"/>
    <cellStyle name="Normal 267 5" xfId="11583"/>
    <cellStyle name="Normal 267 6" xfId="39679"/>
    <cellStyle name="Normal 267 7" xfId="44526"/>
    <cellStyle name="Normal 268" xfId="756"/>
    <cellStyle name="Normal 268 2" xfId="1839"/>
    <cellStyle name="Normal 268 2 2" xfId="4148"/>
    <cellStyle name="Normal 268 2 2 2" xfId="9295"/>
    <cellStyle name="Normal 268 2 2 2 2" xfId="20078"/>
    <cellStyle name="Normal 268 2 2 3" xfId="14946"/>
    <cellStyle name="Normal 268 2 2 4" xfId="43005"/>
    <cellStyle name="Normal 268 2 2 5" xfId="47848"/>
    <cellStyle name="Normal 268 2 3" xfId="7014"/>
    <cellStyle name="Normal 268 2 3 2" xfId="17797"/>
    <cellStyle name="Normal 268 2 4" xfId="12659"/>
    <cellStyle name="Normal 268 2 5" xfId="40729"/>
    <cellStyle name="Normal 268 2 6" xfId="45572"/>
    <cellStyle name="Normal 268 3" xfId="3093"/>
    <cellStyle name="Normal 268 3 2" xfId="8240"/>
    <cellStyle name="Normal 268 3 2 2" xfId="19023"/>
    <cellStyle name="Normal 268 3 3" xfId="13891"/>
    <cellStyle name="Normal 268 3 4" xfId="41950"/>
    <cellStyle name="Normal 268 3 5" xfId="46793"/>
    <cellStyle name="Normal 268 4" xfId="5957"/>
    <cellStyle name="Normal 268 4 2" xfId="16740"/>
    <cellStyle name="Normal 268 5" xfId="11584"/>
    <cellStyle name="Normal 268 6" xfId="39680"/>
    <cellStyle name="Normal 268 7" xfId="44527"/>
    <cellStyle name="Normal 269" xfId="757"/>
    <cellStyle name="Normal 269 2" xfId="1840"/>
    <cellStyle name="Normal 269 2 2" xfId="4149"/>
    <cellStyle name="Normal 269 2 2 2" xfId="9296"/>
    <cellStyle name="Normal 269 2 2 2 2" xfId="20079"/>
    <cellStyle name="Normal 269 2 2 3" xfId="14947"/>
    <cellStyle name="Normal 269 2 2 4" xfId="43006"/>
    <cellStyle name="Normal 269 2 2 5" xfId="47849"/>
    <cellStyle name="Normal 269 2 3" xfId="7015"/>
    <cellStyle name="Normal 269 2 3 2" xfId="17798"/>
    <cellStyle name="Normal 269 2 4" xfId="12660"/>
    <cellStyle name="Normal 269 2 5" xfId="40730"/>
    <cellStyle name="Normal 269 2 6" xfId="45573"/>
    <cellStyle name="Normal 269 3" xfId="3094"/>
    <cellStyle name="Normal 269 3 2" xfId="8241"/>
    <cellStyle name="Normal 269 3 2 2" xfId="19024"/>
    <cellStyle name="Normal 269 3 3" xfId="13892"/>
    <cellStyle name="Normal 269 3 4" xfId="41951"/>
    <cellStyle name="Normal 269 3 5" xfId="46794"/>
    <cellStyle name="Normal 269 4" xfId="5958"/>
    <cellStyle name="Normal 269 4 2" xfId="16741"/>
    <cellStyle name="Normal 269 5" xfId="11585"/>
    <cellStyle name="Normal 269 6" xfId="39681"/>
    <cellStyle name="Normal 269 7" xfId="44528"/>
    <cellStyle name="Normal 27" xfId="356"/>
    <cellStyle name="Normal 27 2" xfId="1459"/>
    <cellStyle name="Normal 27 2 2" xfId="3774"/>
    <cellStyle name="Normal 27 2 2 2" xfId="8921"/>
    <cellStyle name="Normal 27 2 2 2 2" xfId="19704"/>
    <cellStyle name="Normal 27 2 2 3" xfId="14572"/>
    <cellStyle name="Normal 27 2 2 4" xfId="42631"/>
    <cellStyle name="Normal 27 2 2 5" xfId="47474"/>
    <cellStyle name="Normal 27 2 3" xfId="6641"/>
    <cellStyle name="Normal 27 2 3 2" xfId="17424"/>
    <cellStyle name="Normal 27 2 4" xfId="12281"/>
    <cellStyle name="Normal 27 2 5" xfId="40356"/>
    <cellStyle name="Normal 27 2 6" xfId="45199"/>
    <cellStyle name="Normal 27 3" xfId="2727"/>
    <cellStyle name="Normal 27 3 2" xfId="7882"/>
    <cellStyle name="Normal 27 3 2 2" xfId="18665"/>
    <cellStyle name="Normal 27 3 3" xfId="13533"/>
    <cellStyle name="Normal 27 3 4" xfId="41593"/>
    <cellStyle name="Normal 27 3 5" xfId="46436"/>
    <cellStyle name="Normal 27 4" xfId="5591"/>
    <cellStyle name="Normal 27 4 2" xfId="16381"/>
    <cellStyle name="Normal 27 5" xfId="11209"/>
    <cellStyle name="Normal 27 6" xfId="39311"/>
    <cellStyle name="Normal 27 7" xfId="44157"/>
    <cellStyle name="Normal 270" xfId="758"/>
    <cellStyle name="Normal 270 2" xfId="1841"/>
    <cellStyle name="Normal 270 2 2" xfId="4150"/>
    <cellStyle name="Normal 270 2 2 2" xfId="9297"/>
    <cellStyle name="Normal 270 2 2 2 2" xfId="20080"/>
    <cellStyle name="Normal 270 2 2 3" xfId="14948"/>
    <cellStyle name="Normal 270 2 2 4" xfId="43007"/>
    <cellStyle name="Normal 270 2 2 5" xfId="47850"/>
    <cellStyle name="Normal 270 2 3" xfId="7016"/>
    <cellStyle name="Normal 270 2 3 2" xfId="17799"/>
    <cellStyle name="Normal 270 2 4" xfId="12661"/>
    <cellStyle name="Normal 270 2 5" xfId="40731"/>
    <cellStyle name="Normal 270 2 6" xfId="45574"/>
    <cellStyle name="Normal 270 3" xfId="3095"/>
    <cellStyle name="Normal 270 3 2" xfId="8242"/>
    <cellStyle name="Normal 270 3 2 2" xfId="19025"/>
    <cellStyle name="Normal 270 3 3" xfId="13893"/>
    <cellStyle name="Normal 270 3 4" xfId="41952"/>
    <cellStyle name="Normal 270 3 5" xfId="46795"/>
    <cellStyle name="Normal 270 4" xfId="5959"/>
    <cellStyle name="Normal 270 4 2" xfId="16742"/>
    <cellStyle name="Normal 270 5" xfId="11586"/>
    <cellStyle name="Normal 270 6" xfId="39682"/>
    <cellStyle name="Normal 270 7" xfId="44529"/>
    <cellStyle name="Normal 271" xfId="759"/>
    <cellStyle name="Normal 271 2" xfId="1842"/>
    <cellStyle name="Normal 271 2 2" xfId="4151"/>
    <cellStyle name="Normal 271 2 2 2" xfId="9298"/>
    <cellStyle name="Normal 271 2 2 2 2" xfId="20081"/>
    <cellStyle name="Normal 271 2 2 3" xfId="14949"/>
    <cellStyle name="Normal 271 2 2 4" xfId="43008"/>
    <cellStyle name="Normal 271 2 2 5" xfId="47851"/>
    <cellStyle name="Normal 271 2 3" xfId="7017"/>
    <cellStyle name="Normal 271 2 3 2" xfId="17800"/>
    <cellStyle name="Normal 271 2 4" xfId="12662"/>
    <cellStyle name="Normal 271 2 5" xfId="40732"/>
    <cellStyle name="Normal 271 2 6" xfId="45575"/>
    <cellStyle name="Normal 271 3" xfId="3096"/>
    <cellStyle name="Normal 271 3 2" xfId="8243"/>
    <cellStyle name="Normal 271 3 2 2" xfId="19026"/>
    <cellStyle name="Normal 271 3 3" xfId="13894"/>
    <cellStyle name="Normal 271 3 4" xfId="41953"/>
    <cellStyle name="Normal 271 3 5" xfId="46796"/>
    <cellStyle name="Normal 271 4" xfId="5960"/>
    <cellStyle name="Normal 271 4 2" xfId="16743"/>
    <cellStyle name="Normal 271 5" xfId="11587"/>
    <cellStyle name="Normal 271 6" xfId="39683"/>
    <cellStyle name="Normal 271 7" xfId="44530"/>
    <cellStyle name="Normal 272" xfId="699"/>
    <cellStyle name="Normal 272 2" xfId="1783"/>
    <cellStyle name="Normal 272 2 2" xfId="4092"/>
    <cellStyle name="Normal 272 2 2 2" xfId="9239"/>
    <cellStyle name="Normal 272 2 2 2 2" xfId="20022"/>
    <cellStyle name="Normal 272 2 2 3" xfId="14890"/>
    <cellStyle name="Normal 272 2 2 4" xfId="42949"/>
    <cellStyle name="Normal 272 2 2 5" xfId="47792"/>
    <cellStyle name="Normal 272 2 3" xfId="6958"/>
    <cellStyle name="Normal 272 2 3 2" xfId="17741"/>
    <cellStyle name="Normal 272 2 4" xfId="12603"/>
    <cellStyle name="Normal 272 2 5" xfId="40673"/>
    <cellStyle name="Normal 272 2 6" xfId="45516"/>
    <cellStyle name="Normal 272 3" xfId="3037"/>
    <cellStyle name="Normal 272 3 2" xfId="8185"/>
    <cellStyle name="Normal 272 3 2 2" xfId="18968"/>
    <cellStyle name="Normal 272 3 3" xfId="13836"/>
    <cellStyle name="Normal 272 3 4" xfId="41895"/>
    <cellStyle name="Normal 272 3 5" xfId="46738"/>
    <cellStyle name="Normal 272 4" xfId="5902"/>
    <cellStyle name="Normal 272 4 2" xfId="16686"/>
    <cellStyle name="Normal 272 5" xfId="11528"/>
    <cellStyle name="Normal 272 6" xfId="39626"/>
    <cellStyle name="Normal 272 7" xfId="44472"/>
    <cellStyle name="Normal 273" xfId="760"/>
    <cellStyle name="Normal 273 2" xfId="1843"/>
    <cellStyle name="Normal 273 2 2" xfId="4152"/>
    <cellStyle name="Normal 273 2 2 2" xfId="9299"/>
    <cellStyle name="Normal 273 2 2 2 2" xfId="20082"/>
    <cellStyle name="Normal 273 2 2 3" xfId="14950"/>
    <cellStyle name="Normal 273 2 2 4" xfId="43009"/>
    <cellStyle name="Normal 273 2 2 5" xfId="47852"/>
    <cellStyle name="Normal 273 2 3" xfId="7018"/>
    <cellStyle name="Normal 273 2 3 2" xfId="17801"/>
    <cellStyle name="Normal 273 2 4" xfId="12663"/>
    <cellStyle name="Normal 273 2 5" xfId="40733"/>
    <cellStyle name="Normal 273 2 6" xfId="45576"/>
    <cellStyle name="Normal 273 3" xfId="3097"/>
    <cellStyle name="Normal 273 3 2" xfId="8244"/>
    <cellStyle name="Normal 273 3 2 2" xfId="19027"/>
    <cellStyle name="Normal 273 3 3" xfId="13895"/>
    <cellStyle name="Normal 273 3 4" xfId="41954"/>
    <cellStyle name="Normal 273 3 5" xfId="46797"/>
    <cellStyle name="Normal 273 4" xfId="5961"/>
    <cellStyle name="Normal 273 4 2" xfId="16744"/>
    <cellStyle name="Normal 273 5" xfId="11588"/>
    <cellStyle name="Normal 273 6" xfId="39684"/>
    <cellStyle name="Normal 273 7" xfId="44531"/>
    <cellStyle name="Normal 274" xfId="761"/>
    <cellStyle name="Normal 274 2" xfId="1844"/>
    <cellStyle name="Normal 274 2 2" xfId="4153"/>
    <cellStyle name="Normal 274 2 2 2" xfId="9300"/>
    <cellStyle name="Normal 274 2 2 2 2" xfId="20083"/>
    <cellStyle name="Normal 274 2 2 3" xfId="14951"/>
    <cellStyle name="Normal 274 2 2 4" xfId="43010"/>
    <cellStyle name="Normal 274 2 2 5" xfId="47853"/>
    <cellStyle name="Normal 274 2 3" xfId="7019"/>
    <cellStyle name="Normal 274 2 3 2" xfId="17802"/>
    <cellStyle name="Normal 274 2 4" xfId="12664"/>
    <cellStyle name="Normal 274 2 5" xfId="40734"/>
    <cellStyle name="Normal 274 2 6" xfId="45577"/>
    <cellStyle name="Normal 274 3" xfId="3098"/>
    <cellStyle name="Normal 274 3 2" xfId="8245"/>
    <cellStyle name="Normal 274 3 2 2" xfId="19028"/>
    <cellStyle name="Normal 274 3 3" xfId="13896"/>
    <cellStyle name="Normal 274 3 4" xfId="41955"/>
    <cellStyle name="Normal 274 3 5" xfId="46798"/>
    <cellStyle name="Normal 274 4" xfId="5962"/>
    <cellStyle name="Normal 274 4 2" xfId="16745"/>
    <cellStyle name="Normal 274 5" xfId="11589"/>
    <cellStyle name="Normal 274 6" xfId="39685"/>
    <cellStyle name="Normal 274 7" xfId="44532"/>
    <cellStyle name="Normal 275" xfId="762"/>
    <cellStyle name="Normal 275 2" xfId="1845"/>
    <cellStyle name="Normal 275 2 2" xfId="4154"/>
    <cellStyle name="Normal 275 2 2 2" xfId="9301"/>
    <cellStyle name="Normal 275 2 2 2 2" xfId="20084"/>
    <cellStyle name="Normal 275 2 2 3" xfId="14952"/>
    <cellStyle name="Normal 275 2 2 4" xfId="43011"/>
    <cellStyle name="Normal 275 2 2 5" xfId="47854"/>
    <cellStyle name="Normal 275 2 3" xfId="7020"/>
    <cellStyle name="Normal 275 2 3 2" xfId="17803"/>
    <cellStyle name="Normal 275 2 4" xfId="12665"/>
    <cellStyle name="Normal 275 2 5" xfId="40735"/>
    <cellStyle name="Normal 275 2 6" xfId="45578"/>
    <cellStyle name="Normal 275 3" xfId="3099"/>
    <cellStyle name="Normal 275 3 2" xfId="8246"/>
    <cellStyle name="Normal 275 3 2 2" xfId="19029"/>
    <cellStyle name="Normal 275 3 3" xfId="13897"/>
    <cellStyle name="Normal 275 3 4" xfId="41956"/>
    <cellStyle name="Normal 275 3 5" xfId="46799"/>
    <cellStyle name="Normal 275 4" xfId="5963"/>
    <cellStyle name="Normal 275 4 2" xfId="16746"/>
    <cellStyle name="Normal 275 5" xfId="11590"/>
    <cellStyle name="Normal 275 6" xfId="39686"/>
    <cellStyle name="Normal 275 7" xfId="44533"/>
    <cellStyle name="Normal 276" xfId="763"/>
    <cellStyle name="Normal 276 2" xfId="1846"/>
    <cellStyle name="Normal 276 2 2" xfId="4155"/>
    <cellStyle name="Normal 276 2 2 2" xfId="9302"/>
    <cellStyle name="Normal 276 2 2 2 2" xfId="20085"/>
    <cellStyle name="Normal 276 2 2 3" xfId="14953"/>
    <cellStyle name="Normal 276 2 2 4" xfId="43012"/>
    <cellStyle name="Normal 276 2 2 5" xfId="47855"/>
    <cellStyle name="Normal 276 2 3" xfId="7021"/>
    <cellStyle name="Normal 276 2 3 2" xfId="17804"/>
    <cellStyle name="Normal 276 2 4" xfId="12666"/>
    <cellStyle name="Normal 276 2 5" xfId="40736"/>
    <cellStyle name="Normal 276 2 6" xfId="45579"/>
    <cellStyle name="Normal 276 3" xfId="3100"/>
    <cellStyle name="Normal 276 3 2" xfId="8247"/>
    <cellStyle name="Normal 276 3 2 2" xfId="19030"/>
    <cellStyle name="Normal 276 3 3" xfId="13898"/>
    <cellStyle name="Normal 276 3 4" xfId="41957"/>
    <cellStyle name="Normal 276 3 5" xfId="46800"/>
    <cellStyle name="Normal 276 4" xfId="5964"/>
    <cellStyle name="Normal 276 4 2" xfId="16747"/>
    <cellStyle name="Normal 276 5" xfId="11591"/>
    <cellStyle name="Normal 276 6" xfId="39687"/>
    <cellStyle name="Normal 276 7" xfId="44534"/>
    <cellStyle name="Normal 277" xfId="764"/>
    <cellStyle name="Normal 277 2" xfId="1847"/>
    <cellStyle name="Normal 277 2 2" xfId="4156"/>
    <cellStyle name="Normal 277 2 2 2" xfId="9303"/>
    <cellStyle name="Normal 277 2 2 2 2" xfId="20086"/>
    <cellStyle name="Normal 277 2 2 3" xfId="14954"/>
    <cellStyle name="Normal 277 2 2 4" xfId="43013"/>
    <cellStyle name="Normal 277 2 2 5" xfId="47856"/>
    <cellStyle name="Normal 277 2 3" xfId="7022"/>
    <cellStyle name="Normal 277 2 3 2" xfId="17805"/>
    <cellStyle name="Normal 277 2 4" xfId="12667"/>
    <cellStyle name="Normal 277 2 5" xfId="40737"/>
    <cellStyle name="Normal 277 2 6" xfId="45580"/>
    <cellStyle name="Normal 277 3" xfId="3101"/>
    <cellStyle name="Normal 277 3 2" xfId="8248"/>
    <cellStyle name="Normal 277 3 2 2" xfId="19031"/>
    <cellStyle name="Normal 277 3 3" xfId="13899"/>
    <cellStyle name="Normal 277 3 4" xfId="41958"/>
    <cellStyle name="Normal 277 3 5" xfId="46801"/>
    <cellStyle name="Normal 277 4" xfId="5965"/>
    <cellStyle name="Normal 277 4 2" xfId="16748"/>
    <cellStyle name="Normal 277 5" xfId="11592"/>
    <cellStyle name="Normal 277 6" xfId="39688"/>
    <cellStyle name="Normal 277 7" xfId="44535"/>
    <cellStyle name="Normal 278" xfId="765"/>
    <cellStyle name="Normal 278 2" xfId="1848"/>
    <cellStyle name="Normal 278 2 2" xfId="4157"/>
    <cellStyle name="Normal 278 2 2 2" xfId="9304"/>
    <cellStyle name="Normal 278 2 2 2 2" xfId="20087"/>
    <cellStyle name="Normal 278 2 2 3" xfId="14955"/>
    <cellStyle name="Normal 278 2 2 4" xfId="43014"/>
    <cellStyle name="Normal 278 2 2 5" xfId="47857"/>
    <cellStyle name="Normal 278 2 3" xfId="7023"/>
    <cellStyle name="Normal 278 2 3 2" xfId="17806"/>
    <cellStyle name="Normal 278 2 4" xfId="12668"/>
    <cellStyle name="Normal 278 2 5" xfId="40738"/>
    <cellStyle name="Normal 278 2 6" xfId="45581"/>
    <cellStyle name="Normal 278 3" xfId="3102"/>
    <cellStyle name="Normal 278 3 2" xfId="8249"/>
    <cellStyle name="Normal 278 3 2 2" xfId="19032"/>
    <cellStyle name="Normal 278 3 3" xfId="13900"/>
    <cellStyle name="Normal 278 3 4" xfId="41959"/>
    <cellStyle name="Normal 278 3 5" xfId="46802"/>
    <cellStyle name="Normal 278 4" xfId="5966"/>
    <cellStyle name="Normal 278 4 2" xfId="16749"/>
    <cellStyle name="Normal 278 5" xfId="11593"/>
    <cellStyle name="Normal 278 6" xfId="39689"/>
    <cellStyle name="Normal 278 7" xfId="44536"/>
    <cellStyle name="Normal 279" xfId="766"/>
    <cellStyle name="Normal 279 2" xfId="1849"/>
    <cellStyle name="Normal 279 2 2" xfId="4158"/>
    <cellStyle name="Normal 279 2 2 2" xfId="9305"/>
    <cellStyle name="Normal 279 2 2 2 2" xfId="20088"/>
    <cellStyle name="Normal 279 2 2 3" xfId="14956"/>
    <cellStyle name="Normal 279 2 2 4" xfId="43015"/>
    <cellStyle name="Normal 279 2 2 5" xfId="47858"/>
    <cellStyle name="Normal 279 2 3" xfId="7024"/>
    <cellStyle name="Normal 279 2 3 2" xfId="17807"/>
    <cellStyle name="Normal 279 2 4" xfId="12669"/>
    <cellStyle name="Normal 279 2 5" xfId="40739"/>
    <cellStyle name="Normal 279 2 6" xfId="45582"/>
    <cellStyle name="Normal 279 3" xfId="3103"/>
    <cellStyle name="Normal 279 3 2" xfId="8250"/>
    <cellStyle name="Normal 279 3 2 2" xfId="19033"/>
    <cellStyle name="Normal 279 3 3" xfId="13901"/>
    <cellStyle name="Normal 279 3 4" xfId="41960"/>
    <cellStyle name="Normal 279 3 5" xfId="46803"/>
    <cellStyle name="Normal 279 4" xfId="5967"/>
    <cellStyle name="Normal 279 4 2" xfId="16750"/>
    <cellStyle name="Normal 279 5" xfId="11594"/>
    <cellStyle name="Normal 279 6" xfId="39690"/>
    <cellStyle name="Normal 279 7" xfId="44537"/>
    <cellStyle name="Normal 28" xfId="357"/>
    <cellStyle name="Normal 28 2" xfId="1460"/>
    <cellStyle name="Normal 28 2 2" xfId="3775"/>
    <cellStyle name="Normal 28 2 2 2" xfId="8922"/>
    <cellStyle name="Normal 28 2 2 2 2" xfId="19705"/>
    <cellStyle name="Normal 28 2 2 3" xfId="14573"/>
    <cellStyle name="Normal 28 2 2 4" xfId="42632"/>
    <cellStyle name="Normal 28 2 2 5" xfId="47475"/>
    <cellStyle name="Normal 28 2 3" xfId="6642"/>
    <cellStyle name="Normal 28 2 3 2" xfId="17425"/>
    <cellStyle name="Normal 28 2 4" xfId="12282"/>
    <cellStyle name="Normal 28 2 5" xfId="40357"/>
    <cellStyle name="Normal 28 2 6" xfId="45200"/>
    <cellStyle name="Normal 28 3" xfId="2728"/>
    <cellStyle name="Normal 28 3 2" xfId="7883"/>
    <cellStyle name="Normal 28 3 2 2" xfId="18666"/>
    <cellStyle name="Normal 28 3 3" xfId="13534"/>
    <cellStyle name="Normal 28 3 4" xfId="41594"/>
    <cellStyle name="Normal 28 3 5" xfId="46437"/>
    <cellStyle name="Normal 28 4" xfId="5592"/>
    <cellStyle name="Normal 28 4 2" xfId="16382"/>
    <cellStyle name="Normal 28 5" xfId="11210"/>
    <cellStyle name="Normal 28 6" xfId="39312"/>
    <cellStyle name="Normal 28 7" xfId="44158"/>
    <cellStyle name="Normal 280" xfId="777"/>
    <cellStyle name="Normal 280 2" xfId="1860"/>
    <cellStyle name="Normal 280 2 2" xfId="4169"/>
    <cellStyle name="Normal 280 2 2 2" xfId="9316"/>
    <cellStyle name="Normal 280 2 2 2 2" xfId="20099"/>
    <cellStyle name="Normal 280 2 2 3" xfId="14967"/>
    <cellStyle name="Normal 280 2 2 4" xfId="43026"/>
    <cellStyle name="Normal 280 2 2 5" xfId="47869"/>
    <cellStyle name="Normal 280 2 3" xfId="7035"/>
    <cellStyle name="Normal 280 2 3 2" xfId="17818"/>
    <cellStyle name="Normal 280 2 4" xfId="12680"/>
    <cellStyle name="Normal 280 2 5" xfId="40750"/>
    <cellStyle name="Normal 280 2 6" xfId="45593"/>
    <cellStyle name="Normal 280 3" xfId="3114"/>
    <cellStyle name="Normal 280 3 2" xfId="8261"/>
    <cellStyle name="Normal 280 3 2 2" xfId="19044"/>
    <cellStyle name="Normal 280 3 3" xfId="13912"/>
    <cellStyle name="Normal 280 3 4" xfId="41971"/>
    <cellStyle name="Normal 280 3 5" xfId="46814"/>
    <cellStyle name="Normal 280 4" xfId="5978"/>
    <cellStyle name="Normal 280 4 2" xfId="16761"/>
    <cellStyle name="Normal 280 5" xfId="11605"/>
    <cellStyle name="Normal 280 6" xfId="39701"/>
    <cellStyle name="Normal 280 7" xfId="44548"/>
    <cellStyle name="Normal 281" xfId="774"/>
    <cellStyle name="Normal 281 2" xfId="1857"/>
    <cellStyle name="Normal 281 2 2" xfId="4166"/>
    <cellStyle name="Normal 281 2 2 2" xfId="9313"/>
    <cellStyle name="Normal 281 2 2 2 2" xfId="20096"/>
    <cellStyle name="Normal 281 2 2 3" xfId="14964"/>
    <cellStyle name="Normal 281 2 2 4" xfId="43023"/>
    <cellStyle name="Normal 281 2 2 5" xfId="47866"/>
    <cellStyle name="Normal 281 2 3" xfId="7032"/>
    <cellStyle name="Normal 281 2 3 2" xfId="17815"/>
    <cellStyle name="Normal 281 2 4" xfId="12677"/>
    <cellStyle name="Normal 281 2 5" xfId="40747"/>
    <cellStyle name="Normal 281 2 6" xfId="45590"/>
    <cellStyle name="Normal 281 3" xfId="3111"/>
    <cellStyle name="Normal 281 3 2" xfId="8258"/>
    <cellStyle name="Normal 281 3 2 2" xfId="19041"/>
    <cellStyle name="Normal 281 3 3" xfId="13909"/>
    <cellStyle name="Normal 281 3 4" xfId="41968"/>
    <cellStyle name="Normal 281 3 5" xfId="46811"/>
    <cellStyle name="Normal 281 4" xfId="5030"/>
    <cellStyle name="Normal 281 4 2" xfId="10178"/>
    <cellStyle name="Normal 281 4 2 2" xfId="20961"/>
    <cellStyle name="Normal 281 4 3" xfId="15827"/>
    <cellStyle name="Normal 281 5" xfId="5975"/>
    <cellStyle name="Normal 281 5 2" xfId="16758"/>
    <cellStyle name="Normal 281 6" xfId="11602"/>
    <cellStyle name="Normal 281 7" xfId="39698"/>
    <cellStyle name="Normal 281 8" xfId="44545"/>
    <cellStyle name="Normal 282" xfId="784"/>
    <cellStyle name="Normal 282 2" xfId="1867"/>
    <cellStyle name="Normal 282 2 2" xfId="4176"/>
    <cellStyle name="Normal 282 2 2 2" xfId="9323"/>
    <cellStyle name="Normal 282 2 2 2 2" xfId="20106"/>
    <cellStyle name="Normal 282 2 2 3" xfId="14974"/>
    <cellStyle name="Normal 282 2 2 4" xfId="43033"/>
    <cellStyle name="Normal 282 2 2 5" xfId="47876"/>
    <cellStyle name="Normal 282 2 3" xfId="7042"/>
    <cellStyle name="Normal 282 2 3 2" xfId="17825"/>
    <cellStyle name="Normal 282 2 4" xfId="12687"/>
    <cellStyle name="Normal 282 2 5" xfId="40757"/>
    <cellStyle name="Normal 282 2 6" xfId="45600"/>
    <cellStyle name="Normal 282 3" xfId="3121"/>
    <cellStyle name="Normal 282 3 2" xfId="8268"/>
    <cellStyle name="Normal 282 3 2 2" xfId="19051"/>
    <cellStyle name="Normal 282 3 3" xfId="13919"/>
    <cellStyle name="Normal 282 3 4" xfId="41978"/>
    <cellStyle name="Normal 282 3 5" xfId="46821"/>
    <cellStyle name="Normal 282 4" xfId="5013"/>
    <cellStyle name="Normal 282 4 2" xfId="10161"/>
    <cellStyle name="Normal 282 4 2 2" xfId="20944"/>
    <cellStyle name="Normal 282 4 3" xfId="15811"/>
    <cellStyle name="Normal 282 4 4" xfId="38895"/>
    <cellStyle name="Normal 282 4 5" xfId="39022"/>
    <cellStyle name="Normal 282 4 5 2" xfId="22"/>
    <cellStyle name="Normal 282 4 6" xfId="43864"/>
    <cellStyle name="Normal 282 4 7" xfId="48707"/>
    <cellStyle name="Normal 282 4 7 2" xfId="48743"/>
    <cellStyle name="Normal 282 5" xfId="5031"/>
    <cellStyle name="Normal 282 5 2" xfId="10179"/>
    <cellStyle name="Normal 282 5 2 2" xfId="20962"/>
    <cellStyle name="Normal 282 5 3" xfId="15828"/>
    <cellStyle name="Normal 282 6" xfId="5985"/>
    <cellStyle name="Normal 282 6 2" xfId="16768"/>
    <cellStyle name="Normal 282 7" xfId="11612"/>
    <cellStyle name="Normal 282 8" xfId="39708"/>
    <cellStyle name="Normal 282 9" xfId="44555"/>
    <cellStyle name="Normal 283" xfId="773"/>
    <cellStyle name="Normal 283 2" xfId="1856"/>
    <cellStyle name="Normal 283 2 2" xfId="4165"/>
    <cellStyle name="Normal 283 2 2 2" xfId="9312"/>
    <cellStyle name="Normal 283 2 2 2 2" xfId="20095"/>
    <cellStyle name="Normal 283 2 2 3" xfId="14963"/>
    <cellStyle name="Normal 283 2 2 4" xfId="43022"/>
    <cellStyle name="Normal 283 2 2 5" xfId="47865"/>
    <cellStyle name="Normal 283 2 3" xfId="7031"/>
    <cellStyle name="Normal 283 2 3 2" xfId="17814"/>
    <cellStyle name="Normal 283 2 4" xfId="12676"/>
    <cellStyle name="Normal 283 2 5" xfId="40746"/>
    <cellStyle name="Normal 283 2 6" xfId="45589"/>
    <cellStyle name="Normal 283 3" xfId="3110"/>
    <cellStyle name="Normal 283 3 2" xfId="8257"/>
    <cellStyle name="Normal 283 3 2 2" xfId="19040"/>
    <cellStyle name="Normal 283 3 3" xfId="13908"/>
    <cellStyle name="Normal 283 3 4" xfId="41967"/>
    <cellStyle name="Normal 283 3 5" xfId="46810"/>
    <cellStyle name="Normal 283 4" xfId="5974"/>
    <cellStyle name="Normal 283 4 2" xfId="16757"/>
    <cellStyle name="Normal 283 5" xfId="11601"/>
    <cellStyle name="Normal 283 6" xfId="39697"/>
    <cellStyle name="Normal 283 7" xfId="44544"/>
    <cellStyle name="Normal 284" xfId="785"/>
    <cellStyle name="Normal 284 2" xfId="1868"/>
    <cellStyle name="Normal 284 2 2" xfId="4177"/>
    <cellStyle name="Normal 284 2 2 2" xfId="9324"/>
    <cellStyle name="Normal 284 2 2 2 2" xfId="20107"/>
    <cellStyle name="Normal 284 2 2 3" xfId="14975"/>
    <cellStyle name="Normal 284 2 2 4" xfId="43034"/>
    <cellStyle name="Normal 284 2 2 5" xfId="47877"/>
    <cellStyle name="Normal 284 2 3" xfId="7043"/>
    <cellStyle name="Normal 284 2 3 2" xfId="17826"/>
    <cellStyle name="Normal 284 2 4" xfId="12688"/>
    <cellStyle name="Normal 284 2 5" xfId="40758"/>
    <cellStyle name="Normal 284 2 6" xfId="45601"/>
    <cellStyle name="Normal 284 3" xfId="3122"/>
    <cellStyle name="Normal 284 3 2" xfId="8269"/>
    <cellStyle name="Normal 284 3 2 2" xfId="19052"/>
    <cellStyle name="Normal 284 3 3" xfId="13920"/>
    <cellStyle name="Normal 284 3 4" xfId="41979"/>
    <cellStyle name="Normal 284 3 5" xfId="46822"/>
    <cellStyle name="Normal 284 4" xfId="5986"/>
    <cellStyle name="Normal 284 4 2" xfId="16769"/>
    <cellStyle name="Normal 284 5" xfId="11613"/>
    <cellStyle name="Normal 284 6" xfId="39709"/>
    <cellStyle name="Normal 284 7" xfId="44556"/>
    <cellStyle name="Normal 285" xfId="786"/>
    <cellStyle name="Normal 285 2" xfId="1869"/>
    <cellStyle name="Normal 285 2 2" xfId="4178"/>
    <cellStyle name="Normal 285 2 2 2" xfId="9325"/>
    <cellStyle name="Normal 285 2 2 2 2" xfId="20108"/>
    <cellStyle name="Normal 285 2 2 3" xfId="14976"/>
    <cellStyle name="Normal 285 2 2 4" xfId="43035"/>
    <cellStyle name="Normal 285 2 2 5" xfId="47878"/>
    <cellStyle name="Normal 285 2 3" xfId="7044"/>
    <cellStyle name="Normal 285 2 3 2" xfId="17827"/>
    <cellStyle name="Normal 285 2 4" xfId="12689"/>
    <cellStyle name="Normal 285 2 5" xfId="40759"/>
    <cellStyle name="Normal 285 2 6" xfId="45602"/>
    <cellStyle name="Normal 285 3" xfId="3123"/>
    <cellStyle name="Normal 285 3 2" xfId="8270"/>
    <cellStyle name="Normal 285 3 2 2" xfId="19053"/>
    <cellStyle name="Normal 285 3 3" xfId="13921"/>
    <cellStyle name="Normal 285 3 4" xfId="41980"/>
    <cellStyle name="Normal 285 3 5" xfId="46823"/>
    <cellStyle name="Normal 285 4" xfId="5987"/>
    <cellStyle name="Normal 285 4 2" xfId="16770"/>
    <cellStyle name="Normal 285 5" xfId="11614"/>
    <cellStyle name="Normal 285 6" xfId="39710"/>
    <cellStyle name="Normal 285 7" xfId="44557"/>
    <cellStyle name="Normal 286" xfId="787"/>
    <cellStyle name="Normal 286 2" xfId="1870"/>
    <cellStyle name="Normal 286 2 2" xfId="4179"/>
    <cellStyle name="Normal 286 2 2 2" xfId="9326"/>
    <cellStyle name="Normal 286 2 2 2 2" xfId="20109"/>
    <cellStyle name="Normal 286 2 2 3" xfId="14977"/>
    <cellStyle name="Normal 286 2 2 4" xfId="43036"/>
    <cellStyle name="Normal 286 2 2 5" xfId="47879"/>
    <cellStyle name="Normal 286 2 3" xfId="7045"/>
    <cellStyle name="Normal 286 2 3 2" xfId="17828"/>
    <cellStyle name="Normal 286 2 4" xfId="12690"/>
    <cellStyle name="Normal 286 2 5" xfId="40760"/>
    <cellStyle name="Normal 286 2 6" xfId="45603"/>
    <cellStyle name="Normal 286 3" xfId="3124"/>
    <cellStyle name="Normal 286 3 2" xfId="8271"/>
    <cellStyle name="Normal 286 3 2 2" xfId="19054"/>
    <cellStyle name="Normal 286 3 3" xfId="13922"/>
    <cellStyle name="Normal 286 3 4" xfId="41981"/>
    <cellStyle name="Normal 286 3 5" xfId="46824"/>
    <cellStyle name="Normal 286 4" xfId="5988"/>
    <cellStyle name="Normal 286 4 2" xfId="16771"/>
    <cellStyle name="Normal 286 5" xfId="11615"/>
    <cellStyle name="Normal 286 6" xfId="39711"/>
    <cellStyle name="Normal 286 7" xfId="44558"/>
    <cellStyle name="Normal 287" xfId="788"/>
    <cellStyle name="Normal 287 2" xfId="1871"/>
    <cellStyle name="Normal 287 2 2" xfId="4180"/>
    <cellStyle name="Normal 287 2 2 2" xfId="9327"/>
    <cellStyle name="Normal 287 2 2 2 2" xfId="20110"/>
    <cellStyle name="Normal 287 2 2 3" xfId="14978"/>
    <cellStyle name="Normal 287 2 2 4" xfId="43037"/>
    <cellStyle name="Normal 287 2 2 5" xfId="47880"/>
    <cellStyle name="Normal 287 2 3" xfId="7046"/>
    <cellStyle name="Normal 287 2 3 2" xfId="17829"/>
    <cellStyle name="Normal 287 2 4" xfId="12691"/>
    <cellStyle name="Normal 287 2 5" xfId="40761"/>
    <cellStyle name="Normal 287 2 6" xfId="45604"/>
    <cellStyle name="Normal 287 3" xfId="3125"/>
    <cellStyle name="Normal 287 3 2" xfId="8272"/>
    <cellStyle name="Normal 287 3 2 2" xfId="19055"/>
    <cellStyle name="Normal 287 3 3" xfId="13923"/>
    <cellStyle name="Normal 287 3 4" xfId="41982"/>
    <cellStyle name="Normal 287 3 5" xfId="46825"/>
    <cellStyle name="Normal 287 4" xfId="5989"/>
    <cellStyle name="Normal 287 4 2" xfId="16772"/>
    <cellStyle name="Normal 287 5" xfId="11616"/>
    <cellStyle name="Normal 287 6" xfId="39712"/>
    <cellStyle name="Normal 287 7" xfId="44559"/>
    <cellStyle name="Normal 288" xfId="789"/>
    <cellStyle name="Normal 288 2" xfId="1872"/>
    <cellStyle name="Normal 288 2 2" xfId="4181"/>
    <cellStyle name="Normal 288 2 2 2" xfId="9328"/>
    <cellStyle name="Normal 288 2 2 2 2" xfId="20111"/>
    <cellStyle name="Normal 288 2 2 3" xfId="14979"/>
    <cellStyle name="Normal 288 2 2 4" xfId="43038"/>
    <cellStyle name="Normal 288 2 2 5" xfId="47881"/>
    <cellStyle name="Normal 288 2 3" xfId="7047"/>
    <cellStyle name="Normal 288 2 3 2" xfId="17830"/>
    <cellStyle name="Normal 288 2 4" xfId="12692"/>
    <cellStyle name="Normal 288 2 5" xfId="40762"/>
    <cellStyle name="Normal 288 2 6" xfId="45605"/>
    <cellStyle name="Normal 288 3" xfId="3126"/>
    <cellStyle name="Normal 288 3 2" xfId="8273"/>
    <cellStyle name="Normal 288 3 2 2" xfId="19056"/>
    <cellStyle name="Normal 288 3 3" xfId="13924"/>
    <cellStyle name="Normal 288 3 4" xfId="41983"/>
    <cellStyle name="Normal 288 3 5" xfId="46826"/>
    <cellStyle name="Normal 288 4" xfId="5990"/>
    <cellStyle name="Normal 288 4 2" xfId="16773"/>
    <cellStyle name="Normal 288 5" xfId="11617"/>
    <cellStyle name="Normal 288 6" xfId="39713"/>
    <cellStyle name="Normal 288 7" xfId="44560"/>
    <cellStyle name="Normal 289" xfId="790"/>
    <cellStyle name="Normal 289 2" xfId="1873"/>
    <cellStyle name="Normal 289 2 2" xfId="4182"/>
    <cellStyle name="Normal 289 2 2 2" xfId="9329"/>
    <cellStyle name="Normal 289 2 2 2 2" xfId="20112"/>
    <cellStyle name="Normal 289 2 2 3" xfId="14980"/>
    <cellStyle name="Normal 289 2 2 4" xfId="43039"/>
    <cellStyle name="Normal 289 2 2 5" xfId="47882"/>
    <cellStyle name="Normal 289 2 3" xfId="7048"/>
    <cellStyle name="Normal 289 2 3 2" xfId="17831"/>
    <cellStyle name="Normal 289 2 4" xfId="12693"/>
    <cellStyle name="Normal 289 2 5" xfId="40763"/>
    <cellStyle name="Normal 289 2 6" xfId="45606"/>
    <cellStyle name="Normal 289 3" xfId="3127"/>
    <cellStyle name="Normal 289 3 2" xfId="8274"/>
    <cellStyle name="Normal 289 3 2 2" xfId="19057"/>
    <cellStyle name="Normal 289 3 3" xfId="13925"/>
    <cellStyle name="Normal 289 3 4" xfId="41984"/>
    <cellStyle name="Normal 289 3 5" xfId="46827"/>
    <cellStyle name="Normal 289 4" xfId="5991"/>
    <cellStyle name="Normal 289 4 2" xfId="16774"/>
    <cellStyle name="Normal 289 5" xfId="11618"/>
    <cellStyle name="Normal 289 6" xfId="39714"/>
    <cellStyle name="Normal 289 7" xfId="44561"/>
    <cellStyle name="Normal 29" xfId="358"/>
    <cellStyle name="Normal 29 2" xfId="1461"/>
    <cellStyle name="Normal 29 2 2" xfId="3776"/>
    <cellStyle name="Normal 29 2 2 2" xfId="8923"/>
    <cellStyle name="Normal 29 2 2 2 2" xfId="19706"/>
    <cellStyle name="Normal 29 2 2 3" xfId="14574"/>
    <cellStyle name="Normal 29 2 2 4" xfId="42633"/>
    <cellStyle name="Normal 29 2 2 5" xfId="47476"/>
    <cellStyle name="Normal 29 2 3" xfId="6643"/>
    <cellStyle name="Normal 29 2 3 2" xfId="17426"/>
    <cellStyle name="Normal 29 2 4" xfId="12283"/>
    <cellStyle name="Normal 29 2 5" xfId="40358"/>
    <cellStyle name="Normal 29 2 6" xfId="45201"/>
    <cellStyle name="Normal 29 3" xfId="2729"/>
    <cellStyle name="Normal 29 3 2" xfId="7884"/>
    <cellStyle name="Normal 29 3 2 2" xfId="18667"/>
    <cellStyle name="Normal 29 3 3" xfId="13535"/>
    <cellStyle name="Normal 29 3 4" xfId="41595"/>
    <cellStyle name="Normal 29 3 5" xfId="46438"/>
    <cellStyle name="Normal 29 4" xfId="5593"/>
    <cellStyle name="Normal 29 4 2" xfId="16383"/>
    <cellStyle name="Normal 29 5" xfId="11211"/>
    <cellStyle name="Normal 29 6" xfId="39313"/>
    <cellStyle name="Normal 29 7" xfId="44159"/>
    <cellStyle name="Normal 290" xfId="772"/>
    <cellStyle name="Normal 290 2" xfId="1855"/>
    <cellStyle name="Normal 290 2 2" xfId="4164"/>
    <cellStyle name="Normal 290 2 2 2" xfId="9311"/>
    <cellStyle name="Normal 290 2 2 2 2" xfId="20094"/>
    <cellStyle name="Normal 290 2 2 3" xfId="14962"/>
    <cellStyle name="Normal 290 2 2 4" xfId="43021"/>
    <cellStyle name="Normal 290 2 2 5" xfId="47864"/>
    <cellStyle name="Normal 290 2 3" xfId="7030"/>
    <cellStyle name="Normal 290 2 3 2" xfId="17813"/>
    <cellStyle name="Normal 290 2 4" xfId="12675"/>
    <cellStyle name="Normal 290 2 5" xfId="40745"/>
    <cellStyle name="Normal 290 2 6" xfId="45588"/>
    <cellStyle name="Normal 290 3" xfId="3109"/>
    <cellStyle name="Normal 290 3 2" xfId="8256"/>
    <cellStyle name="Normal 290 3 2 2" xfId="19039"/>
    <cellStyle name="Normal 290 3 3" xfId="13907"/>
    <cellStyle name="Normal 290 3 4" xfId="41966"/>
    <cellStyle name="Normal 290 3 5" xfId="46809"/>
    <cellStyle name="Normal 290 4" xfId="5973"/>
    <cellStyle name="Normal 290 4 2" xfId="16756"/>
    <cellStyle name="Normal 290 5" xfId="11600"/>
    <cellStyle name="Normal 290 6" xfId="39696"/>
    <cellStyle name="Normal 290 7" xfId="44543"/>
    <cellStyle name="Normal 291" xfId="778"/>
    <cellStyle name="Normal 291 2" xfId="1861"/>
    <cellStyle name="Normal 291 2 2" xfId="4170"/>
    <cellStyle name="Normal 291 2 2 2" xfId="9317"/>
    <cellStyle name="Normal 291 2 2 2 2" xfId="20100"/>
    <cellStyle name="Normal 291 2 2 3" xfId="14968"/>
    <cellStyle name="Normal 291 2 2 4" xfId="43027"/>
    <cellStyle name="Normal 291 2 2 5" xfId="47870"/>
    <cellStyle name="Normal 291 2 3" xfId="7036"/>
    <cellStyle name="Normal 291 2 3 2" xfId="17819"/>
    <cellStyle name="Normal 291 2 4" xfId="12681"/>
    <cellStyle name="Normal 291 2 5" xfId="40751"/>
    <cellStyle name="Normal 291 2 6" xfId="45594"/>
    <cellStyle name="Normal 291 3" xfId="3115"/>
    <cellStyle name="Normal 291 3 2" xfId="8262"/>
    <cellStyle name="Normal 291 3 2 2" xfId="19045"/>
    <cellStyle name="Normal 291 3 3" xfId="13913"/>
    <cellStyle name="Normal 291 3 4" xfId="41972"/>
    <cellStyle name="Normal 291 3 5" xfId="46815"/>
    <cellStyle name="Normal 291 4" xfId="5979"/>
    <cellStyle name="Normal 291 4 2" xfId="16762"/>
    <cellStyle name="Normal 291 5" xfId="11606"/>
    <cellStyle name="Normal 291 6" xfId="39702"/>
    <cellStyle name="Normal 291 7" xfId="44549"/>
    <cellStyle name="Normal 292" xfId="791"/>
    <cellStyle name="Normal 292 2" xfId="1874"/>
    <cellStyle name="Normal 292 2 2" xfId="4183"/>
    <cellStyle name="Normal 292 2 2 2" xfId="9330"/>
    <cellStyle name="Normal 292 2 2 2 2" xfId="20113"/>
    <cellStyle name="Normal 292 2 2 3" xfId="14981"/>
    <cellStyle name="Normal 292 2 2 4" xfId="43040"/>
    <cellStyle name="Normal 292 2 2 5" xfId="47883"/>
    <cellStyle name="Normal 292 2 3" xfId="7049"/>
    <cellStyle name="Normal 292 2 3 2" xfId="17832"/>
    <cellStyle name="Normal 292 2 4" xfId="12694"/>
    <cellStyle name="Normal 292 2 5" xfId="40764"/>
    <cellStyle name="Normal 292 2 6" xfId="45607"/>
    <cellStyle name="Normal 292 3" xfId="3128"/>
    <cellStyle name="Normal 292 3 2" xfId="8275"/>
    <cellStyle name="Normal 292 3 2 2" xfId="19058"/>
    <cellStyle name="Normal 292 3 3" xfId="13926"/>
    <cellStyle name="Normal 292 3 4" xfId="41985"/>
    <cellStyle name="Normal 292 3 5" xfId="46828"/>
    <cellStyle name="Normal 292 4" xfId="5992"/>
    <cellStyle name="Normal 292 4 2" xfId="16775"/>
    <cellStyle name="Normal 292 5" xfId="11619"/>
    <cellStyle name="Normal 292 6" xfId="39715"/>
    <cellStyle name="Normal 292 7" xfId="44562"/>
    <cellStyle name="Normal 293" xfId="793"/>
    <cellStyle name="Normal 293 2" xfId="1876"/>
    <cellStyle name="Normal 293 2 2" xfId="4185"/>
    <cellStyle name="Normal 293 2 2 2" xfId="9332"/>
    <cellStyle name="Normal 293 2 2 2 2" xfId="20115"/>
    <cellStyle name="Normal 293 2 2 3" xfId="14983"/>
    <cellStyle name="Normal 293 2 2 4" xfId="43042"/>
    <cellStyle name="Normal 293 2 2 5" xfId="47885"/>
    <cellStyle name="Normal 293 2 3" xfId="7051"/>
    <cellStyle name="Normal 293 2 3 2" xfId="17834"/>
    <cellStyle name="Normal 293 2 4" xfId="12696"/>
    <cellStyle name="Normal 293 2 5" xfId="40766"/>
    <cellStyle name="Normal 293 2 6" xfId="45609"/>
    <cellStyle name="Normal 293 3" xfId="3130"/>
    <cellStyle name="Normal 293 3 2" xfId="8277"/>
    <cellStyle name="Normal 293 3 2 2" xfId="19060"/>
    <cellStyle name="Normal 293 3 3" xfId="13928"/>
    <cellStyle name="Normal 293 3 4" xfId="41987"/>
    <cellStyle name="Normal 293 3 5" xfId="46830"/>
    <cellStyle name="Normal 293 4" xfId="5994"/>
    <cellStyle name="Normal 293 4 2" xfId="16777"/>
    <cellStyle name="Normal 293 5" xfId="11621"/>
    <cellStyle name="Normal 293 6" xfId="39717"/>
    <cellStyle name="Normal 293 7" xfId="44564"/>
    <cellStyle name="Normal 294" xfId="795"/>
    <cellStyle name="Normal 294 2" xfId="1878"/>
    <cellStyle name="Normal 294 2 2" xfId="4187"/>
    <cellStyle name="Normal 294 2 2 2" xfId="9334"/>
    <cellStyle name="Normal 294 2 2 2 2" xfId="20117"/>
    <cellStyle name="Normal 294 2 2 3" xfId="14985"/>
    <cellStyle name="Normal 294 2 2 4" xfId="43044"/>
    <cellStyle name="Normal 294 2 2 5" xfId="47887"/>
    <cellStyle name="Normal 294 2 3" xfId="7053"/>
    <cellStyle name="Normal 294 2 3 2" xfId="17836"/>
    <cellStyle name="Normal 294 2 4" xfId="12698"/>
    <cellStyle name="Normal 294 2 5" xfId="40768"/>
    <cellStyle name="Normal 294 2 6" xfId="45611"/>
    <cellStyle name="Normal 294 3" xfId="3132"/>
    <cellStyle name="Normal 294 3 2" xfId="8279"/>
    <cellStyle name="Normal 294 3 2 2" xfId="19062"/>
    <cellStyle name="Normal 294 3 3" xfId="13930"/>
    <cellStyle name="Normal 294 3 4" xfId="41989"/>
    <cellStyle name="Normal 294 3 5" xfId="46832"/>
    <cellStyle name="Normal 294 4" xfId="5996"/>
    <cellStyle name="Normal 294 4 2" xfId="16779"/>
    <cellStyle name="Normal 294 5" xfId="11623"/>
    <cellStyle name="Normal 294 6" xfId="39719"/>
    <cellStyle name="Normal 294 7" xfId="44566"/>
    <cellStyle name="Normal 295" xfId="797"/>
    <cellStyle name="Normal 295 2" xfId="1880"/>
    <cellStyle name="Normal 295 2 2" xfId="4189"/>
    <cellStyle name="Normal 295 2 2 2" xfId="9336"/>
    <cellStyle name="Normal 295 2 2 2 2" xfId="20119"/>
    <cellStyle name="Normal 295 2 2 3" xfId="14987"/>
    <cellStyle name="Normal 295 2 2 4" xfId="43046"/>
    <cellStyle name="Normal 295 2 2 5" xfId="47889"/>
    <cellStyle name="Normal 295 2 3" xfId="7055"/>
    <cellStyle name="Normal 295 2 3 2" xfId="17838"/>
    <cellStyle name="Normal 295 2 4" xfId="12700"/>
    <cellStyle name="Normal 295 2 5" xfId="40770"/>
    <cellStyle name="Normal 295 2 6" xfId="45613"/>
    <cellStyle name="Normal 295 3" xfId="3134"/>
    <cellStyle name="Normal 295 3 2" xfId="8281"/>
    <cellStyle name="Normal 295 3 2 2" xfId="19064"/>
    <cellStyle name="Normal 295 3 3" xfId="13932"/>
    <cellStyle name="Normal 295 3 4" xfId="41991"/>
    <cellStyle name="Normal 295 3 5" xfId="46834"/>
    <cellStyle name="Normal 295 4" xfId="5998"/>
    <cellStyle name="Normal 295 4 2" xfId="16781"/>
    <cellStyle name="Normal 295 5" xfId="11625"/>
    <cellStyle name="Normal 295 6" xfId="39721"/>
    <cellStyle name="Normal 295 7" xfId="44568"/>
    <cellStyle name="Normal 296" xfId="799"/>
    <cellStyle name="Normal 296 2" xfId="1882"/>
    <cellStyle name="Normal 296 2 2" xfId="4191"/>
    <cellStyle name="Normal 296 2 2 2" xfId="9338"/>
    <cellStyle name="Normal 296 2 2 2 2" xfId="20121"/>
    <cellStyle name="Normal 296 2 2 3" xfId="14989"/>
    <cellStyle name="Normal 296 2 2 4" xfId="43048"/>
    <cellStyle name="Normal 296 2 2 5" xfId="47891"/>
    <cellStyle name="Normal 296 2 3" xfId="7057"/>
    <cellStyle name="Normal 296 2 3 2" xfId="17840"/>
    <cellStyle name="Normal 296 2 4" xfId="12702"/>
    <cellStyle name="Normal 296 2 5" xfId="40772"/>
    <cellStyle name="Normal 296 2 6" xfId="45615"/>
    <cellStyle name="Normal 296 3" xfId="3136"/>
    <cellStyle name="Normal 296 3 2" xfId="8283"/>
    <cellStyle name="Normal 296 3 2 2" xfId="19066"/>
    <cellStyle name="Normal 296 3 3" xfId="13934"/>
    <cellStyle name="Normal 296 3 4" xfId="41993"/>
    <cellStyle name="Normal 296 3 5" xfId="46836"/>
    <cellStyle name="Normal 296 4" xfId="6000"/>
    <cellStyle name="Normal 296 4 2" xfId="16783"/>
    <cellStyle name="Normal 296 5" xfId="11627"/>
    <cellStyle name="Normal 296 6" xfId="39723"/>
    <cellStyle name="Normal 296 7" xfId="44570"/>
    <cellStyle name="Normal 297" xfId="815"/>
    <cellStyle name="Normal 297 2" xfId="1898"/>
    <cellStyle name="Normal 297 2 2" xfId="4207"/>
    <cellStyle name="Normal 297 2 2 2" xfId="9354"/>
    <cellStyle name="Normal 297 2 2 2 2" xfId="20137"/>
    <cellStyle name="Normal 297 2 2 3" xfId="15005"/>
    <cellStyle name="Normal 297 2 2 4" xfId="43064"/>
    <cellStyle name="Normal 297 2 2 5" xfId="47907"/>
    <cellStyle name="Normal 297 2 3" xfId="7073"/>
    <cellStyle name="Normal 297 2 3 2" xfId="17856"/>
    <cellStyle name="Normal 297 2 4" xfId="12718"/>
    <cellStyle name="Normal 297 2 5" xfId="40788"/>
    <cellStyle name="Normal 297 2 6" xfId="45631"/>
    <cellStyle name="Normal 297 3" xfId="3152"/>
    <cellStyle name="Normal 297 3 2" xfId="8299"/>
    <cellStyle name="Normal 297 3 2 2" xfId="19082"/>
    <cellStyle name="Normal 297 3 3" xfId="13950"/>
    <cellStyle name="Normal 297 3 4" xfId="42009"/>
    <cellStyle name="Normal 297 3 5" xfId="46852"/>
    <cellStyle name="Normal 297 4" xfId="6016"/>
    <cellStyle name="Normal 297 4 2" xfId="16799"/>
    <cellStyle name="Normal 297 5" xfId="11643"/>
    <cellStyle name="Normal 297 6" xfId="39739"/>
    <cellStyle name="Normal 297 7" xfId="44586"/>
    <cellStyle name="Normal 298" xfId="819"/>
    <cellStyle name="Normal 298 2" xfId="1902"/>
    <cellStyle name="Normal 298 2 2" xfId="4211"/>
    <cellStyle name="Normal 298 2 2 2" xfId="9358"/>
    <cellStyle name="Normal 298 2 2 2 2" xfId="20141"/>
    <cellStyle name="Normal 298 2 2 3" xfId="15009"/>
    <cellStyle name="Normal 298 2 2 4" xfId="43068"/>
    <cellStyle name="Normal 298 2 2 5" xfId="47911"/>
    <cellStyle name="Normal 298 2 3" xfId="7077"/>
    <cellStyle name="Normal 298 2 3 2" xfId="17860"/>
    <cellStyle name="Normal 298 2 4" xfId="12722"/>
    <cellStyle name="Normal 298 2 5" xfId="40792"/>
    <cellStyle name="Normal 298 2 6" xfId="45635"/>
    <cellStyle name="Normal 298 3" xfId="3156"/>
    <cellStyle name="Normal 298 3 2" xfId="8303"/>
    <cellStyle name="Normal 298 3 2 2" xfId="19086"/>
    <cellStyle name="Normal 298 3 3" xfId="13954"/>
    <cellStyle name="Normal 298 3 4" xfId="42013"/>
    <cellStyle name="Normal 298 3 5" xfId="46856"/>
    <cellStyle name="Normal 298 4" xfId="6020"/>
    <cellStyle name="Normal 298 4 2" xfId="16803"/>
    <cellStyle name="Normal 298 5" xfId="11647"/>
    <cellStyle name="Normal 298 6" xfId="39743"/>
    <cellStyle name="Normal 298 7" xfId="44590"/>
    <cellStyle name="Normal 299" xfId="820"/>
    <cellStyle name="Normal 299 2" xfId="1903"/>
    <cellStyle name="Normal 299 2 2" xfId="4212"/>
    <cellStyle name="Normal 299 2 2 2" xfId="9359"/>
    <cellStyle name="Normal 299 2 2 2 2" xfId="20142"/>
    <cellStyle name="Normal 299 2 2 3" xfId="15010"/>
    <cellStyle name="Normal 299 2 2 4" xfId="43069"/>
    <cellStyle name="Normal 299 2 2 5" xfId="47912"/>
    <cellStyle name="Normal 299 2 3" xfId="7078"/>
    <cellStyle name="Normal 299 2 3 2" xfId="17861"/>
    <cellStyle name="Normal 299 2 4" xfId="12723"/>
    <cellStyle name="Normal 299 2 5" xfId="40793"/>
    <cellStyle name="Normal 299 2 6" xfId="45636"/>
    <cellStyle name="Normal 299 3" xfId="3157"/>
    <cellStyle name="Normal 299 3 2" xfId="8304"/>
    <cellStyle name="Normal 299 3 2 2" xfId="19087"/>
    <cellStyle name="Normal 299 3 3" xfId="13955"/>
    <cellStyle name="Normal 299 3 4" xfId="42014"/>
    <cellStyle name="Normal 299 3 5" xfId="46857"/>
    <cellStyle name="Normal 299 4" xfId="6021"/>
    <cellStyle name="Normal 299 4 2" xfId="16804"/>
    <cellStyle name="Normal 299 5" xfId="11648"/>
    <cellStyle name="Normal 299 6" xfId="39744"/>
    <cellStyle name="Normal 299 7" xfId="44591"/>
    <cellStyle name="Normal 3" xfId="359"/>
    <cellStyle name="Normal 3 2" xfId="360"/>
    <cellStyle name="Normal 3 3" xfId="361"/>
    <cellStyle name="Normal 3 4" xfId="362"/>
    <cellStyle name="Normal 30" xfId="363"/>
    <cellStyle name="Normal 30 2" xfId="1462"/>
    <cellStyle name="Normal 30 2 2" xfId="3777"/>
    <cellStyle name="Normal 30 2 2 2" xfId="8924"/>
    <cellStyle name="Normal 30 2 2 2 2" xfId="19707"/>
    <cellStyle name="Normal 30 2 2 3" xfId="14575"/>
    <cellStyle name="Normal 30 2 2 4" xfId="42634"/>
    <cellStyle name="Normal 30 2 2 5" xfId="47477"/>
    <cellStyle name="Normal 30 2 3" xfId="6644"/>
    <cellStyle name="Normal 30 2 3 2" xfId="17427"/>
    <cellStyle name="Normal 30 2 4" xfId="12284"/>
    <cellStyle name="Normal 30 2 5" xfId="40359"/>
    <cellStyle name="Normal 30 2 6" xfId="45202"/>
    <cellStyle name="Normal 30 3" xfId="2730"/>
    <cellStyle name="Normal 30 3 2" xfId="7885"/>
    <cellStyle name="Normal 30 3 2 2" xfId="18668"/>
    <cellStyle name="Normal 30 3 3" xfId="13536"/>
    <cellStyle name="Normal 30 3 4" xfId="41596"/>
    <cellStyle name="Normal 30 3 5" xfId="46439"/>
    <cellStyle name="Normal 30 4" xfId="5594"/>
    <cellStyle name="Normal 30 4 2" xfId="16384"/>
    <cellStyle name="Normal 30 5" xfId="11213"/>
    <cellStyle name="Normal 30 6" xfId="39314"/>
    <cellStyle name="Normal 30 7" xfId="44160"/>
    <cellStyle name="Normal 300" xfId="821"/>
    <cellStyle name="Normal 300 2" xfId="1904"/>
    <cellStyle name="Normal 300 2 2" xfId="4213"/>
    <cellStyle name="Normal 300 2 2 2" xfId="9360"/>
    <cellStyle name="Normal 300 2 2 2 2" xfId="20143"/>
    <cellStyle name="Normal 300 2 2 3" xfId="15011"/>
    <cellStyle name="Normal 300 2 2 4" xfId="43070"/>
    <cellStyle name="Normal 300 2 2 5" xfId="47913"/>
    <cellStyle name="Normal 300 2 3" xfId="7079"/>
    <cellStyle name="Normal 300 2 3 2" xfId="17862"/>
    <cellStyle name="Normal 300 2 4" xfId="12724"/>
    <cellStyle name="Normal 300 2 5" xfId="40794"/>
    <cellStyle name="Normal 300 2 6" xfId="45637"/>
    <cellStyle name="Normal 300 3" xfId="3158"/>
    <cellStyle name="Normal 300 3 2" xfId="8305"/>
    <cellStyle name="Normal 300 3 2 2" xfId="19088"/>
    <cellStyle name="Normal 300 3 3" xfId="13956"/>
    <cellStyle name="Normal 300 3 4" xfId="42015"/>
    <cellStyle name="Normal 300 3 5" xfId="46858"/>
    <cellStyle name="Normal 300 4" xfId="6022"/>
    <cellStyle name="Normal 300 4 2" xfId="16805"/>
    <cellStyle name="Normal 300 5" xfId="11649"/>
    <cellStyle name="Normal 300 6" xfId="39745"/>
    <cellStyle name="Normal 300 7" xfId="44592"/>
    <cellStyle name="Normal 301" xfId="838"/>
    <cellStyle name="Normal 301 2" xfId="1921"/>
    <cellStyle name="Normal 301 2 2" xfId="4230"/>
    <cellStyle name="Normal 301 2 2 2" xfId="9377"/>
    <cellStyle name="Normal 301 2 2 2 2" xfId="20160"/>
    <cellStyle name="Normal 301 2 2 3" xfId="15028"/>
    <cellStyle name="Normal 301 2 2 4" xfId="43087"/>
    <cellStyle name="Normal 301 2 2 5" xfId="47930"/>
    <cellStyle name="Normal 301 2 3" xfId="7096"/>
    <cellStyle name="Normal 301 2 3 2" xfId="17879"/>
    <cellStyle name="Normal 301 2 4" xfId="12741"/>
    <cellStyle name="Normal 301 2 5" xfId="40811"/>
    <cellStyle name="Normal 301 2 6" xfId="45654"/>
    <cellStyle name="Normal 301 3" xfId="3175"/>
    <cellStyle name="Normal 301 3 2" xfId="8322"/>
    <cellStyle name="Normal 301 3 2 2" xfId="19105"/>
    <cellStyle name="Normal 301 3 3" xfId="13973"/>
    <cellStyle name="Normal 301 3 4" xfId="42032"/>
    <cellStyle name="Normal 301 3 5" xfId="46875"/>
    <cellStyle name="Normal 301 4" xfId="6039"/>
    <cellStyle name="Normal 301 4 2" xfId="16822"/>
    <cellStyle name="Normal 301 5" xfId="11666"/>
    <cellStyle name="Normal 301 6" xfId="39762"/>
    <cellStyle name="Normal 301 7" xfId="44609"/>
    <cellStyle name="Normal 302" xfId="822"/>
    <cellStyle name="Normal 302 2" xfId="1905"/>
    <cellStyle name="Normal 302 2 2" xfId="4214"/>
    <cellStyle name="Normal 302 2 2 2" xfId="9361"/>
    <cellStyle name="Normal 302 2 2 2 2" xfId="20144"/>
    <cellStyle name="Normal 302 2 2 3" xfId="15012"/>
    <cellStyle name="Normal 302 2 2 4" xfId="43071"/>
    <cellStyle name="Normal 302 2 2 5" xfId="47914"/>
    <cellStyle name="Normal 302 2 3" xfId="7080"/>
    <cellStyle name="Normal 302 2 3 2" xfId="17863"/>
    <cellStyle name="Normal 302 2 4" xfId="12725"/>
    <cellStyle name="Normal 302 2 5" xfId="40795"/>
    <cellStyle name="Normal 302 2 6" xfId="45638"/>
    <cellStyle name="Normal 302 3" xfId="3159"/>
    <cellStyle name="Normal 302 3 2" xfId="8306"/>
    <cellStyle name="Normal 302 3 2 2" xfId="19089"/>
    <cellStyle name="Normal 302 3 3" xfId="13957"/>
    <cellStyle name="Normal 302 3 4" xfId="42016"/>
    <cellStyle name="Normal 302 3 5" xfId="46859"/>
    <cellStyle name="Normal 302 4" xfId="6023"/>
    <cellStyle name="Normal 302 4 2" xfId="16806"/>
    <cellStyle name="Normal 302 5" xfId="11650"/>
    <cellStyle name="Normal 302 6" xfId="39746"/>
    <cellStyle name="Normal 302 7" xfId="44593"/>
    <cellStyle name="Normal 303" xfId="839"/>
    <cellStyle name="Normal 303 2" xfId="1922"/>
    <cellStyle name="Normal 303 2 2" xfId="4231"/>
    <cellStyle name="Normal 303 2 2 2" xfId="9378"/>
    <cellStyle name="Normal 303 2 2 2 2" xfId="20161"/>
    <cellStyle name="Normal 303 2 2 3" xfId="15029"/>
    <cellStyle name="Normal 303 2 2 4" xfId="43088"/>
    <cellStyle name="Normal 303 2 2 5" xfId="47931"/>
    <cellStyle name="Normal 303 2 3" xfId="7097"/>
    <cellStyle name="Normal 303 2 3 2" xfId="17880"/>
    <cellStyle name="Normal 303 2 4" xfId="12742"/>
    <cellStyle name="Normal 303 2 5" xfId="40812"/>
    <cellStyle name="Normal 303 2 6" xfId="45655"/>
    <cellStyle name="Normal 303 3" xfId="3176"/>
    <cellStyle name="Normal 303 3 2" xfId="8323"/>
    <cellStyle name="Normal 303 3 2 2" xfId="19106"/>
    <cellStyle name="Normal 303 3 3" xfId="13974"/>
    <cellStyle name="Normal 303 3 4" xfId="42033"/>
    <cellStyle name="Normal 303 3 5" xfId="46876"/>
    <cellStyle name="Normal 303 4" xfId="6040"/>
    <cellStyle name="Normal 303 4 2" xfId="16823"/>
    <cellStyle name="Normal 303 5" xfId="11667"/>
    <cellStyle name="Normal 303 6" xfId="39763"/>
    <cellStyle name="Normal 303 7" xfId="44610"/>
    <cellStyle name="Normal 304" xfId="840"/>
    <cellStyle name="Normal 304 2" xfId="1923"/>
    <cellStyle name="Normal 304 2 2" xfId="4232"/>
    <cellStyle name="Normal 304 2 2 2" xfId="9379"/>
    <cellStyle name="Normal 304 2 2 2 2" xfId="20162"/>
    <cellStyle name="Normal 304 2 2 3" xfId="15030"/>
    <cellStyle name="Normal 304 2 2 4" xfId="43089"/>
    <cellStyle name="Normal 304 2 2 5" xfId="47932"/>
    <cellStyle name="Normal 304 2 3" xfId="7098"/>
    <cellStyle name="Normal 304 2 3 2" xfId="17881"/>
    <cellStyle name="Normal 304 2 4" xfId="12743"/>
    <cellStyle name="Normal 304 2 5" xfId="40813"/>
    <cellStyle name="Normal 304 2 6" xfId="45656"/>
    <cellStyle name="Normal 304 3" xfId="3177"/>
    <cellStyle name="Normal 304 3 2" xfId="8324"/>
    <cellStyle name="Normal 304 3 2 2" xfId="19107"/>
    <cellStyle name="Normal 304 3 3" xfId="13975"/>
    <cellStyle name="Normal 304 3 4" xfId="42034"/>
    <cellStyle name="Normal 304 3 5" xfId="46877"/>
    <cellStyle name="Normal 304 4" xfId="6041"/>
    <cellStyle name="Normal 304 4 2" xfId="16824"/>
    <cellStyle name="Normal 304 5" xfId="11668"/>
    <cellStyle name="Normal 304 6" xfId="39764"/>
    <cellStyle name="Normal 304 7" xfId="44611"/>
    <cellStyle name="Normal 305" xfId="841"/>
    <cellStyle name="Normal 305 2" xfId="1924"/>
    <cellStyle name="Normal 305 2 2" xfId="4233"/>
    <cellStyle name="Normal 305 2 2 2" xfId="9380"/>
    <cellStyle name="Normal 305 2 2 2 2" xfId="20163"/>
    <cellStyle name="Normal 305 2 2 3" xfId="15031"/>
    <cellStyle name="Normal 305 2 2 4" xfId="43090"/>
    <cellStyle name="Normal 305 2 2 5" xfId="47933"/>
    <cellStyle name="Normal 305 2 3" xfId="7099"/>
    <cellStyle name="Normal 305 2 3 2" xfId="17882"/>
    <cellStyle name="Normal 305 2 4" xfId="12744"/>
    <cellStyle name="Normal 305 2 5" xfId="40814"/>
    <cellStyle name="Normal 305 2 6" xfId="45657"/>
    <cellStyle name="Normal 305 3" xfId="3178"/>
    <cellStyle name="Normal 305 3 2" xfId="8325"/>
    <cellStyle name="Normal 305 3 2 2" xfId="19108"/>
    <cellStyle name="Normal 305 3 3" xfId="13976"/>
    <cellStyle name="Normal 305 3 4" xfId="42035"/>
    <cellStyle name="Normal 305 3 5" xfId="46878"/>
    <cellStyle name="Normal 305 4" xfId="6042"/>
    <cellStyle name="Normal 305 4 2" xfId="16825"/>
    <cellStyle name="Normal 305 5" xfId="11669"/>
    <cellStyle name="Normal 305 6" xfId="39765"/>
    <cellStyle name="Normal 305 7" xfId="44612"/>
    <cellStyle name="Normal 306" xfId="842"/>
    <cellStyle name="Normal 306 2" xfId="1925"/>
    <cellStyle name="Normal 306 2 2" xfId="4234"/>
    <cellStyle name="Normal 306 2 2 2" xfId="9381"/>
    <cellStyle name="Normal 306 2 2 2 2" xfId="20164"/>
    <cellStyle name="Normal 306 2 2 3" xfId="15032"/>
    <cellStyle name="Normal 306 2 2 4" xfId="43091"/>
    <cellStyle name="Normal 306 2 2 5" xfId="47934"/>
    <cellStyle name="Normal 306 2 3" xfId="7100"/>
    <cellStyle name="Normal 306 2 3 2" xfId="17883"/>
    <cellStyle name="Normal 306 2 4" xfId="12745"/>
    <cellStyle name="Normal 306 2 5" xfId="40815"/>
    <cellStyle name="Normal 306 2 6" xfId="45658"/>
    <cellStyle name="Normal 306 3" xfId="3179"/>
    <cellStyle name="Normal 306 3 2" xfId="8326"/>
    <cellStyle name="Normal 306 3 2 2" xfId="19109"/>
    <cellStyle name="Normal 306 3 3" xfId="13977"/>
    <cellStyle name="Normal 306 3 4" xfId="42036"/>
    <cellStyle name="Normal 306 3 5" xfId="46879"/>
    <cellStyle name="Normal 306 4" xfId="6043"/>
    <cellStyle name="Normal 306 4 2" xfId="16826"/>
    <cellStyle name="Normal 306 5" xfId="11670"/>
    <cellStyle name="Normal 306 6" xfId="39766"/>
    <cellStyle name="Normal 306 7" xfId="44613"/>
    <cellStyle name="Normal 307" xfId="843"/>
    <cellStyle name="Normal 307 2" xfId="1926"/>
    <cellStyle name="Normal 307 2 2" xfId="4235"/>
    <cellStyle name="Normal 307 2 2 2" xfId="9382"/>
    <cellStyle name="Normal 307 2 2 2 2" xfId="20165"/>
    <cellStyle name="Normal 307 2 2 3" xfId="15033"/>
    <cellStyle name="Normal 307 2 2 4" xfId="43092"/>
    <cellStyle name="Normal 307 2 2 5" xfId="47935"/>
    <cellStyle name="Normal 307 2 3" xfId="7101"/>
    <cellStyle name="Normal 307 2 3 2" xfId="17884"/>
    <cellStyle name="Normal 307 2 4" xfId="12746"/>
    <cellStyle name="Normal 307 2 5" xfId="40816"/>
    <cellStyle name="Normal 307 2 6" xfId="45659"/>
    <cellStyle name="Normal 307 3" xfId="3180"/>
    <cellStyle name="Normal 307 3 2" xfId="8327"/>
    <cellStyle name="Normal 307 3 2 2" xfId="19110"/>
    <cellStyle name="Normal 307 3 3" xfId="13978"/>
    <cellStyle name="Normal 307 3 4" xfId="42037"/>
    <cellStyle name="Normal 307 3 5" xfId="46880"/>
    <cellStyle name="Normal 307 4" xfId="6044"/>
    <cellStyle name="Normal 307 4 2" xfId="16827"/>
    <cellStyle name="Normal 307 5" xfId="11671"/>
    <cellStyle name="Normal 307 6" xfId="39767"/>
    <cellStyle name="Normal 307 7" xfId="44614"/>
    <cellStyle name="Normal 308" xfId="823"/>
    <cellStyle name="Normal 308 2" xfId="1906"/>
    <cellStyle name="Normal 308 2 2" xfId="4215"/>
    <cellStyle name="Normal 308 2 2 2" xfId="9362"/>
    <cellStyle name="Normal 308 2 2 2 2" xfId="20145"/>
    <cellStyle name="Normal 308 2 2 3" xfId="15013"/>
    <cellStyle name="Normal 308 2 2 4" xfId="43072"/>
    <cellStyle name="Normal 308 2 2 5" xfId="47915"/>
    <cellStyle name="Normal 308 2 3" xfId="7081"/>
    <cellStyle name="Normal 308 2 3 2" xfId="17864"/>
    <cellStyle name="Normal 308 2 4" xfId="12726"/>
    <cellStyle name="Normal 308 2 5" xfId="40796"/>
    <cellStyle name="Normal 308 2 6" xfId="45639"/>
    <cellStyle name="Normal 308 3" xfId="3160"/>
    <cellStyle name="Normal 308 3 2" xfId="8307"/>
    <cellStyle name="Normal 308 3 2 2" xfId="19090"/>
    <cellStyle name="Normal 308 3 3" xfId="13958"/>
    <cellStyle name="Normal 308 3 4" xfId="42017"/>
    <cellStyle name="Normal 308 3 5" xfId="46860"/>
    <cellStyle name="Normal 308 4" xfId="6024"/>
    <cellStyle name="Normal 308 4 2" xfId="16807"/>
    <cellStyle name="Normal 308 5" xfId="11651"/>
    <cellStyle name="Normal 308 6" xfId="39747"/>
    <cellStyle name="Normal 308 7" xfId="44594"/>
    <cellStyle name="Normal 309" xfId="845"/>
    <cellStyle name="Normal 309 2" xfId="1928"/>
    <cellStyle name="Normal 309 2 2" xfId="4237"/>
    <cellStyle name="Normal 309 2 2 2" xfId="9384"/>
    <cellStyle name="Normal 309 2 2 2 2" xfId="20167"/>
    <cellStyle name="Normal 309 2 2 3" xfId="15035"/>
    <cellStyle name="Normal 309 2 2 4" xfId="43094"/>
    <cellStyle name="Normal 309 2 2 5" xfId="47937"/>
    <cellStyle name="Normal 309 2 3" xfId="7103"/>
    <cellStyle name="Normal 309 2 3 2" xfId="17886"/>
    <cellStyle name="Normal 309 2 4" xfId="12748"/>
    <cellStyle name="Normal 309 2 5" xfId="40818"/>
    <cellStyle name="Normal 309 2 6" xfId="45661"/>
    <cellStyle name="Normal 309 3" xfId="3182"/>
    <cellStyle name="Normal 309 3 2" xfId="8329"/>
    <cellStyle name="Normal 309 3 2 2" xfId="19112"/>
    <cellStyle name="Normal 309 3 3" xfId="13980"/>
    <cellStyle name="Normal 309 3 4" xfId="42039"/>
    <cellStyle name="Normal 309 3 5" xfId="46882"/>
    <cellStyle name="Normal 309 4" xfId="6046"/>
    <cellStyle name="Normal 309 4 2" xfId="16829"/>
    <cellStyle name="Normal 309 5" xfId="11673"/>
    <cellStyle name="Normal 309 6" xfId="39769"/>
    <cellStyle name="Normal 309 7" xfId="44616"/>
    <cellStyle name="Normal 31" xfId="469"/>
    <cellStyle name="Normal 31 2" xfId="364"/>
    <cellStyle name="Normal 31 3" xfId="1548"/>
    <cellStyle name="Normal 31 3 2" xfId="3857"/>
    <cellStyle name="Normal 31 3 2 2" xfId="9004"/>
    <cellStyle name="Normal 31 3 2 2 2" xfId="19787"/>
    <cellStyle name="Normal 31 3 2 3" xfId="14655"/>
    <cellStyle name="Normal 31 3 2 4" xfId="42714"/>
    <cellStyle name="Normal 31 3 2 5" xfId="47557"/>
    <cellStyle name="Normal 31 3 3" xfId="6723"/>
    <cellStyle name="Normal 31 3 3 2" xfId="17506"/>
    <cellStyle name="Normal 31 3 4" xfId="12368"/>
    <cellStyle name="Normal 31 3 5" xfId="40438"/>
    <cellStyle name="Normal 31 3 6" xfId="45281"/>
    <cellStyle name="Normal 31 4" xfId="2809"/>
    <cellStyle name="Normal 31 4 2" xfId="7963"/>
    <cellStyle name="Normal 31 4 2 2" xfId="18746"/>
    <cellStyle name="Normal 31 4 3" xfId="13614"/>
    <cellStyle name="Normal 31 4 4" xfId="41673"/>
    <cellStyle name="Normal 31 4 5" xfId="46516"/>
    <cellStyle name="Normal 31 5" xfId="5674"/>
    <cellStyle name="Normal 31 5 2" xfId="16463"/>
    <cellStyle name="Normal 31 6" xfId="11297"/>
    <cellStyle name="Normal 31 7" xfId="39393"/>
    <cellStyle name="Normal 31 8" xfId="44239"/>
    <cellStyle name="Normal 310" xfId="846"/>
    <cellStyle name="Normal 310 2" xfId="1929"/>
    <cellStyle name="Normal 310 2 2" xfId="4238"/>
    <cellStyle name="Normal 310 2 2 2" xfId="9385"/>
    <cellStyle name="Normal 310 2 2 2 2" xfId="20168"/>
    <cellStyle name="Normal 310 2 2 3" xfId="15036"/>
    <cellStyle name="Normal 310 2 2 4" xfId="43095"/>
    <cellStyle name="Normal 310 2 2 5" xfId="47938"/>
    <cellStyle name="Normal 310 2 3" xfId="7104"/>
    <cellStyle name="Normal 310 2 3 2" xfId="17887"/>
    <cellStyle name="Normal 310 2 4" xfId="12749"/>
    <cellStyle name="Normal 310 2 5" xfId="40819"/>
    <cellStyle name="Normal 310 2 6" xfId="45662"/>
    <cellStyle name="Normal 310 3" xfId="3183"/>
    <cellStyle name="Normal 310 3 2" xfId="8330"/>
    <cellStyle name="Normal 310 3 2 2" xfId="19113"/>
    <cellStyle name="Normal 310 3 3" xfId="13981"/>
    <cellStyle name="Normal 310 3 4" xfId="42040"/>
    <cellStyle name="Normal 310 3 5" xfId="46883"/>
    <cellStyle name="Normal 310 4" xfId="6047"/>
    <cellStyle name="Normal 310 4 2" xfId="16830"/>
    <cellStyle name="Normal 310 5" xfId="11674"/>
    <cellStyle name="Normal 310 6" xfId="39770"/>
    <cellStyle name="Normal 310 7" xfId="44617"/>
    <cellStyle name="Normal 311" xfId="847"/>
    <cellStyle name="Normal 311 2" xfId="1930"/>
    <cellStyle name="Normal 311 2 2" xfId="4239"/>
    <cellStyle name="Normal 311 2 2 2" xfId="9386"/>
    <cellStyle name="Normal 311 2 2 2 2" xfId="20169"/>
    <cellStyle name="Normal 311 2 2 3" xfId="15037"/>
    <cellStyle name="Normal 311 2 2 4" xfId="43096"/>
    <cellStyle name="Normal 311 2 2 5" xfId="47939"/>
    <cellStyle name="Normal 311 2 3" xfId="7105"/>
    <cellStyle name="Normal 311 2 3 2" xfId="17888"/>
    <cellStyle name="Normal 311 2 4" xfId="12750"/>
    <cellStyle name="Normal 311 2 5" xfId="40820"/>
    <cellStyle name="Normal 311 2 6" xfId="45663"/>
    <cellStyle name="Normal 311 3" xfId="3184"/>
    <cellStyle name="Normal 311 3 2" xfId="8331"/>
    <cellStyle name="Normal 311 3 2 2" xfId="19114"/>
    <cellStyle name="Normal 311 3 3" xfId="13982"/>
    <cellStyle name="Normal 311 3 4" xfId="42041"/>
    <cellStyle name="Normal 311 3 5" xfId="46884"/>
    <cellStyle name="Normal 311 4" xfId="6048"/>
    <cellStyle name="Normal 311 4 2" xfId="16831"/>
    <cellStyle name="Normal 311 5" xfId="11675"/>
    <cellStyle name="Normal 311 6" xfId="39771"/>
    <cellStyle name="Normal 311 7" xfId="44618"/>
    <cellStyle name="Normal 312" xfId="848"/>
    <cellStyle name="Normal 312 2" xfId="1931"/>
    <cellStyle name="Normal 312 2 2" xfId="4240"/>
    <cellStyle name="Normal 312 2 2 2" xfId="9387"/>
    <cellStyle name="Normal 312 2 2 2 2" xfId="20170"/>
    <cellStyle name="Normal 312 2 2 3" xfId="15038"/>
    <cellStyle name="Normal 312 2 2 4" xfId="43097"/>
    <cellStyle name="Normal 312 2 2 5" xfId="47940"/>
    <cellStyle name="Normal 312 2 3" xfId="7106"/>
    <cellStyle name="Normal 312 2 3 2" xfId="17889"/>
    <cellStyle name="Normal 312 2 4" xfId="12751"/>
    <cellStyle name="Normal 312 2 5" xfId="40821"/>
    <cellStyle name="Normal 312 2 6" xfId="45664"/>
    <cellStyle name="Normal 312 3" xfId="3185"/>
    <cellStyle name="Normal 312 3 2" xfId="8332"/>
    <cellStyle name="Normal 312 3 2 2" xfId="19115"/>
    <cellStyle name="Normal 312 3 3" xfId="13983"/>
    <cellStyle name="Normal 312 3 4" xfId="42042"/>
    <cellStyle name="Normal 312 3 5" xfId="46885"/>
    <cellStyle name="Normal 312 4" xfId="6049"/>
    <cellStyle name="Normal 312 4 2" xfId="16832"/>
    <cellStyle name="Normal 312 5" xfId="11676"/>
    <cellStyle name="Normal 312 6" xfId="39772"/>
    <cellStyle name="Normal 312 7" xfId="44619"/>
    <cellStyle name="Normal 313" xfId="849"/>
    <cellStyle name="Normal 313 2" xfId="1932"/>
    <cellStyle name="Normal 313 2 2" xfId="4241"/>
    <cellStyle name="Normal 313 2 2 2" xfId="9388"/>
    <cellStyle name="Normal 313 2 2 2 2" xfId="20171"/>
    <cellStyle name="Normal 313 2 2 3" xfId="15039"/>
    <cellStyle name="Normal 313 2 2 4" xfId="43098"/>
    <cellStyle name="Normal 313 2 2 5" xfId="47941"/>
    <cellStyle name="Normal 313 2 3" xfId="7107"/>
    <cellStyle name="Normal 313 2 3 2" xfId="17890"/>
    <cellStyle name="Normal 313 2 4" xfId="12752"/>
    <cellStyle name="Normal 313 2 5" xfId="40822"/>
    <cellStyle name="Normal 313 2 6" xfId="45665"/>
    <cellStyle name="Normal 313 3" xfId="3186"/>
    <cellStyle name="Normal 313 3 2" xfId="8333"/>
    <cellStyle name="Normal 313 3 2 2" xfId="19116"/>
    <cellStyle name="Normal 313 3 3" xfId="13984"/>
    <cellStyle name="Normal 313 3 4" xfId="42043"/>
    <cellStyle name="Normal 313 3 5" xfId="46886"/>
    <cellStyle name="Normal 313 4" xfId="6050"/>
    <cellStyle name="Normal 313 4 2" xfId="16833"/>
    <cellStyle name="Normal 313 5" xfId="11677"/>
    <cellStyle name="Normal 313 6" xfId="39773"/>
    <cellStyle name="Normal 313 7" xfId="44620"/>
    <cellStyle name="Normal 314" xfId="850"/>
    <cellStyle name="Normal 314 2" xfId="1933"/>
    <cellStyle name="Normal 314 2 2" xfId="4242"/>
    <cellStyle name="Normal 314 2 2 2" xfId="9389"/>
    <cellStyle name="Normal 314 2 2 2 2" xfId="20172"/>
    <cellStyle name="Normal 314 2 2 3" xfId="15040"/>
    <cellStyle name="Normal 314 2 2 4" xfId="43099"/>
    <cellStyle name="Normal 314 2 2 5" xfId="47942"/>
    <cellStyle name="Normal 314 2 3" xfId="7108"/>
    <cellStyle name="Normal 314 2 3 2" xfId="17891"/>
    <cellStyle name="Normal 314 2 4" xfId="12753"/>
    <cellStyle name="Normal 314 2 5" xfId="40823"/>
    <cellStyle name="Normal 314 2 6" xfId="45666"/>
    <cellStyle name="Normal 314 3" xfId="3187"/>
    <cellStyle name="Normal 314 3 2" xfId="8334"/>
    <cellStyle name="Normal 314 3 2 2" xfId="19117"/>
    <cellStyle name="Normal 314 3 3" xfId="13985"/>
    <cellStyle name="Normal 314 3 4" xfId="42044"/>
    <cellStyle name="Normal 314 3 5" xfId="46887"/>
    <cellStyle name="Normal 314 4" xfId="6051"/>
    <cellStyle name="Normal 314 4 2" xfId="16834"/>
    <cellStyle name="Normal 314 5" xfId="11678"/>
    <cellStyle name="Normal 314 6" xfId="39774"/>
    <cellStyle name="Normal 314 7" xfId="44621"/>
    <cellStyle name="Normal 315" xfId="851"/>
    <cellStyle name="Normal 315 2" xfId="1934"/>
    <cellStyle name="Normal 315 2 2" xfId="4243"/>
    <cellStyle name="Normal 315 2 2 2" xfId="9390"/>
    <cellStyle name="Normal 315 2 2 2 2" xfId="20173"/>
    <cellStyle name="Normal 315 2 2 3" xfId="15041"/>
    <cellStyle name="Normal 315 2 2 4" xfId="43100"/>
    <cellStyle name="Normal 315 2 2 5" xfId="47943"/>
    <cellStyle name="Normal 315 2 3" xfId="7109"/>
    <cellStyle name="Normal 315 2 3 2" xfId="17892"/>
    <cellStyle name="Normal 315 2 4" xfId="12754"/>
    <cellStyle name="Normal 315 2 5" xfId="40824"/>
    <cellStyle name="Normal 315 2 6" xfId="45667"/>
    <cellStyle name="Normal 315 3" xfId="3188"/>
    <cellStyle name="Normal 315 3 2" xfId="8335"/>
    <cellStyle name="Normal 315 3 2 2" xfId="19118"/>
    <cellStyle name="Normal 315 3 3" xfId="13986"/>
    <cellStyle name="Normal 315 3 4" xfId="42045"/>
    <cellStyle name="Normal 315 3 5" xfId="46888"/>
    <cellStyle name="Normal 315 4" xfId="6052"/>
    <cellStyle name="Normal 315 4 2" xfId="16835"/>
    <cellStyle name="Normal 315 5" xfId="11679"/>
    <cellStyle name="Normal 315 6" xfId="39775"/>
    <cellStyle name="Normal 315 7" xfId="44622"/>
    <cellStyle name="Normal 316" xfId="852"/>
    <cellStyle name="Normal 316 2" xfId="1935"/>
    <cellStyle name="Normal 316 2 2" xfId="4244"/>
    <cellStyle name="Normal 316 2 2 2" xfId="9391"/>
    <cellStyle name="Normal 316 2 2 2 2" xfId="20174"/>
    <cellStyle name="Normal 316 2 2 3" xfId="15042"/>
    <cellStyle name="Normal 316 2 2 4" xfId="43101"/>
    <cellStyle name="Normal 316 2 2 5" xfId="47944"/>
    <cellStyle name="Normal 316 2 3" xfId="7110"/>
    <cellStyle name="Normal 316 2 3 2" xfId="17893"/>
    <cellStyle name="Normal 316 2 4" xfId="12755"/>
    <cellStyle name="Normal 316 2 5" xfId="40825"/>
    <cellStyle name="Normal 316 2 6" xfId="45668"/>
    <cellStyle name="Normal 316 3" xfId="3189"/>
    <cellStyle name="Normal 316 3 2" xfId="8336"/>
    <cellStyle name="Normal 316 3 2 2" xfId="19119"/>
    <cellStyle name="Normal 316 3 3" xfId="13987"/>
    <cellStyle name="Normal 316 3 4" xfId="42046"/>
    <cellStyle name="Normal 316 3 5" xfId="46889"/>
    <cellStyle name="Normal 316 4" xfId="6053"/>
    <cellStyle name="Normal 316 4 2" xfId="16836"/>
    <cellStyle name="Normal 316 5" xfId="11680"/>
    <cellStyle name="Normal 316 6" xfId="39776"/>
    <cellStyle name="Normal 316 7" xfId="44623"/>
    <cellStyle name="Normal 317" xfId="853"/>
    <cellStyle name="Normal 317 2" xfId="1936"/>
    <cellStyle name="Normal 317 2 2" xfId="4245"/>
    <cellStyle name="Normal 317 2 2 2" xfId="9392"/>
    <cellStyle name="Normal 317 2 2 2 2" xfId="20175"/>
    <cellStyle name="Normal 317 2 2 3" xfId="15043"/>
    <cellStyle name="Normal 317 2 2 4" xfId="43102"/>
    <cellStyle name="Normal 317 2 2 5" xfId="47945"/>
    <cellStyle name="Normal 317 2 3" xfId="7111"/>
    <cellStyle name="Normal 317 2 3 2" xfId="17894"/>
    <cellStyle name="Normal 317 2 4" xfId="12756"/>
    <cellStyle name="Normal 317 2 5" xfId="40826"/>
    <cellStyle name="Normal 317 2 6" xfId="45669"/>
    <cellStyle name="Normal 317 3" xfId="3190"/>
    <cellStyle name="Normal 317 3 2" xfId="8337"/>
    <cellStyle name="Normal 317 3 2 2" xfId="19120"/>
    <cellStyle name="Normal 317 3 3" xfId="13988"/>
    <cellStyle name="Normal 317 3 4" xfId="42047"/>
    <cellStyle name="Normal 317 3 5" xfId="46890"/>
    <cellStyle name="Normal 317 4" xfId="6054"/>
    <cellStyle name="Normal 317 4 2" xfId="16837"/>
    <cellStyle name="Normal 317 5" xfId="11681"/>
    <cellStyle name="Normal 317 6" xfId="39777"/>
    <cellStyle name="Normal 317 7" xfId="44624"/>
    <cellStyle name="Normal 318" xfId="854"/>
    <cellStyle name="Normal 318 2" xfId="1937"/>
    <cellStyle name="Normal 318 2 2" xfId="4246"/>
    <cellStyle name="Normal 318 2 2 2" xfId="9393"/>
    <cellStyle name="Normal 318 2 2 2 2" xfId="20176"/>
    <cellStyle name="Normal 318 2 2 3" xfId="15044"/>
    <cellStyle name="Normal 318 2 2 4" xfId="43103"/>
    <cellStyle name="Normal 318 2 2 5" xfId="47946"/>
    <cellStyle name="Normal 318 2 3" xfId="7112"/>
    <cellStyle name="Normal 318 2 3 2" xfId="17895"/>
    <cellStyle name="Normal 318 2 4" xfId="12757"/>
    <cellStyle name="Normal 318 2 5" xfId="40827"/>
    <cellStyle name="Normal 318 2 6" xfId="45670"/>
    <cellStyle name="Normal 318 3" xfId="3191"/>
    <cellStyle name="Normal 318 3 2" xfId="8338"/>
    <cellStyle name="Normal 318 3 2 2" xfId="19121"/>
    <cellStyle name="Normal 318 3 3" xfId="13989"/>
    <cellStyle name="Normal 318 3 4" xfId="42048"/>
    <cellStyle name="Normal 318 3 5" xfId="46891"/>
    <cellStyle name="Normal 318 4" xfId="6055"/>
    <cellStyle name="Normal 318 4 2" xfId="16838"/>
    <cellStyle name="Normal 318 5" xfId="11682"/>
    <cellStyle name="Normal 318 6" xfId="39778"/>
    <cellStyle name="Normal 318 7" xfId="44625"/>
    <cellStyle name="Normal 319" xfId="855"/>
    <cellStyle name="Normal 319 2" xfId="1938"/>
    <cellStyle name="Normal 319 2 2" xfId="4247"/>
    <cellStyle name="Normal 319 2 2 2" xfId="9394"/>
    <cellStyle name="Normal 319 2 2 2 2" xfId="20177"/>
    <cellStyle name="Normal 319 2 2 3" xfId="15045"/>
    <cellStyle name="Normal 319 2 2 4" xfId="43104"/>
    <cellStyle name="Normal 319 2 2 5" xfId="47947"/>
    <cellStyle name="Normal 319 2 3" xfId="7113"/>
    <cellStyle name="Normal 319 2 3 2" xfId="17896"/>
    <cellStyle name="Normal 319 2 4" xfId="12758"/>
    <cellStyle name="Normal 319 2 5" xfId="40828"/>
    <cellStyle name="Normal 319 2 6" xfId="45671"/>
    <cellStyle name="Normal 319 3" xfId="3192"/>
    <cellStyle name="Normal 319 3 2" xfId="8339"/>
    <cellStyle name="Normal 319 3 2 2" xfId="19122"/>
    <cellStyle name="Normal 319 3 3" xfId="13990"/>
    <cellStyle name="Normal 319 3 4" xfId="42049"/>
    <cellStyle name="Normal 319 3 5" xfId="46892"/>
    <cellStyle name="Normal 319 4" xfId="6056"/>
    <cellStyle name="Normal 319 4 2" xfId="16839"/>
    <cellStyle name="Normal 319 5" xfId="11683"/>
    <cellStyle name="Normal 319 6" xfId="39779"/>
    <cellStyle name="Normal 319 7" xfId="44626"/>
    <cellStyle name="Normal 32" xfId="471"/>
    <cellStyle name="Normal 32 2" xfId="365"/>
    <cellStyle name="Normal 32 3" xfId="1562"/>
    <cellStyle name="Normal 32 3 2" xfId="3871"/>
    <cellStyle name="Normal 32 3 2 2" xfId="9018"/>
    <cellStyle name="Normal 32 3 2 2 2" xfId="19801"/>
    <cellStyle name="Normal 32 3 2 3" xfId="14669"/>
    <cellStyle name="Normal 32 3 2 4" xfId="42728"/>
    <cellStyle name="Normal 32 3 2 5" xfId="47571"/>
    <cellStyle name="Normal 32 3 3" xfId="6737"/>
    <cellStyle name="Normal 32 3 3 2" xfId="17520"/>
    <cellStyle name="Normal 32 3 4" xfId="12382"/>
    <cellStyle name="Normal 32 3 5" xfId="40452"/>
    <cellStyle name="Normal 32 3 6" xfId="45295"/>
    <cellStyle name="Normal 32 4" xfId="2811"/>
    <cellStyle name="Normal 32 4 2" xfId="7965"/>
    <cellStyle name="Normal 32 4 2 2" xfId="18748"/>
    <cellStyle name="Normal 32 4 3" xfId="13616"/>
    <cellStyle name="Normal 32 4 4" xfId="41675"/>
    <cellStyle name="Normal 32 4 5" xfId="46518"/>
    <cellStyle name="Normal 32 5" xfId="5676"/>
    <cellStyle name="Normal 32 5 2" xfId="16465"/>
    <cellStyle name="Normal 32 6" xfId="11299"/>
    <cellStyle name="Normal 32 7" xfId="39407"/>
    <cellStyle name="Normal 32 8" xfId="44253"/>
    <cellStyle name="Normal 320" xfId="824"/>
    <cellStyle name="Normal 320 2" xfId="1907"/>
    <cellStyle name="Normal 320 2 2" xfId="4216"/>
    <cellStyle name="Normal 320 2 2 2" xfId="9363"/>
    <cellStyle name="Normal 320 2 2 2 2" xfId="20146"/>
    <cellStyle name="Normal 320 2 2 3" xfId="15014"/>
    <cellStyle name="Normal 320 2 2 4" xfId="43073"/>
    <cellStyle name="Normal 320 2 2 5" xfId="47916"/>
    <cellStyle name="Normal 320 2 3" xfId="7082"/>
    <cellStyle name="Normal 320 2 3 2" xfId="17865"/>
    <cellStyle name="Normal 320 2 4" xfId="12727"/>
    <cellStyle name="Normal 320 2 5" xfId="40797"/>
    <cellStyle name="Normal 320 2 6" xfId="45640"/>
    <cellStyle name="Normal 320 3" xfId="3161"/>
    <cellStyle name="Normal 320 3 2" xfId="8308"/>
    <cellStyle name="Normal 320 3 2 2" xfId="19091"/>
    <cellStyle name="Normal 320 3 3" xfId="13959"/>
    <cellStyle name="Normal 320 3 4" xfId="42018"/>
    <cellStyle name="Normal 320 3 5" xfId="46861"/>
    <cellStyle name="Normal 320 4" xfId="6025"/>
    <cellStyle name="Normal 320 4 2" xfId="16808"/>
    <cellStyle name="Normal 320 5" xfId="11652"/>
    <cellStyle name="Normal 320 6" xfId="39748"/>
    <cellStyle name="Normal 320 7" xfId="44595"/>
    <cellStyle name="Normal 321" xfId="856"/>
    <cellStyle name="Normal 321 2" xfId="1939"/>
    <cellStyle name="Normal 321 2 2" xfId="4248"/>
    <cellStyle name="Normal 321 2 2 2" xfId="9395"/>
    <cellStyle name="Normal 321 2 2 2 2" xfId="20178"/>
    <cellStyle name="Normal 321 2 2 3" xfId="15046"/>
    <cellStyle name="Normal 321 2 2 4" xfId="43105"/>
    <cellStyle name="Normal 321 2 2 5" xfId="47948"/>
    <cellStyle name="Normal 321 2 3" xfId="7114"/>
    <cellStyle name="Normal 321 2 3 2" xfId="17897"/>
    <cellStyle name="Normal 321 2 4" xfId="12759"/>
    <cellStyle name="Normal 321 2 5" xfId="40829"/>
    <cellStyle name="Normal 321 2 6" xfId="45672"/>
    <cellStyle name="Normal 321 3" xfId="3193"/>
    <cellStyle name="Normal 321 3 2" xfId="8340"/>
    <cellStyle name="Normal 321 3 2 2" xfId="19123"/>
    <cellStyle name="Normal 321 3 3" xfId="13991"/>
    <cellStyle name="Normal 321 3 4" xfId="42050"/>
    <cellStyle name="Normal 321 3 5" xfId="46893"/>
    <cellStyle name="Normal 321 4" xfId="6057"/>
    <cellStyle name="Normal 321 4 2" xfId="16840"/>
    <cellStyle name="Normal 321 5" xfId="11684"/>
    <cellStyle name="Normal 321 6" xfId="39780"/>
    <cellStyle name="Normal 321 7" xfId="44627"/>
    <cellStyle name="Normal 322" xfId="825"/>
    <cellStyle name="Normal 322 2" xfId="1908"/>
    <cellStyle name="Normal 322 2 2" xfId="4217"/>
    <cellStyle name="Normal 322 2 2 2" xfId="9364"/>
    <cellStyle name="Normal 322 2 2 2 2" xfId="20147"/>
    <cellStyle name="Normal 322 2 2 3" xfId="15015"/>
    <cellStyle name="Normal 322 2 2 4" xfId="43074"/>
    <cellStyle name="Normal 322 2 2 5" xfId="47917"/>
    <cellStyle name="Normal 322 2 3" xfId="7083"/>
    <cellStyle name="Normal 322 2 3 2" xfId="17866"/>
    <cellStyle name="Normal 322 2 4" xfId="12728"/>
    <cellStyle name="Normal 322 2 5" xfId="40798"/>
    <cellStyle name="Normal 322 2 6" xfId="45641"/>
    <cellStyle name="Normal 322 3" xfId="3162"/>
    <cellStyle name="Normal 322 3 2" xfId="8309"/>
    <cellStyle name="Normal 322 3 2 2" xfId="19092"/>
    <cellStyle name="Normal 322 3 3" xfId="13960"/>
    <cellStyle name="Normal 322 3 4" xfId="42019"/>
    <cellStyle name="Normal 322 3 5" xfId="46862"/>
    <cellStyle name="Normal 322 4" xfId="6026"/>
    <cellStyle name="Normal 322 4 2" xfId="16809"/>
    <cellStyle name="Normal 322 5" xfId="11653"/>
    <cellStyle name="Normal 322 6" xfId="39749"/>
    <cellStyle name="Normal 322 7" xfId="44596"/>
    <cellStyle name="Normal 323" xfId="857"/>
    <cellStyle name="Normal 323 2" xfId="1940"/>
    <cellStyle name="Normal 323 2 2" xfId="4249"/>
    <cellStyle name="Normal 323 2 2 2" xfId="9396"/>
    <cellStyle name="Normal 323 2 2 2 2" xfId="20179"/>
    <cellStyle name="Normal 323 2 2 3" xfId="15047"/>
    <cellStyle name="Normal 323 2 2 4" xfId="43106"/>
    <cellStyle name="Normal 323 2 2 5" xfId="47949"/>
    <cellStyle name="Normal 323 2 3" xfId="7115"/>
    <cellStyle name="Normal 323 2 3 2" xfId="17898"/>
    <cellStyle name="Normal 323 2 4" xfId="12760"/>
    <cellStyle name="Normal 323 2 5" xfId="40830"/>
    <cellStyle name="Normal 323 2 6" xfId="45673"/>
    <cellStyle name="Normal 323 3" xfId="3194"/>
    <cellStyle name="Normal 323 3 2" xfId="8341"/>
    <cellStyle name="Normal 323 3 2 2" xfId="19124"/>
    <cellStyle name="Normal 323 3 3" xfId="13992"/>
    <cellStyle name="Normal 323 3 4" xfId="42051"/>
    <cellStyle name="Normal 323 3 5" xfId="46894"/>
    <cellStyle name="Normal 323 4" xfId="6058"/>
    <cellStyle name="Normal 323 4 2" xfId="16841"/>
    <cellStyle name="Normal 323 5" xfId="11685"/>
    <cellStyle name="Normal 323 6" xfId="39781"/>
    <cellStyle name="Normal 323 7" xfId="44628"/>
    <cellStyle name="Normal 324" xfId="858"/>
    <cellStyle name="Normal 324 2" xfId="1941"/>
    <cellStyle name="Normal 324 2 2" xfId="4250"/>
    <cellStyle name="Normal 324 2 2 2" xfId="9397"/>
    <cellStyle name="Normal 324 2 2 2 2" xfId="20180"/>
    <cellStyle name="Normal 324 2 2 3" xfId="15048"/>
    <cellStyle name="Normal 324 2 2 4" xfId="43107"/>
    <cellStyle name="Normal 324 2 2 5" xfId="47950"/>
    <cellStyle name="Normal 324 2 3" xfId="7116"/>
    <cellStyle name="Normal 324 2 3 2" xfId="17899"/>
    <cellStyle name="Normal 324 2 4" xfId="12761"/>
    <cellStyle name="Normal 324 2 5" xfId="40831"/>
    <cellStyle name="Normal 324 2 6" xfId="45674"/>
    <cellStyle name="Normal 324 3" xfId="3195"/>
    <cellStyle name="Normal 324 3 2" xfId="8342"/>
    <cellStyle name="Normal 324 3 2 2" xfId="19125"/>
    <cellStyle name="Normal 324 3 3" xfId="13993"/>
    <cellStyle name="Normal 324 3 4" xfId="42052"/>
    <cellStyle name="Normal 324 3 5" xfId="46895"/>
    <cellStyle name="Normal 324 4" xfId="6059"/>
    <cellStyle name="Normal 324 4 2" xfId="16842"/>
    <cellStyle name="Normal 324 5" xfId="11686"/>
    <cellStyle name="Normal 324 6" xfId="39782"/>
    <cellStyle name="Normal 324 7" xfId="44629"/>
    <cellStyle name="Normal 325" xfId="859"/>
    <cellStyle name="Normal 325 2" xfId="1942"/>
    <cellStyle name="Normal 325 2 2" xfId="4251"/>
    <cellStyle name="Normal 325 2 2 2" xfId="9398"/>
    <cellStyle name="Normal 325 2 2 2 2" xfId="20181"/>
    <cellStyle name="Normal 325 2 2 3" xfId="15049"/>
    <cellStyle name="Normal 325 2 2 4" xfId="43108"/>
    <cellStyle name="Normal 325 2 2 5" xfId="47951"/>
    <cellStyle name="Normal 325 2 3" xfId="7117"/>
    <cellStyle name="Normal 325 2 3 2" xfId="17900"/>
    <cellStyle name="Normal 325 2 4" xfId="12762"/>
    <cellStyle name="Normal 325 2 5" xfId="40832"/>
    <cellStyle name="Normal 325 2 6" xfId="45675"/>
    <cellStyle name="Normal 325 3" xfId="3196"/>
    <cellStyle name="Normal 325 3 2" xfId="8343"/>
    <cellStyle name="Normal 325 3 2 2" xfId="19126"/>
    <cellStyle name="Normal 325 3 3" xfId="13994"/>
    <cellStyle name="Normal 325 3 4" xfId="42053"/>
    <cellStyle name="Normal 325 3 5" xfId="46896"/>
    <cellStyle name="Normal 325 4" xfId="6060"/>
    <cellStyle name="Normal 325 4 2" xfId="16843"/>
    <cellStyle name="Normal 325 5" xfId="11687"/>
    <cellStyle name="Normal 325 6" xfId="39783"/>
    <cellStyle name="Normal 325 7" xfId="44630"/>
    <cellStyle name="Normal 326" xfId="860"/>
    <cellStyle name="Normal 326 2" xfId="1943"/>
    <cellStyle name="Normal 326 2 2" xfId="4252"/>
    <cellStyle name="Normal 326 2 2 2" xfId="9399"/>
    <cellStyle name="Normal 326 2 2 2 2" xfId="20182"/>
    <cellStyle name="Normal 326 2 2 3" xfId="15050"/>
    <cellStyle name="Normal 326 2 2 4" xfId="43109"/>
    <cellStyle name="Normal 326 2 2 5" xfId="47952"/>
    <cellStyle name="Normal 326 2 3" xfId="7118"/>
    <cellStyle name="Normal 326 2 3 2" xfId="17901"/>
    <cellStyle name="Normal 326 2 4" xfId="12763"/>
    <cellStyle name="Normal 326 2 5" xfId="40833"/>
    <cellStyle name="Normal 326 2 6" xfId="45676"/>
    <cellStyle name="Normal 326 3" xfId="3197"/>
    <cellStyle name="Normal 326 3 2" xfId="8344"/>
    <cellStyle name="Normal 326 3 2 2" xfId="19127"/>
    <cellStyle name="Normal 326 3 3" xfId="13995"/>
    <cellStyle name="Normal 326 3 4" xfId="42054"/>
    <cellStyle name="Normal 326 3 5" xfId="46897"/>
    <cellStyle name="Normal 326 4" xfId="6061"/>
    <cellStyle name="Normal 326 4 2" xfId="16844"/>
    <cellStyle name="Normal 326 5" xfId="11688"/>
    <cellStyle name="Normal 326 6" xfId="39784"/>
    <cellStyle name="Normal 326 7" xfId="44631"/>
    <cellStyle name="Normal 327" xfId="861"/>
    <cellStyle name="Normal 327 2" xfId="1944"/>
    <cellStyle name="Normal 327 2 2" xfId="4253"/>
    <cellStyle name="Normal 327 2 2 2" xfId="9400"/>
    <cellStyle name="Normal 327 2 2 2 2" xfId="20183"/>
    <cellStyle name="Normal 327 2 2 3" xfId="15051"/>
    <cellStyle name="Normal 327 2 2 4" xfId="43110"/>
    <cellStyle name="Normal 327 2 2 5" xfId="47953"/>
    <cellStyle name="Normal 327 2 3" xfId="7119"/>
    <cellStyle name="Normal 327 2 3 2" xfId="17902"/>
    <cellStyle name="Normal 327 2 4" xfId="12764"/>
    <cellStyle name="Normal 327 2 5" xfId="40834"/>
    <cellStyle name="Normal 327 2 6" xfId="45677"/>
    <cellStyle name="Normal 327 3" xfId="3198"/>
    <cellStyle name="Normal 327 3 2" xfId="8345"/>
    <cellStyle name="Normal 327 3 2 2" xfId="19128"/>
    <cellStyle name="Normal 327 3 3" xfId="13996"/>
    <cellStyle name="Normal 327 3 4" xfId="42055"/>
    <cellStyle name="Normal 327 3 5" xfId="46898"/>
    <cellStyle name="Normal 327 4" xfId="6062"/>
    <cellStyle name="Normal 327 4 2" xfId="16845"/>
    <cellStyle name="Normal 327 5" xfId="11689"/>
    <cellStyle name="Normal 327 6" xfId="39785"/>
    <cellStyle name="Normal 327 7" xfId="44632"/>
    <cellStyle name="Normal 328" xfId="862"/>
    <cellStyle name="Normal 328 2" xfId="1945"/>
    <cellStyle name="Normal 328 2 2" xfId="4254"/>
    <cellStyle name="Normal 328 2 2 2" xfId="9401"/>
    <cellStyle name="Normal 328 2 2 2 2" xfId="20184"/>
    <cellStyle name="Normal 328 2 2 3" xfId="15052"/>
    <cellStyle name="Normal 328 2 2 4" xfId="43111"/>
    <cellStyle name="Normal 328 2 2 5" xfId="47954"/>
    <cellStyle name="Normal 328 2 3" xfId="7120"/>
    <cellStyle name="Normal 328 2 3 2" xfId="17903"/>
    <cellStyle name="Normal 328 2 4" xfId="12765"/>
    <cellStyle name="Normal 328 2 5" xfId="40835"/>
    <cellStyle name="Normal 328 2 6" xfId="45678"/>
    <cellStyle name="Normal 328 3" xfId="3199"/>
    <cellStyle name="Normal 328 3 2" xfId="8346"/>
    <cellStyle name="Normal 328 3 2 2" xfId="19129"/>
    <cellStyle name="Normal 328 3 3" xfId="13997"/>
    <cellStyle name="Normal 328 3 4" xfId="42056"/>
    <cellStyle name="Normal 328 3 5" xfId="46899"/>
    <cellStyle name="Normal 328 4" xfId="6063"/>
    <cellStyle name="Normal 328 4 2" xfId="16846"/>
    <cellStyle name="Normal 328 5" xfId="11690"/>
    <cellStyle name="Normal 328 6" xfId="39786"/>
    <cellStyle name="Normal 328 7" xfId="44633"/>
    <cellStyle name="Normal 329" xfId="863"/>
    <cellStyle name="Normal 329 2" xfId="1946"/>
    <cellStyle name="Normal 329 2 2" xfId="4255"/>
    <cellStyle name="Normal 329 2 2 2" xfId="9402"/>
    <cellStyle name="Normal 329 2 2 2 2" xfId="20185"/>
    <cellStyle name="Normal 329 2 2 3" xfId="15053"/>
    <cellStyle name="Normal 329 2 2 4" xfId="43112"/>
    <cellStyle name="Normal 329 2 2 5" xfId="47955"/>
    <cellStyle name="Normal 329 2 3" xfId="7121"/>
    <cellStyle name="Normal 329 2 3 2" xfId="17904"/>
    <cellStyle name="Normal 329 2 4" xfId="12766"/>
    <cellStyle name="Normal 329 2 5" xfId="40836"/>
    <cellStyle name="Normal 329 2 6" xfId="45679"/>
    <cellStyle name="Normal 329 3" xfId="3200"/>
    <cellStyle name="Normal 329 3 2" xfId="8347"/>
    <cellStyle name="Normal 329 3 2 2" xfId="19130"/>
    <cellStyle name="Normal 329 3 3" xfId="13998"/>
    <cellStyle name="Normal 329 3 4" xfId="42057"/>
    <cellStyle name="Normal 329 3 5" xfId="46900"/>
    <cellStyle name="Normal 329 4" xfId="6064"/>
    <cellStyle name="Normal 329 4 2" xfId="16847"/>
    <cellStyle name="Normal 329 5" xfId="11691"/>
    <cellStyle name="Normal 329 6" xfId="39787"/>
    <cellStyle name="Normal 329 7" xfId="44634"/>
    <cellStyle name="Normal 33" xfId="475"/>
    <cellStyle name="Normal 33 2" xfId="1567"/>
    <cellStyle name="Normal 33 2 2" xfId="3876"/>
    <cellStyle name="Normal 33 2 2 2" xfId="9023"/>
    <cellStyle name="Normal 33 2 2 2 2" xfId="19806"/>
    <cellStyle name="Normal 33 2 2 3" xfId="14674"/>
    <cellStyle name="Normal 33 2 2 4" xfId="42733"/>
    <cellStyle name="Normal 33 2 2 5" xfId="47576"/>
    <cellStyle name="Normal 33 2 3" xfId="6742"/>
    <cellStyle name="Normal 33 2 3 2" xfId="17525"/>
    <cellStyle name="Normal 33 2 4" xfId="12387"/>
    <cellStyle name="Normal 33 2 5" xfId="40457"/>
    <cellStyle name="Normal 33 2 6" xfId="45300"/>
    <cellStyle name="Normal 33 3" xfId="2815"/>
    <cellStyle name="Normal 33 3 2" xfId="7969"/>
    <cellStyle name="Normal 33 3 2 2" xfId="18752"/>
    <cellStyle name="Normal 33 3 3" xfId="13620"/>
    <cellStyle name="Normal 33 3 4" xfId="41679"/>
    <cellStyle name="Normal 33 3 5" xfId="46522"/>
    <cellStyle name="Normal 33 4" xfId="5680"/>
    <cellStyle name="Normal 33 4 2" xfId="16469"/>
    <cellStyle name="Normal 33 5" xfId="11303"/>
    <cellStyle name="Normal 33 6" xfId="39412"/>
    <cellStyle name="Normal 33 7" xfId="44258"/>
    <cellStyle name="Normal 330" xfId="864"/>
    <cellStyle name="Normal 330 2" xfId="1947"/>
    <cellStyle name="Normal 330 2 2" xfId="4256"/>
    <cellStyle name="Normal 330 2 2 2" xfId="9403"/>
    <cellStyle name="Normal 330 2 2 2 2" xfId="20186"/>
    <cellStyle name="Normal 330 2 2 3" xfId="15054"/>
    <cellStyle name="Normal 330 2 2 4" xfId="43113"/>
    <cellStyle name="Normal 330 2 2 5" xfId="47956"/>
    <cellStyle name="Normal 330 2 3" xfId="7122"/>
    <cellStyle name="Normal 330 2 3 2" xfId="17905"/>
    <cellStyle name="Normal 330 2 4" xfId="12767"/>
    <cellStyle name="Normal 330 2 5" xfId="40837"/>
    <cellStyle name="Normal 330 2 6" xfId="45680"/>
    <cellStyle name="Normal 330 3" xfId="3201"/>
    <cellStyle name="Normal 330 3 2" xfId="8348"/>
    <cellStyle name="Normal 330 3 2 2" xfId="19131"/>
    <cellStyle name="Normal 330 3 3" xfId="13999"/>
    <cellStyle name="Normal 330 3 4" xfId="42058"/>
    <cellStyle name="Normal 330 3 5" xfId="46901"/>
    <cellStyle name="Normal 330 4" xfId="6065"/>
    <cellStyle name="Normal 330 4 2" xfId="16848"/>
    <cellStyle name="Normal 330 5" xfId="11692"/>
    <cellStyle name="Normal 330 6" xfId="39788"/>
    <cellStyle name="Normal 330 7" xfId="44635"/>
    <cellStyle name="Normal 331" xfId="865"/>
    <cellStyle name="Normal 331 2" xfId="1948"/>
    <cellStyle name="Normal 331 2 2" xfId="4257"/>
    <cellStyle name="Normal 331 2 2 2" xfId="9404"/>
    <cellStyle name="Normal 331 2 2 2 2" xfId="20187"/>
    <cellStyle name="Normal 331 2 2 3" xfId="15055"/>
    <cellStyle name="Normal 331 2 2 4" xfId="43114"/>
    <cellStyle name="Normal 331 2 2 5" xfId="47957"/>
    <cellStyle name="Normal 331 2 3" xfId="7123"/>
    <cellStyle name="Normal 331 2 3 2" xfId="17906"/>
    <cellStyle name="Normal 331 2 4" xfId="12768"/>
    <cellStyle name="Normal 331 2 5" xfId="40838"/>
    <cellStyle name="Normal 331 2 6" xfId="45681"/>
    <cellStyle name="Normal 331 3" xfId="3202"/>
    <cellStyle name="Normal 331 3 2" xfId="8349"/>
    <cellStyle name="Normal 331 3 2 2" xfId="19132"/>
    <cellStyle name="Normal 331 3 3" xfId="14000"/>
    <cellStyle name="Normal 331 3 4" xfId="42059"/>
    <cellStyle name="Normal 331 3 5" xfId="46902"/>
    <cellStyle name="Normal 331 4" xfId="6066"/>
    <cellStyle name="Normal 331 4 2" xfId="16849"/>
    <cellStyle name="Normal 331 5" xfId="11693"/>
    <cellStyle name="Normal 331 6" xfId="39789"/>
    <cellStyle name="Normal 331 7" xfId="44636"/>
    <cellStyle name="Normal 332" xfId="866"/>
    <cellStyle name="Normal 332 2" xfId="1949"/>
    <cellStyle name="Normal 332 2 2" xfId="4258"/>
    <cellStyle name="Normal 332 2 2 2" xfId="9405"/>
    <cellStyle name="Normal 332 2 2 2 2" xfId="20188"/>
    <cellStyle name="Normal 332 2 2 3" xfId="15056"/>
    <cellStyle name="Normal 332 2 2 4" xfId="43115"/>
    <cellStyle name="Normal 332 2 2 5" xfId="47958"/>
    <cellStyle name="Normal 332 2 3" xfId="7124"/>
    <cellStyle name="Normal 332 2 3 2" xfId="17907"/>
    <cellStyle name="Normal 332 2 4" xfId="12769"/>
    <cellStyle name="Normal 332 2 5" xfId="40839"/>
    <cellStyle name="Normal 332 2 6" xfId="45682"/>
    <cellStyle name="Normal 332 3" xfId="3203"/>
    <cellStyle name="Normal 332 3 2" xfId="8350"/>
    <cellStyle name="Normal 332 3 2 2" xfId="19133"/>
    <cellStyle name="Normal 332 3 3" xfId="14001"/>
    <cellStyle name="Normal 332 3 4" xfId="42060"/>
    <cellStyle name="Normal 332 3 5" xfId="46903"/>
    <cellStyle name="Normal 332 4" xfId="6067"/>
    <cellStyle name="Normal 332 4 2" xfId="16850"/>
    <cellStyle name="Normal 332 5" xfId="11694"/>
    <cellStyle name="Normal 332 6" xfId="39790"/>
    <cellStyle name="Normal 332 7" xfId="44637"/>
    <cellStyle name="Normal 333" xfId="867"/>
    <cellStyle name="Normal 333 2" xfId="1950"/>
    <cellStyle name="Normal 333 2 2" xfId="4259"/>
    <cellStyle name="Normal 333 2 2 2" xfId="9406"/>
    <cellStyle name="Normal 333 2 2 2 2" xfId="20189"/>
    <cellStyle name="Normal 333 2 2 3" xfId="15057"/>
    <cellStyle name="Normal 333 2 2 4" xfId="43116"/>
    <cellStyle name="Normal 333 2 2 5" xfId="47959"/>
    <cellStyle name="Normal 333 2 3" xfId="7125"/>
    <cellStyle name="Normal 333 2 3 2" xfId="17908"/>
    <cellStyle name="Normal 333 2 4" xfId="12770"/>
    <cellStyle name="Normal 333 2 5" xfId="40840"/>
    <cellStyle name="Normal 333 2 6" xfId="45683"/>
    <cellStyle name="Normal 333 3" xfId="3204"/>
    <cellStyle name="Normal 333 3 2" xfId="8351"/>
    <cellStyle name="Normal 333 3 2 2" xfId="19134"/>
    <cellStyle name="Normal 333 3 3" xfId="14002"/>
    <cellStyle name="Normal 333 3 4" xfId="42061"/>
    <cellStyle name="Normal 333 3 5" xfId="46904"/>
    <cellStyle name="Normal 333 4" xfId="6068"/>
    <cellStyle name="Normal 333 4 2" xfId="16851"/>
    <cellStyle name="Normal 333 5" xfId="11695"/>
    <cellStyle name="Normal 333 6" xfId="39791"/>
    <cellStyle name="Normal 333 7" xfId="44638"/>
    <cellStyle name="Normal 334" xfId="868"/>
    <cellStyle name="Normal 334 2" xfId="1951"/>
    <cellStyle name="Normal 334 2 2" xfId="4260"/>
    <cellStyle name="Normal 334 2 2 2" xfId="9407"/>
    <cellStyle name="Normal 334 2 2 2 2" xfId="20190"/>
    <cellStyle name="Normal 334 2 2 3" xfId="15058"/>
    <cellStyle name="Normal 334 2 2 4" xfId="43117"/>
    <cellStyle name="Normal 334 2 2 5" xfId="47960"/>
    <cellStyle name="Normal 334 2 3" xfId="7126"/>
    <cellStyle name="Normal 334 2 3 2" xfId="17909"/>
    <cellStyle name="Normal 334 2 4" xfId="12771"/>
    <cellStyle name="Normal 334 2 5" xfId="40841"/>
    <cellStyle name="Normal 334 2 6" xfId="45684"/>
    <cellStyle name="Normal 334 3" xfId="3205"/>
    <cellStyle name="Normal 334 3 2" xfId="8352"/>
    <cellStyle name="Normal 334 3 2 2" xfId="19135"/>
    <cellStyle name="Normal 334 3 3" xfId="14003"/>
    <cellStyle name="Normal 334 3 4" xfId="42062"/>
    <cellStyle name="Normal 334 3 5" xfId="46905"/>
    <cellStyle name="Normal 334 4" xfId="6069"/>
    <cellStyle name="Normal 334 4 2" xfId="16852"/>
    <cellStyle name="Normal 334 5" xfId="11696"/>
    <cellStyle name="Normal 334 6" xfId="39792"/>
    <cellStyle name="Normal 334 7" xfId="44639"/>
    <cellStyle name="Normal 335" xfId="844"/>
    <cellStyle name="Normal 335 2" xfId="1927"/>
    <cellStyle name="Normal 335 2 2" xfId="4236"/>
    <cellStyle name="Normal 335 2 2 2" xfId="9383"/>
    <cellStyle name="Normal 335 2 2 2 2" xfId="20166"/>
    <cellStyle name="Normal 335 2 2 3" xfId="15034"/>
    <cellStyle name="Normal 335 2 2 4" xfId="43093"/>
    <cellStyle name="Normal 335 2 2 5" xfId="47936"/>
    <cellStyle name="Normal 335 2 3" xfId="7102"/>
    <cellStyle name="Normal 335 2 3 2" xfId="17885"/>
    <cellStyle name="Normal 335 2 4" xfId="12747"/>
    <cellStyle name="Normal 335 2 5" xfId="40817"/>
    <cellStyle name="Normal 335 2 6" xfId="45660"/>
    <cellStyle name="Normal 335 3" xfId="3181"/>
    <cellStyle name="Normal 335 3 2" xfId="8328"/>
    <cellStyle name="Normal 335 3 2 2" xfId="19111"/>
    <cellStyle name="Normal 335 3 3" xfId="13979"/>
    <cellStyle name="Normal 335 3 4" xfId="42038"/>
    <cellStyle name="Normal 335 3 5" xfId="46881"/>
    <cellStyle name="Normal 335 4" xfId="6045"/>
    <cellStyle name="Normal 335 4 2" xfId="16828"/>
    <cellStyle name="Normal 335 5" xfId="11672"/>
    <cellStyle name="Normal 335 6" xfId="39768"/>
    <cellStyle name="Normal 335 7" xfId="44615"/>
    <cellStyle name="Normal 336" xfId="869"/>
    <cellStyle name="Normal 336 2" xfId="1952"/>
    <cellStyle name="Normal 336 2 2" xfId="4261"/>
    <cellStyle name="Normal 336 2 2 2" xfId="9408"/>
    <cellStyle name="Normal 336 2 2 2 2" xfId="20191"/>
    <cellStyle name="Normal 336 2 2 3" xfId="15059"/>
    <cellStyle name="Normal 336 2 2 4" xfId="43118"/>
    <cellStyle name="Normal 336 2 2 5" xfId="47961"/>
    <cellStyle name="Normal 336 2 3" xfId="7127"/>
    <cellStyle name="Normal 336 2 3 2" xfId="17910"/>
    <cellStyle name="Normal 336 2 4" xfId="12772"/>
    <cellStyle name="Normal 336 2 5" xfId="40842"/>
    <cellStyle name="Normal 336 2 6" xfId="45685"/>
    <cellStyle name="Normal 336 3" xfId="3206"/>
    <cellStyle name="Normal 336 3 2" xfId="8353"/>
    <cellStyle name="Normal 336 3 2 2" xfId="19136"/>
    <cellStyle name="Normal 336 3 3" xfId="14004"/>
    <cellStyle name="Normal 336 3 4" xfId="42063"/>
    <cellStyle name="Normal 336 3 5" xfId="46906"/>
    <cellStyle name="Normal 336 4" xfId="6070"/>
    <cellStyle name="Normal 336 4 2" xfId="16853"/>
    <cellStyle name="Normal 336 5" xfId="11697"/>
    <cellStyle name="Normal 336 6" xfId="39793"/>
    <cellStyle name="Normal 336 7" xfId="44640"/>
    <cellStyle name="Normal 337" xfId="837"/>
    <cellStyle name="Normal 337 2" xfId="1920"/>
    <cellStyle name="Normal 337 2 2" xfId="4229"/>
    <cellStyle name="Normal 337 2 2 2" xfId="9376"/>
    <cellStyle name="Normal 337 2 2 2 2" xfId="20159"/>
    <cellStyle name="Normal 337 2 2 3" xfId="15027"/>
    <cellStyle name="Normal 337 2 2 4" xfId="43086"/>
    <cellStyle name="Normal 337 2 2 5" xfId="47929"/>
    <cellStyle name="Normal 337 2 3" xfId="7095"/>
    <cellStyle name="Normal 337 2 3 2" xfId="17878"/>
    <cellStyle name="Normal 337 2 4" xfId="12740"/>
    <cellStyle name="Normal 337 2 5" xfId="40810"/>
    <cellStyle name="Normal 337 2 6" xfId="45653"/>
    <cellStyle name="Normal 337 3" xfId="3174"/>
    <cellStyle name="Normal 337 3 2" xfId="8321"/>
    <cellStyle name="Normal 337 3 2 2" xfId="19104"/>
    <cellStyle name="Normal 337 3 3" xfId="13972"/>
    <cellStyle name="Normal 337 3 4" xfId="42031"/>
    <cellStyle name="Normal 337 3 5" xfId="46874"/>
    <cellStyle name="Normal 337 4" xfId="6038"/>
    <cellStyle name="Normal 337 4 2" xfId="16821"/>
    <cellStyle name="Normal 337 5" xfId="11665"/>
    <cellStyle name="Normal 337 6" xfId="39761"/>
    <cellStyle name="Normal 337 7" xfId="44608"/>
    <cellStyle name="Normal 338" xfId="872"/>
    <cellStyle name="Normal 338 2" xfId="1955"/>
    <cellStyle name="Normal 338 2 2" xfId="4264"/>
    <cellStyle name="Normal 338 2 2 2" xfId="9411"/>
    <cellStyle name="Normal 338 2 2 2 2" xfId="20194"/>
    <cellStyle name="Normal 338 2 2 3" xfId="15062"/>
    <cellStyle name="Normal 338 2 2 4" xfId="43121"/>
    <cellStyle name="Normal 338 2 2 5" xfId="47964"/>
    <cellStyle name="Normal 338 2 3" xfId="7130"/>
    <cellStyle name="Normal 338 2 3 2" xfId="17913"/>
    <cellStyle name="Normal 338 2 4" xfId="12775"/>
    <cellStyle name="Normal 338 2 5" xfId="40845"/>
    <cellStyle name="Normal 338 2 6" xfId="45688"/>
    <cellStyle name="Normal 338 3" xfId="3209"/>
    <cellStyle name="Normal 338 3 2" xfId="8356"/>
    <cellStyle name="Normal 338 3 2 2" xfId="19139"/>
    <cellStyle name="Normal 338 3 3" xfId="14007"/>
    <cellStyle name="Normal 338 3 4" xfId="42066"/>
    <cellStyle name="Normal 338 3 5" xfId="46909"/>
    <cellStyle name="Normal 338 4" xfId="6073"/>
    <cellStyle name="Normal 338 4 2" xfId="16856"/>
    <cellStyle name="Normal 338 5" xfId="11700"/>
    <cellStyle name="Normal 338 6" xfId="39796"/>
    <cellStyle name="Normal 338 7" xfId="44643"/>
    <cellStyle name="Normal 339" xfId="873"/>
    <cellStyle name="Normal 339 2" xfId="1956"/>
    <cellStyle name="Normal 339 2 2" xfId="4265"/>
    <cellStyle name="Normal 339 2 2 2" xfId="9412"/>
    <cellStyle name="Normal 339 2 2 2 2" xfId="20195"/>
    <cellStyle name="Normal 339 2 2 3" xfId="15063"/>
    <cellStyle name="Normal 339 2 2 4" xfId="43122"/>
    <cellStyle name="Normal 339 2 2 5" xfId="47965"/>
    <cellStyle name="Normal 339 2 3" xfId="7131"/>
    <cellStyle name="Normal 339 2 3 2" xfId="17914"/>
    <cellStyle name="Normal 339 2 4" xfId="12776"/>
    <cellStyle name="Normal 339 2 5" xfId="40846"/>
    <cellStyle name="Normal 339 2 6" xfId="45689"/>
    <cellStyle name="Normal 339 3" xfId="3210"/>
    <cellStyle name="Normal 339 3 2" xfId="8357"/>
    <cellStyle name="Normal 339 3 2 2" xfId="19140"/>
    <cellStyle name="Normal 339 3 3" xfId="14008"/>
    <cellStyle name="Normal 339 3 4" xfId="42067"/>
    <cellStyle name="Normal 339 3 5" xfId="46910"/>
    <cellStyle name="Normal 339 4" xfId="6074"/>
    <cellStyle name="Normal 339 4 2" xfId="16857"/>
    <cellStyle name="Normal 339 5" xfId="11701"/>
    <cellStyle name="Normal 339 6" xfId="39797"/>
    <cellStyle name="Normal 339 7" xfId="44644"/>
    <cellStyle name="Normal 34" xfId="476"/>
    <cellStyle name="Normal 34 2" xfId="1568"/>
    <cellStyle name="Normal 34 2 2" xfId="3877"/>
    <cellStyle name="Normal 34 2 2 2" xfId="9024"/>
    <cellStyle name="Normal 34 2 2 2 2" xfId="19807"/>
    <cellStyle name="Normal 34 2 2 3" xfId="14675"/>
    <cellStyle name="Normal 34 2 2 4" xfId="42734"/>
    <cellStyle name="Normal 34 2 2 5" xfId="47577"/>
    <cellStyle name="Normal 34 2 3" xfId="6743"/>
    <cellStyle name="Normal 34 2 3 2" xfId="17526"/>
    <cellStyle name="Normal 34 2 4" xfId="12388"/>
    <cellStyle name="Normal 34 2 5" xfId="40458"/>
    <cellStyle name="Normal 34 2 6" xfId="45301"/>
    <cellStyle name="Normal 34 3" xfId="2816"/>
    <cellStyle name="Normal 34 3 2" xfId="7970"/>
    <cellStyle name="Normal 34 3 2 2" xfId="18753"/>
    <cellStyle name="Normal 34 3 3" xfId="13621"/>
    <cellStyle name="Normal 34 3 4" xfId="41680"/>
    <cellStyle name="Normal 34 3 5" xfId="46523"/>
    <cellStyle name="Normal 34 4" xfId="5681"/>
    <cellStyle name="Normal 34 4 2" xfId="16470"/>
    <cellStyle name="Normal 34 5" xfId="11304"/>
    <cellStyle name="Normal 34 6" xfId="39413"/>
    <cellStyle name="Normal 34 7" xfId="44259"/>
    <cellStyle name="Normal 340" xfId="871"/>
    <cellStyle name="Normal 340 2" xfId="1954"/>
    <cellStyle name="Normal 340 2 2" xfId="4263"/>
    <cellStyle name="Normal 340 2 2 2" xfId="9410"/>
    <cellStyle name="Normal 340 2 2 2 2" xfId="20193"/>
    <cellStyle name="Normal 340 2 2 3" xfId="15061"/>
    <cellStyle name="Normal 340 2 2 4" xfId="43120"/>
    <cellStyle name="Normal 340 2 2 5" xfId="47963"/>
    <cellStyle name="Normal 340 2 3" xfId="7129"/>
    <cellStyle name="Normal 340 2 3 2" xfId="17912"/>
    <cellStyle name="Normal 340 2 4" xfId="12774"/>
    <cellStyle name="Normal 340 2 5" xfId="40844"/>
    <cellStyle name="Normal 340 2 6" xfId="45687"/>
    <cellStyle name="Normal 340 3" xfId="3208"/>
    <cellStyle name="Normal 340 3 2" xfId="8355"/>
    <cellStyle name="Normal 340 3 2 2" xfId="19138"/>
    <cellStyle name="Normal 340 3 3" xfId="14006"/>
    <cellStyle name="Normal 340 3 4" xfId="42065"/>
    <cellStyle name="Normal 340 3 5" xfId="46908"/>
    <cellStyle name="Normal 340 4" xfId="6072"/>
    <cellStyle name="Normal 340 4 2" xfId="16855"/>
    <cellStyle name="Normal 340 5" xfId="11699"/>
    <cellStyle name="Normal 340 6" xfId="39795"/>
    <cellStyle name="Normal 340 7" xfId="44642"/>
    <cellStyle name="Normal 341" xfId="875"/>
    <cellStyle name="Normal 341 2" xfId="1958"/>
    <cellStyle name="Normal 341 2 2" xfId="4267"/>
    <cellStyle name="Normal 341 2 2 2" xfId="9414"/>
    <cellStyle name="Normal 341 2 2 2 2" xfId="20197"/>
    <cellStyle name="Normal 341 2 2 3" xfId="15065"/>
    <cellStyle name="Normal 341 2 2 4" xfId="43124"/>
    <cellStyle name="Normal 341 2 2 5" xfId="47967"/>
    <cellStyle name="Normal 341 2 3" xfId="7133"/>
    <cellStyle name="Normal 341 2 3 2" xfId="17916"/>
    <cellStyle name="Normal 341 2 4" xfId="12778"/>
    <cellStyle name="Normal 341 2 5" xfId="40848"/>
    <cellStyle name="Normal 341 2 6" xfId="45691"/>
    <cellStyle name="Normal 341 3" xfId="3212"/>
    <cellStyle name="Normal 341 3 2" xfId="8359"/>
    <cellStyle name="Normal 341 3 2 2" xfId="19142"/>
    <cellStyle name="Normal 341 3 3" xfId="14010"/>
    <cellStyle name="Normal 341 3 4" xfId="42069"/>
    <cellStyle name="Normal 341 3 5" xfId="46912"/>
    <cellStyle name="Normal 341 4" xfId="6076"/>
    <cellStyle name="Normal 341 4 2" xfId="16859"/>
    <cellStyle name="Normal 341 5" xfId="11703"/>
    <cellStyle name="Normal 341 6" xfId="39799"/>
    <cellStyle name="Normal 341 7" xfId="44646"/>
    <cellStyle name="Normal 342" xfId="870"/>
    <cellStyle name="Normal 342 2" xfId="1953"/>
    <cellStyle name="Normal 342 2 2" xfId="4262"/>
    <cellStyle name="Normal 342 2 2 2" xfId="9409"/>
    <cellStyle name="Normal 342 2 2 2 2" xfId="20192"/>
    <cellStyle name="Normal 342 2 2 3" xfId="15060"/>
    <cellStyle name="Normal 342 2 2 4" xfId="43119"/>
    <cellStyle name="Normal 342 2 2 5" xfId="47962"/>
    <cellStyle name="Normal 342 2 3" xfId="7128"/>
    <cellStyle name="Normal 342 2 3 2" xfId="17911"/>
    <cellStyle name="Normal 342 2 4" xfId="12773"/>
    <cellStyle name="Normal 342 2 5" xfId="40843"/>
    <cellStyle name="Normal 342 2 6" xfId="45686"/>
    <cellStyle name="Normal 342 3" xfId="3207"/>
    <cellStyle name="Normal 342 3 2" xfId="8354"/>
    <cellStyle name="Normal 342 3 2 2" xfId="19137"/>
    <cellStyle name="Normal 342 3 3" xfId="14005"/>
    <cellStyle name="Normal 342 3 4" xfId="42064"/>
    <cellStyle name="Normal 342 3 5" xfId="46907"/>
    <cellStyle name="Normal 342 4" xfId="6071"/>
    <cellStyle name="Normal 342 4 2" xfId="16854"/>
    <cellStyle name="Normal 342 5" xfId="11698"/>
    <cellStyle name="Normal 342 6" xfId="39794"/>
    <cellStyle name="Normal 342 7" xfId="44641"/>
    <cellStyle name="Normal 343" xfId="876"/>
    <cellStyle name="Normal 343 2" xfId="1959"/>
    <cellStyle name="Normal 343 2 2" xfId="4268"/>
    <cellStyle name="Normal 343 2 2 2" xfId="9415"/>
    <cellStyle name="Normal 343 2 2 2 2" xfId="20198"/>
    <cellStyle name="Normal 343 2 2 3" xfId="15066"/>
    <cellStyle name="Normal 343 2 2 4" xfId="43125"/>
    <cellStyle name="Normal 343 2 2 5" xfId="47968"/>
    <cellStyle name="Normal 343 2 3" xfId="7134"/>
    <cellStyle name="Normal 343 2 3 2" xfId="17917"/>
    <cellStyle name="Normal 343 2 4" xfId="12779"/>
    <cellStyle name="Normal 343 2 5" xfId="40849"/>
    <cellStyle name="Normal 343 2 6" xfId="45692"/>
    <cellStyle name="Normal 343 3" xfId="3213"/>
    <cellStyle name="Normal 343 3 2" xfId="8360"/>
    <cellStyle name="Normal 343 3 2 2" xfId="19143"/>
    <cellStyle name="Normal 343 3 3" xfId="14011"/>
    <cellStyle name="Normal 343 3 4" xfId="42070"/>
    <cellStyle name="Normal 343 3 5" xfId="46913"/>
    <cellStyle name="Normal 343 4" xfId="6077"/>
    <cellStyle name="Normal 343 4 2" xfId="16860"/>
    <cellStyle name="Normal 343 5" xfId="11704"/>
    <cellStyle name="Normal 343 6" xfId="39800"/>
    <cellStyle name="Normal 343 7" xfId="44647"/>
    <cellStyle name="Normal 344" xfId="877"/>
    <cellStyle name="Normal 344 2" xfId="1960"/>
    <cellStyle name="Normal 344 2 2" xfId="4269"/>
    <cellStyle name="Normal 344 2 2 2" xfId="9416"/>
    <cellStyle name="Normal 344 2 2 2 2" xfId="20199"/>
    <cellStyle name="Normal 344 2 2 3" xfId="15067"/>
    <cellStyle name="Normal 344 2 2 4" xfId="43126"/>
    <cellStyle name="Normal 344 2 2 5" xfId="47969"/>
    <cellStyle name="Normal 344 2 3" xfId="7135"/>
    <cellStyle name="Normal 344 2 3 2" xfId="17918"/>
    <cellStyle name="Normal 344 2 4" xfId="12780"/>
    <cellStyle name="Normal 344 2 5" xfId="40850"/>
    <cellStyle name="Normal 344 2 6" xfId="45693"/>
    <cellStyle name="Normal 344 3" xfId="3214"/>
    <cellStyle name="Normal 344 3 2" xfId="8361"/>
    <cellStyle name="Normal 344 3 2 2" xfId="19144"/>
    <cellStyle name="Normal 344 3 3" xfId="14012"/>
    <cellStyle name="Normal 344 3 4" xfId="42071"/>
    <cellStyle name="Normal 344 3 5" xfId="46914"/>
    <cellStyle name="Normal 344 4" xfId="6078"/>
    <cellStyle name="Normal 344 4 2" xfId="16861"/>
    <cellStyle name="Normal 344 5" xfId="11705"/>
    <cellStyle name="Normal 344 6" xfId="39801"/>
    <cellStyle name="Normal 344 7" xfId="44648"/>
    <cellStyle name="Normal 345" xfId="878"/>
    <cellStyle name="Normal 345 2" xfId="1961"/>
    <cellStyle name="Normal 345 2 2" xfId="4270"/>
    <cellStyle name="Normal 345 2 2 2" xfId="9417"/>
    <cellStyle name="Normal 345 2 2 2 2" xfId="20200"/>
    <cellStyle name="Normal 345 2 2 3" xfId="15068"/>
    <cellStyle name="Normal 345 2 2 4" xfId="43127"/>
    <cellStyle name="Normal 345 2 2 5" xfId="47970"/>
    <cellStyle name="Normal 345 2 3" xfId="7136"/>
    <cellStyle name="Normal 345 2 3 2" xfId="17919"/>
    <cellStyle name="Normal 345 2 4" xfId="12781"/>
    <cellStyle name="Normal 345 2 5" xfId="40851"/>
    <cellStyle name="Normal 345 2 6" xfId="45694"/>
    <cellStyle name="Normal 345 3" xfId="3215"/>
    <cellStyle name="Normal 345 3 2" xfId="8362"/>
    <cellStyle name="Normal 345 3 2 2" xfId="19145"/>
    <cellStyle name="Normal 345 3 3" xfId="14013"/>
    <cellStyle name="Normal 345 3 4" xfId="42072"/>
    <cellStyle name="Normal 345 3 5" xfId="46915"/>
    <cellStyle name="Normal 345 4" xfId="6079"/>
    <cellStyle name="Normal 345 4 2" xfId="16862"/>
    <cellStyle name="Normal 345 5" xfId="11706"/>
    <cellStyle name="Normal 345 6" xfId="39802"/>
    <cellStyle name="Normal 345 7" xfId="44649"/>
    <cellStyle name="Normal 346" xfId="827"/>
    <cellStyle name="Normal 346 2" xfId="1910"/>
    <cellStyle name="Normal 346 2 2" xfId="4219"/>
    <cellStyle name="Normal 346 2 2 2" xfId="9366"/>
    <cellStyle name="Normal 346 2 2 2 2" xfId="20149"/>
    <cellStyle name="Normal 346 2 2 3" xfId="15017"/>
    <cellStyle name="Normal 346 2 2 4" xfId="43076"/>
    <cellStyle name="Normal 346 2 2 5" xfId="47919"/>
    <cellStyle name="Normal 346 2 3" xfId="7085"/>
    <cellStyle name="Normal 346 2 3 2" xfId="17868"/>
    <cellStyle name="Normal 346 2 4" xfId="12730"/>
    <cellStyle name="Normal 346 2 5" xfId="40800"/>
    <cellStyle name="Normal 346 2 6" xfId="45643"/>
    <cellStyle name="Normal 346 3" xfId="3164"/>
    <cellStyle name="Normal 346 3 2" xfId="8311"/>
    <cellStyle name="Normal 346 3 2 2" xfId="19094"/>
    <cellStyle name="Normal 346 3 3" xfId="13962"/>
    <cellStyle name="Normal 346 3 4" xfId="42021"/>
    <cellStyle name="Normal 346 3 5" xfId="46864"/>
    <cellStyle name="Normal 346 4" xfId="6028"/>
    <cellStyle name="Normal 346 4 2" xfId="16811"/>
    <cellStyle name="Normal 346 5" xfId="11655"/>
    <cellStyle name="Normal 346 6" xfId="39751"/>
    <cellStyle name="Normal 346 7" xfId="44598"/>
    <cellStyle name="Normal 347" xfId="879"/>
    <cellStyle name="Normal 347 2" xfId="1962"/>
    <cellStyle name="Normal 347 2 2" xfId="4271"/>
    <cellStyle name="Normal 347 2 2 2" xfId="9418"/>
    <cellStyle name="Normal 347 2 2 2 2" xfId="20201"/>
    <cellStyle name="Normal 347 2 2 3" xfId="15069"/>
    <cellStyle name="Normal 347 2 2 4" xfId="43128"/>
    <cellStyle name="Normal 347 2 2 5" xfId="47971"/>
    <cellStyle name="Normal 347 2 3" xfId="7137"/>
    <cellStyle name="Normal 347 2 3 2" xfId="17920"/>
    <cellStyle name="Normal 347 2 4" xfId="12782"/>
    <cellStyle name="Normal 347 2 5" xfId="40852"/>
    <cellStyle name="Normal 347 2 6" xfId="45695"/>
    <cellStyle name="Normal 347 3" xfId="3216"/>
    <cellStyle name="Normal 347 3 2" xfId="8363"/>
    <cellStyle name="Normal 347 3 2 2" xfId="19146"/>
    <cellStyle name="Normal 347 3 3" xfId="14014"/>
    <cellStyle name="Normal 347 3 4" xfId="42073"/>
    <cellStyle name="Normal 347 3 5" xfId="46916"/>
    <cellStyle name="Normal 347 4" xfId="6080"/>
    <cellStyle name="Normal 347 4 2" xfId="16863"/>
    <cellStyle name="Normal 347 5" xfId="11707"/>
    <cellStyle name="Normal 347 6" xfId="39803"/>
    <cellStyle name="Normal 347 7" xfId="44650"/>
    <cellStyle name="Normal 348" xfId="880"/>
    <cellStyle name="Normal 348 2" xfId="1963"/>
    <cellStyle name="Normal 348 2 2" xfId="4272"/>
    <cellStyle name="Normal 348 2 2 2" xfId="9419"/>
    <cellStyle name="Normal 348 2 2 2 2" xfId="20202"/>
    <cellStyle name="Normal 348 2 2 3" xfId="15070"/>
    <cellStyle name="Normal 348 2 2 4" xfId="43129"/>
    <cellStyle name="Normal 348 2 2 5" xfId="47972"/>
    <cellStyle name="Normal 348 2 3" xfId="7138"/>
    <cellStyle name="Normal 348 2 3 2" xfId="17921"/>
    <cellStyle name="Normal 348 2 4" xfId="12783"/>
    <cellStyle name="Normal 348 2 5" xfId="40853"/>
    <cellStyle name="Normal 348 2 6" xfId="45696"/>
    <cellStyle name="Normal 348 3" xfId="3217"/>
    <cellStyle name="Normal 348 3 2" xfId="8364"/>
    <cellStyle name="Normal 348 3 2 2" xfId="19147"/>
    <cellStyle name="Normal 348 3 3" xfId="14015"/>
    <cellStyle name="Normal 348 3 4" xfId="42074"/>
    <cellStyle name="Normal 348 3 5" xfId="46917"/>
    <cellStyle name="Normal 348 4" xfId="6081"/>
    <cellStyle name="Normal 348 4 2" xfId="16864"/>
    <cellStyle name="Normal 348 5" xfId="11708"/>
    <cellStyle name="Normal 348 6" xfId="39804"/>
    <cellStyle name="Normal 348 7" xfId="44651"/>
    <cellStyle name="Normal 349" xfId="874"/>
    <cellStyle name="Normal 349 2" xfId="1957"/>
    <cellStyle name="Normal 349 2 2" xfId="4266"/>
    <cellStyle name="Normal 349 2 2 2" xfId="9413"/>
    <cellStyle name="Normal 349 2 2 2 2" xfId="20196"/>
    <cellStyle name="Normal 349 2 2 3" xfId="15064"/>
    <cellStyle name="Normal 349 2 2 4" xfId="43123"/>
    <cellStyle name="Normal 349 2 2 5" xfId="47966"/>
    <cellStyle name="Normal 349 2 3" xfId="7132"/>
    <cellStyle name="Normal 349 2 3 2" xfId="17915"/>
    <cellStyle name="Normal 349 2 4" xfId="12777"/>
    <cellStyle name="Normal 349 2 5" xfId="40847"/>
    <cellStyle name="Normal 349 2 6" xfId="45690"/>
    <cellStyle name="Normal 349 3" xfId="3211"/>
    <cellStyle name="Normal 349 3 2" xfId="8358"/>
    <cellStyle name="Normal 349 3 2 2" xfId="19141"/>
    <cellStyle name="Normal 349 3 3" xfId="14009"/>
    <cellStyle name="Normal 349 3 4" xfId="42068"/>
    <cellStyle name="Normal 349 3 5" xfId="46911"/>
    <cellStyle name="Normal 349 4" xfId="6075"/>
    <cellStyle name="Normal 349 4 2" xfId="16858"/>
    <cellStyle name="Normal 349 5" xfId="11702"/>
    <cellStyle name="Normal 349 6" xfId="39798"/>
    <cellStyle name="Normal 349 7" xfId="44645"/>
    <cellStyle name="Normal 35" xfId="477"/>
    <cellStyle name="Normal 35 2" xfId="1569"/>
    <cellStyle name="Normal 35 2 2" xfId="3878"/>
    <cellStyle name="Normal 35 2 2 2" xfId="9025"/>
    <cellStyle name="Normal 35 2 2 2 2" xfId="19808"/>
    <cellStyle name="Normal 35 2 2 3" xfId="14676"/>
    <cellStyle name="Normal 35 2 2 4" xfId="42735"/>
    <cellStyle name="Normal 35 2 2 5" xfId="47578"/>
    <cellStyle name="Normal 35 2 3" xfId="6744"/>
    <cellStyle name="Normal 35 2 3 2" xfId="17527"/>
    <cellStyle name="Normal 35 2 4" xfId="12389"/>
    <cellStyle name="Normal 35 2 5" xfId="40459"/>
    <cellStyle name="Normal 35 2 6" xfId="45302"/>
    <cellStyle name="Normal 35 3" xfId="2817"/>
    <cellStyle name="Normal 35 3 2" xfId="7971"/>
    <cellStyle name="Normal 35 3 2 2" xfId="18754"/>
    <cellStyle name="Normal 35 3 3" xfId="13622"/>
    <cellStyle name="Normal 35 3 4" xfId="41681"/>
    <cellStyle name="Normal 35 3 5" xfId="46524"/>
    <cellStyle name="Normal 35 4" xfId="5682"/>
    <cellStyle name="Normal 35 4 2" xfId="16471"/>
    <cellStyle name="Normal 35 5" xfId="11305"/>
    <cellStyle name="Normal 35 6" xfId="39414"/>
    <cellStyle name="Normal 35 7" xfId="44260"/>
    <cellStyle name="Normal 350" xfId="883"/>
    <cellStyle name="Normal 350 2" xfId="1966"/>
    <cellStyle name="Normal 350 2 2" xfId="4275"/>
    <cellStyle name="Normal 350 2 2 2" xfId="9422"/>
    <cellStyle name="Normal 350 2 2 2 2" xfId="20205"/>
    <cellStyle name="Normal 350 2 2 3" xfId="15073"/>
    <cellStyle name="Normal 350 2 2 4" xfId="43132"/>
    <cellStyle name="Normal 350 2 2 5" xfId="47975"/>
    <cellStyle name="Normal 350 2 3" xfId="7141"/>
    <cellStyle name="Normal 350 2 3 2" xfId="17924"/>
    <cellStyle name="Normal 350 2 4" xfId="12786"/>
    <cellStyle name="Normal 350 2 5" xfId="40856"/>
    <cellStyle name="Normal 350 2 6" xfId="45699"/>
    <cellStyle name="Normal 350 3" xfId="3220"/>
    <cellStyle name="Normal 350 3 2" xfId="8367"/>
    <cellStyle name="Normal 350 3 2 2" xfId="19150"/>
    <cellStyle name="Normal 350 3 3" xfId="14018"/>
    <cellStyle name="Normal 350 3 4" xfId="42077"/>
    <cellStyle name="Normal 350 3 5" xfId="46920"/>
    <cellStyle name="Normal 350 4" xfId="6084"/>
    <cellStyle name="Normal 350 4 2" xfId="16867"/>
    <cellStyle name="Normal 350 5" xfId="11711"/>
    <cellStyle name="Normal 350 6" xfId="39807"/>
    <cellStyle name="Normal 350 7" xfId="44654"/>
    <cellStyle name="Normal 351" xfId="884"/>
    <cellStyle name="Normal 351 2" xfId="1967"/>
    <cellStyle name="Normal 351 2 2" xfId="4276"/>
    <cellStyle name="Normal 351 2 2 2" xfId="9423"/>
    <cellStyle name="Normal 351 2 2 2 2" xfId="20206"/>
    <cellStyle name="Normal 351 2 2 3" xfId="15074"/>
    <cellStyle name="Normal 351 2 2 4" xfId="43133"/>
    <cellStyle name="Normal 351 2 2 5" xfId="47976"/>
    <cellStyle name="Normal 351 2 3" xfId="7142"/>
    <cellStyle name="Normal 351 2 3 2" xfId="17925"/>
    <cellStyle name="Normal 351 2 4" xfId="12787"/>
    <cellStyle name="Normal 351 2 5" xfId="40857"/>
    <cellStyle name="Normal 351 2 6" xfId="45700"/>
    <cellStyle name="Normal 351 3" xfId="3221"/>
    <cellStyle name="Normal 351 3 2" xfId="8368"/>
    <cellStyle name="Normal 351 3 2 2" xfId="19151"/>
    <cellStyle name="Normal 351 3 3" xfId="14019"/>
    <cellStyle name="Normal 351 3 4" xfId="42078"/>
    <cellStyle name="Normal 351 3 5" xfId="46921"/>
    <cellStyle name="Normal 351 4" xfId="6085"/>
    <cellStyle name="Normal 351 4 2" xfId="16868"/>
    <cellStyle name="Normal 351 5" xfId="11712"/>
    <cellStyle name="Normal 351 6" xfId="39808"/>
    <cellStyle name="Normal 351 7" xfId="44655"/>
    <cellStyle name="Normal 352" xfId="885"/>
    <cellStyle name="Normal 352 2" xfId="1968"/>
    <cellStyle name="Normal 352 2 2" xfId="4277"/>
    <cellStyle name="Normal 352 2 2 2" xfId="9424"/>
    <cellStyle name="Normal 352 2 2 2 2" xfId="20207"/>
    <cellStyle name="Normal 352 2 2 3" xfId="15075"/>
    <cellStyle name="Normal 352 2 2 4" xfId="43134"/>
    <cellStyle name="Normal 352 2 2 5" xfId="47977"/>
    <cellStyle name="Normal 352 2 3" xfId="7143"/>
    <cellStyle name="Normal 352 2 3 2" xfId="17926"/>
    <cellStyle name="Normal 352 2 4" xfId="12788"/>
    <cellStyle name="Normal 352 2 5" xfId="40858"/>
    <cellStyle name="Normal 352 2 6" xfId="45701"/>
    <cellStyle name="Normal 352 3" xfId="3222"/>
    <cellStyle name="Normal 352 3 2" xfId="8369"/>
    <cellStyle name="Normal 352 3 2 2" xfId="19152"/>
    <cellStyle name="Normal 352 3 3" xfId="14020"/>
    <cellStyle name="Normal 352 3 4" xfId="42079"/>
    <cellStyle name="Normal 352 3 5" xfId="46922"/>
    <cellStyle name="Normal 352 4" xfId="6086"/>
    <cellStyle name="Normal 352 4 2" xfId="16869"/>
    <cellStyle name="Normal 352 5" xfId="11713"/>
    <cellStyle name="Normal 352 6" xfId="39809"/>
    <cellStyle name="Normal 352 7" xfId="44656"/>
    <cellStyle name="Normal 353" xfId="886"/>
    <cellStyle name="Normal 353 2" xfId="1969"/>
    <cellStyle name="Normal 353 2 2" xfId="4278"/>
    <cellStyle name="Normal 353 2 2 2" xfId="9425"/>
    <cellStyle name="Normal 353 2 2 2 2" xfId="20208"/>
    <cellStyle name="Normal 353 2 2 3" xfId="15076"/>
    <cellStyle name="Normal 353 2 2 4" xfId="43135"/>
    <cellStyle name="Normal 353 2 2 5" xfId="47978"/>
    <cellStyle name="Normal 353 2 3" xfId="7144"/>
    <cellStyle name="Normal 353 2 3 2" xfId="17927"/>
    <cellStyle name="Normal 353 2 4" xfId="12789"/>
    <cellStyle name="Normal 353 2 5" xfId="40859"/>
    <cellStyle name="Normal 353 2 6" xfId="45702"/>
    <cellStyle name="Normal 353 3" xfId="3223"/>
    <cellStyle name="Normal 353 3 2" xfId="8370"/>
    <cellStyle name="Normal 353 3 2 2" xfId="19153"/>
    <cellStyle name="Normal 353 3 3" xfId="14021"/>
    <cellStyle name="Normal 353 3 4" xfId="42080"/>
    <cellStyle name="Normal 353 3 5" xfId="46923"/>
    <cellStyle name="Normal 353 4" xfId="6087"/>
    <cellStyle name="Normal 353 4 2" xfId="16870"/>
    <cellStyle name="Normal 353 5" xfId="11714"/>
    <cellStyle name="Normal 353 6" xfId="39810"/>
    <cellStyle name="Normal 353 7" xfId="44657"/>
    <cellStyle name="Normal 354" xfId="887"/>
    <cellStyle name="Normal 354 2" xfId="1970"/>
    <cellStyle name="Normal 354 2 2" xfId="4279"/>
    <cellStyle name="Normal 354 2 2 2" xfId="9426"/>
    <cellStyle name="Normal 354 2 2 2 2" xfId="20209"/>
    <cellStyle name="Normal 354 2 2 3" xfId="15077"/>
    <cellStyle name="Normal 354 2 2 4" xfId="43136"/>
    <cellStyle name="Normal 354 2 2 5" xfId="47979"/>
    <cellStyle name="Normal 354 2 3" xfId="7145"/>
    <cellStyle name="Normal 354 2 3 2" xfId="17928"/>
    <cellStyle name="Normal 354 2 4" xfId="12790"/>
    <cellStyle name="Normal 354 2 5" xfId="40860"/>
    <cellStyle name="Normal 354 2 6" xfId="45703"/>
    <cellStyle name="Normal 354 3" xfId="3224"/>
    <cellStyle name="Normal 354 3 2" xfId="8371"/>
    <cellStyle name="Normal 354 3 2 2" xfId="19154"/>
    <cellStyle name="Normal 354 3 3" xfId="14022"/>
    <cellStyle name="Normal 354 3 4" xfId="42081"/>
    <cellStyle name="Normal 354 3 5" xfId="46924"/>
    <cellStyle name="Normal 354 4" xfId="6088"/>
    <cellStyle name="Normal 354 4 2" xfId="16871"/>
    <cellStyle name="Normal 354 5" xfId="11715"/>
    <cellStyle name="Normal 354 6" xfId="39811"/>
    <cellStyle name="Normal 354 7" xfId="44658"/>
    <cellStyle name="Normal 355" xfId="834"/>
    <cellStyle name="Normal 355 2" xfId="1917"/>
    <cellStyle name="Normal 355 2 2" xfId="4226"/>
    <cellStyle name="Normal 355 2 2 2" xfId="9373"/>
    <cellStyle name="Normal 355 2 2 2 2" xfId="20156"/>
    <cellStyle name="Normal 355 2 2 3" xfId="15024"/>
    <cellStyle name="Normal 355 2 2 4" xfId="43083"/>
    <cellStyle name="Normal 355 2 2 5" xfId="47926"/>
    <cellStyle name="Normal 355 2 3" xfId="7092"/>
    <cellStyle name="Normal 355 2 3 2" xfId="17875"/>
    <cellStyle name="Normal 355 2 4" xfId="12737"/>
    <cellStyle name="Normal 355 2 5" xfId="40807"/>
    <cellStyle name="Normal 355 2 6" xfId="45650"/>
    <cellStyle name="Normal 355 3" xfId="3171"/>
    <cellStyle name="Normal 355 3 2" xfId="8318"/>
    <cellStyle name="Normal 355 3 2 2" xfId="19101"/>
    <cellStyle name="Normal 355 3 3" xfId="13969"/>
    <cellStyle name="Normal 355 3 4" xfId="42028"/>
    <cellStyle name="Normal 355 3 5" xfId="46871"/>
    <cellStyle name="Normal 355 4" xfId="6035"/>
    <cellStyle name="Normal 355 4 2" xfId="16818"/>
    <cellStyle name="Normal 355 5" xfId="11662"/>
    <cellStyle name="Normal 355 6" xfId="39758"/>
    <cellStyle name="Normal 355 7" xfId="44605"/>
    <cellStyle name="Normal 356" xfId="894"/>
    <cellStyle name="Normal 356 2" xfId="1977"/>
    <cellStyle name="Normal 356 2 2" xfId="4286"/>
    <cellStyle name="Normal 356 2 2 2" xfId="9433"/>
    <cellStyle name="Normal 356 2 2 2 2" xfId="20216"/>
    <cellStyle name="Normal 356 2 2 3" xfId="15084"/>
    <cellStyle name="Normal 356 2 2 4" xfId="43143"/>
    <cellStyle name="Normal 356 2 2 5" xfId="47986"/>
    <cellStyle name="Normal 356 2 3" xfId="7152"/>
    <cellStyle name="Normal 356 2 3 2" xfId="17935"/>
    <cellStyle name="Normal 356 2 4" xfId="12797"/>
    <cellStyle name="Normal 356 2 5" xfId="40867"/>
    <cellStyle name="Normal 356 2 6" xfId="45710"/>
    <cellStyle name="Normal 356 3" xfId="3231"/>
    <cellStyle name="Normal 356 3 2" xfId="8378"/>
    <cellStyle name="Normal 356 3 2 2" xfId="19161"/>
    <cellStyle name="Normal 356 3 3" xfId="14029"/>
    <cellStyle name="Normal 356 3 4" xfId="42088"/>
    <cellStyle name="Normal 356 3 5" xfId="46931"/>
    <cellStyle name="Normal 356 4" xfId="6095"/>
    <cellStyle name="Normal 356 4 2" xfId="16878"/>
    <cellStyle name="Normal 356 5" xfId="11722"/>
    <cellStyle name="Normal 356 6" xfId="39818"/>
    <cellStyle name="Normal 356 7" xfId="44665"/>
    <cellStyle name="Normal 357" xfId="833"/>
    <cellStyle name="Normal 357 2" xfId="1916"/>
    <cellStyle name="Normal 357 2 2" xfId="4225"/>
    <cellStyle name="Normal 357 2 2 2" xfId="9372"/>
    <cellStyle name="Normal 357 2 2 2 2" xfId="20155"/>
    <cellStyle name="Normal 357 2 2 3" xfId="15023"/>
    <cellStyle name="Normal 357 2 2 4" xfId="43082"/>
    <cellStyle name="Normal 357 2 2 5" xfId="47925"/>
    <cellStyle name="Normal 357 2 3" xfId="7091"/>
    <cellStyle name="Normal 357 2 3 2" xfId="17874"/>
    <cellStyle name="Normal 357 2 4" xfId="12736"/>
    <cellStyle name="Normal 357 2 5" xfId="40806"/>
    <cellStyle name="Normal 357 2 6" xfId="45649"/>
    <cellStyle name="Normal 357 3" xfId="3170"/>
    <cellStyle name="Normal 357 3 2" xfId="8317"/>
    <cellStyle name="Normal 357 3 2 2" xfId="19100"/>
    <cellStyle name="Normal 357 3 3" xfId="13968"/>
    <cellStyle name="Normal 357 3 4" xfId="42027"/>
    <cellStyle name="Normal 357 3 5" xfId="46870"/>
    <cellStyle name="Normal 357 4" xfId="6034"/>
    <cellStyle name="Normal 357 4 2" xfId="16817"/>
    <cellStyle name="Normal 357 5" xfId="11661"/>
    <cellStyle name="Normal 357 6" xfId="39757"/>
    <cellStyle name="Normal 357 7" xfId="44604"/>
    <cellStyle name="Normal 358" xfId="895"/>
    <cellStyle name="Normal 358 2" xfId="1978"/>
    <cellStyle name="Normal 358 2 2" xfId="4287"/>
    <cellStyle name="Normal 358 2 2 2" xfId="9434"/>
    <cellStyle name="Normal 358 2 2 2 2" xfId="20217"/>
    <cellStyle name="Normal 358 2 2 3" xfId="15085"/>
    <cellStyle name="Normal 358 2 2 4" xfId="43144"/>
    <cellStyle name="Normal 358 2 2 5" xfId="47987"/>
    <cellStyle name="Normal 358 2 3" xfId="7153"/>
    <cellStyle name="Normal 358 2 3 2" xfId="17936"/>
    <cellStyle name="Normal 358 2 4" xfId="12798"/>
    <cellStyle name="Normal 358 2 5" xfId="40868"/>
    <cellStyle name="Normal 358 2 6" xfId="45711"/>
    <cellStyle name="Normal 358 3" xfId="3232"/>
    <cellStyle name="Normal 358 3 2" xfId="8379"/>
    <cellStyle name="Normal 358 3 2 2" xfId="19162"/>
    <cellStyle name="Normal 358 3 3" xfId="14030"/>
    <cellStyle name="Normal 358 3 4" xfId="42089"/>
    <cellStyle name="Normal 358 3 5" xfId="46932"/>
    <cellStyle name="Normal 358 4" xfId="6096"/>
    <cellStyle name="Normal 358 4 2" xfId="16879"/>
    <cellStyle name="Normal 358 5" xfId="11723"/>
    <cellStyle name="Normal 358 6" xfId="39819"/>
    <cellStyle name="Normal 358 7" xfId="44666"/>
    <cellStyle name="Normal 359" xfId="896"/>
    <cellStyle name="Normal 359 2" xfId="1979"/>
    <cellStyle name="Normal 359 2 2" xfId="4288"/>
    <cellStyle name="Normal 359 2 2 2" xfId="9435"/>
    <cellStyle name="Normal 359 2 2 2 2" xfId="20218"/>
    <cellStyle name="Normal 359 2 2 3" xfId="15086"/>
    <cellStyle name="Normal 359 2 2 4" xfId="43145"/>
    <cellStyle name="Normal 359 2 2 5" xfId="47988"/>
    <cellStyle name="Normal 359 2 3" xfId="7154"/>
    <cellStyle name="Normal 359 2 3 2" xfId="17937"/>
    <cellStyle name="Normal 359 2 4" xfId="12799"/>
    <cellStyle name="Normal 359 2 5" xfId="40869"/>
    <cellStyle name="Normal 359 2 6" xfId="45712"/>
    <cellStyle name="Normal 359 3" xfId="3233"/>
    <cellStyle name="Normal 359 3 2" xfId="8380"/>
    <cellStyle name="Normal 359 3 2 2" xfId="19163"/>
    <cellStyle name="Normal 359 3 3" xfId="14031"/>
    <cellStyle name="Normal 359 3 4" xfId="42090"/>
    <cellStyle name="Normal 359 3 5" xfId="46933"/>
    <cellStyle name="Normal 359 4" xfId="6097"/>
    <cellStyle name="Normal 359 4 2" xfId="16880"/>
    <cellStyle name="Normal 359 5" xfId="11724"/>
    <cellStyle name="Normal 359 6" xfId="39820"/>
    <cellStyle name="Normal 359 7" xfId="44667"/>
    <cellStyle name="Normal 36" xfId="478"/>
    <cellStyle name="Normal 36 2" xfId="1570"/>
    <cellStyle name="Normal 36 2 2" xfId="3879"/>
    <cellStyle name="Normal 36 2 2 2" xfId="9026"/>
    <cellStyle name="Normal 36 2 2 2 2" xfId="19809"/>
    <cellStyle name="Normal 36 2 2 3" xfId="14677"/>
    <cellStyle name="Normal 36 2 2 4" xfId="42736"/>
    <cellStyle name="Normal 36 2 2 5" xfId="47579"/>
    <cellStyle name="Normal 36 2 3" xfId="6745"/>
    <cellStyle name="Normal 36 2 3 2" xfId="17528"/>
    <cellStyle name="Normal 36 2 4" xfId="12390"/>
    <cellStyle name="Normal 36 2 5" xfId="40460"/>
    <cellStyle name="Normal 36 2 6" xfId="45303"/>
    <cellStyle name="Normal 36 3" xfId="2818"/>
    <cellStyle name="Normal 36 3 2" xfId="7972"/>
    <cellStyle name="Normal 36 3 2 2" xfId="18755"/>
    <cellStyle name="Normal 36 3 3" xfId="13623"/>
    <cellStyle name="Normal 36 3 4" xfId="41682"/>
    <cellStyle name="Normal 36 3 5" xfId="46525"/>
    <cellStyle name="Normal 36 4" xfId="5683"/>
    <cellStyle name="Normal 36 4 2" xfId="16472"/>
    <cellStyle name="Normal 36 5" xfId="11306"/>
    <cellStyle name="Normal 36 6" xfId="39415"/>
    <cellStyle name="Normal 36 7" xfId="44261"/>
    <cellStyle name="Normal 360" xfId="897"/>
    <cellStyle name="Normal 360 2" xfId="1980"/>
    <cellStyle name="Normal 360 2 2" xfId="4289"/>
    <cellStyle name="Normal 360 2 2 2" xfId="9436"/>
    <cellStyle name="Normal 360 2 2 2 2" xfId="20219"/>
    <cellStyle name="Normal 360 2 2 3" xfId="15087"/>
    <cellStyle name="Normal 360 2 2 4" xfId="43146"/>
    <cellStyle name="Normal 360 2 2 5" xfId="47989"/>
    <cellStyle name="Normal 360 2 3" xfId="7155"/>
    <cellStyle name="Normal 360 2 3 2" xfId="17938"/>
    <cellStyle name="Normal 360 2 4" xfId="12800"/>
    <cellStyle name="Normal 360 2 5" xfId="40870"/>
    <cellStyle name="Normal 360 2 6" xfId="45713"/>
    <cellStyle name="Normal 360 3" xfId="3234"/>
    <cellStyle name="Normal 360 3 2" xfId="8381"/>
    <cellStyle name="Normal 360 3 2 2" xfId="19164"/>
    <cellStyle name="Normal 360 3 3" xfId="14032"/>
    <cellStyle name="Normal 360 3 4" xfId="42091"/>
    <cellStyle name="Normal 360 3 5" xfId="46934"/>
    <cellStyle name="Normal 360 4" xfId="6098"/>
    <cellStyle name="Normal 360 4 2" xfId="16881"/>
    <cellStyle name="Normal 360 5" xfId="11725"/>
    <cellStyle name="Normal 360 6" xfId="39821"/>
    <cellStyle name="Normal 360 7" xfId="44668"/>
    <cellStyle name="Normal 361" xfId="898"/>
    <cellStyle name="Normal 361 2" xfId="1981"/>
    <cellStyle name="Normal 361 2 2" xfId="4290"/>
    <cellStyle name="Normal 361 2 2 2" xfId="9437"/>
    <cellStyle name="Normal 361 2 2 2 2" xfId="20220"/>
    <cellStyle name="Normal 361 2 2 3" xfId="15088"/>
    <cellStyle name="Normal 361 2 2 4" xfId="43147"/>
    <cellStyle name="Normal 361 2 2 5" xfId="47990"/>
    <cellStyle name="Normal 361 2 3" xfId="7156"/>
    <cellStyle name="Normal 361 2 3 2" xfId="17939"/>
    <cellStyle name="Normal 361 2 4" xfId="12801"/>
    <cellStyle name="Normal 361 2 5" xfId="40871"/>
    <cellStyle name="Normal 361 2 6" xfId="45714"/>
    <cellStyle name="Normal 361 3" xfId="3235"/>
    <cellStyle name="Normal 361 3 2" xfId="8382"/>
    <cellStyle name="Normal 361 3 2 2" xfId="19165"/>
    <cellStyle name="Normal 361 3 3" xfId="14033"/>
    <cellStyle name="Normal 361 3 4" xfId="42092"/>
    <cellStyle name="Normal 361 3 5" xfId="46935"/>
    <cellStyle name="Normal 361 4" xfId="6099"/>
    <cellStyle name="Normal 361 4 2" xfId="16882"/>
    <cellStyle name="Normal 361 5" xfId="11726"/>
    <cellStyle name="Normal 361 6" xfId="39822"/>
    <cellStyle name="Normal 361 7" xfId="44669"/>
    <cellStyle name="Normal 362" xfId="899"/>
    <cellStyle name="Normal 362 2" xfId="1982"/>
    <cellStyle name="Normal 362 2 2" xfId="4291"/>
    <cellStyle name="Normal 362 2 2 2" xfId="9438"/>
    <cellStyle name="Normal 362 2 2 2 2" xfId="20221"/>
    <cellStyle name="Normal 362 2 2 3" xfId="15089"/>
    <cellStyle name="Normal 362 2 2 4" xfId="43148"/>
    <cellStyle name="Normal 362 2 2 5" xfId="47991"/>
    <cellStyle name="Normal 362 2 3" xfId="7157"/>
    <cellStyle name="Normal 362 2 3 2" xfId="17940"/>
    <cellStyle name="Normal 362 2 4" xfId="12802"/>
    <cellStyle name="Normal 362 2 5" xfId="40872"/>
    <cellStyle name="Normal 362 2 6" xfId="45715"/>
    <cellStyle name="Normal 362 3" xfId="3236"/>
    <cellStyle name="Normal 362 3 2" xfId="8383"/>
    <cellStyle name="Normal 362 3 2 2" xfId="19166"/>
    <cellStyle name="Normal 362 3 3" xfId="14034"/>
    <cellStyle name="Normal 362 3 4" xfId="42093"/>
    <cellStyle name="Normal 362 3 5" xfId="46936"/>
    <cellStyle name="Normal 362 4" xfId="6100"/>
    <cellStyle name="Normal 362 4 2" xfId="16883"/>
    <cellStyle name="Normal 362 5" xfId="11727"/>
    <cellStyle name="Normal 362 6" xfId="39823"/>
    <cellStyle name="Normal 362 7" xfId="44670"/>
    <cellStyle name="Normal 363" xfId="900"/>
    <cellStyle name="Normal 363 2" xfId="1983"/>
    <cellStyle name="Normal 363 2 2" xfId="4292"/>
    <cellStyle name="Normal 363 2 2 2" xfId="9439"/>
    <cellStyle name="Normal 363 2 2 2 2" xfId="20222"/>
    <cellStyle name="Normal 363 2 2 3" xfId="15090"/>
    <cellStyle name="Normal 363 2 2 4" xfId="43149"/>
    <cellStyle name="Normal 363 2 2 5" xfId="47992"/>
    <cellStyle name="Normal 363 2 3" xfId="7158"/>
    <cellStyle name="Normal 363 2 3 2" xfId="17941"/>
    <cellStyle name="Normal 363 2 4" xfId="12803"/>
    <cellStyle name="Normal 363 2 5" xfId="40873"/>
    <cellStyle name="Normal 363 2 6" xfId="45716"/>
    <cellStyle name="Normal 363 3" xfId="3237"/>
    <cellStyle name="Normal 363 3 2" xfId="8384"/>
    <cellStyle name="Normal 363 3 2 2" xfId="19167"/>
    <cellStyle name="Normal 363 3 3" xfId="14035"/>
    <cellStyle name="Normal 363 3 4" xfId="42094"/>
    <cellStyle name="Normal 363 3 5" xfId="46937"/>
    <cellStyle name="Normal 363 4" xfId="6101"/>
    <cellStyle name="Normal 363 4 2" xfId="16884"/>
    <cellStyle name="Normal 363 5" xfId="11728"/>
    <cellStyle name="Normal 363 6" xfId="39824"/>
    <cellStyle name="Normal 363 7" xfId="44671"/>
    <cellStyle name="Normal 364" xfId="893"/>
    <cellStyle name="Normal 364 2" xfId="1976"/>
    <cellStyle name="Normal 364 2 2" xfId="4285"/>
    <cellStyle name="Normal 364 2 2 2" xfId="9432"/>
    <cellStyle name="Normal 364 2 2 2 2" xfId="20215"/>
    <cellStyle name="Normal 364 2 2 3" xfId="15083"/>
    <cellStyle name="Normal 364 2 2 4" xfId="43142"/>
    <cellStyle name="Normal 364 2 2 5" xfId="47985"/>
    <cellStyle name="Normal 364 2 3" xfId="7151"/>
    <cellStyle name="Normal 364 2 3 2" xfId="17934"/>
    <cellStyle name="Normal 364 2 4" xfId="12796"/>
    <cellStyle name="Normal 364 2 5" xfId="40866"/>
    <cellStyle name="Normal 364 2 6" xfId="45709"/>
    <cellStyle name="Normal 364 3" xfId="3230"/>
    <cellStyle name="Normal 364 3 2" xfId="8377"/>
    <cellStyle name="Normal 364 3 2 2" xfId="19160"/>
    <cellStyle name="Normal 364 3 3" xfId="14028"/>
    <cellStyle name="Normal 364 3 4" xfId="42087"/>
    <cellStyle name="Normal 364 3 5" xfId="46930"/>
    <cellStyle name="Normal 364 4" xfId="6094"/>
    <cellStyle name="Normal 364 4 2" xfId="16877"/>
    <cellStyle name="Normal 364 5" xfId="11721"/>
    <cellStyle name="Normal 364 6" xfId="39817"/>
    <cellStyle name="Normal 364 7" xfId="44664"/>
    <cellStyle name="Normal 365" xfId="901"/>
    <cellStyle name="Normal 365 2" xfId="1984"/>
    <cellStyle name="Normal 365 2 2" xfId="4293"/>
    <cellStyle name="Normal 365 2 2 2" xfId="9440"/>
    <cellStyle name="Normal 365 2 2 2 2" xfId="20223"/>
    <cellStyle name="Normal 365 2 2 3" xfId="15091"/>
    <cellStyle name="Normal 365 2 2 4" xfId="43150"/>
    <cellStyle name="Normal 365 2 2 5" xfId="47993"/>
    <cellStyle name="Normal 365 2 3" xfId="7159"/>
    <cellStyle name="Normal 365 2 3 2" xfId="17942"/>
    <cellStyle name="Normal 365 2 4" xfId="12804"/>
    <cellStyle name="Normal 365 2 5" xfId="40874"/>
    <cellStyle name="Normal 365 2 6" xfId="45717"/>
    <cellStyle name="Normal 365 3" xfId="3238"/>
    <cellStyle name="Normal 365 3 2" xfId="8385"/>
    <cellStyle name="Normal 365 3 2 2" xfId="19168"/>
    <cellStyle name="Normal 365 3 3" xfId="14036"/>
    <cellStyle name="Normal 365 3 4" xfId="42095"/>
    <cellStyle name="Normal 365 3 5" xfId="46938"/>
    <cellStyle name="Normal 365 4" xfId="6102"/>
    <cellStyle name="Normal 365 4 2" xfId="16885"/>
    <cellStyle name="Normal 365 5" xfId="11729"/>
    <cellStyle name="Normal 365 6" xfId="39825"/>
    <cellStyle name="Normal 365 7" xfId="44672"/>
    <cellStyle name="Normal 366" xfId="892"/>
    <cellStyle name="Normal 366 2" xfId="1975"/>
    <cellStyle name="Normal 366 2 2" xfId="4284"/>
    <cellStyle name="Normal 366 2 2 2" xfId="9431"/>
    <cellStyle name="Normal 366 2 2 2 2" xfId="20214"/>
    <cellStyle name="Normal 366 2 2 3" xfId="15082"/>
    <cellStyle name="Normal 366 2 2 4" xfId="43141"/>
    <cellStyle name="Normal 366 2 2 5" xfId="47984"/>
    <cellStyle name="Normal 366 2 3" xfId="7150"/>
    <cellStyle name="Normal 366 2 3 2" xfId="17933"/>
    <cellStyle name="Normal 366 2 4" xfId="12795"/>
    <cellStyle name="Normal 366 2 5" xfId="40865"/>
    <cellStyle name="Normal 366 2 6" xfId="45708"/>
    <cellStyle name="Normal 366 3" xfId="3229"/>
    <cellStyle name="Normal 366 3 2" xfId="8376"/>
    <cellStyle name="Normal 366 3 2 2" xfId="19159"/>
    <cellStyle name="Normal 366 3 3" xfId="14027"/>
    <cellStyle name="Normal 366 3 4" xfId="42086"/>
    <cellStyle name="Normal 366 3 5" xfId="46929"/>
    <cellStyle name="Normal 366 4" xfId="6093"/>
    <cellStyle name="Normal 366 4 2" xfId="16876"/>
    <cellStyle name="Normal 366 5" xfId="11720"/>
    <cellStyle name="Normal 366 6" xfId="39816"/>
    <cellStyle name="Normal 366 7" xfId="44663"/>
    <cellStyle name="Normal 367" xfId="902"/>
    <cellStyle name="Normal 367 2" xfId="1985"/>
    <cellStyle name="Normal 367 2 2" xfId="4294"/>
    <cellStyle name="Normal 367 2 2 2" xfId="9441"/>
    <cellStyle name="Normal 367 2 2 2 2" xfId="20224"/>
    <cellStyle name="Normal 367 2 2 3" xfId="15092"/>
    <cellStyle name="Normal 367 2 2 4" xfId="43151"/>
    <cellStyle name="Normal 367 2 2 5" xfId="47994"/>
    <cellStyle name="Normal 367 2 3" xfId="7160"/>
    <cellStyle name="Normal 367 2 3 2" xfId="17943"/>
    <cellStyle name="Normal 367 2 4" xfId="12805"/>
    <cellStyle name="Normal 367 2 5" xfId="40875"/>
    <cellStyle name="Normal 367 2 6" xfId="45718"/>
    <cellStyle name="Normal 367 3" xfId="3239"/>
    <cellStyle name="Normal 367 3 2" xfId="8386"/>
    <cellStyle name="Normal 367 3 2 2" xfId="19169"/>
    <cellStyle name="Normal 367 3 3" xfId="14037"/>
    <cellStyle name="Normal 367 3 4" xfId="42096"/>
    <cellStyle name="Normal 367 3 5" xfId="46939"/>
    <cellStyle name="Normal 367 4" xfId="6103"/>
    <cellStyle name="Normal 367 4 2" xfId="16886"/>
    <cellStyle name="Normal 367 5" xfId="11730"/>
    <cellStyle name="Normal 367 6" xfId="39826"/>
    <cellStyle name="Normal 367 7" xfId="44673"/>
    <cellStyle name="Normal 368" xfId="903"/>
    <cellStyle name="Normal 368 2" xfId="1986"/>
    <cellStyle name="Normal 368 2 2" xfId="4295"/>
    <cellStyle name="Normal 368 2 2 2" xfId="9442"/>
    <cellStyle name="Normal 368 2 2 2 2" xfId="20225"/>
    <cellStyle name="Normal 368 2 2 3" xfId="15093"/>
    <cellStyle name="Normal 368 2 2 4" xfId="43152"/>
    <cellStyle name="Normal 368 2 2 5" xfId="47995"/>
    <cellStyle name="Normal 368 2 3" xfId="7161"/>
    <cellStyle name="Normal 368 2 3 2" xfId="17944"/>
    <cellStyle name="Normal 368 2 4" xfId="12806"/>
    <cellStyle name="Normal 368 2 5" xfId="40876"/>
    <cellStyle name="Normal 368 2 6" xfId="45719"/>
    <cellStyle name="Normal 368 3" xfId="3240"/>
    <cellStyle name="Normal 368 3 2" xfId="8387"/>
    <cellStyle name="Normal 368 3 2 2" xfId="19170"/>
    <cellStyle name="Normal 368 3 3" xfId="14038"/>
    <cellStyle name="Normal 368 3 4" xfId="42097"/>
    <cellStyle name="Normal 368 3 5" xfId="46940"/>
    <cellStyle name="Normal 368 4" xfId="6104"/>
    <cellStyle name="Normal 368 4 2" xfId="16887"/>
    <cellStyle name="Normal 368 5" xfId="11731"/>
    <cellStyle name="Normal 368 6" xfId="39827"/>
    <cellStyle name="Normal 368 7" xfId="44674"/>
    <cellStyle name="Normal 369" xfId="904"/>
    <cellStyle name="Normal 369 2" xfId="1987"/>
    <cellStyle name="Normal 369 2 2" xfId="4296"/>
    <cellStyle name="Normal 369 2 2 2" xfId="9443"/>
    <cellStyle name="Normal 369 2 2 2 2" xfId="20226"/>
    <cellStyle name="Normal 369 2 2 3" xfId="15094"/>
    <cellStyle name="Normal 369 2 2 4" xfId="43153"/>
    <cellStyle name="Normal 369 2 2 5" xfId="47996"/>
    <cellStyle name="Normal 369 2 3" xfId="7162"/>
    <cellStyle name="Normal 369 2 3 2" xfId="17945"/>
    <cellStyle name="Normal 369 2 4" xfId="12807"/>
    <cellStyle name="Normal 369 2 5" xfId="40877"/>
    <cellStyle name="Normal 369 2 6" xfId="45720"/>
    <cellStyle name="Normal 369 3" xfId="3241"/>
    <cellStyle name="Normal 369 3 2" xfId="8388"/>
    <cellStyle name="Normal 369 3 2 2" xfId="19171"/>
    <cellStyle name="Normal 369 3 3" xfId="14039"/>
    <cellStyle name="Normal 369 3 4" xfId="42098"/>
    <cellStyle name="Normal 369 3 5" xfId="46941"/>
    <cellStyle name="Normal 369 4" xfId="6105"/>
    <cellStyle name="Normal 369 4 2" xfId="16888"/>
    <cellStyle name="Normal 369 5" xfId="11732"/>
    <cellStyle name="Normal 369 6" xfId="39828"/>
    <cellStyle name="Normal 369 7" xfId="44675"/>
    <cellStyle name="Normal 37" xfId="366"/>
    <cellStyle name="Normal 370" xfId="905"/>
    <cellStyle name="Normal 370 2" xfId="1988"/>
    <cellStyle name="Normal 370 2 2" xfId="4297"/>
    <cellStyle name="Normal 370 2 2 2" xfId="9444"/>
    <cellStyle name="Normal 370 2 2 2 2" xfId="20227"/>
    <cellStyle name="Normal 370 2 2 3" xfId="15095"/>
    <cellStyle name="Normal 370 2 2 4" xfId="43154"/>
    <cellStyle name="Normal 370 2 2 5" xfId="47997"/>
    <cellStyle name="Normal 370 2 3" xfId="7163"/>
    <cellStyle name="Normal 370 2 3 2" xfId="17946"/>
    <cellStyle name="Normal 370 2 4" xfId="12808"/>
    <cellStyle name="Normal 370 2 5" xfId="40878"/>
    <cellStyle name="Normal 370 2 6" xfId="45721"/>
    <cellStyle name="Normal 370 3" xfId="3242"/>
    <cellStyle name="Normal 370 3 2" xfId="8389"/>
    <cellStyle name="Normal 370 3 2 2" xfId="19172"/>
    <cellStyle name="Normal 370 3 3" xfId="14040"/>
    <cellStyle name="Normal 370 3 4" xfId="42099"/>
    <cellStyle name="Normal 370 3 5" xfId="46942"/>
    <cellStyle name="Normal 370 4" xfId="6106"/>
    <cellStyle name="Normal 370 4 2" xfId="16889"/>
    <cellStyle name="Normal 370 5" xfId="11733"/>
    <cellStyle name="Normal 370 6" xfId="39829"/>
    <cellStyle name="Normal 370 7" xfId="44676"/>
    <cellStyle name="Normal 371" xfId="907"/>
    <cellStyle name="Normal 371 2" xfId="1990"/>
    <cellStyle name="Normal 371 2 2" xfId="4299"/>
    <cellStyle name="Normal 371 2 2 2" xfId="9446"/>
    <cellStyle name="Normal 371 2 2 2 2" xfId="20229"/>
    <cellStyle name="Normal 371 2 2 3" xfId="15097"/>
    <cellStyle name="Normal 371 2 2 4" xfId="43156"/>
    <cellStyle name="Normal 371 2 2 5" xfId="47999"/>
    <cellStyle name="Normal 371 2 3" xfId="7165"/>
    <cellStyle name="Normal 371 2 3 2" xfId="17948"/>
    <cellStyle name="Normal 371 2 4" xfId="12810"/>
    <cellStyle name="Normal 371 2 5" xfId="40880"/>
    <cellStyle name="Normal 371 2 6" xfId="45723"/>
    <cellStyle name="Normal 371 3" xfId="3244"/>
    <cellStyle name="Normal 371 3 2" xfId="8391"/>
    <cellStyle name="Normal 371 3 2 2" xfId="19174"/>
    <cellStyle name="Normal 371 3 3" xfId="14042"/>
    <cellStyle name="Normal 371 3 4" xfId="42101"/>
    <cellStyle name="Normal 371 3 5" xfId="46944"/>
    <cellStyle name="Normal 371 4" xfId="6108"/>
    <cellStyle name="Normal 371 4 2" xfId="16891"/>
    <cellStyle name="Normal 371 5" xfId="11735"/>
    <cellStyle name="Normal 371 6" xfId="39831"/>
    <cellStyle name="Normal 371 7" xfId="44678"/>
    <cellStyle name="Normal 372" xfId="908"/>
    <cellStyle name="Normal 372 2" xfId="1991"/>
    <cellStyle name="Normal 372 2 2" xfId="4300"/>
    <cellStyle name="Normal 372 2 2 2" xfId="9447"/>
    <cellStyle name="Normal 372 2 2 2 2" xfId="20230"/>
    <cellStyle name="Normal 372 2 2 3" xfId="15098"/>
    <cellStyle name="Normal 372 2 2 4" xfId="43157"/>
    <cellStyle name="Normal 372 2 2 5" xfId="48000"/>
    <cellStyle name="Normal 372 2 3" xfId="7166"/>
    <cellStyle name="Normal 372 2 3 2" xfId="17949"/>
    <cellStyle name="Normal 372 2 4" xfId="12811"/>
    <cellStyle name="Normal 372 2 5" xfId="40881"/>
    <cellStyle name="Normal 372 2 6" xfId="45724"/>
    <cellStyle name="Normal 372 3" xfId="3245"/>
    <cellStyle name="Normal 372 3 2" xfId="8392"/>
    <cellStyle name="Normal 372 3 2 2" xfId="19175"/>
    <cellStyle name="Normal 372 3 3" xfId="14043"/>
    <cellStyle name="Normal 372 3 4" xfId="42102"/>
    <cellStyle name="Normal 372 3 5" xfId="46945"/>
    <cellStyle name="Normal 372 4" xfId="6109"/>
    <cellStyle name="Normal 372 4 2" xfId="16892"/>
    <cellStyle name="Normal 372 5" xfId="11736"/>
    <cellStyle name="Normal 372 6" xfId="39832"/>
    <cellStyle name="Normal 372 7" xfId="44679"/>
    <cellStyle name="Normal 373" xfId="931"/>
    <cellStyle name="Normal 373 2" xfId="2014"/>
    <cellStyle name="Normal 373 2 2" xfId="4323"/>
    <cellStyle name="Normal 373 2 2 2" xfId="9470"/>
    <cellStyle name="Normal 373 2 2 2 2" xfId="20253"/>
    <cellStyle name="Normal 373 2 2 3" xfId="15121"/>
    <cellStyle name="Normal 373 2 2 4" xfId="43180"/>
    <cellStyle name="Normal 373 2 2 5" xfId="48023"/>
    <cellStyle name="Normal 373 2 3" xfId="7189"/>
    <cellStyle name="Normal 373 2 3 2" xfId="17972"/>
    <cellStyle name="Normal 373 2 4" xfId="12834"/>
    <cellStyle name="Normal 373 2 5" xfId="40904"/>
    <cellStyle name="Normal 373 2 6" xfId="45747"/>
    <cellStyle name="Normal 373 3" xfId="3268"/>
    <cellStyle name="Normal 373 3 2" xfId="8415"/>
    <cellStyle name="Normal 373 3 2 2" xfId="19198"/>
    <cellStyle name="Normal 373 3 3" xfId="14066"/>
    <cellStyle name="Normal 373 3 4" xfId="42125"/>
    <cellStyle name="Normal 373 3 5" xfId="46968"/>
    <cellStyle name="Normal 373 4" xfId="6132"/>
    <cellStyle name="Normal 373 4 2" xfId="16915"/>
    <cellStyle name="Normal 373 5" xfId="11759"/>
    <cellStyle name="Normal 373 6" xfId="39855"/>
    <cellStyle name="Normal 373 7" xfId="44702"/>
    <cellStyle name="Normal 374" xfId="937"/>
    <cellStyle name="Normal 374 2" xfId="2020"/>
    <cellStyle name="Normal 374 2 2" xfId="4329"/>
    <cellStyle name="Normal 374 2 2 2" xfId="9476"/>
    <cellStyle name="Normal 374 2 2 2 2" xfId="20259"/>
    <cellStyle name="Normal 374 2 2 3" xfId="15127"/>
    <cellStyle name="Normal 374 2 2 4" xfId="43186"/>
    <cellStyle name="Normal 374 2 2 5" xfId="48029"/>
    <cellStyle name="Normal 374 2 3" xfId="7195"/>
    <cellStyle name="Normal 374 2 3 2" xfId="17978"/>
    <cellStyle name="Normal 374 2 4" xfId="12840"/>
    <cellStyle name="Normal 374 2 5" xfId="40910"/>
    <cellStyle name="Normal 374 2 6" xfId="45753"/>
    <cellStyle name="Normal 374 3" xfId="3274"/>
    <cellStyle name="Normal 374 3 2" xfId="8421"/>
    <cellStyle name="Normal 374 3 2 2" xfId="19204"/>
    <cellStyle name="Normal 374 3 3" xfId="14072"/>
    <cellStyle name="Normal 374 3 4" xfId="42131"/>
    <cellStyle name="Normal 374 3 5" xfId="46974"/>
    <cellStyle name="Normal 374 4" xfId="6138"/>
    <cellStyle name="Normal 374 4 2" xfId="16921"/>
    <cellStyle name="Normal 374 5" xfId="11765"/>
    <cellStyle name="Normal 374 6" xfId="39861"/>
    <cellStyle name="Normal 374 7" xfId="44708"/>
    <cellStyle name="Normal 375" xfId="927"/>
    <cellStyle name="Normal 375 2" xfId="2010"/>
    <cellStyle name="Normal 375 2 2" xfId="4319"/>
    <cellStyle name="Normal 375 2 2 2" xfId="9466"/>
    <cellStyle name="Normal 375 2 2 2 2" xfId="20249"/>
    <cellStyle name="Normal 375 2 2 3" xfId="15117"/>
    <cellStyle name="Normal 375 2 2 4" xfId="43176"/>
    <cellStyle name="Normal 375 2 2 5" xfId="48019"/>
    <cellStyle name="Normal 375 2 3" xfId="7185"/>
    <cellStyle name="Normal 375 2 3 2" xfId="17968"/>
    <cellStyle name="Normal 375 2 4" xfId="12830"/>
    <cellStyle name="Normal 375 2 5" xfId="40900"/>
    <cellStyle name="Normal 375 2 6" xfId="45743"/>
    <cellStyle name="Normal 375 3" xfId="3264"/>
    <cellStyle name="Normal 375 3 2" xfId="8411"/>
    <cellStyle name="Normal 375 3 2 2" xfId="19194"/>
    <cellStyle name="Normal 375 3 3" xfId="14062"/>
    <cellStyle name="Normal 375 3 4" xfId="42121"/>
    <cellStyle name="Normal 375 3 5" xfId="46964"/>
    <cellStyle name="Normal 375 4" xfId="6128"/>
    <cellStyle name="Normal 375 4 2" xfId="16911"/>
    <cellStyle name="Normal 375 5" xfId="11755"/>
    <cellStyle name="Normal 375 6" xfId="39851"/>
    <cellStyle name="Normal 375 7" xfId="44698"/>
    <cellStyle name="Normal 376" xfId="938"/>
    <cellStyle name="Normal 376 2" xfId="2021"/>
    <cellStyle name="Normal 376 2 2" xfId="4330"/>
    <cellStyle name="Normal 376 2 2 2" xfId="9477"/>
    <cellStyle name="Normal 376 2 2 2 2" xfId="20260"/>
    <cellStyle name="Normal 376 2 2 3" xfId="15128"/>
    <cellStyle name="Normal 376 2 2 4" xfId="43187"/>
    <cellStyle name="Normal 376 2 2 5" xfId="48030"/>
    <cellStyle name="Normal 376 2 3" xfId="7196"/>
    <cellStyle name="Normal 376 2 3 2" xfId="17979"/>
    <cellStyle name="Normal 376 2 4" xfId="12841"/>
    <cellStyle name="Normal 376 2 5" xfId="40911"/>
    <cellStyle name="Normal 376 2 6" xfId="45754"/>
    <cellStyle name="Normal 376 3" xfId="3275"/>
    <cellStyle name="Normal 376 3 2" xfId="8422"/>
    <cellStyle name="Normal 376 3 2 2" xfId="19205"/>
    <cellStyle name="Normal 376 3 3" xfId="14073"/>
    <cellStyle name="Normal 376 3 4" xfId="42132"/>
    <cellStyle name="Normal 376 3 5" xfId="46975"/>
    <cellStyle name="Normal 376 4" xfId="6139"/>
    <cellStyle name="Normal 376 4 2" xfId="16922"/>
    <cellStyle name="Normal 376 5" xfId="11766"/>
    <cellStyle name="Normal 376 6" xfId="39862"/>
    <cellStyle name="Normal 376 7" xfId="44709"/>
    <cellStyle name="Normal 377" xfId="926"/>
    <cellStyle name="Normal 377 2" xfId="2009"/>
    <cellStyle name="Normal 377 2 2" xfId="4318"/>
    <cellStyle name="Normal 377 2 2 2" xfId="9465"/>
    <cellStyle name="Normal 377 2 2 2 2" xfId="20248"/>
    <cellStyle name="Normal 377 2 2 3" xfId="15116"/>
    <cellStyle name="Normal 377 2 2 4" xfId="43175"/>
    <cellStyle name="Normal 377 2 2 5" xfId="48018"/>
    <cellStyle name="Normal 377 2 3" xfId="7184"/>
    <cellStyle name="Normal 377 2 3 2" xfId="17967"/>
    <cellStyle name="Normal 377 2 4" xfId="12829"/>
    <cellStyle name="Normal 377 2 5" xfId="40899"/>
    <cellStyle name="Normal 377 2 6" xfId="45742"/>
    <cellStyle name="Normal 377 3" xfId="3263"/>
    <cellStyle name="Normal 377 3 2" xfId="8410"/>
    <cellStyle name="Normal 377 3 2 2" xfId="19193"/>
    <cellStyle name="Normal 377 3 3" xfId="14061"/>
    <cellStyle name="Normal 377 3 4" xfId="42120"/>
    <cellStyle name="Normal 377 3 5" xfId="46963"/>
    <cellStyle name="Normal 377 4" xfId="6127"/>
    <cellStyle name="Normal 377 4 2" xfId="16910"/>
    <cellStyle name="Normal 377 5" xfId="11754"/>
    <cellStyle name="Normal 377 6" xfId="39850"/>
    <cellStyle name="Normal 377 7" xfId="44697"/>
    <cellStyle name="Normal 378" xfId="939"/>
    <cellStyle name="Normal 378 2" xfId="2022"/>
    <cellStyle name="Normal 378 2 2" xfId="4331"/>
    <cellStyle name="Normal 378 2 2 2" xfId="9478"/>
    <cellStyle name="Normal 378 2 2 2 2" xfId="20261"/>
    <cellStyle name="Normal 378 2 2 3" xfId="15129"/>
    <cellStyle name="Normal 378 2 2 4" xfId="43188"/>
    <cellStyle name="Normal 378 2 2 5" xfId="48031"/>
    <cellStyle name="Normal 378 2 3" xfId="7197"/>
    <cellStyle name="Normal 378 2 3 2" xfId="17980"/>
    <cellStyle name="Normal 378 2 4" xfId="12842"/>
    <cellStyle name="Normal 378 2 5" xfId="40912"/>
    <cellStyle name="Normal 378 2 6" xfId="45755"/>
    <cellStyle name="Normal 378 3" xfId="3276"/>
    <cellStyle name="Normal 378 3 2" xfId="8423"/>
    <cellStyle name="Normal 378 3 2 2" xfId="19206"/>
    <cellStyle name="Normal 378 3 3" xfId="14074"/>
    <cellStyle name="Normal 378 3 4" xfId="42133"/>
    <cellStyle name="Normal 378 3 5" xfId="46976"/>
    <cellStyle name="Normal 378 4" xfId="6140"/>
    <cellStyle name="Normal 378 4 2" xfId="16923"/>
    <cellStyle name="Normal 378 5" xfId="11767"/>
    <cellStyle name="Normal 378 6" xfId="39863"/>
    <cellStyle name="Normal 378 7" xfId="44710"/>
    <cellStyle name="Normal 379" xfId="941"/>
    <cellStyle name="Normal 379 2" xfId="2024"/>
    <cellStyle name="Normal 379 2 2" xfId="4333"/>
    <cellStyle name="Normal 379 2 2 2" xfId="9480"/>
    <cellStyle name="Normal 379 2 2 2 2" xfId="20263"/>
    <cellStyle name="Normal 379 2 2 3" xfId="15131"/>
    <cellStyle name="Normal 379 2 2 4" xfId="43190"/>
    <cellStyle name="Normal 379 2 2 5" xfId="48033"/>
    <cellStyle name="Normal 379 2 3" xfId="7199"/>
    <cellStyle name="Normal 379 2 3 2" xfId="17982"/>
    <cellStyle name="Normal 379 2 4" xfId="12844"/>
    <cellStyle name="Normal 379 2 5" xfId="40914"/>
    <cellStyle name="Normal 379 2 6" xfId="45757"/>
    <cellStyle name="Normal 379 3" xfId="3278"/>
    <cellStyle name="Normal 379 3 2" xfId="8425"/>
    <cellStyle name="Normal 379 3 2 2" xfId="19208"/>
    <cellStyle name="Normal 379 3 3" xfId="14076"/>
    <cellStyle name="Normal 379 3 4" xfId="42135"/>
    <cellStyle name="Normal 379 3 5" xfId="46978"/>
    <cellStyle name="Normal 379 4" xfId="6142"/>
    <cellStyle name="Normal 379 4 2" xfId="16925"/>
    <cellStyle name="Normal 379 5" xfId="11769"/>
    <cellStyle name="Normal 379 6" xfId="39865"/>
    <cellStyle name="Normal 379 7" xfId="44712"/>
    <cellStyle name="Normal 38" xfId="367"/>
    <cellStyle name="Normal 38 2" xfId="1463"/>
    <cellStyle name="Normal 38 2 2" xfId="3778"/>
    <cellStyle name="Normal 38 2 2 2" xfId="8925"/>
    <cellStyle name="Normal 38 2 2 2 2" xfId="19708"/>
    <cellStyle name="Normal 38 2 2 3" xfId="14576"/>
    <cellStyle name="Normal 38 2 2 4" xfId="42635"/>
    <cellStyle name="Normal 38 2 2 5" xfId="47478"/>
    <cellStyle name="Normal 38 2 3" xfId="6645"/>
    <cellStyle name="Normal 38 2 3 2" xfId="17428"/>
    <cellStyle name="Normal 38 2 4" xfId="12285"/>
    <cellStyle name="Normal 38 2 5" xfId="40360"/>
    <cellStyle name="Normal 38 2 6" xfId="45203"/>
    <cellStyle name="Normal 38 3" xfId="2731"/>
    <cellStyle name="Normal 38 3 2" xfId="7886"/>
    <cellStyle name="Normal 38 3 2 2" xfId="18669"/>
    <cellStyle name="Normal 38 3 3" xfId="13537"/>
    <cellStyle name="Normal 38 3 4" xfId="41597"/>
    <cellStyle name="Normal 38 3 5" xfId="46440"/>
    <cellStyle name="Normal 38 4" xfId="5595"/>
    <cellStyle name="Normal 38 4 2" xfId="16385"/>
    <cellStyle name="Normal 38 5" xfId="11214"/>
    <cellStyle name="Normal 38 6" xfId="39315"/>
    <cellStyle name="Normal 38 7" xfId="44161"/>
    <cellStyle name="Normal 380" xfId="942"/>
    <cellStyle name="Normal 380 2" xfId="2025"/>
    <cellStyle name="Normal 380 2 2" xfId="4334"/>
    <cellStyle name="Normal 380 2 2 2" xfId="9481"/>
    <cellStyle name="Normal 380 2 2 2 2" xfId="20264"/>
    <cellStyle name="Normal 380 2 2 3" xfId="15132"/>
    <cellStyle name="Normal 380 2 2 4" xfId="43191"/>
    <cellStyle name="Normal 380 2 2 5" xfId="48034"/>
    <cellStyle name="Normal 380 2 3" xfId="7200"/>
    <cellStyle name="Normal 380 2 3 2" xfId="17983"/>
    <cellStyle name="Normal 380 2 4" xfId="12845"/>
    <cellStyle name="Normal 380 2 5" xfId="40915"/>
    <cellStyle name="Normal 380 2 6" xfId="45758"/>
    <cellStyle name="Normal 380 3" xfId="3279"/>
    <cellStyle name="Normal 380 3 2" xfId="8426"/>
    <cellStyle name="Normal 380 3 2 2" xfId="19209"/>
    <cellStyle name="Normal 380 3 3" xfId="14077"/>
    <cellStyle name="Normal 380 3 4" xfId="42136"/>
    <cellStyle name="Normal 380 3 5" xfId="46979"/>
    <cellStyle name="Normal 380 4" xfId="6143"/>
    <cellStyle name="Normal 380 4 2" xfId="16926"/>
    <cellStyle name="Normal 380 5" xfId="11770"/>
    <cellStyle name="Normal 380 6" xfId="39866"/>
    <cellStyle name="Normal 380 7" xfId="44713"/>
    <cellStyle name="Normal 381" xfId="940"/>
    <cellStyle name="Normal 381 2" xfId="2023"/>
    <cellStyle name="Normal 381 2 2" xfId="4332"/>
    <cellStyle name="Normal 381 2 2 2" xfId="9479"/>
    <cellStyle name="Normal 381 2 2 2 2" xfId="20262"/>
    <cellStyle name="Normal 381 2 2 3" xfId="15130"/>
    <cellStyle name="Normal 381 2 2 4" xfId="43189"/>
    <cellStyle name="Normal 381 2 2 5" xfId="48032"/>
    <cellStyle name="Normal 381 2 3" xfId="7198"/>
    <cellStyle name="Normal 381 2 3 2" xfId="17981"/>
    <cellStyle name="Normal 381 2 4" xfId="12843"/>
    <cellStyle name="Normal 381 2 5" xfId="40913"/>
    <cellStyle name="Normal 381 2 6" xfId="45756"/>
    <cellStyle name="Normal 381 3" xfId="3277"/>
    <cellStyle name="Normal 381 3 2" xfId="8424"/>
    <cellStyle name="Normal 381 3 2 2" xfId="19207"/>
    <cellStyle name="Normal 381 3 3" xfId="14075"/>
    <cellStyle name="Normal 381 3 4" xfId="42134"/>
    <cellStyle name="Normal 381 3 5" xfId="46977"/>
    <cellStyle name="Normal 381 4" xfId="6141"/>
    <cellStyle name="Normal 381 4 2" xfId="16924"/>
    <cellStyle name="Normal 381 5" xfId="11768"/>
    <cellStyle name="Normal 381 6" xfId="39864"/>
    <cellStyle name="Normal 381 7" xfId="44711"/>
    <cellStyle name="Normal 382" xfId="943"/>
    <cellStyle name="Normal 382 2" xfId="2026"/>
    <cellStyle name="Normal 382 2 2" xfId="4335"/>
    <cellStyle name="Normal 382 2 2 2" xfId="9482"/>
    <cellStyle name="Normal 382 2 2 2 2" xfId="20265"/>
    <cellStyle name="Normal 382 2 2 3" xfId="15133"/>
    <cellStyle name="Normal 382 2 2 4" xfId="43192"/>
    <cellStyle name="Normal 382 2 2 5" xfId="48035"/>
    <cellStyle name="Normal 382 2 3" xfId="7201"/>
    <cellStyle name="Normal 382 2 3 2" xfId="17984"/>
    <cellStyle name="Normal 382 2 4" xfId="12846"/>
    <cellStyle name="Normal 382 2 5" xfId="40916"/>
    <cellStyle name="Normal 382 2 6" xfId="45759"/>
    <cellStyle name="Normal 382 3" xfId="3280"/>
    <cellStyle name="Normal 382 3 2" xfId="8427"/>
    <cellStyle name="Normal 382 3 2 2" xfId="19210"/>
    <cellStyle name="Normal 382 3 3" xfId="14078"/>
    <cellStyle name="Normal 382 3 4" xfId="42137"/>
    <cellStyle name="Normal 382 3 5" xfId="46980"/>
    <cellStyle name="Normal 382 4" xfId="6144"/>
    <cellStyle name="Normal 382 4 2" xfId="16927"/>
    <cellStyle name="Normal 382 5" xfId="11771"/>
    <cellStyle name="Normal 382 6" xfId="39867"/>
    <cellStyle name="Normal 382 7" xfId="44714"/>
    <cellStyle name="Normal 383" xfId="925"/>
    <cellStyle name="Normal 383 2" xfId="2008"/>
    <cellStyle name="Normal 383 2 2" xfId="4317"/>
    <cellStyle name="Normal 383 2 2 2" xfId="9464"/>
    <cellStyle name="Normal 383 2 2 2 2" xfId="20247"/>
    <cellStyle name="Normal 383 2 2 3" xfId="15115"/>
    <cellStyle name="Normal 383 2 2 4" xfId="43174"/>
    <cellStyle name="Normal 383 2 2 5" xfId="48017"/>
    <cellStyle name="Normal 383 2 3" xfId="7183"/>
    <cellStyle name="Normal 383 2 3 2" xfId="17966"/>
    <cellStyle name="Normal 383 2 4" xfId="12828"/>
    <cellStyle name="Normal 383 2 5" xfId="40898"/>
    <cellStyle name="Normal 383 2 6" xfId="45741"/>
    <cellStyle name="Normal 383 3" xfId="3262"/>
    <cellStyle name="Normal 383 3 2" xfId="8409"/>
    <cellStyle name="Normal 383 3 2 2" xfId="19192"/>
    <cellStyle name="Normal 383 3 3" xfId="14060"/>
    <cellStyle name="Normal 383 3 4" xfId="42119"/>
    <cellStyle name="Normal 383 3 5" xfId="46962"/>
    <cellStyle name="Normal 383 4" xfId="6126"/>
    <cellStyle name="Normal 383 4 2" xfId="16909"/>
    <cellStyle name="Normal 383 5" xfId="11753"/>
    <cellStyle name="Normal 383 6" xfId="39849"/>
    <cellStyle name="Normal 383 7" xfId="44696"/>
    <cellStyle name="Normal 384" xfId="953"/>
    <cellStyle name="Normal 384 2" xfId="2036"/>
    <cellStyle name="Normal 384 2 2" xfId="4345"/>
    <cellStyle name="Normal 384 2 2 2" xfId="9492"/>
    <cellStyle name="Normal 384 2 2 2 2" xfId="20275"/>
    <cellStyle name="Normal 384 2 2 3" xfId="15143"/>
    <cellStyle name="Normal 384 2 2 4" xfId="43202"/>
    <cellStyle name="Normal 384 2 2 5" xfId="48045"/>
    <cellStyle name="Normal 384 2 3" xfId="7211"/>
    <cellStyle name="Normal 384 2 3 2" xfId="17994"/>
    <cellStyle name="Normal 384 2 4" xfId="12856"/>
    <cellStyle name="Normal 384 2 5" xfId="40926"/>
    <cellStyle name="Normal 384 2 6" xfId="45769"/>
    <cellStyle name="Normal 384 3" xfId="3290"/>
    <cellStyle name="Normal 384 3 2" xfId="8437"/>
    <cellStyle name="Normal 384 3 2 2" xfId="19220"/>
    <cellStyle name="Normal 384 3 3" xfId="14088"/>
    <cellStyle name="Normal 384 3 4" xfId="42147"/>
    <cellStyle name="Normal 384 3 5" xfId="46990"/>
    <cellStyle name="Normal 384 4" xfId="6154"/>
    <cellStyle name="Normal 384 4 2" xfId="16937"/>
    <cellStyle name="Normal 384 5" xfId="11781"/>
    <cellStyle name="Normal 384 6" xfId="39877"/>
    <cellStyle name="Normal 384 7" xfId="44724"/>
    <cellStyle name="Normal 385" xfId="954"/>
    <cellStyle name="Normal 385 2" xfId="2037"/>
    <cellStyle name="Normal 385 2 2" xfId="4346"/>
    <cellStyle name="Normal 385 2 2 2" xfId="9493"/>
    <cellStyle name="Normal 385 2 2 2 2" xfId="20276"/>
    <cellStyle name="Normal 385 2 2 3" xfId="15144"/>
    <cellStyle name="Normal 385 2 2 4" xfId="43203"/>
    <cellStyle name="Normal 385 2 2 5" xfId="48046"/>
    <cellStyle name="Normal 385 2 3" xfId="7212"/>
    <cellStyle name="Normal 385 2 3 2" xfId="17995"/>
    <cellStyle name="Normal 385 2 4" xfId="12857"/>
    <cellStyle name="Normal 385 2 5" xfId="40927"/>
    <cellStyle name="Normal 385 2 6" xfId="45770"/>
    <cellStyle name="Normal 385 3" xfId="3291"/>
    <cellStyle name="Normal 385 3 2" xfId="8438"/>
    <cellStyle name="Normal 385 3 2 2" xfId="19221"/>
    <cellStyle name="Normal 385 3 3" xfId="14089"/>
    <cellStyle name="Normal 385 3 4" xfId="42148"/>
    <cellStyle name="Normal 385 3 5" xfId="46991"/>
    <cellStyle name="Normal 385 4" xfId="6155"/>
    <cellStyle name="Normal 385 4 2" xfId="16938"/>
    <cellStyle name="Normal 385 5" xfId="11782"/>
    <cellStyle name="Normal 385 6" xfId="39878"/>
    <cellStyle name="Normal 385 7" xfId="44725"/>
    <cellStyle name="Normal 386" xfId="955"/>
    <cellStyle name="Normal 386 2" xfId="2038"/>
    <cellStyle name="Normal 386 2 2" xfId="4347"/>
    <cellStyle name="Normal 386 2 2 2" xfId="9494"/>
    <cellStyle name="Normal 386 2 2 2 2" xfId="20277"/>
    <cellStyle name="Normal 386 2 2 3" xfId="15145"/>
    <cellStyle name="Normal 386 2 2 4" xfId="43204"/>
    <cellStyle name="Normal 386 2 2 5" xfId="48047"/>
    <cellStyle name="Normal 386 2 3" xfId="7213"/>
    <cellStyle name="Normal 386 2 3 2" xfId="17996"/>
    <cellStyle name="Normal 386 2 4" xfId="12858"/>
    <cellStyle name="Normal 386 2 5" xfId="40928"/>
    <cellStyle name="Normal 386 2 6" xfId="45771"/>
    <cellStyle name="Normal 386 3" xfId="3292"/>
    <cellStyle name="Normal 386 3 2" xfId="8439"/>
    <cellStyle name="Normal 386 3 2 2" xfId="19222"/>
    <cellStyle name="Normal 386 3 3" xfId="14090"/>
    <cellStyle name="Normal 386 3 4" xfId="42149"/>
    <cellStyle name="Normal 386 3 5" xfId="46992"/>
    <cellStyle name="Normal 386 4" xfId="6156"/>
    <cellStyle name="Normal 386 4 2" xfId="16939"/>
    <cellStyle name="Normal 386 5" xfId="11783"/>
    <cellStyle name="Normal 386 6" xfId="39879"/>
    <cellStyle name="Normal 386 7" xfId="44726"/>
    <cellStyle name="Normal 387" xfId="956"/>
    <cellStyle name="Normal 387 2" xfId="2039"/>
    <cellStyle name="Normal 387 2 2" xfId="4348"/>
    <cellStyle name="Normal 387 2 2 2" xfId="9495"/>
    <cellStyle name="Normal 387 2 2 2 2" xfId="20278"/>
    <cellStyle name="Normal 387 2 2 3" xfId="15146"/>
    <cellStyle name="Normal 387 2 2 4" xfId="43205"/>
    <cellStyle name="Normal 387 2 2 5" xfId="48048"/>
    <cellStyle name="Normal 387 2 3" xfId="7214"/>
    <cellStyle name="Normal 387 2 3 2" xfId="17997"/>
    <cellStyle name="Normal 387 2 4" xfId="12859"/>
    <cellStyle name="Normal 387 2 5" xfId="40929"/>
    <cellStyle name="Normal 387 2 6" xfId="45772"/>
    <cellStyle name="Normal 387 3" xfId="3293"/>
    <cellStyle name="Normal 387 3 2" xfId="8440"/>
    <cellStyle name="Normal 387 3 2 2" xfId="19223"/>
    <cellStyle name="Normal 387 3 3" xfId="14091"/>
    <cellStyle name="Normal 387 3 4" xfId="42150"/>
    <cellStyle name="Normal 387 3 5" xfId="46993"/>
    <cellStyle name="Normal 387 4" xfId="6157"/>
    <cellStyle name="Normal 387 4 2" xfId="16940"/>
    <cellStyle name="Normal 387 5" xfId="11784"/>
    <cellStyle name="Normal 387 6" xfId="39880"/>
    <cellStyle name="Normal 387 7" xfId="44727"/>
    <cellStyle name="Normal 388" xfId="957"/>
    <cellStyle name="Normal 388 2" xfId="2040"/>
    <cellStyle name="Normal 388 2 2" xfId="4349"/>
    <cellStyle name="Normal 388 2 2 2" xfId="9496"/>
    <cellStyle name="Normal 388 2 2 2 2" xfId="20279"/>
    <cellStyle name="Normal 388 2 2 3" xfId="15147"/>
    <cellStyle name="Normal 388 2 2 4" xfId="43206"/>
    <cellStyle name="Normal 388 2 2 5" xfId="48049"/>
    <cellStyle name="Normal 388 2 3" xfId="7215"/>
    <cellStyle name="Normal 388 2 3 2" xfId="17998"/>
    <cellStyle name="Normal 388 2 4" xfId="12860"/>
    <cellStyle name="Normal 388 2 5" xfId="40930"/>
    <cellStyle name="Normal 388 2 6" xfId="45773"/>
    <cellStyle name="Normal 388 3" xfId="3294"/>
    <cellStyle name="Normal 388 3 2" xfId="8441"/>
    <cellStyle name="Normal 388 3 2 2" xfId="19224"/>
    <cellStyle name="Normal 388 3 3" xfId="14092"/>
    <cellStyle name="Normal 388 3 4" xfId="42151"/>
    <cellStyle name="Normal 388 3 5" xfId="46994"/>
    <cellStyle name="Normal 388 4" xfId="6158"/>
    <cellStyle name="Normal 388 4 2" xfId="16941"/>
    <cellStyle name="Normal 388 5" xfId="11785"/>
    <cellStyle name="Normal 388 6" xfId="39881"/>
    <cellStyle name="Normal 388 7" xfId="44728"/>
    <cellStyle name="Normal 389" xfId="958"/>
    <cellStyle name="Normal 389 2" xfId="2041"/>
    <cellStyle name="Normal 389 2 2" xfId="4350"/>
    <cellStyle name="Normal 389 2 2 2" xfId="9497"/>
    <cellStyle name="Normal 389 2 2 2 2" xfId="20280"/>
    <cellStyle name="Normal 389 2 2 3" xfId="15148"/>
    <cellStyle name="Normal 389 2 2 4" xfId="43207"/>
    <cellStyle name="Normal 389 2 2 5" xfId="48050"/>
    <cellStyle name="Normal 389 2 3" xfId="7216"/>
    <cellStyle name="Normal 389 2 3 2" xfId="17999"/>
    <cellStyle name="Normal 389 2 4" xfId="12861"/>
    <cellStyle name="Normal 389 2 5" xfId="40931"/>
    <cellStyle name="Normal 389 2 6" xfId="45774"/>
    <cellStyle name="Normal 389 3" xfId="3295"/>
    <cellStyle name="Normal 389 3 2" xfId="8442"/>
    <cellStyle name="Normal 389 3 2 2" xfId="19225"/>
    <cellStyle name="Normal 389 3 3" xfId="14093"/>
    <cellStyle name="Normal 389 3 4" xfId="42152"/>
    <cellStyle name="Normal 389 3 5" xfId="46995"/>
    <cellStyle name="Normal 389 4" xfId="6159"/>
    <cellStyle name="Normal 389 4 2" xfId="16942"/>
    <cellStyle name="Normal 389 5" xfId="11786"/>
    <cellStyle name="Normal 389 6" xfId="39882"/>
    <cellStyle name="Normal 389 7" xfId="44729"/>
    <cellStyle name="Normal 39" xfId="368"/>
    <cellStyle name="Normal 39 2" xfId="1464"/>
    <cellStyle name="Normal 39 2 2" xfId="3779"/>
    <cellStyle name="Normal 39 2 2 2" xfId="8926"/>
    <cellStyle name="Normal 39 2 2 2 2" xfId="19709"/>
    <cellStyle name="Normal 39 2 2 3" xfId="14577"/>
    <cellStyle name="Normal 39 2 2 4" xfId="42636"/>
    <cellStyle name="Normal 39 2 2 5" xfId="47479"/>
    <cellStyle name="Normal 39 2 3" xfId="6646"/>
    <cellStyle name="Normal 39 2 3 2" xfId="17429"/>
    <cellStyle name="Normal 39 2 4" xfId="12286"/>
    <cellStyle name="Normal 39 2 5" xfId="40361"/>
    <cellStyle name="Normal 39 2 6" xfId="45204"/>
    <cellStyle name="Normal 39 3" xfId="2732"/>
    <cellStyle name="Normal 39 3 2" xfId="7887"/>
    <cellStyle name="Normal 39 3 2 2" xfId="18670"/>
    <cellStyle name="Normal 39 3 3" xfId="13538"/>
    <cellStyle name="Normal 39 3 4" xfId="41598"/>
    <cellStyle name="Normal 39 3 5" xfId="46441"/>
    <cellStyle name="Normal 39 4" xfId="5596"/>
    <cellStyle name="Normal 39 4 2" xfId="16386"/>
    <cellStyle name="Normal 39 5" xfId="11215"/>
    <cellStyle name="Normal 39 6" xfId="39316"/>
    <cellStyle name="Normal 39 7" xfId="44162"/>
    <cellStyle name="Normal 390" xfId="959"/>
    <cellStyle name="Normal 390 2" xfId="2042"/>
    <cellStyle name="Normal 390 2 2" xfId="4351"/>
    <cellStyle name="Normal 390 2 2 2" xfId="9498"/>
    <cellStyle name="Normal 390 2 2 2 2" xfId="20281"/>
    <cellStyle name="Normal 390 2 2 3" xfId="15149"/>
    <cellStyle name="Normal 390 2 2 4" xfId="43208"/>
    <cellStyle name="Normal 390 2 2 5" xfId="48051"/>
    <cellStyle name="Normal 390 2 3" xfId="7217"/>
    <cellStyle name="Normal 390 2 3 2" xfId="18000"/>
    <cellStyle name="Normal 390 2 4" xfId="12862"/>
    <cellStyle name="Normal 390 2 5" xfId="40932"/>
    <cellStyle name="Normal 390 2 6" xfId="45775"/>
    <cellStyle name="Normal 390 3" xfId="3296"/>
    <cellStyle name="Normal 390 3 2" xfId="8443"/>
    <cellStyle name="Normal 390 3 2 2" xfId="19226"/>
    <cellStyle name="Normal 390 3 3" xfId="14094"/>
    <cellStyle name="Normal 390 3 4" xfId="42153"/>
    <cellStyle name="Normal 390 3 5" xfId="46996"/>
    <cellStyle name="Normal 390 4" xfId="6160"/>
    <cellStyle name="Normal 390 4 2" xfId="16943"/>
    <cellStyle name="Normal 390 5" xfId="11787"/>
    <cellStyle name="Normal 390 6" xfId="39883"/>
    <cellStyle name="Normal 390 7" xfId="44730"/>
    <cellStyle name="Normal 391" xfId="960"/>
    <cellStyle name="Normal 391 2" xfId="2043"/>
    <cellStyle name="Normal 391 2 2" xfId="4352"/>
    <cellStyle name="Normal 391 2 2 2" xfId="9499"/>
    <cellStyle name="Normal 391 2 2 2 2" xfId="20282"/>
    <cellStyle name="Normal 391 2 2 3" xfId="15150"/>
    <cellStyle name="Normal 391 2 2 4" xfId="43209"/>
    <cellStyle name="Normal 391 2 2 5" xfId="48052"/>
    <cellStyle name="Normal 391 2 3" xfId="7218"/>
    <cellStyle name="Normal 391 2 3 2" xfId="18001"/>
    <cellStyle name="Normal 391 2 4" xfId="12863"/>
    <cellStyle name="Normal 391 2 5" xfId="40933"/>
    <cellStyle name="Normal 391 2 6" xfId="45776"/>
    <cellStyle name="Normal 391 3" xfId="3297"/>
    <cellStyle name="Normal 391 3 2" xfId="8444"/>
    <cellStyle name="Normal 391 3 2 2" xfId="19227"/>
    <cellStyle name="Normal 391 3 3" xfId="14095"/>
    <cellStyle name="Normal 391 3 4" xfId="42154"/>
    <cellStyle name="Normal 391 3 5" xfId="46997"/>
    <cellStyle name="Normal 391 4" xfId="6161"/>
    <cellStyle name="Normal 391 4 2" xfId="16944"/>
    <cellStyle name="Normal 391 5" xfId="11788"/>
    <cellStyle name="Normal 391 6" xfId="39884"/>
    <cellStyle name="Normal 391 7" xfId="44731"/>
    <cellStyle name="Normal 392" xfId="961"/>
    <cellStyle name="Normal 392 2" xfId="2044"/>
    <cellStyle name="Normal 392 2 2" xfId="4353"/>
    <cellStyle name="Normal 392 2 2 2" xfId="9500"/>
    <cellStyle name="Normal 392 2 2 2 2" xfId="20283"/>
    <cellStyle name="Normal 392 2 2 3" xfId="15151"/>
    <cellStyle name="Normal 392 2 2 4" xfId="43210"/>
    <cellStyle name="Normal 392 2 2 5" xfId="48053"/>
    <cellStyle name="Normal 392 2 3" xfId="7219"/>
    <cellStyle name="Normal 392 2 3 2" xfId="18002"/>
    <cellStyle name="Normal 392 2 4" xfId="12864"/>
    <cellStyle name="Normal 392 2 5" xfId="40934"/>
    <cellStyle name="Normal 392 2 6" xfId="45777"/>
    <cellStyle name="Normal 392 3" xfId="3298"/>
    <cellStyle name="Normal 392 3 2" xfId="8445"/>
    <cellStyle name="Normal 392 3 2 2" xfId="19228"/>
    <cellStyle name="Normal 392 3 3" xfId="14096"/>
    <cellStyle name="Normal 392 3 4" xfId="42155"/>
    <cellStyle name="Normal 392 3 5" xfId="46998"/>
    <cellStyle name="Normal 392 4" xfId="6162"/>
    <cellStyle name="Normal 392 4 2" xfId="16945"/>
    <cellStyle name="Normal 392 5" xfId="11789"/>
    <cellStyle name="Normal 392 6" xfId="39885"/>
    <cellStyle name="Normal 392 7" xfId="44732"/>
    <cellStyle name="Normal 393" xfId="962"/>
    <cellStyle name="Normal 393 2" xfId="2045"/>
    <cellStyle name="Normal 393 2 2" xfId="4354"/>
    <cellStyle name="Normal 393 2 2 2" xfId="9501"/>
    <cellStyle name="Normal 393 2 2 2 2" xfId="20284"/>
    <cellStyle name="Normal 393 2 2 3" xfId="15152"/>
    <cellStyle name="Normal 393 2 2 4" xfId="43211"/>
    <cellStyle name="Normal 393 2 2 5" xfId="48054"/>
    <cellStyle name="Normal 393 2 3" xfId="7220"/>
    <cellStyle name="Normal 393 2 3 2" xfId="18003"/>
    <cellStyle name="Normal 393 2 4" xfId="12865"/>
    <cellStyle name="Normal 393 2 5" xfId="40935"/>
    <cellStyle name="Normal 393 2 6" xfId="45778"/>
    <cellStyle name="Normal 393 3" xfId="3299"/>
    <cellStyle name="Normal 393 3 2" xfId="8446"/>
    <cellStyle name="Normal 393 3 2 2" xfId="19229"/>
    <cellStyle name="Normal 393 3 3" xfId="14097"/>
    <cellStyle name="Normal 393 3 4" xfId="42156"/>
    <cellStyle name="Normal 393 3 5" xfId="46999"/>
    <cellStyle name="Normal 393 4" xfId="6163"/>
    <cellStyle name="Normal 393 4 2" xfId="16946"/>
    <cellStyle name="Normal 393 5" xfId="11790"/>
    <cellStyle name="Normal 393 6" xfId="39886"/>
    <cellStyle name="Normal 393 7" xfId="44733"/>
    <cellStyle name="Normal 394" xfId="963"/>
    <cellStyle name="Normal 394 2" xfId="2046"/>
    <cellStyle name="Normal 394 2 2" xfId="4355"/>
    <cellStyle name="Normal 394 2 2 2" xfId="9502"/>
    <cellStyle name="Normal 394 2 2 2 2" xfId="20285"/>
    <cellStyle name="Normal 394 2 2 3" xfId="15153"/>
    <cellStyle name="Normal 394 2 2 4" xfId="43212"/>
    <cellStyle name="Normal 394 2 2 5" xfId="48055"/>
    <cellStyle name="Normal 394 2 3" xfId="7221"/>
    <cellStyle name="Normal 394 2 3 2" xfId="18004"/>
    <cellStyle name="Normal 394 2 4" xfId="12866"/>
    <cellStyle name="Normal 394 2 5" xfId="40936"/>
    <cellStyle name="Normal 394 2 6" xfId="45779"/>
    <cellStyle name="Normal 394 3" xfId="3300"/>
    <cellStyle name="Normal 394 3 2" xfId="8447"/>
    <cellStyle name="Normal 394 3 2 2" xfId="19230"/>
    <cellStyle name="Normal 394 3 3" xfId="14098"/>
    <cellStyle name="Normal 394 3 4" xfId="42157"/>
    <cellStyle name="Normal 394 3 5" xfId="47000"/>
    <cellStyle name="Normal 394 4" xfId="6164"/>
    <cellStyle name="Normal 394 4 2" xfId="16947"/>
    <cellStyle name="Normal 394 5" xfId="11791"/>
    <cellStyle name="Normal 394 6" xfId="39887"/>
    <cellStyle name="Normal 394 7" xfId="44734"/>
    <cellStyle name="Normal 395" xfId="964"/>
    <cellStyle name="Normal 395 2" xfId="2047"/>
    <cellStyle name="Normal 395 2 2" xfId="4356"/>
    <cellStyle name="Normal 395 2 2 2" xfId="9503"/>
    <cellStyle name="Normal 395 2 2 2 2" xfId="20286"/>
    <cellStyle name="Normal 395 2 2 3" xfId="15154"/>
    <cellStyle name="Normal 395 2 2 4" xfId="43213"/>
    <cellStyle name="Normal 395 2 2 5" xfId="48056"/>
    <cellStyle name="Normal 395 2 3" xfId="7222"/>
    <cellStyle name="Normal 395 2 3 2" xfId="18005"/>
    <cellStyle name="Normal 395 2 4" xfId="12867"/>
    <cellStyle name="Normal 395 2 5" xfId="40937"/>
    <cellStyle name="Normal 395 2 6" xfId="45780"/>
    <cellStyle name="Normal 395 3" xfId="3301"/>
    <cellStyle name="Normal 395 3 2" xfId="8448"/>
    <cellStyle name="Normal 395 3 2 2" xfId="19231"/>
    <cellStyle name="Normal 395 3 3" xfId="14099"/>
    <cellStyle name="Normal 395 3 4" xfId="42158"/>
    <cellStyle name="Normal 395 3 5" xfId="47001"/>
    <cellStyle name="Normal 395 4" xfId="6165"/>
    <cellStyle name="Normal 395 4 2" xfId="16948"/>
    <cellStyle name="Normal 395 5" xfId="11792"/>
    <cellStyle name="Normal 395 6" xfId="39888"/>
    <cellStyle name="Normal 395 7" xfId="44735"/>
    <cellStyle name="Normal 396" xfId="965"/>
    <cellStyle name="Normal 396 2" xfId="2048"/>
    <cellStyle name="Normal 396 2 2" xfId="4357"/>
    <cellStyle name="Normal 396 2 2 2" xfId="9504"/>
    <cellStyle name="Normal 396 2 2 2 2" xfId="20287"/>
    <cellStyle name="Normal 396 2 2 3" xfId="15155"/>
    <cellStyle name="Normal 396 2 2 4" xfId="43214"/>
    <cellStyle name="Normal 396 2 2 5" xfId="48057"/>
    <cellStyle name="Normal 396 2 3" xfId="7223"/>
    <cellStyle name="Normal 396 2 3 2" xfId="18006"/>
    <cellStyle name="Normal 396 2 4" xfId="12868"/>
    <cellStyle name="Normal 396 2 5" xfId="40938"/>
    <cellStyle name="Normal 396 2 6" xfId="45781"/>
    <cellStyle name="Normal 396 3" xfId="3302"/>
    <cellStyle name="Normal 396 3 2" xfId="8449"/>
    <cellStyle name="Normal 396 3 2 2" xfId="19232"/>
    <cellStyle name="Normal 396 3 3" xfId="14100"/>
    <cellStyle name="Normal 396 3 4" xfId="42159"/>
    <cellStyle name="Normal 396 3 5" xfId="47002"/>
    <cellStyle name="Normal 396 4" xfId="6166"/>
    <cellStyle name="Normal 396 4 2" xfId="16949"/>
    <cellStyle name="Normal 396 5" xfId="11793"/>
    <cellStyle name="Normal 396 6" xfId="39889"/>
    <cellStyle name="Normal 396 7" xfId="44736"/>
    <cellStyle name="Normal 397" xfId="966"/>
    <cellStyle name="Normal 397 2" xfId="2049"/>
    <cellStyle name="Normal 397 2 2" xfId="4358"/>
    <cellStyle name="Normal 397 2 2 2" xfId="9505"/>
    <cellStyle name="Normal 397 2 2 2 2" xfId="20288"/>
    <cellStyle name="Normal 397 2 2 3" xfId="15156"/>
    <cellStyle name="Normal 397 2 2 4" xfId="43215"/>
    <cellStyle name="Normal 397 2 2 5" xfId="48058"/>
    <cellStyle name="Normal 397 2 3" xfId="7224"/>
    <cellStyle name="Normal 397 2 3 2" xfId="18007"/>
    <cellStyle name="Normal 397 2 4" xfId="12869"/>
    <cellStyle name="Normal 397 2 5" xfId="40939"/>
    <cellStyle name="Normal 397 2 6" xfId="45782"/>
    <cellStyle name="Normal 397 3" xfId="3303"/>
    <cellStyle name="Normal 397 3 2" xfId="8450"/>
    <cellStyle name="Normal 397 3 2 2" xfId="19233"/>
    <cellStyle name="Normal 397 3 3" xfId="14101"/>
    <cellStyle name="Normal 397 3 4" xfId="42160"/>
    <cellStyle name="Normal 397 3 5" xfId="47003"/>
    <cellStyle name="Normal 397 4" xfId="6167"/>
    <cellStyle name="Normal 397 4 2" xfId="16950"/>
    <cellStyle name="Normal 397 5" xfId="11794"/>
    <cellStyle name="Normal 397 6" xfId="39890"/>
    <cellStyle name="Normal 397 7" xfId="44737"/>
    <cellStyle name="Normal 398" xfId="967"/>
    <cellStyle name="Normal 398 2" xfId="2050"/>
    <cellStyle name="Normal 398 2 2" xfId="4359"/>
    <cellStyle name="Normal 398 2 2 2" xfId="9506"/>
    <cellStyle name="Normal 398 2 2 2 2" xfId="20289"/>
    <cellStyle name="Normal 398 2 2 3" xfId="15157"/>
    <cellStyle name="Normal 398 2 2 4" xfId="43216"/>
    <cellStyle name="Normal 398 2 2 5" xfId="48059"/>
    <cellStyle name="Normal 398 2 3" xfId="7225"/>
    <cellStyle name="Normal 398 2 3 2" xfId="18008"/>
    <cellStyle name="Normal 398 2 4" xfId="12870"/>
    <cellStyle name="Normal 398 2 5" xfId="40940"/>
    <cellStyle name="Normal 398 2 6" xfId="45783"/>
    <cellStyle name="Normal 398 3" xfId="3304"/>
    <cellStyle name="Normal 398 3 2" xfId="8451"/>
    <cellStyle name="Normal 398 3 2 2" xfId="19234"/>
    <cellStyle name="Normal 398 3 3" xfId="14102"/>
    <cellStyle name="Normal 398 3 4" xfId="42161"/>
    <cellStyle name="Normal 398 3 5" xfId="47004"/>
    <cellStyle name="Normal 398 4" xfId="6168"/>
    <cellStyle name="Normal 398 4 2" xfId="16951"/>
    <cellStyle name="Normal 398 5" xfId="11795"/>
    <cellStyle name="Normal 398 6" xfId="39891"/>
    <cellStyle name="Normal 398 7" xfId="44738"/>
    <cellStyle name="Normal 399" xfId="968"/>
    <cellStyle name="Normal 399 2" xfId="2051"/>
    <cellStyle name="Normal 399 2 2" xfId="4360"/>
    <cellStyle name="Normal 399 2 2 2" xfId="9507"/>
    <cellStyle name="Normal 399 2 2 2 2" xfId="20290"/>
    <cellStyle name="Normal 399 2 2 3" xfId="15158"/>
    <cellStyle name="Normal 399 2 2 4" xfId="43217"/>
    <cellStyle name="Normal 399 2 2 5" xfId="48060"/>
    <cellStyle name="Normal 399 2 3" xfId="7226"/>
    <cellStyle name="Normal 399 2 3 2" xfId="18009"/>
    <cellStyle name="Normal 399 2 4" xfId="12871"/>
    <cellStyle name="Normal 399 2 5" xfId="40941"/>
    <cellStyle name="Normal 399 2 6" xfId="45784"/>
    <cellStyle name="Normal 399 3" xfId="3305"/>
    <cellStyle name="Normal 399 3 2" xfId="8452"/>
    <cellStyle name="Normal 399 3 2 2" xfId="19235"/>
    <cellStyle name="Normal 399 3 3" xfId="14103"/>
    <cellStyle name="Normal 399 3 4" xfId="42162"/>
    <cellStyle name="Normal 399 3 5" xfId="47005"/>
    <cellStyle name="Normal 399 4" xfId="6169"/>
    <cellStyle name="Normal 399 4 2" xfId="16952"/>
    <cellStyle name="Normal 399 5" xfId="11796"/>
    <cellStyle name="Normal 399 6" xfId="39892"/>
    <cellStyle name="Normal 399 7" xfId="44739"/>
    <cellStyle name="Normal 4" xfId="369"/>
    <cellStyle name="Normal 40" xfId="370"/>
    <cellStyle name="Normal 40 2" xfId="1465"/>
    <cellStyle name="Normal 40 2 2" xfId="3780"/>
    <cellStyle name="Normal 40 2 2 2" xfId="8927"/>
    <cellStyle name="Normal 40 2 2 2 2" xfId="19710"/>
    <cellStyle name="Normal 40 2 2 3" xfId="14578"/>
    <cellStyle name="Normal 40 2 2 4" xfId="42637"/>
    <cellStyle name="Normal 40 2 2 5" xfId="47480"/>
    <cellStyle name="Normal 40 2 3" xfId="6647"/>
    <cellStyle name="Normal 40 2 3 2" xfId="17430"/>
    <cellStyle name="Normal 40 2 4" xfId="12287"/>
    <cellStyle name="Normal 40 2 5" xfId="40362"/>
    <cellStyle name="Normal 40 2 6" xfId="45205"/>
    <cellStyle name="Normal 40 3" xfId="2733"/>
    <cellStyle name="Normal 40 3 2" xfId="7888"/>
    <cellStyle name="Normal 40 3 2 2" xfId="18671"/>
    <cellStyle name="Normal 40 3 3" xfId="13539"/>
    <cellStyle name="Normal 40 3 4" xfId="41599"/>
    <cellStyle name="Normal 40 3 5" xfId="46442"/>
    <cellStyle name="Normal 40 4" xfId="5597"/>
    <cellStyle name="Normal 40 4 2" xfId="16387"/>
    <cellStyle name="Normal 40 5" xfId="11216"/>
    <cellStyle name="Normal 40 6" xfId="39317"/>
    <cellStyle name="Normal 40 7" xfId="44163"/>
    <cellStyle name="Normal 400" xfId="969"/>
    <cellStyle name="Normal 400 2" xfId="2052"/>
    <cellStyle name="Normal 400 2 2" xfId="4361"/>
    <cellStyle name="Normal 400 2 2 2" xfId="9508"/>
    <cellStyle name="Normal 400 2 2 2 2" xfId="20291"/>
    <cellStyle name="Normal 400 2 2 3" xfId="15159"/>
    <cellStyle name="Normal 400 2 2 4" xfId="43218"/>
    <cellStyle name="Normal 400 2 2 5" xfId="48061"/>
    <cellStyle name="Normal 400 2 3" xfId="7227"/>
    <cellStyle name="Normal 400 2 3 2" xfId="18010"/>
    <cellStyle name="Normal 400 2 4" xfId="12872"/>
    <cellStyle name="Normal 400 2 5" xfId="40942"/>
    <cellStyle name="Normal 400 2 6" xfId="45785"/>
    <cellStyle name="Normal 400 3" xfId="3306"/>
    <cellStyle name="Normal 400 3 2" xfId="8453"/>
    <cellStyle name="Normal 400 3 2 2" xfId="19236"/>
    <cellStyle name="Normal 400 3 3" xfId="14104"/>
    <cellStyle name="Normal 400 3 4" xfId="42163"/>
    <cellStyle name="Normal 400 3 5" xfId="47006"/>
    <cellStyle name="Normal 400 4" xfId="6170"/>
    <cellStyle name="Normal 400 4 2" xfId="16953"/>
    <cellStyle name="Normal 400 5" xfId="11797"/>
    <cellStyle name="Normal 400 6" xfId="39893"/>
    <cellStyle name="Normal 400 7" xfId="44740"/>
    <cellStyle name="Normal 401" xfId="970"/>
    <cellStyle name="Normal 401 2" xfId="2053"/>
    <cellStyle name="Normal 401 2 2" xfId="4362"/>
    <cellStyle name="Normal 401 2 2 2" xfId="9509"/>
    <cellStyle name="Normal 401 2 2 2 2" xfId="20292"/>
    <cellStyle name="Normal 401 2 2 3" xfId="15160"/>
    <cellStyle name="Normal 401 2 2 4" xfId="43219"/>
    <cellStyle name="Normal 401 2 2 5" xfId="48062"/>
    <cellStyle name="Normal 401 2 3" xfId="7228"/>
    <cellStyle name="Normal 401 2 3 2" xfId="18011"/>
    <cellStyle name="Normal 401 2 4" xfId="12873"/>
    <cellStyle name="Normal 401 2 5" xfId="40943"/>
    <cellStyle name="Normal 401 2 6" xfId="45786"/>
    <cellStyle name="Normal 401 3" xfId="3307"/>
    <cellStyle name="Normal 401 3 2" xfId="8454"/>
    <cellStyle name="Normal 401 3 2 2" xfId="19237"/>
    <cellStyle name="Normal 401 3 3" xfId="14105"/>
    <cellStyle name="Normal 401 3 4" xfId="42164"/>
    <cellStyle name="Normal 401 3 5" xfId="47007"/>
    <cellStyle name="Normal 401 4" xfId="6171"/>
    <cellStyle name="Normal 401 4 2" xfId="16954"/>
    <cellStyle name="Normal 401 5" xfId="11798"/>
    <cellStyle name="Normal 401 6" xfId="39894"/>
    <cellStyle name="Normal 401 7" xfId="44741"/>
    <cellStyle name="Normal 402" xfId="971"/>
    <cellStyle name="Normal 402 2" xfId="2054"/>
    <cellStyle name="Normal 402 2 2" xfId="4363"/>
    <cellStyle name="Normal 402 2 2 2" xfId="9510"/>
    <cellStyle name="Normal 402 2 2 2 2" xfId="20293"/>
    <cellStyle name="Normal 402 2 2 3" xfId="15161"/>
    <cellStyle name="Normal 402 2 2 4" xfId="43220"/>
    <cellStyle name="Normal 402 2 2 5" xfId="48063"/>
    <cellStyle name="Normal 402 2 3" xfId="7229"/>
    <cellStyle name="Normal 402 2 3 2" xfId="18012"/>
    <cellStyle name="Normal 402 2 4" xfId="12874"/>
    <cellStyle name="Normal 402 2 5" xfId="40944"/>
    <cellStyle name="Normal 402 2 6" xfId="45787"/>
    <cellStyle name="Normal 402 3" xfId="3308"/>
    <cellStyle name="Normal 402 3 2" xfId="8455"/>
    <cellStyle name="Normal 402 3 2 2" xfId="19238"/>
    <cellStyle name="Normal 402 3 3" xfId="14106"/>
    <cellStyle name="Normal 402 3 4" xfId="42165"/>
    <cellStyle name="Normal 402 3 5" xfId="47008"/>
    <cellStyle name="Normal 402 4" xfId="6172"/>
    <cellStyle name="Normal 402 4 2" xfId="16955"/>
    <cellStyle name="Normal 402 5" xfId="11799"/>
    <cellStyle name="Normal 402 6" xfId="39895"/>
    <cellStyle name="Normal 402 7" xfId="44742"/>
    <cellStyle name="Normal 403" xfId="972"/>
    <cellStyle name="Normal 403 2" xfId="2055"/>
    <cellStyle name="Normal 403 2 2" xfId="4364"/>
    <cellStyle name="Normal 403 2 2 2" xfId="9511"/>
    <cellStyle name="Normal 403 2 2 2 2" xfId="20294"/>
    <cellStyle name="Normal 403 2 2 3" xfId="15162"/>
    <cellStyle name="Normal 403 2 2 4" xfId="43221"/>
    <cellStyle name="Normal 403 2 2 5" xfId="48064"/>
    <cellStyle name="Normal 403 2 3" xfId="7230"/>
    <cellStyle name="Normal 403 2 3 2" xfId="18013"/>
    <cellStyle name="Normal 403 2 4" xfId="12875"/>
    <cellStyle name="Normal 403 2 5" xfId="40945"/>
    <cellStyle name="Normal 403 2 6" xfId="45788"/>
    <cellStyle name="Normal 403 3" xfId="3309"/>
    <cellStyle name="Normal 403 3 2" xfId="8456"/>
    <cellStyle name="Normal 403 3 2 2" xfId="19239"/>
    <cellStyle name="Normal 403 3 3" xfId="14107"/>
    <cellStyle name="Normal 403 3 4" xfId="42166"/>
    <cellStyle name="Normal 403 3 5" xfId="47009"/>
    <cellStyle name="Normal 403 4" xfId="6173"/>
    <cellStyle name="Normal 403 4 2" xfId="16956"/>
    <cellStyle name="Normal 403 5" xfId="11800"/>
    <cellStyle name="Normal 403 6" xfId="39896"/>
    <cellStyle name="Normal 403 7" xfId="44743"/>
    <cellStyle name="Normal 404" xfId="973"/>
    <cellStyle name="Normal 404 2" xfId="2056"/>
    <cellStyle name="Normal 404 2 2" xfId="4365"/>
    <cellStyle name="Normal 404 2 2 2" xfId="9512"/>
    <cellStyle name="Normal 404 2 2 2 2" xfId="20295"/>
    <cellStyle name="Normal 404 2 2 3" xfId="15163"/>
    <cellStyle name="Normal 404 2 2 4" xfId="43222"/>
    <cellStyle name="Normal 404 2 2 5" xfId="48065"/>
    <cellStyle name="Normal 404 2 3" xfId="7231"/>
    <cellStyle name="Normal 404 2 3 2" xfId="18014"/>
    <cellStyle name="Normal 404 2 4" xfId="12876"/>
    <cellStyle name="Normal 404 2 5" xfId="40946"/>
    <cellStyle name="Normal 404 2 6" xfId="45789"/>
    <cellStyle name="Normal 404 3" xfId="3310"/>
    <cellStyle name="Normal 404 3 2" xfId="8457"/>
    <cellStyle name="Normal 404 3 2 2" xfId="19240"/>
    <cellStyle name="Normal 404 3 3" xfId="14108"/>
    <cellStyle name="Normal 404 3 4" xfId="42167"/>
    <cellStyle name="Normal 404 3 5" xfId="47010"/>
    <cellStyle name="Normal 404 4" xfId="6174"/>
    <cellStyle name="Normal 404 4 2" xfId="16957"/>
    <cellStyle name="Normal 404 5" xfId="11801"/>
    <cellStyle name="Normal 404 6" xfId="39897"/>
    <cellStyle name="Normal 404 7" xfId="44744"/>
    <cellStyle name="Normal 405" xfId="974"/>
    <cellStyle name="Normal 405 2" xfId="2057"/>
    <cellStyle name="Normal 405 2 2" xfId="4366"/>
    <cellStyle name="Normal 405 2 2 2" xfId="9513"/>
    <cellStyle name="Normal 405 2 2 2 2" xfId="20296"/>
    <cellStyle name="Normal 405 2 2 3" xfId="15164"/>
    <cellStyle name="Normal 405 2 2 4" xfId="43223"/>
    <cellStyle name="Normal 405 2 2 5" xfId="48066"/>
    <cellStyle name="Normal 405 2 3" xfId="7232"/>
    <cellStyle name="Normal 405 2 3 2" xfId="18015"/>
    <cellStyle name="Normal 405 2 4" xfId="12877"/>
    <cellStyle name="Normal 405 2 5" xfId="40947"/>
    <cellStyle name="Normal 405 2 6" xfId="45790"/>
    <cellStyle name="Normal 405 3" xfId="3311"/>
    <cellStyle name="Normal 405 3 2" xfId="8458"/>
    <cellStyle name="Normal 405 3 2 2" xfId="19241"/>
    <cellStyle name="Normal 405 3 3" xfId="14109"/>
    <cellStyle name="Normal 405 3 4" xfId="42168"/>
    <cellStyle name="Normal 405 3 5" xfId="47011"/>
    <cellStyle name="Normal 405 4" xfId="6175"/>
    <cellStyle name="Normal 405 4 2" xfId="16958"/>
    <cellStyle name="Normal 405 5" xfId="11802"/>
    <cellStyle name="Normal 405 6" xfId="39898"/>
    <cellStyle name="Normal 405 7" xfId="44745"/>
    <cellStyle name="Normal 406" xfId="975"/>
    <cellStyle name="Normal 406 2" xfId="2058"/>
    <cellStyle name="Normal 406 2 2" xfId="4367"/>
    <cellStyle name="Normal 406 2 2 2" xfId="9514"/>
    <cellStyle name="Normal 406 2 2 2 2" xfId="20297"/>
    <cellStyle name="Normal 406 2 2 3" xfId="15165"/>
    <cellStyle name="Normal 406 2 2 4" xfId="43224"/>
    <cellStyle name="Normal 406 2 2 5" xfId="48067"/>
    <cellStyle name="Normal 406 2 3" xfId="7233"/>
    <cellStyle name="Normal 406 2 3 2" xfId="18016"/>
    <cellStyle name="Normal 406 2 4" xfId="12878"/>
    <cellStyle name="Normal 406 2 5" xfId="40948"/>
    <cellStyle name="Normal 406 2 6" xfId="45791"/>
    <cellStyle name="Normal 406 3" xfId="3312"/>
    <cellStyle name="Normal 406 3 2" xfId="8459"/>
    <cellStyle name="Normal 406 3 2 2" xfId="19242"/>
    <cellStyle name="Normal 406 3 3" xfId="14110"/>
    <cellStyle name="Normal 406 3 4" xfId="42169"/>
    <cellStyle name="Normal 406 3 5" xfId="47012"/>
    <cellStyle name="Normal 406 4" xfId="6176"/>
    <cellStyle name="Normal 406 4 2" xfId="16959"/>
    <cellStyle name="Normal 406 5" xfId="11803"/>
    <cellStyle name="Normal 406 6" xfId="39899"/>
    <cellStyle name="Normal 406 7" xfId="44746"/>
    <cellStyle name="Normal 407" xfId="976"/>
    <cellStyle name="Normal 407 2" xfId="2059"/>
    <cellStyle name="Normal 407 2 2" xfId="4368"/>
    <cellStyle name="Normal 407 2 2 2" xfId="9515"/>
    <cellStyle name="Normal 407 2 2 2 2" xfId="20298"/>
    <cellStyle name="Normal 407 2 2 3" xfId="15166"/>
    <cellStyle name="Normal 407 2 2 4" xfId="43225"/>
    <cellStyle name="Normal 407 2 2 5" xfId="48068"/>
    <cellStyle name="Normal 407 2 3" xfId="7234"/>
    <cellStyle name="Normal 407 2 3 2" xfId="18017"/>
    <cellStyle name="Normal 407 2 4" xfId="12879"/>
    <cellStyle name="Normal 407 2 5" xfId="40949"/>
    <cellStyle name="Normal 407 2 6" xfId="45792"/>
    <cellStyle name="Normal 407 3" xfId="3313"/>
    <cellStyle name="Normal 407 3 2" xfId="8460"/>
    <cellStyle name="Normal 407 3 2 2" xfId="19243"/>
    <cellStyle name="Normal 407 3 3" xfId="14111"/>
    <cellStyle name="Normal 407 3 4" xfId="42170"/>
    <cellStyle name="Normal 407 3 5" xfId="47013"/>
    <cellStyle name="Normal 407 4" xfId="6177"/>
    <cellStyle name="Normal 407 4 2" xfId="16960"/>
    <cellStyle name="Normal 407 5" xfId="11804"/>
    <cellStyle name="Normal 407 6" xfId="39900"/>
    <cellStyle name="Normal 407 7" xfId="44747"/>
    <cellStyle name="Normal 408" xfId="977"/>
    <cellStyle name="Normal 408 2" xfId="2060"/>
    <cellStyle name="Normal 408 2 2" xfId="4369"/>
    <cellStyle name="Normal 408 2 2 2" xfId="9516"/>
    <cellStyle name="Normal 408 2 2 2 2" xfId="20299"/>
    <cellStyle name="Normal 408 2 2 3" xfId="15167"/>
    <cellStyle name="Normal 408 2 2 4" xfId="43226"/>
    <cellStyle name="Normal 408 2 2 5" xfId="48069"/>
    <cellStyle name="Normal 408 2 3" xfId="7235"/>
    <cellStyle name="Normal 408 2 3 2" xfId="18018"/>
    <cellStyle name="Normal 408 2 4" xfId="12880"/>
    <cellStyle name="Normal 408 2 5" xfId="40950"/>
    <cellStyle name="Normal 408 2 6" xfId="45793"/>
    <cellStyle name="Normal 408 3" xfId="3314"/>
    <cellStyle name="Normal 408 3 2" xfId="8461"/>
    <cellStyle name="Normal 408 3 2 2" xfId="19244"/>
    <cellStyle name="Normal 408 3 3" xfId="14112"/>
    <cellStyle name="Normal 408 3 4" xfId="42171"/>
    <cellStyle name="Normal 408 3 5" xfId="47014"/>
    <cellStyle name="Normal 408 4" xfId="6178"/>
    <cellStyle name="Normal 408 4 2" xfId="16961"/>
    <cellStyle name="Normal 408 5" xfId="11805"/>
    <cellStyle name="Normal 408 6" xfId="39901"/>
    <cellStyle name="Normal 408 7" xfId="44748"/>
    <cellStyle name="Normal 409" xfId="978"/>
    <cellStyle name="Normal 409 2" xfId="2061"/>
    <cellStyle name="Normal 409 2 2" xfId="4370"/>
    <cellStyle name="Normal 409 2 2 2" xfId="9517"/>
    <cellStyle name="Normal 409 2 2 2 2" xfId="20300"/>
    <cellStyle name="Normal 409 2 2 3" xfId="15168"/>
    <cellStyle name="Normal 409 2 2 4" xfId="43227"/>
    <cellStyle name="Normal 409 2 2 5" xfId="48070"/>
    <cellStyle name="Normal 409 2 3" xfId="7236"/>
    <cellStyle name="Normal 409 2 3 2" xfId="18019"/>
    <cellStyle name="Normal 409 2 4" xfId="12881"/>
    <cellStyle name="Normal 409 2 5" xfId="40951"/>
    <cellStyle name="Normal 409 2 6" xfId="45794"/>
    <cellStyle name="Normal 409 3" xfId="3315"/>
    <cellStyle name="Normal 409 3 2" xfId="8462"/>
    <cellStyle name="Normal 409 3 2 2" xfId="19245"/>
    <cellStyle name="Normal 409 3 3" xfId="14113"/>
    <cellStyle name="Normal 409 3 4" xfId="42172"/>
    <cellStyle name="Normal 409 3 5" xfId="47015"/>
    <cellStyle name="Normal 409 4" xfId="6179"/>
    <cellStyle name="Normal 409 4 2" xfId="16962"/>
    <cellStyle name="Normal 409 5" xfId="11806"/>
    <cellStyle name="Normal 409 6" xfId="39902"/>
    <cellStyle name="Normal 409 7" xfId="44749"/>
    <cellStyle name="Normal 41" xfId="371"/>
    <cellStyle name="Normal 41 2" xfId="1466"/>
    <cellStyle name="Normal 41 2 2" xfId="3781"/>
    <cellStyle name="Normal 41 2 2 2" xfId="8928"/>
    <cellStyle name="Normal 41 2 2 2 2" xfId="19711"/>
    <cellStyle name="Normal 41 2 2 3" xfId="14579"/>
    <cellStyle name="Normal 41 2 2 4" xfId="42638"/>
    <cellStyle name="Normal 41 2 2 5" xfId="47481"/>
    <cellStyle name="Normal 41 2 3" xfId="6648"/>
    <cellStyle name="Normal 41 2 3 2" xfId="17431"/>
    <cellStyle name="Normal 41 2 4" xfId="12288"/>
    <cellStyle name="Normal 41 2 5" xfId="40363"/>
    <cellStyle name="Normal 41 2 6" xfId="45206"/>
    <cellStyle name="Normal 41 3" xfId="2734"/>
    <cellStyle name="Normal 41 3 2" xfId="7889"/>
    <cellStyle name="Normal 41 3 2 2" xfId="18672"/>
    <cellStyle name="Normal 41 3 3" xfId="13540"/>
    <cellStyle name="Normal 41 3 4" xfId="41600"/>
    <cellStyle name="Normal 41 3 5" xfId="46443"/>
    <cellStyle name="Normal 41 4" xfId="5598"/>
    <cellStyle name="Normal 41 4 2" xfId="16388"/>
    <cellStyle name="Normal 41 5" xfId="11217"/>
    <cellStyle name="Normal 41 6" xfId="39318"/>
    <cellStyle name="Normal 41 7" xfId="44164"/>
    <cellStyle name="Normal 410" xfId="979"/>
    <cellStyle name="Normal 410 2" xfId="2062"/>
    <cellStyle name="Normal 410 2 2" xfId="4371"/>
    <cellStyle name="Normal 410 2 2 2" xfId="9518"/>
    <cellStyle name="Normal 410 2 2 2 2" xfId="20301"/>
    <cellStyle name="Normal 410 2 2 3" xfId="15169"/>
    <cellStyle name="Normal 410 2 2 4" xfId="43228"/>
    <cellStyle name="Normal 410 2 2 5" xfId="48071"/>
    <cellStyle name="Normal 410 2 3" xfId="7237"/>
    <cellStyle name="Normal 410 2 3 2" xfId="18020"/>
    <cellStyle name="Normal 410 2 4" xfId="12882"/>
    <cellStyle name="Normal 410 2 5" xfId="40952"/>
    <cellStyle name="Normal 410 2 6" xfId="45795"/>
    <cellStyle name="Normal 410 3" xfId="3316"/>
    <cellStyle name="Normal 410 3 2" xfId="8463"/>
    <cellStyle name="Normal 410 3 2 2" xfId="19246"/>
    <cellStyle name="Normal 410 3 3" xfId="14114"/>
    <cellStyle name="Normal 410 3 4" xfId="42173"/>
    <cellStyle name="Normal 410 3 5" xfId="47016"/>
    <cellStyle name="Normal 410 4" xfId="6180"/>
    <cellStyle name="Normal 410 4 2" xfId="16963"/>
    <cellStyle name="Normal 410 5" xfId="11807"/>
    <cellStyle name="Normal 410 6" xfId="39903"/>
    <cellStyle name="Normal 410 7" xfId="44750"/>
    <cellStyle name="Normal 411" xfId="980"/>
    <cellStyle name="Normal 411 2" xfId="2063"/>
    <cellStyle name="Normal 411 2 2" xfId="4372"/>
    <cellStyle name="Normal 411 2 2 2" xfId="9519"/>
    <cellStyle name="Normal 411 2 2 2 2" xfId="20302"/>
    <cellStyle name="Normal 411 2 2 3" xfId="15170"/>
    <cellStyle name="Normal 411 2 2 4" xfId="43229"/>
    <cellStyle name="Normal 411 2 2 5" xfId="48072"/>
    <cellStyle name="Normal 411 2 3" xfId="7238"/>
    <cellStyle name="Normal 411 2 3 2" xfId="18021"/>
    <cellStyle name="Normal 411 2 4" xfId="12883"/>
    <cellStyle name="Normal 411 2 5" xfId="40953"/>
    <cellStyle name="Normal 411 2 6" xfId="45796"/>
    <cellStyle name="Normal 411 3" xfId="3317"/>
    <cellStyle name="Normal 411 3 2" xfId="8464"/>
    <cellStyle name="Normal 411 3 2 2" xfId="19247"/>
    <cellStyle name="Normal 411 3 3" xfId="14115"/>
    <cellStyle name="Normal 411 3 4" xfId="42174"/>
    <cellStyle name="Normal 411 3 5" xfId="47017"/>
    <cellStyle name="Normal 411 4" xfId="6181"/>
    <cellStyle name="Normal 411 4 2" xfId="16964"/>
    <cellStyle name="Normal 411 5" xfId="11808"/>
    <cellStyle name="Normal 411 6" xfId="39904"/>
    <cellStyle name="Normal 411 7" xfId="44751"/>
    <cellStyle name="Normal 412" xfId="981"/>
    <cellStyle name="Normal 412 2" xfId="2064"/>
    <cellStyle name="Normal 412 2 2" xfId="4373"/>
    <cellStyle name="Normal 412 2 2 2" xfId="9520"/>
    <cellStyle name="Normal 412 2 2 2 2" xfId="20303"/>
    <cellStyle name="Normal 412 2 2 3" xfId="15171"/>
    <cellStyle name="Normal 412 2 2 4" xfId="43230"/>
    <cellStyle name="Normal 412 2 2 5" xfId="48073"/>
    <cellStyle name="Normal 412 2 3" xfId="7239"/>
    <cellStyle name="Normal 412 2 3 2" xfId="18022"/>
    <cellStyle name="Normal 412 2 4" xfId="12884"/>
    <cellStyle name="Normal 412 2 5" xfId="40954"/>
    <cellStyle name="Normal 412 2 6" xfId="45797"/>
    <cellStyle name="Normal 412 3" xfId="3318"/>
    <cellStyle name="Normal 412 3 2" xfId="8465"/>
    <cellStyle name="Normal 412 3 2 2" xfId="19248"/>
    <cellStyle name="Normal 412 3 3" xfId="14116"/>
    <cellStyle name="Normal 412 3 4" xfId="42175"/>
    <cellStyle name="Normal 412 3 5" xfId="47018"/>
    <cellStyle name="Normal 412 4" xfId="6182"/>
    <cellStyle name="Normal 412 4 2" xfId="16965"/>
    <cellStyle name="Normal 412 5" xfId="11809"/>
    <cellStyle name="Normal 412 6" xfId="39905"/>
    <cellStyle name="Normal 412 7" xfId="44752"/>
    <cellStyle name="Normal 413" xfId="982"/>
    <cellStyle name="Normal 413 2" xfId="2065"/>
    <cellStyle name="Normal 413 2 2" xfId="4374"/>
    <cellStyle name="Normal 413 2 2 2" xfId="9521"/>
    <cellStyle name="Normal 413 2 2 2 2" xfId="20304"/>
    <cellStyle name="Normal 413 2 2 3" xfId="15172"/>
    <cellStyle name="Normal 413 2 2 4" xfId="43231"/>
    <cellStyle name="Normal 413 2 2 5" xfId="48074"/>
    <cellStyle name="Normal 413 2 3" xfId="7240"/>
    <cellStyle name="Normal 413 2 3 2" xfId="18023"/>
    <cellStyle name="Normal 413 2 4" xfId="12885"/>
    <cellStyle name="Normal 413 2 5" xfId="40955"/>
    <cellStyle name="Normal 413 2 6" xfId="45798"/>
    <cellStyle name="Normal 413 3" xfId="3319"/>
    <cellStyle name="Normal 413 3 2" xfId="8466"/>
    <cellStyle name="Normal 413 3 2 2" xfId="19249"/>
    <cellStyle name="Normal 413 3 3" xfId="14117"/>
    <cellStyle name="Normal 413 3 4" xfId="42176"/>
    <cellStyle name="Normal 413 3 5" xfId="47019"/>
    <cellStyle name="Normal 413 4" xfId="6183"/>
    <cellStyle name="Normal 413 4 2" xfId="16966"/>
    <cellStyle name="Normal 413 5" xfId="11810"/>
    <cellStyle name="Normal 413 6" xfId="39906"/>
    <cellStyle name="Normal 413 7" xfId="44753"/>
    <cellStyle name="Normal 414" xfId="983"/>
    <cellStyle name="Normal 414 2" xfId="2066"/>
    <cellStyle name="Normal 414 2 2" xfId="4375"/>
    <cellStyle name="Normal 414 2 2 2" xfId="9522"/>
    <cellStyle name="Normal 414 2 2 2 2" xfId="20305"/>
    <cellStyle name="Normal 414 2 2 3" xfId="15173"/>
    <cellStyle name="Normal 414 2 2 4" xfId="43232"/>
    <cellStyle name="Normal 414 2 2 5" xfId="48075"/>
    <cellStyle name="Normal 414 2 3" xfId="7241"/>
    <cellStyle name="Normal 414 2 3 2" xfId="18024"/>
    <cellStyle name="Normal 414 2 4" xfId="12886"/>
    <cellStyle name="Normal 414 2 5" xfId="40956"/>
    <cellStyle name="Normal 414 2 6" xfId="45799"/>
    <cellStyle name="Normal 414 3" xfId="3320"/>
    <cellStyle name="Normal 414 3 2" xfId="8467"/>
    <cellStyle name="Normal 414 3 2 2" xfId="19250"/>
    <cellStyle name="Normal 414 3 3" xfId="14118"/>
    <cellStyle name="Normal 414 3 4" xfId="42177"/>
    <cellStyle name="Normal 414 3 5" xfId="47020"/>
    <cellStyle name="Normal 414 4" xfId="6184"/>
    <cellStyle name="Normal 414 4 2" xfId="16967"/>
    <cellStyle name="Normal 414 5" xfId="11811"/>
    <cellStyle name="Normal 414 6" xfId="39907"/>
    <cellStyle name="Normal 414 7" xfId="44754"/>
    <cellStyle name="Normal 415" xfId="1014"/>
    <cellStyle name="Normal 415 2" xfId="2097"/>
    <cellStyle name="Normal 415 2 2" xfId="4406"/>
    <cellStyle name="Normal 415 2 2 2" xfId="9553"/>
    <cellStyle name="Normal 415 2 2 2 2" xfId="20336"/>
    <cellStyle name="Normal 415 2 2 3" xfId="15204"/>
    <cellStyle name="Normal 415 2 2 4" xfId="43263"/>
    <cellStyle name="Normal 415 2 2 5" xfId="48106"/>
    <cellStyle name="Normal 415 2 3" xfId="7272"/>
    <cellStyle name="Normal 415 2 3 2" xfId="18055"/>
    <cellStyle name="Normal 415 2 4" xfId="12917"/>
    <cellStyle name="Normal 415 2 5" xfId="40987"/>
    <cellStyle name="Normal 415 2 6" xfId="45830"/>
    <cellStyle name="Normal 415 3" xfId="3351"/>
    <cellStyle name="Normal 415 3 2" xfId="8498"/>
    <cellStyle name="Normal 415 3 2 2" xfId="19281"/>
    <cellStyle name="Normal 415 3 3" xfId="14149"/>
    <cellStyle name="Normal 415 3 4" xfId="42208"/>
    <cellStyle name="Normal 415 3 5" xfId="47051"/>
    <cellStyle name="Normal 415 4" xfId="6215"/>
    <cellStyle name="Normal 415 4 2" xfId="16998"/>
    <cellStyle name="Normal 415 5" xfId="11842"/>
    <cellStyle name="Normal 415 6" xfId="39938"/>
    <cellStyle name="Normal 415 7" xfId="44785"/>
    <cellStyle name="Normal 416" xfId="1016"/>
    <cellStyle name="Normal 416 2" xfId="2099"/>
    <cellStyle name="Normal 416 2 2" xfId="4408"/>
    <cellStyle name="Normal 416 2 2 2" xfId="9555"/>
    <cellStyle name="Normal 416 2 2 2 2" xfId="20338"/>
    <cellStyle name="Normal 416 2 2 3" xfId="15206"/>
    <cellStyle name="Normal 416 2 2 4" xfId="43265"/>
    <cellStyle name="Normal 416 2 2 5" xfId="48108"/>
    <cellStyle name="Normal 416 2 3" xfId="7274"/>
    <cellStyle name="Normal 416 2 3 2" xfId="18057"/>
    <cellStyle name="Normal 416 2 4" xfId="12919"/>
    <cellStyle name="Normal 416 2 5" xfId="40989"/>
    <cellStyle name="Normal 416 2 6" xfId="45832"/>
    <cellStyle name="Normal 416 3" xfId="3353"/>
    <cellStyle name="Normal 416 3 2" xfId="8500"/>
    <cellStyle name="Normal 416 3 2 2" xfId="19283"/>
    <cellStyle name="Normal 416 3 3" xfId="14151"/>
    <cellStyle name="Normal 416 3 4" xfId="42210"/>
    <cellStyle name="Normal 416 3 5" xfId="47053"/>
    <cellStyle name="Normal 416 4" xfId="6217"/>
    <cellStyle name="Normal 416 4 2" xfId="17000"/>
    <cellStyle name="Normal 416 5" xfId="11844"/>
    <cellStyle name="Normal 416 6" xfId="39940"/>
    <cellStyle name="Normal 416 7" xfId="44787"/>
    <cellStyle name="Normal 417" xfId="1017"/>
    <cellStyle name="Normal 417 2" xfId="2100"/>
    <cellStyle name="Normal 417 2 2" xfId="4409"/>
    <cellStyle name="Normal 417 2 2 2" xfId="9556"/>
    <cellStyle name="Normal 417 2 2 2 2" xfId="20339"/>
    <cellStyle name="Normal 417 2 2 3" xfId="15207"/>
    <cellStyle name="Normal 417 2 2 4" xfId="43266"/>
    <cellStyle name="Normal 417 2 2 5" xfId="48109"/>
    <cellStyle name="Normal 417 2 3" xfId="7275"/>
    <cellStyle name="Normal 417 2 3 2" xfId="18058"/>
    <cellStyle name="Normal 417 2 4" xfId="12920"/>
    <cellStyle name="Normal 417 2 5" xfId="40990"/>
    <cellStyle name="Normal 417 2 6" xfId="45833"/>
    <cellStyle name="Normal 417 3" xfId="3354"/>
    <cellStyle name="Normal 417 3 2" xfId="8501"/>
    <cellStyle name="Normal 417 3 2 2" xfId="19284"/>
    <cellStyle name="Normal 417 3 3" xfId="14152"/>
    <cellStyle name="Normal 417 3 4" xfId="42211"/>
    <cellStyle name="Normal 417 3 5" xfId="47054"/>
    <cellStyle name="Normal 417 4" xfId="6218"/>
    <cellStyle name="Normal 417 4 2" xfId="17001"/>
    <cellStyle name="Normal 417 5" xfId="11845"/>
    <cellStyle name="Normal 417 6" xfId="39941"/>
    <cellStyle name="Normal 417 7" xfId="44788"/>
    <cellStyle name="Normal 418" xfId="1018"/>
    <cellStyle name="Normal 418 2" xfId="2101"/>
    <cellStyle name="Normal 418 2 2" xfId="4410"/>
    <cellStyle name="Normal 418 2 2 2" xfId="9557"/>
    <cellStyle name="Normal 418 2 2 2 2" xfId="20340"/>
    <cellStyle name="Normal 418 2 2 3" xfId="15208"/>
    <cellStyle name="Normal 418 2 2 4" xfId="43267"/>
    <cellStyle name="Normal 418 2 2 5" xfId="48110"/>
    <cellStyle name="Normal 418 2 3" xfId="7276"/>
    <cellStyle name="Normal 418 2 3 2" xfId="18059"/>
    <cellStyle name="Normal 418 2 4" xfId="12921"/>
    <cellStyle name="Normal 418 2 5" xfId="40991"/>
    <cellStyle name="Normal 418 2 6" xfId="45834"/>
    <cellStyle name="Normal 418 3" xfId="3355"/>
    <cellStyle name="Normal 418 3 2" xfId="8502"/>
    <cellStyle name="Normal 418 3 2 2" xfId="19285"/>
    <cellStyle name="Normal 418 3 3" xfId="14153"/>
    <cellStyle name="Normal 418 3 4" xfId="42212"/>
    <cellStyle name="Normal 418 3 5" xfId="47055"/>
    <cellStyle name="Normal 418 4" xfId="6219"/>
    <cellStyle name="Normal 418 4 2" xfId="17002"/>
    <cellStyle name="Normal 418 5" xfId="11846"/>
    <cellStyle name="Normal 418 6" xfId="39942"/>
    <cellStyle name="Normal 418 7" xfId="44789"/>
    <cellStyle name="Normal 419" xfId="1019"/>
    <cellStyle name="Normal 419 2" xfId="2102"/>
    <cellStyle name="Normal 419 2 2" xfId="4411"/>
    <cellStyle name="Normal 419 2 2 2" xfId="9558"/>
    <cellStyle name="Normal 419 2 2 2 2" xfId="20341"/>
    <cellStyle name="Normal 419 2 2 3" xfId="15209"/>
    <cellStyle name="Normal 419 2 2 4" xfId="43268"/>
    <cellStyle name="Normal 419 2 2 5" xfId="48111"/>
    <cellStyle name="Normal 419 2 3" xfId="7277"/>
    <cellStyle name="Normal 419 2 3 2" xfId="18060"/>
    <cellStyle name="Normal 419 2 4" xfId="12922"/>
    <cellStyle name="Normal 419 2 5" xfId="40992"/>
    <cellStyle name="Normal 419 2 6" xfId="45835"/>
    <cellStyle name="Normal 419 3" xfId="3356"/>
    <cellStyle name="Normal 419 3 2" xfId="8503"/>
    <cellStyle name="Normal 419 3 2 2" xfId="19286"/>
    <cellStyle name="Normal 419 3 3" xfId="14154"/>
    <cellStyle name="Normal 419 3 4" xfId="42213"/>
    <cellStyle name="Normal 419 3 5" xfId="47056"/>
    <cellStyle name="Normal 419 4" xfId="6220"/>
    <cellStyle name="Normal 419 4 2" xfId="17003"/>
    <cellStyle name="Normal 419 5" xfId="11847"/>
    <cellStyle name="Normal 419 6" xfId="39943"/>
    <cellStyle name="Normal 419 7" xfId="44790"/>
    <cellStyle name="Normal 42" xfId="372"/>
    <cellStyle name="Normal 42 2" xfId="1467"/>
    <cellStyle name="Normal 42 2 2" xfId="3782"/>
    <cellStyle name="Normal 42 2 2 2" xfId="8929"/>
    <cellStyle name="Normal 42 2 2 2 2" xfId="19712"/>
    <cellStyle name="Normal 42 2 2 3" xfId="14580"/>
    <cellStyle name="Normal 42 2 2 4" xfId="42639"/>
    <cellStyle name="Normal 42 2 2 5" xfId="47482"/>
    <cellStyle name="Normal 42 2 3" xfId="6649"/>
    <cellStyle name="Normal 42 2 3 2" xfId="17432"/>
    <cellStyle name="Normal 42 2 4" xfId="12289"/>
    <cellStyle name="Normal 42 2 5" xfId="40364"/>
    <cellStyle name="Normal 42 2 6" xfId="45207"/>
    <cellStyle name="Normal 42 3" xfId="2735"/>
    <cellStyle name="Normal 42 3 2" xfId="7890"/>
    <cellStyle name="Normal 42 3 2 2" xfId="18673"/>
    <cellStyle name="Normal 42 3 3" xfId="13541"/>
    <cellStyle name="Normal 42 3 4" xfId="41601"/>
    <cellStyle name="Normal 42 3 5" xfId="46444"/>
    <cellStyle name="Normal 42 4" xfId="5599"/>
    <cellStyle name="Normal 42 4 2" xfId="16389"/>
    <cellStyle name="Normal 42 5" xfId="11218"/>
    <cellStyle name="Normal 42 6" xfId="39319"/>
    <cellStyle name="Normal 42 7" xfId="44165"/>
    <cellStyle name="Normal 420" xfId="1020"/>
    <cellStyle name="Normal 420 2" xfId="2103"/>
    <cellStyle name="Normal 420 2 2" xfId="4412"/>
    <cellStyle name="Normal 420 2 2 2" xfId="9559"/>
    <cellStyle name="Normal 420 2 2 2 2" xfId="20342"/>
    <cellStyle name="Normal 420 2 2 3" xfId="15210"/>
    <cellStyle name="Normal 420 2 2 4" xfId="43269"/>
    <cellStyle name="Normal 420 2 2 5" xfId="48112"/>
    <cellStyle name="Normal 420 2 3" xfId="7278"/>
    <cellStyle name="Normal 420 2 3 2" xfId="18061"/>
    <cellStyle name="Normal 420 2 4" xfId="12923"/>
    <cellStyle name="Normal 420 2 5" xfId="40993"/>
    <cellStyle name="Normal 420 2 6" xfId="45836"/>
    <cellStyle name="Normal 420 3" xfId="3357"/>
    <cellStyle name="Normal 420 3 2" xfId="8504"/>
    <cellStyle name="Normal 420 3 2 2" xfId="19287"/>
    <cellStyle name="Normal 420 3 3" xfId="14155"/>
    <cellStyle name="Normal 420 3 4" xfId="42214"/>
    <cellStyle name="Normal 420 3 5" xfId="47057"/>
    <cellStyle name="Normal 420 4" xfId="6221"/>
    <cellStyle name="Normal 420 4 2" xfId="17004"/>
    <cellStyle name="Normal 420 5" xfId="11848"/>
    <cellStyle name="Normal 420 6" xfId="39944"/>
    <cellStyle name="Normal 420 7" xfId="44791"/>
    <cellStyle name="Normal 421" xfId="1021"/>
    <cellStyle name="Normal 421 2" xfId="2104"/>
    <cellStyle name="Normal 421 2 2" xfId="4413"/>
    <cellStyle name="Normal 421 2 2 2" xfId="9560"/>
    <cellStyle name="Normal 421 2 2 2 2" xfId="20343"/>
    <cellStyle name="Normal 421 2 2 3" xfId="15211"/>
    <cellStyle name="Normal 421 2 2 4" xfId="43270"/>
    <cellStyle name="Normal 421 2 2 5" xfId="48113"/>
    <cellStyle name="Normal 421 2 3" xfId="7279"/>
    <cellStyle name="Normal 421 2 3 2" xfId="18062"/>
    <cellStyle name="Normal 421 2 4" xfId="12924"/>
    <cellStyle name="Normal 421 2 5" xfId="40994"/>
    <cellStyle name="Normal 421 2 6" xfId="45837"/>
    <cellStyle name="Normal 421 3" xfId="3358"/>
    <cellStyle name="Normal 421 3 2" xfId="8505"/>
    <cellStyle name="Normal 421 3 2 2" xfId="19288"/>
    <cellStyle name="Normal 421 3 3" xfId="14156"/>
    <cellStyle name="Normal 421 3 4" xfId="42215"/>
    <cellStyle name="Normal 421 3 5" xfId="47058"/>
    <cellStyle name="Normal 421 4" xfId="6222"/>
    <cellStyle name="Normal 421 4 2" xfId="17005"/>
    <cellStyle name="Normal 421 5" xfId="11849"/>
    <cellStyle name="Normal 421 6" xfId="39945"/>
    <cellStyle name="Normal 421 7" xfId="44792"/>
    <cellStyle name="Normal 422" xfId="997"/>
    <cellStyle name="Normal 422 2" xfId="2080"/>
    <cellStyle name="Normal 422 2 2" xfId="4389"/>
    <cellStyle name="Normal 422 2 2 2" xfId="9536"/>
    <cellStyle name="Normal 422 2 2 2 2" xfId="20319"/>
    <cellStyle name="Normal 422 2 2 3" xfId="15187"/>
    <cellStyle name="Normal 422 2 2 4" xfId="43246"/>
    <cellStyle name="Normal 422 2 2 5" xfId="48089"/>
    <cellStyle name="Normal 422 2 3" xfId="7255"/>
    <cellStyle name="Normal 422 2 3 2" xfId="18038"/>
    <cellStyle name="Normal 422 2 4" xfId="12900"/>
    <cellStyle name="Normal 422 2 5" xfId="40970"/>
    <cellStyle name="Normal 422 2 6" xfId="45813"/>
    <cellStyle name="Normal 422 3" xfId="3334"/>
    <cellStyle name="Normal 422 3 2" xfId="8481"/>
    <cellStyle name="Normal 422 3 2 2" xfId="19264"/>
    <cellStyle name="Normal 422 3 3" xfId="14132"/>
    <cellStyle name="Normal 422 3 4" xfId="42191"/>
    <cellStyle name="Normal 422 3 5" xfId="47034"/>
    <cellStyle name="Normal 422 4" xfId="6198"/>
    <cellStyle name="Normal 422 4 2" xfId="16981"/>
    <cellStyle name="Normal 422 5" xfId="11825"/>
    <cellStyle name="Normal 422 6" xfId="39921"/>
    <cellStyle name="Normal 422 7" xfId="44768"/>
    <cellStyle name="Normal 423" xfId="1015"/>
    <cellStyle name="Normal 423 2" xfId="2098"/>
    <cellStyle name="Normal 423 2 2" xfId="4407"/>
    <cellStyle name="Normal 423 2 2 2" xfId="9554"/>
    <cellStyle name="Normal 423 2 2 2 2" xfId="20337"/>
    <cellStyle name="Normal 423 2 2 3" xfId="15205"/>
    <cellStyle name="Normal 423 2 2 4" xfId="43264"/>
    <cellStyle name="Normal 423 2 2 5" xfId="48107"/>
    <cellStyle name="Normal 423 2 3" xfId="7273"/>
    <cellStyle name="Normal 423 2 3 2" xfId="18056"/>
    <cellStyle name="Normal 423 2 4" xfId="12918"/>
    <cellStyle name="Normal 423 2 5" xfId="40988"/>
    <cellStyle name="Normal 423 2 6" xfId="45831"/>
    <cellStyle name="Normal 423 3" xfId="3352"/>
    <cellStyle name="Normal 423 3 2" xfId="8499"/>
    <cellStyle name="Normal 423 3 2 2" xfId="19282"/>
    <cellStyle name="Normal 423 3 3" xfId="14150"/>
    <cellStyle name="Normal 423 3 4" xfId="42209"/>
    <cellStyle name="Normal 423 3 5" xfId="47052"/>
    <cellStyle name="Normal 423 4" xfId="6216"/>
    <cellStyle name="Normal 423 4 2" xfId="16999"/>
    <cellStyle name="Normal 423 5" xfId="11843"/>
    <cellStyle name="Normal 423 6" xfId="39939"/>
    <cellStyle name="Normal 423 7" xfId="44786"/>
    <cellStyle name="Normal 424" xfId="1022"/>
    <cellStyle name="Normal 424 2" xfId="2105"/>
    <cellStyle name="Normal 424 2 2" xfId="4414"/>
    <cellStyle name="Normal 424 2 2 2" xfId="9561"/>
    <cellStyle name="Normal 424 2 2 2 2" xfId="20344"/>
    <cellStyle name="Normal 424 2 2 3" xfId="15212"/>
    <cellStyle name="Normal 424 2 2 4" xfId="43271"/>
    <cellStyle name="Normal 424 2 2 5" xfId="48114"/>
    <cellStyle name="Normal 424 2 3" xfId="7280"/>
    <cellStyle name="Normal 424 2 3 2" xfId="18063"/>
    <cellStyle name="Normal 424 2 4" xfId="12925"/>
    <cellStyle name="Normal 424 2 5" xfId="40995"/>
    <cellStyle name="Normal 424 2 6" xfId="45838"/>
    <cellStyle name="Normal 424 3" xfId="3359"/>
    <cellStyle name="Normal 424 3 2" xfId="8506"/>
    <cellStyle name="Normal 424 3 2 2" xfId="19289"/>
    <cellStyle name="Normal 424 3 3" xfId="14157"/>
    <cellStyle name="Normal 424 3 4" xfId="42216"/>
    <cellStyle name="Normal 424 3 5" xfId="47059"/>
    <cellStyle name="Normal 424 4" xfId="6223"/>
    <cellStyle name="Normal 424 4 2" xfId="17006"/>
    <cellStyle name="Normal 424 5" xfId="11850"/>
    <cellStyle name="Normal 424 6" xfId="39946"/>
    <cellStyle name="Normal 424 7" xfId="44793"/>
    <cellStyle name="Normal 425" xfId="1023"/>
    <cellStyle name="Normal 425 2" xfId="2106"/>
    <cellStyle name="Normal 425 2 2" xfId="4415"/>
    <cellStyle name="Normal 425 2 2 2" xfId="9562"/>
    <cellStyle name="Normal 425 2 2 2 2" xfId="20345"/>
    <cellStyle name="Normal 425 2 2 3" xfId="15213"/>
    <cellStyle name="Normal 425 2 2 4" xfId="43272"/>
    <cellStyle name="Normal 425 2 2 5" xfId="48115"/>
    <cellStyle name="Normal 425 2 3" xfId="7281"/>
    <cellStyle name="Normal 425 2 3 2" xfId="18064"/>
    <cellStyle name="Normal 425 2 4" xfId="12926"/>
    <cellStyle name="Normal 425 2 5" xfId="40996"/>
    <cellStyle name="Normal 425 2 6" xfId="45839"/>
    <cellStyle name="Normal 425 3" xfId="3360"/>
    <cellStyle name="Normal 425 3 2" xfId="8507"/>
    <cellStyle name="Normal 425 3 2 2" xfId="19290"/>
    <cellStyle name="Normal 425 3 3" xfId="14158"/>
    <cellStyle name="Normal 425 3 4" xfId="42217"/>
    <cellStyle name="Normal 425 3 5" xfId="47060"/>
    <cellStyle name="Normal 425 4" xfId="6224"/>
    <cellStyle name="Normal 425 4 2" xfId="17007"/>
    <cellStyle name="Normal 425 5" xfId="11851"/>
    <cellStyle name="Normal 425 6" xfId="39947"/>
    <cellStyle name="Normal 425 7" xfId="44794"/>
    <cellStyle name="Normal 426" xfId="1024"/>
    <cellStyle name="Normal 426 2" xfId="2107"/>
    <cellStyle name="Normal 426 2 2" xfId="4416"/>
    <cellStyle name="Normal 426 2 2 2" xfId="9563"/>
    <cellStyle name="Normal 426 2 2 2 2" xfId="20346"/>
    <cellStyle name="Normal 426 2 2 3" xfId="15214"/>
    <cellStyle name="Normal 426 2 2 4" xfId="43273"/>
    <cellStyle name="Normal 426 2 2 5" xfId="48116"/>
    <cellStyle name="Normal 426 2 3" xfId="7282"/>
    <cellStyle name="Normal 426 2 3 2" xfId="18065"/>
    <cellStyle name="Normal 426 2 4" xfId="12927"/>
    <cellStyle name="Normal 426 2 5" xfId="40997"/>
    <cellStyle name="Normal 426 2 6" xfId="45840"/>
    <cellStyle name="Normal 426 3" xfId="3361"/>
    <cellStyle name="Normal 426 3 2" xfId="8508"/>
    <cellStyle name="Normal 426 3 2 2" xfId="19291"/>
    <cellStyle name="Normal 426 3 3" xfId="14159"/>
    <cellStyle name="Normal 426 3 4" xfId="42218"/>
    <cellStyle name="Normal 426 3 5" xfId="47061"/>
    <cellStyle name="Normal 426 4" xfId="6225"/>
    <cellStyle name="Normal 426 4 2" xfId="17008"/>
    <cellStyle name="Normal 426 5" xfId="11852"/>
    <cellStyle name="Normal 426 6" xfId="39948"/>
    <cellStyle name="Normal 426 7" xfId="44795"/>
    <cellStyle name="Normal 427" xfId="1025"/>
    <cellStyle name="Normal 427 2" xfId="2108"/>
    <cellStyle name="Normal 427 2 2" xfId="4417"/>
    <cellStyle name="Normal 427 2 2 2" xfId="9564"/>
    <cellStyle name="Normal 427 2 2 2 2" xfId="20347"/>
    <cellStyle name="Normal 427 2 2 3" xfId="15215"/>
    <cellStyle name="Normal 427 2 2 4" xfId="43274"/>
    <cellStyle name="Normal 427 2 2 5" xfId="48117"/>
    <cellStyle name="Normal 427 2 3" xfId="7283"/>
    <cellStyle name="Normal 427 2 3 2" xfId="18066"/>
    <cellStyle name="Normal 427 2 4" xfId="12928"/>
    <cellStyle name="Normal 427 2 5" xfId="40998"/>
    <cellStyle name="Normal 427 2 6" xfId="45841"/>
    <cellStyle name="Normal 427 3" xfId="3362"/>
    <cellStyle name="Normal 427 3 2" xfId="8509"/>
    <cellStyle name="Normal 427 3 2 2" xfId="19292"/>
    <cellStyle name="Normal 427 3 3" xfId="14160"/>
    <cellStyle name="Normal 427 3 4" xfId="42219"/>
    <cellStyle name="Normal 427 3 5" xfId="47062"/>
    <cellStyle name="Normal 427 4" xfId="6226"/>
    <cellStyle name="Normal 427 4 2" xfId="17009"/>
    <cellStyle name="Normal 427 5" xfId="11853"/>
    <cellStyle name="Normal 427 6" xfId="39949"/>
    <cellStyle name="Normal 427 7" xfId="44796"/>
    <cellStyle name="Normal 428" xfId="1026"/>
    <cellStyle name="Normal 428 2" xfId="2109"/>
    <cellStyle name="Normal 428 2 2" xfId="4418"/>
    <cellStyle name="Normal 428 2 2 2" xfId="9565"/>
    <cellStyle name="Normal 428 2 2 2 2" xfId="20348"/>
    <cellStyle name="Normal 428 2 2 3" xfId="15216"/>
    <cellStyle name="Normal 428 2 2 4" xfId="43275"/>
    <cellStyle name="Normal 428 2 2 5" xfId="48118"/>
    <cellStyle name="Normal 428 2 3" xfId="7284"/>
    <cellStyle name="Normal 428 2 3 2" xfId="18067"/>
    <cellStyle name="Normal 428 2 4" xfId="12929"/>
    <cellStyle name="Normal 428 2 5" xfId="40999"/>
    <cellStyle name="Normal 428 2 6" xfId="45842"/>
    <cellStyle name="Normal 428 3" xfId="3363"/>
    <cellStyle name="Normal 428 3 2" xfId="8510"/>
    <cellStyle name="Normal 428 3 2 2" xfId="19293"/>
    <cellStyle name="Normal 428 3 3" xfId="14161"/>
    <cellStyle name="Normal 428 3 4" xfId="42220"/>
    <cellStyle name="Normal 428 3 5" xfId="47063"/>
    <cellStyle name="Normal 428 4" xfId="6227"/>
    <cellStyle name="Normal 428 4 2" xfId="17010"/>
    <cellStyle name="Normal 428 5" xfId="11854"/>
    <cellStyle name="Normal 428 6" xfId="39950"/>
    <cellStyle name="Normal 428 7" xfId="44797"/>
    <cellStyle name="Normal 429" xfId="1027"/>
    <cellStyle name="Normal 429 2" xfId="2110"/>
    <cellStyle name="Normal 429 2 2" xfId="4419"/>
    <cellStyle name="Normal 429 2 2 2" xfId="9566"/>
    <cellStyle name="Normal 429 2 2 2 2" xfId="20349"/>
    <cellStyle name="Normal 429 2 2 3" xfId="15217"/>
    <cellStyle name="Normal 429 2 2 4" xfId="43276"/>
    <cellStyle name="Normal 429 2 2 5" xfId="48119"/>
    <cellStyle name="Normal 429 2 3" xfId="7285"/>
    <cellStyle name="Normal 429 2 3 2" xfId="18068"/>
    <cellStyle name="Normal 429 2 4" xfId="12930"/>
    <cellStyle name="Normal 429 2 5" xfId="41000"/>
    <cellStyle name="Normal 429 2 6" xfId="45843"/>
    <cellStyle name="Normal 429 3" xfId="3364"/>
    <cellStyle name="Normal 429 3 2" xfId="8511"/>
    <cellStyle name="Normal 429 3 2 2" xfId="19294"/>
    <cellStyle name="Normal 429 3 3" xfId="14162"/>
    <cellStyle name="Normal 429 3 4" xfId="42221"/>
    <cellStyle name="Normal 429 3 5" xfId="47064"/>
    <cellStyle name="Normal 429 4" xfId="6228"/>
    <cellStyle name="Normal 429 4 2" xfId="17011"/>
    <cellStyle name="Normal 429 5" xfId="11855"/>
    <cellStyle name="Normal 429 6" xfId="39951"/>
    <cellStyle name="Normal 429 7" xfId="44798"/>
    <cellStyle name="Normal 43" xfId="373"/>
    <cellStyle name="Normal 43 2" xfId="1468"/>
    <cellStyle name="Normal 43 2 2" xfId="3783"/>
    <cellStyle name="Normal 43 2 2 2" xfId="8930"/>
    <cellStyle name="Normal 43 2 2 2 2" xfId="19713"/>
    <cellStyle name="Normal 43 2 2 3" xfId="14581"/>
    <cellStyle name="Normal 43 2 2 4" xfId="42640"/>
    <cellStyle name="Normal 43 2 2 5" xfId="47483"/>
    <cellStyle name="Normal 43 2 3" xfId="6650"/>
    <cellStyle name="Normal 43 2 3 2" xfId="17433"/>
    <cellStyle name="Normal 43 2 4" xfId="12290"/>
    <cellStyle name="Normal 43 2 5" xfId="40365"/>
    <cellStyle name="Normal 43 2 6" xfId="45208"/>
    <cellStyle name="Normal 43 3" xfId="2736"/>
    <cellStyle name="Normal 43 3 2" xfId="7891"/>
    <cellStyle name="Normal 43 3 2 2" xfId="18674"/>
    <cellStyle name="Normal 43 3 3" xfId="13542"/>
    <cellStyle name="Normal 43 3 4" xfId="41602"/>
    <cellStyle name="Normal 43 3 5" xfId="46445"/>
    <cellStyle name="Normal 43 4" xfId="5600"/>
    <cellStyle name="Normal 43 4 2" xfId="16390"/>
    <cellStyle name="Normal 43 5" xfId="11219"/>
    <cellStyle name="Normal 43 6" xfId="39320"/>
    <cellStyle name="Normal 43 7" xfId="44166"/>
    <cellStyle name="Normal 430" xfId="1028"/>
    <cellStyle name="Normal 430 2" xfId="2111"/>
    <cellStyle name="Normal 430 2 2" xfId="4420"/>
    <cellStyle name="Normal 430 2 2 2" xfId="9567"/>
    <cellStyle name="Normal 430 2 2 2 2" xfId="20350"/>
    <cellStyle name="Normal 430 2 2 3" xfId="15218"/>
    <cellStyle name="Normal 430 2 2 4" xfId="43277"/>
    <cellStyle name="Normal 430 2 2 5" xfId="48120"/>
    <cellStyle name="Normal 430 2 3" xfId="7286"/>
    <cellStyle name="Normal 430 2 3 2" xfId="18069"/>
    <cellStyle name="Normal 430 2 4" xfId="12931"/>
    <cellStyle name="Normal 430 2 5" xfId="41001"/>
    <cellStyle name="Normal 430 2 6" xfId="45844"/>
    <cellStyle name="Normal 430 3" xfId="3365"/>
    <cellStyle name="Normal 430 3 2" xfId="8512"/>
    <cellStyle name="Normal 430 3 2 2" xfId="19295"/>
    <cellStyle name="Normal 430 3 3" xfId="14163"/>
    <cellStyle name="Normal 430 3 4" xfId="42222"/>
    <cellStyle name="Normal 430 3 5" xfId="47065"/>
    <cellStyle name="Normal 430 4" xfId="6229"/>
    <cellStyle name="Normal 430 4 2" xfId="17012"/>
    <cellStyle name="Normal 430 5" xfId="11856"/>
    <cellStyle name="Normal 430 6" xfId="39952"/>
    <cellStyle name="Normal 430 7" xfId="44799"/>
    <cellStyle name="Normal 431" xfId="1029"/>
    <cellStyle name="Normal 431 2" xfId="2112"/>
    <cellStyle name="Normal 431 2 2" xfId="4421"/>
    <cellStyle name="Normal 431 2 2 2" xfId="9568"/>
    <cellStyle name="Normal 431 2 2 2 2" xfId="20351"/>
    <cellStyle name="Normal 431 2 2 3" xfId="15219"/>
    <cellStyle name="Normal 431 2 2 4" xfId="43278"/>
    <cellStyle name="Normal 431 2 2 5" xfId="48121"/>
    <cellStyle name="Normal 431 2 3" xfId="7287"/>
    <cellStyle name="Normal 431 2 3 2" xfId="18070"/>
    <cellStyle name="Normal 431 2 4" xfId="12932"/>
    <cellStyle name="Normal 431 2 5" xfId="41002"/>
    <cellStyle name="Normal 431 2 6" xfId="45845"/>
    <cellStyle name="Normal 431 3" xfId="3366"/>
    <cellStyle name="Normal 431 3 2" xfId="8513"/>
    <cellStyle name="Normal 431 3 2 2" xfId="19296"/>
    <cellStyle name="Normal 431 3 3" xfId="14164"/>
    <cellStyle name="Normal 431 3 4" xfId="42223"/>
    <cellStyle name="Normal 431 3 5" xfId="47066"/>
    <cellStyle name="Normal 431 4" xfId="6230"/>
    <cellStyle name="Normal 431 4 2" xfId="17013"/>
    <cellStyle name="Normal 431 5" xfId="11857"/>
    <cellStyle name="Normal 431 6" xfId="39953"/>
    <cellStyle name="Normal 431 7" xfId="44800"/>
    <cellStyle name="Normal 432" xfId="1030"/>
    <cellStyle name="Normal 432 2" xfId="2113"/>
    <cellStyle name="Normal 432 2 2" xfId="4422"/>
    <cellStyle name="Normal 432 2 2 2" xfId="9569"/>
    <cellStyle name="Normal 432 2 2 2 2" xfId="20352"/>
    <cellStyle name="Normal 432 2 2 3" xfId="15220"/>
    <cellStyle name="Normal 432 2 2 4" xfId="43279"/>
    <cellStyle name="Normal 432 2 2 5" xfId="48122"/>
    <cellStyle name="Normal 432 2 3" xfId="7288"/>
    <cellStyle name="Normal 432 2 3 2" xfId="18071"/>
    <cellStyle name="Normal 432 2 4" xfId="12933"/>
    <cellStyle name="Normal 432 2 5" xfId="41003"/>
    <cellStyle name="Normal 432 2 6" xfId="45846"/>
    <cellStyle name="Normal 432 3" xfId="3367"/>
    <cellStyle name="Normal 432 3 2" xfId="8514"/>
    <cellStyle name="Normal 432 3 2 2" xfId="19297"/>
    <cellStyle name="Normal 432 3 3" xfId="14165"/>
    <cellStyle name="Normal 432 3 4" xfId="42224"/>
    <cellStyle name="Normal 432 3 5" xfId="47067"/>
    <cellStyle name="Normal 432 4" xfId="6231"/>
    <cellStyle name="Normal 432 4 2" xfId="17014"/>
    <cellStyle name="Normal 432 5" xfId="11858"/>
    <cellStyle name="Normal 432 6" xfId="39954"/>
    <cellStyle name="Normal 432 7" xfId="44801"/>
    <cellStyle name="Normal 433" xfId="1031"/>
    <cellStyle name="Normal 433 2" xfId="2115"/>
    <cellStyle name="Normal 433 2 2" xfId="4423"/>
    <cellStyle name="Normal 433 2 2 2" xfId="9570"/>
    <cellStyle name="Normal 433 2 2 2 2" xfId="20353"/>
    <cellStyle name="Normal 433 2 2 3" xfId="15221"/>
    <cellStyle name="Normal 433 2 2 4" xfId="43280"/>
    <cellStyle name="Normal 433 2 2 5" xfId="48123"/>
    <cellStyle name="Normal 433 2 3" xfId="7289"/>
    <cellStyle name="Normal 433 2 3 2" xfId="18072"/>
    <cellStyle name="Normal 433 2 4" xfId="12935"/>
    <cellStyle name="Normal 433 2 5" xfId="41004"/>
    <cellStyle name="Normal 433 2 6" xfId="45847"/>
    <cellStyle name="Normal 433 3" xfId="3368"/>
    <cellStyle name="Normal 433 3 2" xfId="8515"/>
    <cellStyle name="Normal 433 3 2 2" xfId="19298"/>
    <cellStyle name="Normal 433 3 3" xfId="14166"/>
    <cellStyle name="Normal 433 3 4" xfId="42225"/>
    <cellStyle name="Normal 433 3 5" xfId="47068"/>
    <cellStyle name="Normal 433 4" xfId="6232"/>
    <cellStyle name="Normal 433 4 2" xfId="17015"/>
    <cellStyle name="Normal 433 5" xfId="11859"/>
    <cellStyle name="Normal 433 6" xfId="39956"/>
    <cellStyle name="Normal 433 7" xfId="44802"/>
    <cellStyle name="Normal 434" xfId="1047"/>
    <cellStyle name="Normal 434 2" xfId="2131"/>
    <cellStyle name="Normal 434 2 2" xfId="4439"/>
    <cellStyle name="Normal 434 2 2 2" xfId="9586"/>
    <cellStyle name="Normal 434 2 2 2 2" xfId="20369"/>
    <cellStyle name="Normal 434 2 2 3" xfId="15237"/>
    <cellStyle name="Normal 434 2 2 4" xfId="43296"/>
    <cellStyle name="Normal 434 2 2 5" xfId="48139"/>
    <cellStyle name="Normal 434 2 3" xfId="7305"/>
    <cellStyle name="Normal 434 2 3 2" xfId="18088"/>
    <cellStyle name="Normal 434 2 4" xfId="12951"/>
    <cellStyle name="Normal 434 2 5" xfId="41020"/>
    <cellStyle name="Normal 434 2 6" xfId="45863"/>
    <cellStyle name="Normal 434 3" xfId="3384"/>
    <cellStyle name="Normal 434 3 2" xfId="8531"/>
    <cellStyle name="Normal 434 3 2 2" xfId="19314"/>
    <cellStyle name="Normal 434 3 3" xfId="14182"/>
    <cellStyle name="Normal 434 3 4" xfId="42241"/>
    <cellStyle name="Normal 434 3 5" xfId="47084"/>
    <cellStyle name="Normal 434 4" xfId="6248"/>
    <cellStyle name="Normal 434 4 2" xfId="17031"/>
    <cellStyle name="Normal 434 5" xfId="11875"/>
    <cellStyle name="Normal 434 6" xfId="39972"/>
    <cellStyle name="Normal 434 7" xfId="44818"/>
    <cellStyle name="Normal 435" xfId="1049"/>
    <cellStyle name="Normal 435 2" xfId="2133"/>
    <cellStyle name="Normal 435 2 2" xfId="4441"/>
    <cellStyle name="Normal 435 2 2 2" xfId="9588"/>
    <cellStyle name="Normal 435 2 2 2 2" xfId="20371"/>
    <cellStyle name="Normal 435 2 2 3" xfId="15239"/>
    <cellStyle name="Normal 435 2 2 4" xfId="43298"/>
    <cellStyle name="Normal 435 2 2 5" xfId="48141"/>
    <cellStyle name="Normal 435 2 3" xfId="7307"/>
    <cellStyle name="Normal 435 2 3 2" xfId="18090"/>
    <cellStyle name="Normal 435 2 4" xfId="12953"/>
    <cellStyle name="Normal 435 2 5" xfId="41022"/>
    <cellStyle name="Normal 435 2 6" xfId="45865"/>
    <cellStyle name="Normal 435 3" xfId="3386"/>
    <cellStyle name="Normal 435 3 2" xfId="8533"/>
    <cellStyle name="Normal 435 3 2 2" xfId="19316"/>
    <cellStyle name="Normal 435 3 3" xfId="14184"/>
    <cellStyle name="Normal 435 3 4" xfId="42243"/>
    <cellStyle name="Normal 435 3 5" xfId="47086"/>
    <cellStyle name="Normal 435 4" xfId="6250"/>
    <cellStyle name="Normal 435 4 2" xfId="17033"/>
    <cellStyle name="Normal 435 5" xfId="11877"/>
    <cellStyle name="Normal 435 6" xfId="39974"/>
    <cellStyle name="Normal 435 7" xfId="44820"/>
    <cellStyle name="Normal 436" xfId="1050"/>
    <cellStyle name="Normal 436 2" xfId="2134"/>
    <cellStyle name="Normal 436 2 2" xfId="4442"/>
    <cellStyle name="Normal 436 2 2 2" xfId="9589"/>
    <cellStyle name="Normal 436 2 2 2 2" xfId="20372"/>
    <cellStyle name="Normal 436 2 2 3" xfId="15240"/>
    <cellStyle name="Normal 436 2 2 4" xfId="43299"/>
    <cellStyle name="Normal 436 2 2 5" xfId="48142"/>
    <cellStyle name="Normal 436 2 3" xfId="7308"/>
    <cellStyle name="Normal 436 2 3 2" xfId="18091"/>
    <cellStyle name="Normal 436 2 4" xfId="12954"/>
    <cellStyle name="Normal 436 2 5" xfId="41023"/>
    <cellStyle name="Normal 436 2 6" xfId="45866"/>
    <cellStyle name="Normal 436 3" xfId="3387"/>
    <cellStyle name="Normal 436 3 2" xfId="8534"/>
    <cellStyle name="Normal 436 3 2 2" xfId="19317"/>
    <cellStyle name="Normal 436 3 3" xfId="14185"/>
    <cellStyle name="Normal 436 3 4" xfId="42244"/>
    <cellStyle name="Normal 436 3 5" xfId="47087"/>
    <cellStyle name="Normal 436 4" xfId="6251"/>
    <cellStyle name="Normal 436 4 2" xfId="17034"/>
    <cellStyle name="Normal 436 5" xfId="11878"/>
    <cellStyle name="Normal 436 6" xfId="39975"/>
    <cellStyle name="Normal 436 7" xfId="44821"/>
    <cellStyle name="Normal 437" xfId="1064"/>
    <cellStyle name="Normal 437 2" xfId="2148"/>
    <cellStyle name="Normal 437 2 2" xfId="4456"/>
    <cellStyle name="Normal 437 2 2 2" xfId="9603"/>
    <cellStyle name="Normal 437 2 2 2 2" xfId="20386"/>
    <cellStyle name="Normal 437 2 2 3" xfId="15254"/>
    <cellStyle name="Normal 437 2 2 4" xfId="43313"/>
    <cellStyle name="Normal 437 2 2 5" xfId="48156"/>
    <cellStyle name="Normal 437 2 3" xfId="7322"/>
    <cellStyle name="Normal 437 2 3 2" xfId="18105"/>
    <cellStyle name="Normal 437 2 4" xfId="12968"/>
    <cellStyle name="Normal 437 2 5" xfId="41037"/>
    <cellStyle name="Normal 437 2 6" xfId="45880"/>
    <cellStyle name="Normal 437 3" xfId="3401"/>
    <cellStyle name="Normal 437 3 2" xfId="8548"/>
    <cellStyle name="Normal 437 3 2 2" xfId="19331"/>
    <cellStyle name="Normal 437 3 3" xfId="14199"/>
    <cellStyle name="Normal 437 3 4" xfId="42258"/>
    <cellStyle name="Normal 437 3 5" xfId="47101"/>
    <cellStyle name="Normal 437 4" xfId="6265"/>
    <cellStyle name="Normal 437 4 2" xfId="17048"/>
    <cellStyle name="Normal 437 5" xfId="11892"/>
    <cellStyle name="Normal 437 6" xfId="38896"/>
    <cellStyle name="Normal 437 6 2" xfId="38946"/>
    <cellStyle name="Normal 437 6 2 2" xfId="39108"/>
    <cellStyle name="Normal 437 6 2 2 2" xfId="23"/>
    <cellStyle name="Normal 437 7" xfId="39989"/>
    <cellStyle name="Normal 437 8" xfId="44835"/>
    <cellStyle name="Normal 438" xfId="1065"/>
    <cellStyle name="Normal 438 2" xfId="2149"/>
    <cellStyle name="Normal 438 2 2" xfId="4457"/>
    <cellStyle name="Normal 438 2 2 2" xfId="9604"/>
    <cellStyle name="Normal 438 2 2 2 2" xfId="20387"/>
    <cellStyle name="Normal 438 2 2 3" xfId="15255"/>
    <cellStyle name="Normal 438 2 2 4" xfId="43314"/>
    <cellStyle name="Normal 438 2 2 5" xfId="48157"/>
    <cellStyle name="Normal 438 2 3" xfId="7323"/>
    <cellStyle name="Normal 438 2 3 2" xfId="18106"/>
    <cellStyle name="Normal 438 2 4" xfId="12969"/>
    <cellStyle name="Normal 438 2 5" xfId="41038"/>
    <cellStyle name="Normal 438 2 6" xfId="45881"/>
    <cellStyle name="Normal 438 3" xfId="3402"/>
    <cellStyle name="Normal 438 3 2" xfId="8549"/>
    <cellStyle name="Normal 438 3 2 2" xfId="19332"/>
    <cellStyle name="Normal 438 3 3" xfId="14200"/>
    <cellStyle name="Normal 438 3 4" xfId="42259"/>
    <cellStyle name="Normal 438 3 5" xfId="47102"/>
    <cellStyle name="Normal 438 4" xfId="6266"/>
    <cellStyle name="Normal 438 4 2" xfId="17049"/>
    <cellStyle name="Normal 438 5" xfId="11893"/>
    <cellStyle name="Normal 438 6" xfId="39990"/>
    <cellStyle name="Normal 438 7" xfId="44836"/>
    <cellStyle name="Normal 439" xfId="1066"/>
    <cellStyle name="Normal 439 2" xfId="2150"/>
    <cellStyle name="Normal 439 2 2" xfId="4458"/>
    <cellStyle name="Normal 439 2 2 2" xfId="9605"/>
    <cellStyle name="Normal 439 2 2 2 2" xfId="20388"/>
    <cellStyle name="Normal 439 2 2 3" xfId="15256"/>
    <cellStyle name="Normal 439 2 2 4" xfId="43315"/>
    <cellStyle name="Normal 439 2 2 5" xfId="48158"/>
    <cellStyle name="Normal 439 2 3" xfId="7324"/>
    <cellStyle name="Normal 439 2 3 2" xfId="18107"/>
    <cellStyle name="Normal 439 2 4" xfId="12970"/>
    <cellStyle name="Normal 439 2 5" xfId="41039"/>
    <cellStyle name="Normal 439 2 6" xfId="45882"/>
    <cellStyle name="Normal 439 3" xfId="3403"/>
    <cellStyle name="Normal 439 3 2" xfId="8550"/>
    <cellStyle name="Normal 439 3 2 2" xfId="19333"/>
    <cellStyle name="Normal 439 3 3" xfId="14201"/>
    <cellStyle name="Normal 439 3 4" xfId="42260"/>
    <cellStyle name="Normal 439 3 5" xfId="47103"/>
    <cellStyle name="Normal 439 4" xfId="6267"/>
    <cellStyle name="Normal 439 4 2" xfId="17050"/>
    <cellStyle name="Normal 439 5" xfId="11894"/>
    <cellStyle name="Normal 439 6" xfId="39991"/>
    <cellStyle name="Normal 439 7" xfId="44837"/>
    <cellStyle name="Normal 44" xfId="374"/>
    <cellStyle name="Normal 44 2" xfId="1469"/>
    <cellStyle name="Normal 44 2 2" xfId="3784"/>
    <cellStyle name="Normal 44 2 2 2" xfId="8931"/>
    <cellStyle name="Normal 44 2 2 2 2" xfId="19714"/>
    <cellStyle name="Normal 44 2 2 3" xfId="14582"/>
    <cellStyle name="Normal 44 2 2 4" xfId="42641"/>
    <cellStyle name="Normal 44 2 2 5" xfId="47484"/>
    <cellStyle name="Normal 44 2 3" xfId="6651"/>
    <cellStyle name="Normal 44 2 3 2" xfId="17434"/>
    <cellStyle name="Normal 44 2 4" xfId="12291"/>
    <cellStyle name="Normal 44 2 5" xfId="40366"/>
    <cellStyle name="Normal 44 2 6" xfId="45209"/>
    <cellStyle name="Normal 44 3" xfId="2737"/>
    <cellStyle name="Normal 44 3 2" xfId="7892"/>
    <cellStyle name="Normal 44 3 2 2" xfId="18675"/>
    <cellStyle name="Normal 44 3 3" xfId="13543"/>
    <cellStyle name="Normal 44 3 4" xfId="41603"/>
    <cellStyle name="Normal 44 3 5" xfId="46446"/>
    <cellStyle name="Normal 44 4" xfId="5601"/>
    <cellStyle name="Normal 44 4 2" xfId="16391"/>
    <cellStyle name="Normal 44 5" xfId="11220"/>
    <cellStyle name="Normal 44 6" xfId="39321"/>
    <cellStyle name="Normal 44 7" xfId="44167"/>
    <cellStyle name="Normal 440" xfId="1067"/>
    <cellStyle name="Normal 440 2" xfId="2151"/>
    <cellStyle name="Normal 440 2 2" xfId="4459"/>
    <cellStyle name="Normal 440 2 2 2" xfId="9606"/>
    <cellStyle name="Normal 440 2 2 2 2" xfId="20389"/>
    <cellStyle name="Normal 440 2 2 3" xfId="15257"/>
    <cellStyle name="Normal 440 2 2 4" xfId="43316"/>
    <cellStyle name="Normal 440 2 2 5" xfId="48159"/>
    <cellStyle name="Normal 440 2 3" xfId="7325"/>
    <cellStyle name="Normal 440 2 3 2" xfId="18108"/>
    <cellStyle name="Normal 440 2 4" xfId="12971"/>
    <cellStyle name="Normal 440 2 5" xfId="41040"/>
    <cellStyle name="Normal 440 2 6" xfId="45883"/>
    <cellStyle name="Normal 440 3" xfId="3404"/>
    <cellStyle name="Normal 440 3 2" xfId="8551"/>
    <cellStyle name="Normal 440 3 2 2" xfId="19334"/>
    <cellStyle name="Normal 440 3 3" xfId="14202"/>
    <cellStyle name="Normal 440 3 4" xfId="42261"/>
    <cellStyle name="Normal 440 3 5" xfId="47104"/>
    <cellStyle name="Normal 440 4" xfId="6268"/>
    <cellStyle name="Normal 440 4 2" xfId="17051"/>
    <cellStyle name="Normal 440 5" xfId="11895"/>
    <cellStyle name="Normal 440 6" xfId="39992"/>
    <cellStyle name="Normal 440 7" xfId="44838"/>
    <cellStyle name="Normal 441" xfId="1068"/>
    <cellStyle name="Normal 441 2" xfId="2152"/>
    <cellStyle name="Normal 441 2 2" xfId="4460"/>
    <cellStyle name="Normal 441 2 2 2" xfId="9607"/>
    <cellStyle name="Normal 441 2 2 2 2" xfId="20390"/>
    <cellStyle name="Normal 441 2 2 3" xfId="15258"/>
    <cellStyle name="Normal 441 2 2 4" xfId="43317"/>
    <cellStyle name="Normal 441 2 2 5" xfId="48160"/>
    <cellStyle name="Normal 441 2 3" xfId="7326"/>
    <cellStyle name="Normal 441 2 3 2" xfId="18109"/>
    <cellStyle name="Normal 441 2 4" xfId="12972"/>
    <cellStyle name="Normal 441 2 5" xfId="41041"/>
    <cellStyle name="Normal 441 2 6" xfId="45884"/>
    <cellStyle name="Normal 441 3" xfId="3405"/>
    <cellStyle name="Normal 441 3 2" xfId="8552"/>
    <cellStyle name="Normal 441 3 2 2" xfId="19335"/>
    <cellStyle name="Normal 441 3 3" xfId="14203"/>
    <cellStyle name="Normal 441 3 4" xfId="42262"/>
    <cellStyle name="Normal 441 3 5" xfId="47105"/>
    <cellStyle name="Normal 441 4" xfId="6269"/>
    <cellStyle name="Normal 441 4 2" xfId="17052"/>
    <cellStyle name="Normal 441 5" xfId="11896"/>
    <cellStyle name="Normal 441 6" xfId="39993"/>
    <cellStyle name="Normal 441 7" xfId="44839"/>
    <cellStyle name="Normal 442" xfId="1069"/>
    <cellStyle name="Normal 442 2" xfId="2153"/>
    <cellStyle name="Normal 442 2 2" xfId="4461"/>
    <cellStyle name="Normal 442 2 2 2" xfId="9608"/>
    <cellStyle name="Normal 442 2 2 2 2" xfId="20391"/>
    <cellStyle name="Normal 442 2 2 3" xfId="15259"/>
    <cellStyle name="Normal 442 2 2 4" xfId="43318"/>
    <cellStyle name="Normal 442 2 2 5" xfId="48161"/>
    <cellStyle name="Normal 442 2 3" xfId="7327"/>
    <cellStyle name="Normal 442 2 3 2" xfId="18110"/>
    <cellStyle name="Normal 442 2 4" xfId="12973"/>
    <cellStyle name="Normal 442 2 5" xfId="41042"/>
    <cellStyle name="Normal 442 2 6" xfId="45885"/>
    <cellStyle name="Normal 442 3" xfId="3406"/>
    <cellStyle name="Normal 442 3 2" xfId="8553"/>
    <cellStyle name="Normal 442 3 2 2" xfId="19336"/>
    <cellStyle name="Normal 442 3 3" xfId="14204"/>
    <cellStyle name="Normal 442 3 4" xfId="42263"/>
    <cellStyle name="Normal 442 3 5" xfId="47106"/>
    <cellStyle name="Normal 442 4" xfId="6270"/>
    <cellStyle name="Normal 442 4 2" xfId="17053"/>
    <cellStyle name="Normal 442 5" xfId="11897"/>
    <cellStyle name="Normal 442 6" xfId="39994"/>
    <cellStyle name="Normal 442 7" xfId="44840"/>
    <cellStyle name="Normal 443" xfId="1070"/>
    <cellStyle name="Normal 443 2" xfId="2154"/>
    <cellStyle name="Normal 443 2 2" xfId="4462"/>
    <cellStyle name="Normal 443 2 2 2" xfId="9609"/>
    <cellStyle name="Normal 443 2 2 2 2" xfId="20392"/>
    <cellStyle name="Normal 443 2 2 3" xfId="15260"/>
    <cellStyle name="Normal 443 2 2 4" xfId="43319"/>
    <cellStyle name="Normal 443 2 2 5" xfId="48162"/>
    <cellStyle name="Normal 443 2 3" xfId="7328"/>
    <cellStyle name="Normal 443 2 3 2" xfId="18111"/>
    <cellStyle name="Normal 443 2 4" xfId="12974"/>
    <cellStyle name="Normal 443 2 5" xfId="41043"/>
    <cellStyle name="Normal 443 2 6" xfId="45886"/>
    <cellStyle name="Normal 443 3" xfId="3407"/>
    <cellStyle name="Normal 443 3 2" xfId="8554"/>
    <cellStyle name="Normal 443 3 2 2" xfId="19337"/>
    <cellStyle name="Normal 443 3 3" xfId="14205"/>
    <cellStyle name="Normal 443 3 4" xfId="42264"/>
    <cellStyle name="Normal 443 3 5" xfId="47107"/>
    <cellStyle name="Normal 443 4" xfId="6271"/>
    <cellStyle name="Normal 443 4 2" xfId="17054"/>
    <cellStyle name="Normal 443 5" xfId="11898"/>
    <cellStyle name="Normal 443 6" xfId="39995"/>
    <cellStyle name="Normal 443 7" xfId="44841"/>
    <cellStyle name="Normal 444" xfId="1055"/>
    <cellStyle name="Normal 444 2" xfId="2139"/>
    <cellStyle name="Normal 444 2 2" xfId="4447"/>
    <cellStyle name="Normal 444 2 2 2" xfId="9594"/>
    <cellStyle name="Normal 444 2 2 2 2" xfId="20377"/>
    <cellStyle name="Normal 444 2 2 3" xfId="15245"/>
    <cellStyle name="Normal 444 2 2 4" xfId="43304"/>
    <cellStyle name="Normal 444 2 2 5" xfId="48147"/>
    <cellStyle name="Normal 444 2 3" xfId="7313"/>
    <cellStyle name="Normal 444 2 3 2" xfId="18096"/>
    <cellStyle name="Normal 444 2 4" xfId="12959"/>
    <cellStyle name="Normal 444 2 5" xfId="41028"/>
    <cellStyle name="Normal 444 2 6" xfId="45871"/>
    <cellStyle name="Normal 444 3" xfId="3392"/>
    <cellStyle name="Normal 444 3 2" xfId="8539"/>
    <cellStyle name="Normal 444 3 2 2" xfId="19322"/>
    <cellStyle name="Normal 444 3 3" xfId="14190"/>
    <cellStyle name="Normal 444 3 4" xfId="42249"/>
    <cellStyle name="Normal 444 3 5" xfId="47092"/>
    <cellStyle name="Normal 444 4" xfId="6256"/>
    <cellStyle name="Normal 444 4 2" xfId="17039"/>
    <cellStyle name="Normal 444 5" xfId="11883"/>
    <cellStyle name="Normal 444 6" xfId="39980"/>
    <cellStyle name="Normal 444 7" xfId="44826"/>
    <cellStyle name="Normal 445" xfId="1074"/>
    <cellStyle name="Normal 445 2" xfId="2158"/>
    <cellStyle name="Normal 445 2 2" xfId="4466"/>
    <cellStyle name="Normal 445 2 2 2" xfId="9613"/>
    <cellStyle name="Normal 445 2 2 2 2" xfId="20396"/>
    <cellStyle name="Normal 445 2 2 3" xfId="15264"/>
    <cellStyle name="Normal 445 2 2 4" xfId="43323"/>
    <cellStyle name="Normal 445 2 2 5" xfId="48166"/>
    <cellStyle name="Normal 445 2 3" xfId="7332"/>
    <cellStyle name="Normal 445 2 3 2" xfId="18115"/>
    <cellStyle name="Normal 445 2 4" xfId="12978"/>
    <cellStyle name="Normal 445 2 5" xfId="41047"/>
    <cellStyle name="Normal 445 2 6" xfId="45890"/>
    <cellStyle name="Normal 445 3" xfId="3411"/>
    <cellStyle name="Normal 445 3 2" xfId="8558"/>
    <cellStyle name="Normal 445 3 2 2" xfId="19341"/>
    <cellStyle name="Normal 445 3 3" xfId="14209"/>
    <cellStyle name="Normal 445 3 4" xfId="42268"/>
    <cellStyle name="Normal 445 3 5" xfId="47111"/>
    <cellStyle name="Normal 445 4" xfId="6275"/>
    <cellStyle name="Normal 445 4 2" xfId="17058"/>
    <cellStyle name="Normal 445 5" xfId="11902"/>
    <cellStyle name="Normal 445 6" xfId="39999"/>
    <cellStyle name="Normal 445 7" xfId="44845"/>
    <cellStyle name="Normal 446" xfId="1075"/>
    <cellStyle name="Normal 446 2" xfId="2159"/>
    <cellStyle name="Normal 446 2 2" xfId="4467"/>
    <cellStyle name="Normal 446 2 2 2" xfId="9614"/>
    <cellStyle name="Normal 446 2 2 2 2" xfId="20397"/>
    <cellStyle name="Normal 446 2 2 3" xfId="15265"/>
    <cellStyle name="Normal 446 2 2 4" xfId="43324"/>
    <cellStyle name="Normal 446 2 2 5" xfId="48167"/>
    <cellStyle name="Normal 446 2 3" xfId="7333"/>
    <cellStyle name="Normal 446 2 3 2" xfId="18116"/>
    <cellStyle name="Normal 446 2 4" xfId="12979"/>
    <cellStyle name="Normal 446 2 5" xfId="41048"/>
    <cellStyle name="Normal 446 2 6" xfId="45891"/>
    <cellStyle name="Normal 446 3" xfId="3412"/>
    <cellStyle name="Normal 446 3 2" xfId="8559"/>
    <cellStyle name="Normal 446 3 2 2" xfId="19342"/>
    <cellStyle name="Normal 446 3 3" xfId="14210"/>
    <cellStyle name="Normal 446 3 4" xfId="42269"/>
    <cellStyle name="Normal 446 3 5" xfId="47112"/>
    <cellStyle name="Normal 446 4" xfId="6276"/>
    <cellStyle name="Normal 446 4 2" xfId="17059"/>
    <cellStyle name="Normal 446 5" xfId="11903"/>
    <cellStyle name="Normal 446 6" xfId="40000"/>
    <cellStyle name="Normal 446 7" xfId="44846"/>
    <cellStyle name="Normal 447" xfId="1076"/>
    <cellStyle name="Normal 447 2" xfId="2160"/>
    <cellStyle name="Normal 447 2 2" xfId="4468"/>
    <cellStyle name="Normal 447 2 2 2" xfId="9615"/>
    <cellStyle name="Normal 447 2 2 2 2" xfId="20398"/>
    <cellStyle name="Normal 447 2 2 3" xfId="15266"/>
    <cellStyle name="Normal 447 2 2 4" xfId="43325"/>
    <cellStyle name="Normal 447 2 2 5" xfId="48168"/>
    <cellStyle name="Normal 447 2 3" xfId="7334"/>
    <cellStyle name="Normal 447 2 3 2" xfId="18117"/>
    <cellStyle name="Normal 447 2 4" xfId="12980"/>
    <cellStyle name="Normal 447 2 5" xfId="41049"/>
    <cellStyle name="Normal 447 2 6" xfId="45892"/>
    <cellStyle name="Normal 447 3" xfId="3413"/>
    <cellStyle name="Normal 447 3 2" xfId="8560"/>
    <cellStyle name="Normal 447 3 2 2" xfId="19343"/>
    <cellStyle name="Normal 447 3 3" xfId="14211"/>
    <cellStyle name="Normal 447 3 4" xfId="42270"/>
    <cellStyle name="Normal 447 3 5" xfId="47113"/>
    <cellStyle name="Normal 447 4" xfId="6277"/>
    <cellStyle name="Normal 447 4 2" xfId="17060"/>
    <cellStyle name="Normal 447 5" xfId="11904"/>
    <cellStyle name="Normal 447 6" xfId="40001"/>
    <cellStyle name="Normal 447 7" xfId="44847"/>
    <cellStyle name="Normal 448" xfId="1077"/>
    <cellStyle name="Normal 448 2" xfId="2161"/>
    <cellStyle name="Normal 448 2 2" xfId="4469"/>
    <cellStyle name="Normal 448 2 2 2" xfId="9616"/>
    <cellStyle name="Normal 448 2 2 2 2" xfId="20399"/>
    <cellStyle name="Normal 448 2 2 3" xfId="15267"/>
    <cellStyle name="Normal 448 2 2 4" xfId="43326"/>
    <cellStyle name="Normal 448 2 2 5" xfId="48169"/>
    <cellStyle name="Normal 448 2 3" xfId="7335"/>
    <cellStyle name="Normal 448 2 3 2" xfId="18118"/>
    <cellStyle name="Normal 448 2 4" xfId="12981"/>
    <cellStyle name="Normal 448 2 5" xfId="41050"/>
    <cellStyle name="Normal 448 2 6" xfId="45893"/>
    <cellStyle name="Normal 448 3" xfId="3414"/>
    <cellStyle name="Normal 448 3 2" xfId="8561"/>
    <cellStyle name="Normal 448 3 2 2" xfId="19344"/>
    <cellStyle name="Normal 448 3 3" xfId="14212"/>
    <cellStyle name="Normal 448 3 4" xfId="42271"/>
    <cellStyle name="Normal 448 3 5" xfId="47114"/>
    <cellStyle name="Normal 448 4" xfId="6278"/>
    <cellStyle name="Normal 448 4 2" xfId="17061"/>
    <cellStyle name="Normal 448 5" xfId="11905"/>
    <cellStyle name="Normal 448 6" xfId="40002"/>
    <cellStyle name="Normal 448 7" xfId="44848"/>
    <cellStyle name="Normal 449" xfId="1078"/>
    <cellStyle name="Normal 449 2" xfId="2162"/>
    <cellStyle name="Normal 449 2 2" xfId="4470"/>
    <cellStyle name="Normal 449 2 2 2" xfId="9617"/>
    <cellStyle name="Normal 449 2 2 2 2" xfId="20400"/>
    <cellStyle name="Normal 449 2 2 3" xfId="15268"/>
    <cellStyle name="Normal 449 2 2 4" xfId="43327"/>
    <cellStyle name="Normal 449 2 2 5" xfId="48170"/>
    <cellStyle name="Normal 449 2 3" xfId="7336"/>
    <cellStyle name="Normal 449 2 3 2" xfId="18119"/>
    <cellStyle name="Normal 449 2 4" xfId="12982"/>
    <cellStyle name="Normal 449 2 5" xfId="41051"/>
    <cellStyle name="Normal 449 2 6" xfId="45894"/>
    <cellStyle name="Normal 449 3" xfId="3415"/>
    <cellStyle name="Normal 449 3 2" xfId="8562"/>
    <cellStyle name="Normal 449 3 2 2" xfId="19345"/>
    <cellStyle name="Normal 449 3 3" xfId="14213"/>
    <cellStyle name="Normal 449 3 4" xfId="42272"/>
    <cellStyle name="Normal 449 3 5" xfId="47115"/>
    <cellStyle name="Normal 449 4" xfId="6279"/>
    <cellStyle name="Normal 449 4 2" xfId="17062"/>
    <cellStyle name="Normal 449 5" xfId="11906"/>
    <cellStyle name="Normal 449 6" xfId="40003"/>
    <cellStyle name="Normal 449 7" xfId="44849"/>
    <cellStyle name="Normal 45" xfId="375"/>
    <cellStyle name="Normal 45 2" xfId="1470"/>
    <cellStyle name="Normal 45 2 2" xfId="3785"/>
    <cellStyle name="Normal 45 2 2 2" xfId="8932"/>
    <cellStyle name="Normal 45 2 2 2 2" xfId="19715"/>
    <cellStyle name="Normal 45 2 2 3" xfId="14583"/>
    <cellStyle name="Normal 45 2 2 4" xfId="42642"/>
    <cellStyle name="Normal 45 2 2 5" xfId="47485"/>
    <cellStyle name="Normal 45 2 3" xfId="6652"/>
    <cellStyle name="Normal 45 2 3 2" xfId="17435"/>
    <cellStyle name="Normal 45 2 4" xfId="12292"/>
    <cellStyle name="Normal 45 2 5" xfId="40367"/>
    <cellStyle name="Normal 45 2 6" xfId="45210"/>
    <cellStyle name="Normal 45 3" xfId="2738"/>
    <cellStyle name="Normal 45 3 2" xfId="7893"/>
    <cellStyle name="Normal 45 3 2 2" xfId="18676"/>
    <cellStyle name="Normal 45 3 3" xfId="13544"/>
    <cellStyle name="Normal 45 3 4" xfId="41604"/>
    <cellStyle name="Normal 45 3 5" xfId="46447"/>
    <cellStyle name="Normal 45 4" xfId="5602"/>
    <cellStyle name="Normal 45 4 2" xfId="16392"/>
    <cellStyle name="Normal 45 5" xfId="11221"/>
    <cellStyle name="Normal 45 6" xfId="39322"/>
    <cellStyle name="Normal 45 7" xfId="44168"/>
    <cellStyle name="Normal 450" xfId="1081"/>
    <cellStyle name="Normal 450 2" xfId="2165"/>
    <cellStyle name="Normal 450 2 2" xfId="4473"/>
    <cellStyle name="Normal 450 2 2 2" xfId="9620"/>
    <cellStyle name="Normal 450 2 2 2 2" xfId="20403"/>
    <cellStyle name="Normal 450 2 2 3" xfId="15271"/>
    <cellStyle name="Normal 450 2 2 4" xfId="43330"/>
    <cellStyle name="Normal 450 2 2 5" xfId="48173"/>
    <cellStyle name="Normal 450 2 3" xfId="7339"/>
    <cellStyle name="Normal 450 2 3 2" xfId="18122"/>
    <cellStyle name="Normal 450 2 4" xfId="12985"/>
    <cellStyle name="Normal 450 2 5" xfId="41054"/>
    <cellStyle name="Normal 450 2 6" xfId="45897"/>
    <cellStyle name="Normal 450 3" xfId="3418"/>
    <cellStyle name="Normal 450 3 2" xfId="8565"/>
    <cellStyle name="Normal 450 3 2 2" xfId="19348"/>
    <cellStyle name="Normal 450 3 3" xfId="14216"/>
    <cellStyle name="Normal 450 3 4" xfId="42275"/>
    <cellStyle name="Normal 450 3 5" xfId="47118"/>
    <cellStyle name="Normal 450 4" xfId="6282"/>
    <cellStyle name="Normal 450 4 2" xfId="17065"/>
    <cellStyle name="Normal 450 5" xfId="11909"/>
    <cellStyle name="Normal 450 6" xfId="40006"/>
    <cellStyle name="Normal 450 7" xfId="44852"/>
    <cellStyle name="Normal 451" xfId="1080"/>
    <cellStyle name="Normal 451 2" xfId="2164"/>
    <cellStyle name="Normal 451 2 2" xfId="4472"/>
    <cellStyle name="Normal 451 2 2 2" xfId="9619"/>
    <cellStyle name="Normal 451 2 2 2 2" xfId="20402"/>
    <cellStyle name="Normal 451 2 2 3" xfId="15270"/>
    <cellStyle name="Normal 451 2 2 4" xfId="43329"/>
    <cellStyle name="Normal 451 2 2 5" xfId="48172"/>
    <cellStyle name="Normal 451 2 3" xfId="7338"/>
    <cellStyle name="Normal 451 2 3 2" xfId="18121"/>
    <cellStyle name="Normal 451 2 4" xfId="12984"/>
    <cellStyle name="Normal 451 2 5" xfId="41053"/>
    <cellStyle name="Normal 451 2 6" xfId="45896"/>
    <cellStyle name="Normal 451 3" xfId="3417"/>
    <cellStyle name="Normal 451 3 2" xfId="8564"/>
    <cellStyle name="Normal 451 3 2 2" xfId="19347"/>
    <cellStyle name="Normal 451 3 3" xfId="14215"/>
    <cellStyle name="Normal 451 3 4" xfId="42274"/>
    <cellStyle name="Normal 451 3 5" xfId="47117"/>
    <cellStyle name="Normal 451 4" xfId="6281"/>
    <cellStyle name="Normal 451 4 2" xfId="17064"/>
    <cellStyle name="Normal 451 5" xfId="11908"/>
    <cellStyle name="Normal 451 6" xfId="40005"/>
    <cellStyle name="Normal 451 7" xfId="44851"/>
    <cellStyle name="Normal 452" xfId="1085"/>
    <cellStyle name="Normal 452 2" xfId="2169"/>
    <cellStyle name="Normal 452 2 2" xfId="4477"/>
    <cellStyle name="Normal 452 2 2 2" xfId="9624"/>
    <cellStyle name="Normal 452 2 2 2 2" xfId="20407"/>
    <cellStyle name="Normal 452 2 2 3" xfId="15275"/>
    <cellStyle name="Normal 452 2 2 4" xfId="43334"/>
    <cellStyle name="Normal 452 2 2 5" xfId="48177"/>
    <cellStyle name="Normal 452 2 3" xfId="7343"/>
    <cellStyle name="Normal 452 2 3 2" xfId="18126"/>
    <cellStyle name="Normal 452 2 4" xfId="12989"/>
    <cellStyle name="Normal 452 2 5" xfId="41058"/>
    <cellStyle name="Normal 452 2 6" xfId="45901"/>
    <cellStyle name="Normal 452 3" xfId="3422"/>
    <cellStyle name="Normal 452 3 2" xfId="8569"/>
    <cellStyle name="Normal 452 3 2 2" xfId="19352"/>
    <cellStyle name="Normal 452 3 3" xfId="14220"/>
    <cellStyle name="Normal 452 3 4" xfId="42279"/>
    <cellStyle name="Normal 452 3 5" xfId="47122"/>
    <cellStyle name="Normal 452 4" xfId="6286"/>
    <cellStyle name="Normal 452 4 2" xfId="17069"/>
    <cellStyle name="Normal 452 5" xfId="11913"/>
    <cellStyle name="Normal 452 6" xfId="40010"/>
    <cellStyle name="Normal 452 7" xfId="44856"/>
    <cellStyle name="Normal 453" xfId="1086"/>
    <cellStyle name="Normal 453 2" xfId="2170"/>
    <cellStyle name="Normal 453 2 2" xfId="4478"/>
    <cellStyle name="Normal 453 2 2 2" xfId="9625"/>
    <cellStyle name="Normal 453 2 2 2 2" xfId="20408"/>
    <cellStyle name="Normal 453 2 2 3" xfId="15276"/>
    <cellStyle name="Normal 453 2 2 4" xfId="43335"/>
    <cellStyle name="Normal 453 2 2 5" xfId="48178"/>
    <cellStyle name="Normal 453 2 3" xfId="7344"/>
    <cellStyle name="Normal 453 2 3 2" xfId="18127"/>
    <cellStyle name="Normal 453 2 4" xfId="12990"/>
    <cellStyle name="Normal 453 2 5" xfId="41059"/>
    <cellStyle name="Normal 453 2 6" xfId="45902"/>
    <cellStyle name="Normal 453 3" xfId="3423"/>
    <cellStyle name="Normal 453 3 2" xfId="8570"/>
    <cellStyle name="Normal 453 3 2 2" xfId="19353"/>
    <cellStyle name="Normal 453 3 3" xfId="14221"/>
    <cellStyle name="Normal 453 3 4" xfId="42280"/>
    <cellStyle name="Normal 453 3 5" xfId="47123"/>
    <cellStyle name="Normal 453 4" xfId="6287"/>
    <cellStyle name="Normal 453 4 2" xfId="17070"/>
    <cellStyle name="Normal 453 5" xfId="11914"/>
    <cellStyle name="Normal 453 6" xfId="40011"/>
    <cellStyle name="Normal 453 7" xfId="44857"/>
    <cellStyle name="Normal 454" xfId="1087"/>
    <cellStyle name="Normal 454 2" xfId="2171"/>
    <cellStyle name="Normal 454 2 2" xfId="4479"/>
    <cellStyle name="Normal 454 2 2 2" xfId="9626"/>
    <cellStyle name="Normal 454 2 2 2 2" xfId="20409"/>
    <cellStyle name="Normal 454 2 2 3" xfId="15277"/>
    <cellStyle name="Normal 454 2 2 4" xfId="43336"/>
    <cellStyle name="Normal 454 2 2 5" xfId="48179"/>
    <cellStyle name="Normal 454 2 3" xfId="7345"/>
    <cellStyle name="Normal 454 2 3 2" xfId="18128"/>
    <cellStyle name="Normal 454 2 4" xfId="12991"/>
    <cellStyle name="Normal 454 2 5" xfId="41060"/>
    <cellStyle name="Normal 454 2 6" xfId="45903"/>
    <cellStyle name="Normal 454 3" xfId="3424"/>
    <cellStyle name="Normal 454 3 2" xfId="8571"/>
    <cellStyle name="Normal 454 3 2 2" xfId="19354"/>
    <cellStyle name="Normal 454 3 3" xfId="14222"/>
    <cellStyle name="Normal 454 3 4" xfId="42281"/>
    <cellStyle name="Normal 454 3 5" xfId="47124"/>
    <cellStyle name="Normal 454 4" xfId="6288"/>
    <cellStyle name="Normal 454 4 2" xfId="17071"/>
    <cellStyle name="Normal 454 5" xfId="11915"/>
    <cellStyle name="Normal 454 6" xfId="40012"/>
    <cellStyle name="Normal 454 7" xfId="44858"/>
    <cellStyle name="Normal 455" xfId="1088"/>
    <cellStyle name="Normal 455 2" xfId="2172"/>
    <cellStyle name="Normal 455 2 2" xfId="4480"/>
    <cellStyle name="Normal 455 2 2 2" xfId="9627"/>
    <cellStyle name="Normal 455 2 2 2 2" xfId="20410"/>
    <cellStyle name="Normal 455 2 2 3" xfId="15278"/>
    <cellStyle name="Normal 455 2 2 4" xfId="43337"/>
    <cellStyle name="Normal 455 2 2 5" xfId="48180"/>
    <cellStyle name="Normal 455 2 3" xfId="7346"/>
    <cellStyle name="Normal 455 2 3 2" xfId="18129"/>
    <cellStyle name="Normal 455 2 4" xfId="12992"/>
    <cellStyle name="Normal 455 2 5" xfId="41061"/>
    <cellStyle name="Normal 455 2 6" xfId="45904"/>
    <cellStyle name="Normal 455 3" xfId="3425"/>
    <cellStyle name="Normal 455 3 2" xfId="8572"/>
    <cellStyle name="Normal 455 3 2 2" xfId="19355"/>
    <cellStyle name="Normal 455 3 3" xfId="14223"/>
    <cellStyle name="Normal 455 3 4" xfId="42282"/>
    <cellStyle name="Normal 455 3 5" xfId="47125"/>
    <cellStyle name="Normal 455 4" xfId="6289"/>
    <cellStyle name="Normal 455 4 2" xfId="17072"/>
    <cellStyle name="Normal 455 5" xfId="11916"/>
    <cellStyle name="Normal 455 6" xfId="40013"/>
    <cellStyle name="Normal 455 7" xfId="44859"/>
    <cellStyle name="Normal 456" xfId="1089"/>
    <cellStyle name="Normal 456 2" xfId="2173"/>
    <cellStyle name="Normal 456 2 2" xfId="4481"/>
    <cellStyle name="Normal 456 2 2 2" xfId="9628"/>
    <cellStyle name="Normal 456 2 2 2 2" xfId="20411"/>
    <cellStyle name="Normal 456 2 2 3" xfId="15279"/>
    <cellStyle name="Normal 456 2 2 4" xfId="43338"/>
    <cellStyle name="Normal 456 2 2 5" xfId="48181"/>
    <cellStyle name="Normal 456 2 3" xfId="7347"/>
    <cellStyle name="Normal 456 2 3 2" xfId="18130"/>
    <cellStyle name="Normal 456 2 4" xfId="12993"/>
    <cellStyle name="Normal 456 2 5" xfId="41062"/>
    <cellStyle name="Normal 456 2 6" xfId="45905"/>
    <cellStyle name="Normal 456 3" xfId="3426"/>
    <cellStyle name="Normal 456 3 2" xfId="8573"/>
    <cellStyle name="Normal 456 3 2 2" xfId="19356"/>
    <cellStyle name="Normal 456 3 3" xfId="14224"/>
    <cellStyle name="Normal 456 3 4" xfId="42283"/>
    <cellStyle name="Normal 456 3 5" xfId="47126"/>
    <cellStyle name="Normal 456 4" xfId="6290"/>
    <cellStyle name="Normal 456 4 2" xfId="17073"/>
    <cellStyle name="Normal 456 5" xfId="11917"/>
    <cellStyle name="Normal 456 6" xfId="40014"/>
    <cellStyle name="Normal 456 7" xfId="44860"/>
    <cellStyle name="Normal 457" xfId="1090"/>
    <cellStyle name="Normal 457 2" xfId="2174"/>
    <cellStyle name="Normal 457 2 2" xfId="4482"/>
    <cellStyle name="Normal 457 2 2 2" xfId="9629"/>
    <cellStyle name="Normal 457 2 2 2 2" xfId="20412"/>
    <cellStyle name="Normal 457 2 2 3" xfId="15280"/>
    <cellStyle name="Normal 457 2 2 4" xfId="43339"/>
    <cellStyle name="Normal 457 2 2 5" xfId="48182"/>
    <cellStyle name="Normal 457 2 3" xfId="7348"/>
    <cellStyle name="Normal 457 2 3 2" xfId="18131"/>
    <cellStyle name="Normal 457 2 4" xfId="12994"/>
    <cellStyle name="Normal 457 2 5" xfId="41063"/>
    <cellStyle name="Normal 457 2 6" xfId="45906"/>
    <cellStyle name="Normal 457 3" xfId="3427"/>
    <cellStyle name="Normal 457 3 2" xfId="8574"/>
    <cellStyle name="Normal 457 3 2 2" xfId="19357"/>
    <cellStyle name="Normal 457 3 3" xfId="14225"/>
    <cellStyle name="Normal 457 3 4" xfId="42284"/>
    <cellStyle name="Normal 457 3 5" xfId="47127"/>
    <cellStyle name="Normal 457 4" xfId="6291"/>
    <cellStyle name="Normal 457 4 2" xfId="17074"/>
    <cellStyle name="Normal 457 5" xfId="11918"/>
    <cellStyle name="Normal 457 6" xfId="40015"/>
    <cellStyle name="Normal 457 7" xfId="44861"/>
    <cellStyle name="Normal 458" xfId="1091"/>
    <cellStyle name="Normal 458 2" xfId="2175"/>
    <cellStyle name="Normal 458 2 2" xfId="4483"/>
    <cellStyle name="Normal 458 2 2 2" xfId="9630"/>
    <cellStyle name="Normal 458 2 2 2 2" xfId="20413"/>
    <cellStyle name="Normal 458 2 2 3" xfId="15281"/>
    <cellStyle name="Normal 458 2 2 4" xfId="43340"/>
    <cellStyle name="Normal 458 2 2 5" xfId="48183"/>
    <cellStyle name="Normal 458 2 3" xfId="7349"/>
    <cellStyle name="Normal 458 2 3 2" xfId="18132"/>
    <cellStyle name="Normal 458 2 4" xfId="12995"/>
    <cellStyle name="Normal 458 2 5" xfId="41064"/>
    <cellStyle name="Normal 458 2 6" xfId="45907"/>
    <cellStyle name="Normal 458 3" xfId="3428"/>
    <cellStyle name="Normal 458 3 2" xfId="8575"/>
    <cellStyle name="Normal 458 3 2 2" xfId="19358"/>
    <cellStyle name="Normal 458 3 3" xfId="14226"/>
    <cellStyle name="Normal 458 3 4" xfId="42285"/>
    <cellStyle name="Normal 458 3 5" xfId="47128"/>
    <cellStyle name="Normal 458 4" xfId="6292"/>
    <cellStyle name="Normal 458 4 2" xfId="17075"/>
    <cellStyle name="Normal 458 5" xfId="11919"/>
    <cellStyle name="Normal 458 6" xfId="40016"/>
    <cellStyle name="Normal 458 7" xfId="44862"/>
    <cellStyle name="Normal 459" xfId="1092"/>
    <cellStyle name="Normal 459 2" xfId="2176"/>
    <cellStyle name="Normal 459 2 2" xfId="4484"/>
    <cellStyle name="Normal 459 2 2 2" xfId="9631"/>
    <cellStyle name="Normal 459 2 2 2 2" xfId="20414"/>
    <cellStyle name="Normal 459 2 2 3" xfId="15282"/>
    <cellStyle name="Normal 459 2 2 4" xfId="43341"/>
    <cellStyle name="Normal 459 2 2 5" xfId="48184"/>
    <cellStyle name="Normal 459 2 3" xfId="7350"/>
    <cellStyle name="Normal 459 2 3 2" xfId="18133"/>
    <cellStyle name="Normal 459 2 4" xfId="12996"/>
    <cellStyle name="Normal 459 2 5" xfId="41065"/>
    <cellStyle name="Normal 459 2 6" xfId="45908"/>
    <cellStyle name="Normal 459 3" xfId="3429"/>
    <cellStyle name="Normal 459 3 2" xfId="8576"/>
    <cellStyle name="Normal 459 3 2 2" xfId="19359"/>
    <cellStyle name="Normal 459 3 3" xfId="14227"/>
    <cellStyle name="Normal 459 3 4" xfId="42286"/>
    <cellStyle name="Normal 459 3 5" xfId="47129"/>
    <cellStyle name="Normal 459 4" xfId="6293"/>
    <cellStyle name="Normal 459 4 2" xfId="17076"/>
    <cellStyle name="Normal 459 5" xfId="11920"/>
    <cellStyle name="Normal 459 6" xfId="40017"/>
    <cellStyle name="Normal 459 7" xfId="44863"/>
    <cellStyle name="Normal 46" xfId="376"/>
    <cellStyle name="Normal 46 2" xfId="1471"/>
    <cellStyle name="Normal 46 2 2" xfId="3786"/>
    <cellStyle name="Normal 46 2 2 2" xfId="8933"/>
    <cellStyle name="Normal 46 2 2 2 2" xfId="19716"/>
    <cellStyle name="Normal 46 2 2 3" xfId="14584"/>
    <cellStyle name="Normal 46 2 2 4" xfId="42643"/>
    <cellStyle name="Normal 46 2 2 5" xfId="47486"/>
    <cellStyle name="Normal 46 2 3" xfId="6653"/>
    <cellStyle name="Normal 46 2 3 2" xfId="17436"/>
    <cellStyle name="Normal 46 2 4" xfId="12293"/>
    <cellStyle name="Normal 46 2 5" xfId="40368"/>
    <cellStyle name="Normal 46 2 6" xfId="45211"/>
    <cellStyle name="Normal 46 3" xfId="2739"/>
    <cellStyle name="Normal 46 3 2" xfId="7894"/>
    <cellStyle name="Normal 46 3 2 2" xfId="18677"/>
    <cellStyle name="Normal 46 3 3" xfId="13545"/>
    <cellStyle name="Normal 46 3 4" xfId="41605"/>
    <cellStyle name="Normal 46 3 5" xfId="46448"/>
    <cellStyle name="Normal 46 4" xfId="5603"/>
    <cellStyle name="Normal 46 4 2" xfId="16393"/>
    <cellStyle name="Normal 46 5" xfId="11222"/>
    <cellStyle name="Normal 46 6" xfId="39323"/>
    <cellStyle name="Normal 46 7" xfId="44169"/>
    <cellStyle name="Normal 460" xfId="1093"/>
    <cellStyle name="Normal 460 2" xfId="2177"/>
    <cellStyle name="Normal 460 2 2" xfId="4485"/>
    <cellStyle name="Normal 460 2 2 2" xfId="9632"/>
    <cellStyle name="Normal 460 2 2 2 2" xfId="20415"/>
    <cellStyle name="Normal 460 2 2 3" xfId="15283"/>
    <cellStyle name="Normal 460 2 2 4" xfId="43342"/>
    <cellStyle name="Normal 460 2 2 5" xfId="48185"/>
    <cellStyle name="Normal 460 2 3" xfId="7351"/>
    <cellStyle name="Normal 460 2 3 2" xfId="18134"/>
    <cellStyle name="Normal 460 2 4" xfId="12997"/>
    <cellStyle name="Normal 460 2 5" xfId="41066"/>
    <cellStyle name="Normal 460 2 6" xfId="45909"/>
    <cellStyle name="Normal 460 3" xfId="3430"/>
    <cellStyle name="Normal 460 3 2" xfId="8577"/>
    <cellStyle name="Normal 460 3 2 2" xfId="19360"/>
    <cellStyle name="Normal 460 3 3" xfId="14228"/>
    <cellStyle name="Normal 460 3 4" xfId="42287"/>
    <cellStyle name="Normal 460 3 5" xfId="47130"/>
    <cellStyle name="Normal 460 4" xfId="6294"/>
    <cellStyle name="Normal 460 4 2" xfId="17077"/>
    <cellStyle name="Normal 460 5" xfId="11921"/>
    <cellStyle name="Normal 460 6" xfId="40018"/>
    <cellStyle name="Normal 460 7" xfId="44864"/>
    <cellStyle name="Normal 461" xfId="1094"/>
    <cellStyle name="Normal 461 2" xfId="2178"/>
    <cellStyle name="Normal 461 2 2" xfId="4486"/>
    <cellStyle name="Normal 461 2 2 2" xfId="9633"/>
    <cellStyle name="Normal 461 2 2 2 2" xfId="20416"/>
    <cellStyle name="Normal 461 2 2 3" xfId="15284"/>
    <cellStyle name="Normal 461 2 2 4" xfId="43343"/>
    <cellStyle name="Normal 461 2 2 5" xfId="48186"/>
    <cellStyle name="Normal 461 2 3" xfId="7352"/>
    <cellStyle name="Normal 461 2 3 2" xfId="18135"/>
    <cellStyle name="Normal 461 2 4" xfId="12998"/>
    <cellStyle name="Normal 461 2 5" xfId="41067"/>
    <cellStyle name="Normal 461 2 6" xfId="45910"/>
    <cellStyle name="Normal 461 3" xfId="3431"/>
    <cellStyle name="Normal 461 3 2" xfId="8578"/>
    <cellStyle name="Normal 461 3 2 2" xfId="19361"/>
    <cellStyle name="Normal 461 3 3" xfId="14229"/>
    <cellStyle name="Normal 461 3 4" xfId="42288"/>
    <cellStyle name="Normal 461 3 5" xfId="47131"/>
    <cellStyle name="Normal 461 4" xfId="6295"/>
    <cellStyle name="Normal 461 4 2" xfId="17078"/>
    <cellStyle name="Normal 461 5" xfId="11922"/>
    <cellStyle name="Normal 461 6" xfId="40019"/>
    <cellStyle name="Normal 461 7" xfId="44865"/>
    <cellStyle name="Normal 462" xfId="1095"/>
    <cellStyle name="Normal 462 2" xfId="2179"/>
    <cellStyle name="Normal 462 2 2" xfId="4487"/>
    <cellStyle name="Normal 462 2 2 2" xfId="9634"/>
    <cellStyle name="Normal 462 2 2 2 2" xfId="20417"/>
    <cellStyle name="Normal 462 2 2 3" xfId="15285"/>
    <cellStyle name="Normal 462 2 2 4" xfId="43344"/>
    <cellStyle name="Normal 462 2 2 5" xfId="48187"/>
    <cellStyle name="Normal 462 2 3" xfId="7353"/>
    <cellStyle name="Normal 462 2 3 2" xfId="18136"/>
    <cellStyle name="Normal 462 2 4" xfId="12999"/>
    <cellStyle name="Normal 462 2 5" xfId="41068"/>
    <cellStyle name="Normal 462 2 6" xfId="45911"/>
    <cellStyle name="Normal 462 3" xfId="3432"/>
    <cellStyle name="Normal 462 3 2" xfId="8579"/>
    <cellStyle name="Normal 462 3 2 2" xfId="19362"/>
    <cellStyle name="Normal 462 3 3" xfId="14230"/>
    <cellStyle name="Normal 462 3 4" xfId="42289"/>
    <cellStyle name="Normal 462 3 5" xfId="47132"/>
    <cellStyle name="Normal 462 4" xfId="6296"/>
    <cellStyle name="Normal 462 4 2" xfId="17079"/>
    <cellStyle name="Normal 462 5" xfId="11923"/>
    <cellStyle name="Normal 462 6" xfId="40020"/>
    <cellStyle name="Normal 462 7" xfId="44866"/>
    <cellStyle name="Normal 463" xfId="1096"/>
    <cellStyle name="Normal 463 2" xfId="2180"/>
    <cellStyle name="Normal 463 2 2" xfId="4488"/>
    <cellStyle name="Normal 463 2 2 2" xfId="9635"/>
    <cellStyle name="Normal 463 2 2 2 2" xfId="20418"/>
    <cellStyle name="Normal 463 2 2 3" xfId="15286"/>
    <cellStyle name="Normal 463 2 2 4" xfId="43345"/>
    <cellStyle name="Normal 463 2 2 5" xfId="48188"/>
    <cellStyle name="Normal 463 2 3" xfId="7354"/>
    <cellStyle name="Normal 463 2 3 2" xfId="18137"/>
    <cellStyle name="Normal 463 2 4" xfId="13000"/>
    <cellStyle name="Normal 463 2 5" xfId="41069"/>
    <cellStyle name="Normal 463 2 6" xfId="45912"/>
    <cellStyle name="Normal 463 3" xfId="3433"/>
    <cellStyle name="Normal 463 3 2" xfId="8580"/>
    <cellStyle name="Normal 463 3 2 2" xfId="19363"/>
    <cellStyle name="Normal 463 3 3" xfId="14231"/>
    <cellStyle name="Normal 463 3 4" xfId="42290"/>
    <cellStyle name="Normal 463 3 5" xfId="47133"/>
    <cellStyle name="Normal 463 4" xfId="6297"/>
    <cellStyle name="Normal 463 4 2" xfId="17080"/>
    <cellStyle name="Normal 463 5" xfId="11924"/>
    <cellStyle name="Normal 463 6" xfId="40021"/>
    <cellStyle name="Normal 463 7" xfId="44867"/>
    <cellStyle name="Normal 464" xfId="1097"/>
    <cellStyle name="Normal 464 2" xfId="2181"/>
    <cellStyle name="Normal 464 2 2" xfId="4489"/>
    <cellStyle name="Normal 464 2 2 2" xfId="9636"/>
    <cellStyle name="Normal 464 2 2 2 2" xfId="20419"/>
    <cellStyle name="Normal 464 2 2 3" xfId="15287"/>
    <cellStyle name="Normal 464 2 2 4" xfId="43346"/>
    <cellStyle name="Normal 464 2 2 5" xfId="48189"/>
    <cellStyle name="Normal 464 2 3" xfId="7355"/>
    <cellStyle name="Normal 464 2 3 2" xfId="18138"/>
    <cellStyle name="Normal 464 2 4" xfId="13001"/>
    <cellStyle name="Normal 464 2 5" xfId="41070"/>
    <cellStyle name="Normal 464 2 6" xfId="45913"/>
    <cellStyle name="Normal 464 3" xfId="3434"/>
    <cellStyle name="Normal 464 3 2" xfId="8581"/>
    <cellStyle name="Normal 464 3 2 2" xfId="19364"/>
    <cellStyle name="Normal 464 3 3" xfId="14232"/>
    <cellStyle name="Normal 464 3 4" xfId="42291"/>
    <cellStyle name="Normal 464 3 5" xfId="47134"/>
    <cellStyle name="Normal 464 4" xfId="6298"/>
    <cellStyle name="Normal 464 4 2" xfId="17081"/>
    <cellStyle name="Normal 464 5" xfId="11925"/>
    <cellStyle name="Normal 464 6" xfId="40022"/>
    <cellStyle name="Normal 464 7" xfId="44868"/>
    <cellStyle name="Normal 465" xfId="1098"/>
    <cellStyle name="Normal 465 2" xfId="2182"/>
    <cellStyle name="Normal 465 2 2" xfId="4490"/>
    <cellStyle name="Normal 465 2 2 2" xfId="9637"/>
    <cellStyle name="Normal 465 2 2 2 2" xfId="20420"/>
    <cellStyle name="Normal 465 2 2 3" xfId="15288"/>
    <cellStyle name="Normal 465 2 2 4" xfId="43347"/>
    <cellStyle name="Normal 465 2 2 5" xfId="48190"/>
    <cellStyle name="Normal 465 2 3" xfId="7356"/>
    <cellStyle name="Normal 465 2 3 2" xfId="18139"/>
    <cellStyle name="Normal 465 2 4" xfId="13002"/>
    <cellStyle name="Normal 465 2 5" xfId="41071"/>
    <cellStyle name="Normal 465 2 6" xfId="45914"/>
    <cellStyle name="Normal 465 3" xfId="3435"/>
    <cellStyle name="Normal 465 3 2" xfId="8582"/>
    <cellStyle name="Normal 465 3 2 2" xfId="19365"/>
    <cellStyle name="Normal 465 3 3" xfId="14233"/>
    <cellStyle name="Normal 465 3 4" xfId="42292"/>
    <cellStyle name="Normal 465 3 5" xfId="47135"/>
    <cellStyle name="Normal 465 4" xfId="6299"/>
    <cellStyle name="Normal 465 4 2" xfId="17082"/>
    <cellStyle name="Normal 465 5" xfId="11926"/>
    <cellStyle name="Normal 465 6" xfId="40023"/>
    <cellStyle name="Normal 465 7" xfId="44869"/>
    <cellStyle name="Normal 466" xfId="1099"/>
    <cellStyle name="Normal 466 2" xfId="2183"/>
    <cellStyle name="Normal 466 2 2" xfId="4491"/>
    <cellStyle name="Normal 466 2 2 2" xfId="9638"/>
    <cellStyle name="Normal 466 2 2 2 2" xfId="20421"/>
    <cellStyle name="Normal 466 2 2 3" xfId="15289"/>
    <cellStyle name="Normal 466 2 2 4" xfId="43348"/>
    <cellStyle name="Normal 466 2 2 5" xfId="48191"/>
    <cellStyle name="Normal 466 2 3" xfId="7357"/>
    <cellStyle name="Normal 466 2 3 2" xfId="18140"/>
    <cellStyle name="Normal 466 2 4" xfId="13003"/>
    <cellStyle name="Normal 466 2 5" xfId="41072"/>
    <cellStyle name="Normal 466 2 6" xfId="45915"/>
    <cellStyle name="Normal 466 3" xfId="3436"/>
    <cellStyle name="Normal 466 3 2" xfId="8583"/>
    <cellStyle name="Normal 466 3 2 2" xfId="19366"/>
    <cellStyle name="Normal 466 3 3" xfId="14234"/>
    <cellStyle name="Normal 466 3 4" xfId="42293"/>
    <cellStyle name="Normal 466 3 5" xfId="47136"/>
    <cellStyle name="Normal 466 4" xfId="6300"/>
    <cellStyle name="Normal 466 4 2" xfId="17083"/>
    <cellStyle name="Normal 466 5" xfId="11927"/>
    <cellStyle name="Normal 466 6" xfId="40024"/>
    <cellStyle name="Normal 466 7" xfId="44870"/>
    <cellStyle name="Normal 467" xfId="1100"/>
    <cellStyle name="Normal 467 2" xfId="2184"/>
    <cellStyle name="Normal 467 2 2" xfId="4492"/>
    <cellStyle name="Normal 467 2 2 2" xfId="9639"/>
    <cellStyle name="Normal 467 2 2 2 2" xfId="20422"/>
    <cellStyle name="Normal 467 2 2 3" xfId="15290"/>
    <cellStyle name="Normal 467 2 2 4" xfId="43349"/>
    <cellStyle name="Normal 467 2 2 5" xfId="48192"/>
    <cellStyle name="Normal 467 2 3" xfId="7358"/>
    <cellStyle name="Normal 467 2 3 2" xfId="18141"/>
    <cellStyle name="Normal 467 2 4" xfId="13004"/>
    <cellStyle name="Normal 467 2 5" xfId="41073"/>
    <cellStyle name="Normal 467 2 6" xfId="45916"/>
    <cellStyle name="Normal 467 3" xfId="3437"/>
    <cellStyle name="Normal 467 3 2" xfId="8584"/>
    <cellStyle name="Normal 467 3 2 2" xfId="19367"/>
    <cellStyle name="Normal 467 3 3" xfId="14235"/>
    <cellStyle name="Normal 467 3 4" xfId="42294"/>
    <cellStyle name="Normal 467 3 5" xfId="47137"/>
    <cellStyle name="Normal 467 4" xfId="6301"/>
    <cellStyle name="Normal 467 4 2" xfId="17084"/>
    <cellStyle name="Normal 467 5" xfId="11928"/>
    <cellStyle name="Normal 467 6" xfId="40025"/>
    <cellStyle name="Normal 467 7" xfId="44871"/>
    <cellStyle name="Normal 468" xfId="1101"/>
    <cellStyle name="Normal 468 2" xfId="2185"/>
    <cellStyle name="Normal 468 2 2" xfId="4493"/>
    <cellStyle name="Normal 468 2 2 2" xfId="9640"/>
    <cellStyle name="Normal 468 2 2 2 2" xfId="20423"/>
    <cellStyle name="Normal 468 2 2 3" xfId="15291"/>
    <cellStyle name="Normal 468 2 2 4" xfId="43350"/>
    <cellStyle name="Normal 468 2 2 5" xfId="48193"/>
    <cellStyle name="Normal 468 2 3" xfId="7359"/>
    <cellStyle name="Normal 468 2 3 2" xfId="18142"/>
    <cellStyle name="Normal 468 2 4" xfId="13005"/>
    <cellStyle name="Normal 468 2 5" xfId="41074"/>
    <cellStyle name="Normal 468 2 6" xfId="45917"/>
    <cellStyle name="Normal 468 3" xfId="3438"/>
    <cellStyle name="Normal 468 3 2" xfId="8585"/>
    <cellStyle name="Normal 468 3 2 2" xfId="19368"/>
    <cellStyle name="Normal 468 3 3" xfId="14236"/>
    <cellStyle name="Normal 468 3 4" xfId="42295"/>
    <cellStyle name="Normal 468 3 5" xfId="47138"/>
    <cellStyle name="Normal 468 4" xfId="6302"/>
    <cellStyle name="Normal 468 4 2" xfId="17085"/>
    <cellStyle name="Normal 468 5" xfId="11929"/>
    <cellStyle name="Normal 468 6" xfId="40026"/>
    <cellStyle name="Normal 468 7" xfId="44872"/>
    <cellStyle name="Normal 469" xfId="1102"/>
    <cellStyle name="Normal 469 2" xfId="2186"/>
    <cellStyle name="Normal 469 2 2" xfId="4494"/>
    <cellStyle name="Normal 469 2 2 2" xfId="9641"/>
    <cellStyle name="Normal 469 2 2 2 2" xfId="20424"/>
    <cellStyle name="Normal 469 2 2 3" xfId="15292"/>
    <cellStyle name="Normal 469 2 2 4" xfId="43351"/>
    <cellStyle name="Normal 469 2 2 5" xfId="48194"/>
    <cellStyle name="Normal 469 2 3" xfId="7360"/>
    <cellStyle name="Normal 469 2 3 2" xfId="18143"/>
    <cellStyle name="Normal 469 2 4" xfId="13006"/>
    <cellStyle name="Normal 469 2 5" xfId="41075"/>
    <cellStyle name="Normal 469 2 6" xfId="45918"/>
    <cellStyle name="Normal 469 3" xfId="3439"/>
    <cellStyle name="Normal 469 3 2" xfId="8586"/>
    <cellStyle name="Normal 469 3 2 2" xfId="19369"/>
    <cellStyle name="Normal 469 3 3" xfId="14237"/>
    <cellStyle name="Normal 469 3 4" xfId="42296"/>
    <cellStyle name="Normal 469 3 5" xfId="47139"/>
    <cellStyle name="Normal 469 4" xfId="6303"/>
    <cellStyle name="Normal 469 4 2" xfId="17086"/>
    <cellStyle name="Normal 469 5" xfId="11930"/>
    <cellStyle name="Normal 469 6" xfId="40027"/>
    <cellStyle name="Normal 469 7" xfId="44873"/>
    <cellStyle name="Normal 47" xfId="377"/>
    <cellStyle name="Normal 47 2" xfId="1472"/>
    <cellStyle name="Normal 47 2 2" xfId="3787"/>
    <cellStyle name="Normal 47 2 2 2" xfId="8934"/>
    <cellStyle name="Normal 47 2 2 2 2" xfId="19717"/>
    <cellStyle name="Normal 47 2 2 3" xfId="14585"/>
    <cellStyle name="Normal 47 2 2 4" xfId="42644"/>
    <cellStyle name="Normal 47 2 2 5" xfId="47487"/>
    <cellStyle name="Normal 47 2 3" xfId="6654"/>
    <cellStyle name="Normal 47 2 3 2" xfId="17437"/>
    <cellStyle name="Normal 47 2 4" xfId="12294"/>
    <cellStyle name="Normal 47 2 5" xfId="40369"/>
    <cellStyle name="Normal 47 2 6" xfId="45212"/>
    <cellStyle name="Normal 47 3" xfId="2740"/>
    <cellStyle name="Normal 47 3 2" xfId="7895"/>
    <cellStyle name="Normal 47 3 2 2" xfId="18678"/>
    <cellStyle name="Normal 47 3 3" xfId="13546"/>
    <cellStyle name="Normal 47 3 4" xfId="41606"/>
    <cellStyle name="Normal 47 3 5" xfId="46449"/>
    <cellStyle name="Normal 47 4" xfId="5604"/>
    <cellStyle name="Normal 47 4 2" xfId="16394"/>
    <cellStyle name="Normal 47 5" xfId="11223"/>
    <cellStyle name="Normal 47 6" xfId="39324"/>
    <cellStyle name="Normal 47 7" xfId="44170"/>
    <cellStyle name="Normal 470" xfId="1103"/>
    <cellStyle name="Normal 470 2" xfId="2187"/>
    <cellStyle name="Normal 470 2 2" xfId="4495"/>
    <cellStyle name="Normal 470 2 2 2" xfId="9642"/>
    <cellStyle name="Normal 470 2 2 2 2" xfId="20425"/>
    <cellStyle name="Normal 470 2 2 3" xfId="15293"/>
    <cellStyle name="Normal 470 2 2 4" xfId="43352"/>
    <cellStyle name="Normal 470 2 2 5" xfId="48195"/>
    <cellStyle name="Normal 470 2 3" xfId="7361"/>
    <cellStyle name="Normal 470 2 3 2" xfId="18144"/>
    <cellStyle name="Normal 470 2 4" xfId="13007"/>
    <cellStyle name="Normal 470 2 5" xfId="41076"/>
    <cellStyle name="Normal 470 2 6" xfId="45919"/>
    <cellStyle name="Normal 470 3" xfId="3440"/>
    <cellStyle name="Normal 470 3 2" xfId="8587"/>
    <cellStyle name="Normal 470 3 2 2" xfId="19370"/>
    <cellStyle name="Normal 470 3 3" xfId="14238"/>
    <cellStyle name="Normal 470 3 4" xfId="42297"/>
    <cellStyle name="Normal 470 3 5" xfId="47140"/>
    <cellStyle name="Normal 470 4" xfId="6304"/>
    <cellStyle name="Normal 470 4 2" xfId="17087"/>
    <cellStyle name="Normal 470 5" xfId="11931"/>
    <cellStyle name="Normal 470 6" xfId="40028"/>
    <cellStyle name="Normal 470 7" xfId="44874"/>
    <cellStyle name="Normal 471" xfId="1104"/>
    <cellStyle name="Normal 471 2" xfId="2188"/>
    <cellStyle name="Normal 471 2 2" xfId="4496"/>
    <cellStyle name="Normal 471 2 2 2" xfId="9643"/>
    <cellStyle name="Normal 471 2 2 2 2" xfId="20426"/>
    <cellStyle name="Normal 471 2 2 3" xfId="15294"/>
    <cellStyle name="Normal 471 2 2 4" xfId="43353"/>
    <cellStyle name="Normal 471 2 2 5" xfId="48196"/>
    <cellStyle name="Normal 471 2 3" xfId="7362"/>
    <cellStyle name="Normal 471 2 3 2" xfId="18145"/>
    <cellStyle name="Normal 471 2 4" xfId="13008"/>
    <cellStyle name="Normal 471 2 5" xfId="41077"/>
    <cellStyle name="Normal 471 2 6" xfId="45920"/>
    <cellStyle name="Normal 471 3" xfId="3441"/>
    <cellStyle name="Normal 471 3 2" xfId="8588"/>
    <cellStyle name="Normal 471 3 2 2" xfId="19371"/>
    <cellStyle name="Normal 471 3 3" xfId="14239"/>
    <cellStyle name="Normal 471 3 4" xfId="42298"/>
    <cellStyle name="Normal 471 3 5" xfId="47141"/>
    <cellStyle name="Normal 471 4" xfId="6305"/>
    <cellStyle name="Normal 471 4 2" xfId="17088"/>
    <cellStyle name="Normal 471 5" xfId="11932"/>
    <cellStyle name="Normal 471 6" xfId="40029"/>
    <cellStyle name="Normal 471 7" xfId="44875"/>
    <cellStyle name="Normal 472" xfId="1105"/>
    <cellStyle name="Normal 472 2" xfId="2189"/>
    <cellStyle name="Normal 472 2 2" xfId="4497"/>
    <cellStyle name="Normal 472 2 2 2" xfId="9644"/>
    <cellStyle name="Normal 472 2 2 2 2" xfId="20427"/>
    <cellStyle name="Normal 472 2 2 3" xfId="15295"/>
    <cellStyle name="Normal 472 2 2 4" xfId="43354"/>
    <cellStyle name="Normal 472 2 2 5" xfId="48197"/>
    <cellStyle name="Normal 472 2 3" xfId="7363"/>
    <cellStyle name="Normal 472 2 3 2" xfId="18146"/>
    <cellStyle name="Normal 472 2 4" xfId="13009"/>
    <cellStyle name="Normal 472 2 5" xfId="41078"/>
    <cellStyle name="Normal 472 2 6" xfId="45921"/>
    <cellStyle name="Normal 472 3" xfId="3442"/>
    <cellStyle name="Normal 472 3 2" xfId="8589"/>
    <cellStyle name="Normal 472 3 2 2" xfId="19372"/>
    <cellStyle name="Normal 472 3 3" xfId="14240"/>
    <cellStyle name="Normal 472 3 4" xfId="42299"/>
    <cellStyle name="Normal 472 3 5" xfId="47142"/>
    <cellStyle name="Normal 472 4" xfId="6306"/>
    <cellStyle name="Normal 472 4 2" xfId="17089"/>
    <cellStyle name="Normal 472 5" xfId="11933"/>
    <cellStyle name="Normal 472 6" xfId="40030"/>
    <cellStyle name="Normal 472 7" xfId="44876"/>
    <cellStyle name="Normal 473" xfId="1123"/>
    <cellStyle name="Normal 473 2" xfId="2207"/>
    <cellStyle name="Normal 473 2 2" xfId="4515"/>
    <cellStyle name="Normal 473 2 2 2" xfId="9662"/>
    <cellStyle name="Normal 473 2 2 2 2" xfId="20445"/>
    <cellStyle name="Normal 473 2 2 3" xfId="15313"/>
    <cellStyle name="Normal 473 2 2 4" xfId="43372"/>
    <cellStyle name="Normal 473 2 2 5" xfId="48215"/>
    <cellStyle name="Normal 473 2 3" xfId="7381"/>
    <cellStyle name="Normal 473 2 3 2" xfId="18164"/>
    <cellStyle name="Normal 473 2 4" xfId="13027"/>
    <cellStyle name="Normal 473 2 5" xfId="41096"/>
    <cellStyle name="Normal 473 2 6" xfId="45939"/>
    <cellStyle name="Normal 473 3" xfId="3460"/>
    <cellStyle name="Normal 473 3 2" xfId="8607"/>
    <cellStyle name="Normal 473 3 2 2" xfId="19390"/>
    <cellStyle name="Normal 473 3 3" xfId="14258"/>
    <cellStyle name="Normal 473 3 4" xfId="42317"/>
    <cellStyle name="Normal 473 3 5" xfId="47160"/>
    <cellStyle name="Normal 473 4" xfId="6324"/>
    <cellStyle name="Normal 473 4 2" xfId="17107"/>
    <cellStyle name="Normal 473 5" xfId="11951"/>
    <cellStyle name="Normal 473 6" xfId="40048"/>
    <cellStyle name="Normal 473 7" xfId="44894"/>
    <cellStyle name="Normal 474" xfId="1127"/>
    <cellStyle name="Normal 474 2" xfId="2211"/>
    <cellStyle name="Normal 474 2 2" xfId="4519"/>
    <cellStyle name="Normal 474 2 2 2" xfId="9666"/>
    <cellStyle name="Normal 474 2 2 2 2" xfId="20449"/>
    <cellStyle name="Normal 474 2 2 3" xfId="15317"/>
    <cellStyle name="Normal 474 2 2 4" xfId="43376"/>
    <cellStyle name="Normal 474 2 2 5" xfId="48219"/>
    <cellStyle name="Normal 474 2 3" xfId="7385"/>
    <cellStyle name="Normal 474 2 3 2" xfId="18168"/>
    <cellStyle name="Normal 474 2 4" xfId="13031"/>
    <cellStyle name="Normal 474 2 5" xfId="41100"/>
    <cellStyle name="Normal 474 2 6" xfId="45943"/>
    <cellStyle name="Normal 474 3" xfId="3464"/>
    <cellStyle name="Normal 474 3 2" xfId="8611"/>
    <cellStyle name="Normal 474 3 2 2" xfId="19394"/>
    <cellStyle name="Normal 474 3 3" xfId="14262"/>
    <cellStyle name="Normal 474 3 4" xfId="42321"/>
    <cellStyle name="Normal 474 3 5" xfId="47164"/>
    <cellStyle name="Normal 474 4" xfId="6328"/>
    <cellStyle name="Normal 474 4 2" xfId="17111"/>
    <cellStyle name="Normal 474 5" xfId="11955"/>
    <cellStyle name="Normal 474 6" xfId="40052"/>
    <cellStyle name="Normal 474 7" xfId="44898"/>
    <cellStyle name="Normal 475" xfId="1119"/>
    <cellStyle name="Normal 475 2" xfId="2203"/>
    <cellStyle name="Normal 475 2 2" xfId="4511"/>
    <cellStyle name="Normal 475 2 2 2" xfId="9658"/>
    <cellStyle name="Normal 475 2 2 2 2" xfId="20441"/>
    <cellStyle name="Normal 475 2 2 3" xfId="15309"/>
    <cellStyle name="Normal 475 2 2 4" xfId="43368"/>
    <cellStyle name="Normal 475 2 2 5" xfId="48211"/>
    <cellStyle name="Normal 475 2 3" xfId="7377"/>
    <cellStyle name="Normal 475 2 3 2" xfId="18160"/>
    <cellStyle name="Normal 475 2 4" xfId="13023"/>
    <cellStyle name="Normal 475 2 5" xfId="41092"/>
    <cellStyle name="Normal 475 2 6" xfId="45935"/>
    <cellStyle name="Normal 475 3" xfId="3456"/>
    <cellStyle name="Normal 475 3 2" xfId="8603"/>
    <cellStyle name="Normal 475 3 2 2" xfId="19386"/>
    <cellStyle name="Normal 475 3 3" xfId="14254"/>
    <cellStyle name="Normal 475 3 4" xfId="42313"/>
    <cellStyle name="Normal 475 3 5" xfId="47156"/>
    <cellStyle name="Normal 475 4" xfId="6320"/>
    <cellStyle name="Normal 475 4 2" xfId="17103"/>
    <cellStyle name="Normal 475 5" xfId="11947"/>
    <cellStyle name="Normal 475 6" xfId="40044"/>
    <cellStyle name="Normal 475 7" xfId="44890"/>
    <cellStyle name="Normal 476" xfId="1139"/>
    <cellStyle name="Normal 476 2" xfId="2223"/>
    <cellStyle name="Normal 476 2 2" xfId="4531"/>
    <cellStyle name="Normal 476 2 2 2" xfId="9678"/>
    <cellStyle name="Normal 476 2 2 2 2" xfId="20461"/>
    <cellStyle name="Normal 476 2 2 3" xfId="15329"/>
    <cellStyle name="Normal 476 2 2 4" xfId="43388"/>
    <cellStyle name="Normal 476 2 2 5" xfId="48231"/>
    <cellStyle name="Normal 476 2 3" xfId="7397"/>
    <cellStyle name="Normal 476 2 3 2" xfId="18180"/>
    <cellStyle name="Normal 476 2 4" xfId="13043"/>
    <cellStyle name="Normal 476 2 5" xfId="41112"/>
    <cellStyle name="Normal 476 2 6" xfId="45955"/>
    <cellStyle name="Normal 476 3" xfId="3476"/>
    <cellStyle name="Normal 476 3 2" xfId="8623"/>
    <cellStyle name="Normal 476 3 2 2" xfId="19406"/>
    <cellStyle name="Normal 476 3 3" xfId="14274"/>
    <cellStyle name="Normal 476 3 4" xfId="42333"/>
    <cellStyle name="Normal 476 3 5" xfId="47176"/>
    <cellStyle name="Normal 476 4" xfId="6340"/>
    <cellStyle name="Normal 476 4 2" xfId="17123"/>
    <cellStyle name="Normal 476 5" xfId="11967"/>
    <cellStyle name="Normal 476 6" xfId="40064"/>
    <cellStyle name="Normal 476 7" xfId="44910"/>
    <cellStyle name="Normal 477" xfId="1141"/>
    <cellStyle name="Normal 477 2" xfId="2225"/>
    <cellStyle name="Normal 477 2 2" xfId="4533"/>
    <cellStyle name="Normal 477 2 2 2" xfId="9680"/>
    <cellStyle name="Normal 477 2 2 2 2" xfId="20463"/>
    <cellStyle name="Normal 477 2 2 3" xfId="15331"/>
    <cellStyle name="Normal 477 2 2 4" xfId="43390"/>
    <cellStyle name="Normal 477 2 2 5" xfId="48233"/>
    <cellStyle name="Normal 477 2 3" xfId="7399"/>
    <cellStyle name="Normal 477 2 3 2" xfId="18182"/>
    <cellStyle name="Normal 477 2 4" xfId="13045"/>
    <cellStyle name="Normal 477 2 5" xfId="41114"/>
    <cellStyle name="Normal 477 2 6" xfId="45957"/>
    <cellStyle name="Normal 477 3" xfId="3478"/>
    <cellStyle name="Normal 477 3 2" xfId="8625"/>
    <cellStyle name="Normal 477 3 2 2" xfId="19408"/>
    <cellStyle name="Normal 477 3 3" xfId="14276"/>
    <cellStyle name="Normal 477 3 4" xfId="42335"/>
    <cellStyle name="Normal 477 3 5" xfId="47178"/>
    <cellStyle name="Normal 477 4" xfId="6342"/>
    <cellStyle name="Normal 477 4 2" xfId="17125"/>
    <cellStyle name="Normal 477 5" xfId="11969"/>
    <cellStyle name="Normal 477 6" xfId="40066"/>
    <cellStyle name="Normal 477 7" xfId="44912"/>
    <cellStyle name="Normal 478" xfId="1142"/>
    <cellStyle name="Normal 478 2" xfId="2226"/>
    <cellStyle name="Normal 478 2 2" xfId="4534"/>
    <cellStyle name="Normal 478 2 2 2" xfId="9681"/>
    <cellStyle name="Normal 478 2 2 2 2" xfId="20464"/>
    <cellStyle name="Normal 478 2 2 3" xfId="15332"/>
    <cellStyle name="Normal 478 2 2 4" xfId="43391"/>
    <cellStyle name="Normal 478 2 2 5" xfId="48234"/>
    <cellStyle name="Normal 478 2 3" xfId="7400"/>
    <cellStyle name="Normal 478 2 3 2" xfId="18183"/>
    <cellStyle name="Normal 478 2 4" xfId="13046"/>
    <cellStyle name="Normal 478 2 5" xfId="41115"/>
    <cellStyle name="Normal 478 2 6" xfId="45958"/>
    <cellStyle name="Normal 478 3" xfId="3479"/>
    <cellStyle name="Normal 478 3 2" xfId="8626"/>
    <cellStyle name="Normal 478 3 2 2" xfId="19409"/>
    <cellStyle name="Normal 478 3 3" xfId="14277"/>
    <cellStyle name="Normal 478 3 4" xfId="42336"/>
    <cellStyle name="Normal 478 3 5" xfId="47179"/>
    <cellStyle name="Normal 478 4" xfId="6343"/>
    <cellStyle name="Normal 478 4 2" xfId="17126"/>
    <cellStyle name="Normal 478 5" xfId="11970"/>
    <cellStyle name="Normal 478 6" xfId="40067"/>
    <cellStyle name="Normal 478 7" xfId="44913"/>
    <cellStyle name="Normal 479" xfId="1143"/>
    <cellStyle name="Normal 479 2" xfId="2227"/>
    <cellStyle name="Normal 479 2 2" xfId="4535"/>
    <cellStyle name="Normal 479 2 2 2" xfId="9682"/>
    <cellStyle name="Normal 479 2 2 2 2" xfId="20465"/>
    <cellStyle name="Normal 479 2 2 3" xfId="15333"/>
    <cellStyle name="Normal 479 2 2 4" xfId="43392"/>
    <cellStyle name="Normal 479 2 2 5" xfId="48235"/>
    <cellStyle name="Normal 479 2 3" xfId="7401"/>
    <cellStyle name="Normal 479 2 3 2" xfId="18184"/>
    <cellStyle name="Normal 479 2 4" xfId="13047"/>
    <cellStyle name="Normal 479 2 5" xfId="41116"/>
    <cellStyle name="Normal 479 2 6" xfId="45959"/>
    <cellStyle name="Normal 479 3" xfId="3480"/>
    <cellStyle name="Normal 479 3 2" xfId="8627"/>
    <cellStyle name="Normal 479 3 2 2" xfId="19410"/>
    <cellStyle name="Normal 479 3 3" xfId="14278"/>
    <cellStyle name="Normal 479 3 4" xfId="42337"/>
    <cellStyle name="Normal 479 3 5" xfId="47180"/>
    <cellStyle name="Normal 479 4" xfId="6344"/>
    <cellStyle name="Normal 479 4 2" xfId="17127"/>
    <cellStyle name="Normal 479 5" xfId="11971"/>
    <cellStyle name="Normal 479 6" xfId="40068"/>
    <cellStyle name="Normal 479 7" xfId="44914"/>
    <cellStyle name="Normal 48" xfId="378"/>
    <cellStyle name="Normal 48 2" xfId="1473"/>
    <cellStyle name="Normal 48 2 2" xfId="3788"/>
    <cellStyle name="Normal 48 2 2 2" xfId="8935"/>
    <cellStyle name="Normal 48 2 2 2 2" xfId="19718"/>
    <cellStyle name="Normal 48 2 2 3" xfId="14586"/>
    <cellStyle name="Normal 48 2 2 4" xfId="42645"/>
    <cellStyle name="Normal 48 2 2 5" xfId="47488"/>
    <cellStyle name="Normal 48 2 3" xfId="6655"/>
    <cellStyle name="Normal 48 2 3 2" xfId="17438"/>
    <cellStyle name="Normal 48 2 4" xfId="12295"/>
    <cellStyle name="Normal 48 2 5" xfId="40370"/>
    <cellStyle name="Normal 48 2 6" xfId="45213"/>
    <cellStyle name="Normal 48 3" xfId="2741"/>
    <cellStyle name="Normal 48 3 2" xfId="7896"/>
    <cellStyle name="Normal 48 3 2 2" xfId="18679"/>
    <cellStyle name="Normal 48 3 3" xfId="13547"/>
    <cellStyle name="Normal 48 3 4" xfId="41607"/>
    <cellStyle name="Normal 48 3 5" xfId="46450"/>
    <cellStyle name="Normal 48 4" xfId="5605"/>
    <cellStyle name="Normal 48 4 2" xfId="16395"/>
    <cellStyle name="Normal 48 5" xfId="11224"/>
    <cellStyle name="Normal 48 6" xfId="39325"/>
    <cellStyle name="Normal 48 7" xfId="44171"/>
    <cellStyle name="Normal 480" xfId="1138"/>
    <cellStyle name="Normal 480 2" xfId="2222"/>
    <cellStyle name="Normal 480 2 2" xfId="4530"/>
    <cellStyle name="Normal 480 2 2 2" xfId="9677"/>
    <cellStyle name="Normal 480 2 2 2 2" xfId="20460"/>
    <cellStyle name="Normal 480 2 2 3" xfId="15328"/>
    <cellStyle name="Normal 480 2 2 4" xfId="43387"/>
    <cellStyle name="Normal 480 2 2 5" xfId="48230"/>
    <cellStyle name="Normal 480 2 3" xfId="7396"/>
    <cellStyle name="Normal 480 2 3 2" xfId="18179"/>
    <cellStyle name="Normal 480 2 4" xfId="13042"/>
    <cellStyle name="Normal 480 2 5" xfId="41111"/>
    <cellStyle name="Normal 480 2 6" xfId="45954"/>
    <cellStyle name="Normal 480 3" xfId="3475"/>
    <cellStyle name="Normal 480 3 2" xfId="8622"/>
    <cellStyle name="Normal 480 3 2 2" xfId="19405"/>
    <cellStyle name="Normal 480 3 3" xfId="14273"/>
    <cellStyle name="Normal 480 3 4" xfId="42332"/>
    <cellStyle name="Normal 480 3 5" xfId="47175"/>
    <cellStyle name="Normal 480 4" xfId="6339"/>
    <cellStyle name="Normal 480 4 2" xfId="17122"/>
    <cellStyle name="Normal 480 5" xfId="11966"/>
    <cellStyle name="Normal 480 6" xfId="40063"/>
    <cellStyle name="Normal 480 7" xfId="44909"/>
    <cellStyle name="Normal 481" xfId="1145"/>
    <cellStyle name="Normal 481 2" xfId="2229"/>
    <cellStyle name="Normal 481 2 2" xfId="4537"/>
    <cellStyle name="Normal 481 2 2 2" xfId="9684"/>
    <cellStyle name="Normal 481 2 2 2 2" xfId="20467"/>
    <cellStyle name="Normal 481 2 2 3" xfId="15335"/>
    <cellStyle name="Normal 481 2 2 4" xfId="43394"/>
    <cellStyle name="Normal 481 2 2 5" xfId="48237"/>
    <cellStyle name="Normal 481 2 3" xfId="7403"/>
    <cellStyle name="Normal 481 2 3 2" xfId="18186"/>
    <cellStyle name="Normal 481 2 4" xfId="13049"/>
    <cellStyle name="Normal 481 2 5" xfId="41118"/>
    <cellStyle name="Normal 481 2 6" xfId="45961"/>
    <cellStyle name="Normal 481 3" xfId="2595"/>
    <cellStyle name="Normal 481 3 2" xfId="7757"/>
    <cellStyle name="Normal 481 3 2 2" xfId="18540"/>
    <cellStyle name="Normal 481 3 3" xfId="13404"/>
    <cellStyle name="Normal 481 3 4" xfId="41468"/>
    <cellStyle name="Normal 481 3 5" xfId="46311"/>
    <cellStyle name="Normal 481 4" xfId="6346"/>
    <cellStyle name="Normal 481 4 2" xfId="17129"/>
    <cellStyle name="Normal 481 5" xfId="11973"/>
    <cellStyle name="Normal 481 6" xfId="38939"/>
    <cellStyle name="Normal 481 6 2" xfId="39123"/>
    <cellStyle name="Normal 481 6 2 2" xfId="119"/>
    <cellStyle name="Normal 481 7" xfId="40070"/>
    <cellStyle name="Normal 481 8" xfId="44916"/>
    <cellStyle name="Normal 482" xfId="1146"/>
    <cellStyle name="Normal 482 2" xfId="2230"/>
    <cellStyle name="Normal 482 2 2" xfId="4538"/>
    <cellStyle name="Normal 482 2 2 2" xfId="9685"/>
    <cellStyle name="Normal 482 2 2 2 2" xfId="20468"/>
    <cellStyle name="Normal 482 2 2 3" xfId="15336"/>
    <cellStyle name="Normal 482 2 2 4" xfId="43395"/>
    <cellStyle name="Normal 482 2 2 5" xfId="48238"/>
    <cellStyle name="Normal 482 2 3" xfId="7404"/>
    <cellStyle name="Normal 482 2 3 2" xfId="18187"/>
    <cellStyle name="Normal 482 2 4" xfId="13050"/>
    <cellStyle name="Normal 482 2 5" xfId="41119"/>
    <cellStyle name="Normal 482 2 6" xfId="45962"/>
    <cellStyle name="Normal 482 3" xfId="3482"/>
    <cellStyle name="Normal 482 3 2" xfId="8629"/>
    <cellStyle name="Normal 482 3 2 2" xfId="19412"/>
    <cellStyle name="Normal 482 3 3" xfId="14280"/>
    <cellStyle name="Normal 482 3 4" xfId="42339"/>
    <cellStyle name="Normal 482 3 5" xfId="47182"/>
    <cellStyle name="Normal 482 4" xfId="6347"/>
    <cellStyle name="Normal 482 4 2" xfId="17130"/>
    <cellStyle name="Normal 482 5" xfId="11974"/>
    <cellStyle name="Normal 482 6" xfId="38938"/>
    <cellStyle name="Normal 482 6 2" xfId="43909"/>
    <cellStyle name="Normal 482 6 2 2" xfId="118"/>
    <cellStyle name="Normal 482 7" xfId="40071"/>
    <cellStyle name="Normal 482 7 2" xfId="43960"/>
    <cellStyle name="Normal 482 8" xfId="44917"/>
    <cellStyle name="Normal 483" xfId="1147"/>
    <cellStyle name="Normal 483 2" xfId="2231"/>
    <cellStyle name="Normal 483 2 2" xfId="4539"/>
    <cellStyle name="Normal 483 2 2 2" xfId="9686"/>
    <cellStyle name="Normal 483 2 2 2 2" xfId="20469"/>
    <cellStyle name="Normal 483 2 2 3" xfId="15337"/>
    <cellStyle name="Normal 483 2 2 4" xfId="43396"/>
    <cellStyle name="Normal 483 2 2 5" xfId="48239"/>
    <cellStyle name="Normal 483 2 3" xfId="7405"/>
    <cellStyle name="Normal 483 2 3 2" xfId="18188"/>
    <cellStyle name="Normal 483 2 4" xfId="13051"/>
    <cellStyle name="Normal 483 2 5" xfId="41120"/>
    <cellStyle name="Normal 483 2 6" xfId="45963"/>
    <cellStyle name="Normal 483 3" xfId="2574"/>
    <cellStyle name="Normal 483 3 2" xfId="7742"/>
    <cellStyle name="Normal 483 3 2 2" xfId="18525"/>
    <cellStyle name="Normal 483 3 3" xfId="13389"/>
    <cellStyle name="Normal 483 3 4" xfId="41454"/>
    <cellStyle name="Normal 483 3 5" xfId="46297"/>
    <cellStyle name="Normal 483 4" xfId="6348"/>
    <cellStyle name="Normal 483 4 2" xfId="17131"/>
    <cellStyle name="Normal 483 5" xfId="11975"/>
    <cellStyle name="Normal 483 6" xfId="177"/>
    <cellStyle name="Normal 483 6 2" xfId="39118"/>
    <cellStyle name="Normal 483 6 2 2" xfId="43892"/>
    <cellStyle name="Normal 483 6 2 3" xfId="112"/>
    <cellStyle name="Normal 483 6 2 3 2" xfId="48724"/>
    <cellStyle name="Normal 483 6 2 4" xfId="48723"/>
    <cellStyle name="Normal 483 6 3" xfId="43886"/>
    <cellStyle name="Normal 483 6 4" xfId="43988"/>
    <cellStyle name="Normal 483 7" xfId="40072"/>
    <cellStyle name="Normal 484" xfId="1148"/>
    <cellStyle name="Normal 484 2" xfId="2232"/>
    <cellStyle name="Normal 484 2 2" xfId="4540"/>
    <cellStyle name="Normal 484 2 2 2" xfId="9687"/>
    <cellStyle name="Normal 484 2 2 2 2" xfId="20470"/>
    <cellStyle name="Normal 484 2 2 3" xfId="15338"/>
    <cellStyle name="Normal 484 2 2 4" xfId="43397"/>
    <cellStyle name="Normal 484 2 2 5" xfId="48240"/>
    <cellStyle name="Normal 484 2 3" xfId="7406"/>
    <cellStyle name="Normal 484 2 3 2" xfId="18189"/>
    <cellStyle name="Normal 484 2 4" xfId="13052"/>
    <cellStyle name="Normal 484 2 5" xfId="41121"/>
    <cellStyle name="Normal 484 2 6" xfId="45964"/>
    <cellStyle name="Normal 484 3" xfId="3483"/>
    <cellStyle name="Normal 484 3 2" xfId="8630"/>
    <cellStyle name="Normal 484 3 2 2" xfId="19413"/>
    <cellStyle name="Normal 484 3 3" xfId="14281"/>
    <cellStyle name="Normal 484 3 4" xfId="42340"/>
    <cellStyle name="Normal 484 3 5" xfId="47183"/>
    <cellStyle name="Normal 484 4" xfId="6349"/>
    <cellStyle name="Normal 484 4 2" xfId="17132"/>
    <cellStyle name="Normal 484 5" xfId="11976"/>
    <cellStyle name="Normal 484 6" xfId="40073"/>
    <cellStyle name="Normal 484 7" xfId="44918"/>
    <cellStyle name="Normal 485" xfId="1149"/>
    <cellStyle name="Normal 485 2" xfId="2233"/>
    <cellStyle name="Normal 485 2 2" xfId="4541"/>
    <cellStyle name="Normal 485 2 2 2" xfId="9688"/>
    <cellStyle name="Normal 485 2 2 2 2" xfId="20471"/>
    <cellStyle name="Normal 485 2 2 3" xfId="15339"/>
    <cellStyle name="Normal 485 2 2 4" xfId="43398"/>
    <cellStyle name="Normal 485 2 2 5" xfId="48241"/>
    <cellStyle name="Normal 485 2 3" xfId="7407"/>
    <cellStyle name="Normal 485 2 3 2" xfId="18190"/>
    <cellStyle name="Normal 485 2 4" xfId="13053"/>
    <cellStyle name="Normal 485 2 5" xfId="41122"/>
    <cellStyle name="Normal 485 2 6" xfId="45965"/>
    <cellStyle name="Normal 485 3" xfId="3484"/>
    <cellStyle name="Normal 485 3 2" xfId="8631"/>
    <cellStyle name="Normal 485 3 2 2" xfId="19414"/>
    <cellStyle name="Normal 485 3 3" xfId="14282"/>
    <cellStyle name="Normal 485 3 4" xfId="42341"/>
    <cellStyle name="Normal 485 3 5" xfId="47184"/>
    <cellStyle name="Normal 485 4" xfId="6350"/>
    <cellStyle name="Normal 485 4 2" xfId="17133"/>
    <cellStyle name="Normal 485 5" xfId="11977"/>
    <cellStyle name="Normal 485 6" xfId="40074"/>
    <cellStyle name="Normal 485 7" xfId="44919"/>
    <cellStyle name="Normal 486" xfId="1150"/>
    <cellStyle name="Normal 486 2" xfId="2234"/>
    <cellStyle name="Normal 486 2 2" xfId="4542"/>
    <cellStyle name="Normal 486 2 2 2" xfId="9689"/>
    <cellStyle name="Normal 486 2 2 2 2" xfId="20472"/>
    <cellStyle name="Normal 486 2 2 3" xfId="15340"/>
    <cellStyle name="Normal 486 2 2 4" xfId="43399"/>
    <cellStyle name="Normal 486 2 2 5" xfId="48242"/>
    <cellStyle name="Normal 486 2 3" xfId="7408"/>
    <cellStyle name="Normal 486 2 3 2" xfId="18191"/>
    <cellStyle name="Normal 486 2 4" xfId="13054"/>
    <cellStyle name="Normal 486 2 5" xfId="41123"/>
    <cellStyle name="Normal 486 2 6" xfId="45966"/>
    <cellStyle name="Normal 486 3" xfId="3485"/>
    <cellStyle name="Normal 486 3 2" xfId="8632"/>
    <cellStyle name="Normal 486 3 2 2" xfId="19415"/>
    <cellStyle name="Normal 486 3 3" xfId="14283"/>
    <cellStyle name="Normal 486 3 4" xfId="42342"/>
    <cellStyle name="Normal 486 3 5" xfId="47185"/>
    <cellStyle name="Normal 486 4" xfId="6351"/>
    <cellStyle name="Normal 486 4 2" xfId="17134"/>
    <cellStyle name="Normal 486 5" xfId="11978"/>
    <cellStyle name="Normal 486 6" xfId="40075"/>
    <cellStyle name="Normal 486 7" xfId="44920"/>
    <cellStyle name="Normal 487" xfId="1151"/>
    <cellStyle name="Normal 487 2" xfId="2235"/>
    <cellStyle name="Normal 487 2 2" xfId="4543"/>
    <cellStyle name="Normal 487 2 2 2" xfId="9690"/>
    <cellStyle name="Normal 487 2 2 2 2" xfId="20473"/>
    <cellStyle name="Normal 487 2 2 3" xfId="15341"/>
    <cellStyle name="Normal 487 2 2 4" xfId="43400"/>
    <cellStyle name="Normal 487 2 2 5" xfId="48243"/>
    <cellStyle name="Normal 487 2 3" xfId="7409"/>
    <cellStyle name="Normal 487 2 3 2" xfId="18192"/>
    <cellStyle name="Normal 487 2 4" xfId="13055"/>
    <cellStyle name="Normal 487 2 5" xfId="41124"/>
    <cellStyle name="Normal 487 2 6" xfId="45967"/>
    <cellStyle name="Normal 487 3" xfId="3486"/>
    <cellStyle name="Normal 487 3 2" xfId="8633"/>
    <cellStyle name="Normal 487 3 2 2" xfId="19416"/>
    <cellStyle name="Normal 487 3 3" xfId="14284"/>
    <cellStyle name="Normal 487 3 4" xfId="42343"/>
    <cellStyle name="Normal 487 3 5" xfId="47186"/>
    <cellStyle name="Normal 487 4" xfId="6352"/>
    <cellStyle name="Normal 487 4 2" xfId="17135"/>
    <cellStyle name="Normal 487 5" xfId="11979"/>
    <cellStyle name="Normal 487 6" xfId="38940"/>
    <cellStyle name="Normal 487 6 2" xfId="178"/>
    <cellStyle name="Normal 487 6 2 2" xfId="43890"/>
    <cellStyle name="Normal 487 6 2 3" xfId="43910"/>
    <cellStyle name="Normal 487 6 2 4" xfId="121"/>
    <cellStyle name="Normal 487 6 2 5" xfId="48721"/>
    <cellStyle name="Normal 487 6 3" xfId="43888"/>
    <cellStyle name="Normal 487 6 4" xfId="48717"/>
    <cellStyle name="Normal 487 7" xfId="40076"/>
    <cellStyle name="Normal 487 8" xfId="44921"/>
    <cellStyle name="Normal 488" xfId="1153"/>
    <cellStyle name="Normal 488 2" xfId="2237"/>
    <cellStyle name="Normal 488 2 2" xfId="4545"/>
    <cellStyle name="Normal 488 2 2 2" xfId="9692"/>
    <cellStyle name="Normal 488 2 2 2 2" xfId="20475"/>
    <cellStyle name="Normal 488 2 2 3" xfId="15343"/>
    <cellStyle name="Normal 488 2 2 4" xfId="43402"/>
    <cellStyle name="Normal 488 2 2 5" xfId="48245"/>
    <cellStyle name="Normal 488 2 3" xfId="7411"/>
    <cellStyle name="Normal 488 2 3 2" xfId="18194"/>
    <cellStyle name="Normal 488 2 4" xfId="13057"/>
    <cellStyle name="Normal 488 2 5" xfId="41126"/>
    <cellStyle name="Normal 488 2 6" xfId="45969"/>
    <cellStyle name="Normal 488 3" xfId="3488"/>
    <cellStyle name="Normal 488 3 2" xfId="8635"/>
    <cellStyle name="Normal 488 3 2 2" xfId="19418"/>
    <cellStyle name="Normal 488 3 3" xfId="14286"/>
    <cellStyle name="Normal 488 3 4" xfId="42345"/>
    <cellStyle name="Normal 488 3 5" xfId="47188"/>
    <cellStyle name="Normal 488 4" xfId="6354"/>
    <cellStyle name="Normal 488 4 2" xfId="17137"/>
    <cellStyle name="Normal 488 5" xfId="11981"/>
    <cellStyle name="Normal 488 6" xfId="40078"/>
    <cellStyle name="Normal 488 7" xfId="44923"/>
    <cellStyle name="Normal 489" xfId="1154"/>
    <cellStyle name="Normal 489 2" xfId="2238"/>
    <cellStyle name="Normal 489 2 2" xfId="4546"/>
    <cellStyle name="Normal 489 2 2 2" xfId="9693"/>
    <cellStyle name="Normal 489 2 2 2 2" xfId="20476"/>
    <cellStyle name="Normal 489 2 2 3" xfId="15344"/>
    <cellStyle name="Normal 489 2 2 4" xfId="43403"/>
    <cellStyle name="Normal 489 2 2 5" xfId="48246"/>
    <cellStyle name="Normal 489 2 3" xfId="7412"/>
    <cellStyle name="Normal 489 2 3 2" xfId="18195"/>
    <cellStyle name="Normal 489 2 4" xfId="13058"/>
    <cellStyle name="Normal 489 2 5" xfId="41127"/>
    <cellStyle name="Normal 489 2 6" xfId="45970"/>
    <cellStyle name="Normal 489 3" xfId="3489"/>
    <cellStyle name="Normal 489 3 2" xfId="8636"/>
    <cellStyle name="Normal 489 3 2 2" xfId="19419"/>
    <cellStyle name="Normal 489 3 3" xfId="14287"/>
    <cellStyle name="Normal 489 3 4" xfId="42346"/>
    <cellStyle name="Normal 489 3 5" xfId="47189"/>
    <cellStyle name="Normal 489 4" xfId="6355"/>
    <cellStyle name="Normal 489 4 2" xfId="17138"/>
    <cellStyle name="Normal 489 5" xfId="11982"/>
    <cellStyle name="Normal 489 6" xfId="40079"/>
    <cellStyle name="Normal 489 7" xfId="44924"/>
    <cellStyle name="Normal 49" xfId="379"/>
    <cellStyle name="Normal 49 2" xfId="1474"/>
    <cellStyle name="Normal 49 2 2" xfId="3789"/>
    <cellStyle name="Normal 49 2 2 2" xfId="8936"/>
    <cellStyle name="Normal 49 2 2 2 2" xfId="19719"/>
    <cellStyle name="Normal 49 2 2 3" xfId="14587"/>
    <cellStyle name="Normal 49 2 2 4" xfId="42646"/>
    <cellStyle name="Normal 49 2 2 5" xfId="47489"/>
    <cellStyle name="Normal 49 2 3" xfId="6656"/>
    <cellStyle name="Normal 49 2 3 2" xfId="17439"/>
    <cellStyle name="Normal 49 2 4" xfId="12296"/>
    <cellStyle name="Normal 49 2 5" xfId="40371"/>
    <cellStyle name="Normal 49 2 6" xfId="45214"/>
    <cellStyle name="Normal 49 3" xfId="2742"/>
    <cellStyle name="Normal 49 3 2" xfId="7897"/>
    <cellStyle name="Normal 49 3 2 2" xfId="18680"/>
    <cellStyle name="Normal 49 3 3" xfId="13548"/>
    <cellStyle name="Normal 49 3 4" xfId="41608"/>
    <cellStyle name="Normal 49 3 5" xfId="46451"/>
    <cellStyle name="Normal 49 4" xfId="5606"/>
    <cellStyle name="Normal 49 4 2" xfId="16396"/>
    <cellStyle name="Normal 49 5" xfId="11225"/>
    <cellStyle name="Normal 49 6" xfId="39326"/>
    <cellStyle name="Normal 49 7" xfId="44172"/>
    <cellStyle name="Normal 490" xfId="1152"/>
    <cellStyle name="Normal 490 2" xfId="2236"/>
    <cellStyle name="Normal 490 2 2" xfId="4544"/>
    <cellStyle name="Normal 490 2 2 2" xfId="9691"/>
    <cellStyle name="Normal 490 2 2 2 2" xfId="20474"/>
    <cellStyle name="Normal 490 2 2 3" xfId="15342"/>
    <cellStyle name="Normal 490 2 2 4" xfId="43401"/>
    <cellStyle name="Normal 490 2 2 5" xfId="48244"/>
    <cellStyle name="Normal 490 2 3" xfId="7410"/>
    <cellStyle name="Normal 490 2 3 2" xfId="18193"/>
    <cellStyle name="Normal 490 2 4" xfId="13056"/>
    <cellStyle name="Normal 490 2 5" xfId="41125"/>
    <cellStyle name="Normal 490 2 6" xfId="45968"/>
    <cellStyle name="Normal 490 3" xfId="3487"/>
    <cellStyle name="Normal 490 3 2" xfId="8634"/>
    <cellStyle name="Normal 490 3 2 2" xfId="19417"/>
    <cellStyle name="Normal 490 3 3" xfId="14285"/>
    <cellStyle name="Normal 490 3 4" xfId="42344"/>
    <cellStyle name="Normal 490 3 5" xfId="47187"/>
    <cellStyle name="Normal 490 4" xfId="6353"/>
    <cellStyle name="Normal 490 4 2" xfId="17136"/>
    <cellStyle name="Normal 490 5" xfId="11980"/>
    <cellStyle name="Normal 490 6" xfId="40077"/>
    <cellStyle name="Normal 490 7" xfId="44922"/>
    <cellStyle name="Normal 491" xfId="1155"/>
    <cellStyle name="Normal 491 2" xfId="2239"/>
    <cellStyle name="Normal 491 2 2" xfId="4547"/>
    <cellStyle name="Normal 491 2 2 2" xfId="9694"/>
    <cellStyle name="Normal 491 2 2 2 2" xfId="20477"/>
    <cellStyle name="Normal 491 2 2 3" xfId="15345"/>
    <cellStyle name="Normal 491 2 2 4" xfId="43404"/>
    <cellStyle name="Normal 491 2 2 5" xfId="48247"/>
    <cellStyle name="Normal 491 2 3" xfId="7413"/>
    <cellStyle name="Normal 491 2 3 2" xfId="18196"/>
    <cellStyle name="Normal 491 2 4" xfId="13059"/>
    <cellStyle name="Normal 491 2 5" xfId="41128"/>
    <cellStyle name="Normal 491 2 6" xfId="45971"/>
    <cellStyle name="Normal 491 3" xfId="3490"/>
    <cellStyle name="Normal 491 3 2" xfId="8637"/>
    <cellStyle name="Normal 491 3 2 2" xfId="19420"/>
    <cellStyle name="Normal 491 3 3" xfId="14288"/>
    <cellStyle name="Normal 491 3 4" xfId="42347"/>
    <cellStyle name="Normal 491 3 5" xfId="47190"/>
    <cellStyle name="Normal 491 4" xfId="6356"/>
    <cellStyle name="Normal 491 4 2" xfId="17139"/>
    <cellStyle name="Normal 491 5" xfId="11983"/>
    <cellStyle name="Normal 491 6" xfId="38942"/>
    <cellStyle name="Normal 491 6 2" xfId="179"/>
    <cellStyle name="Normal 491 6 2 2" xfId="43891"/>
    <cellStyle name="Normal 491 6 2 3" xfId="43915"/>
    <cellStyle name="Normal 491 6 2 4" xfId="127"/>
    <cellStyle name="Normal 491 6 2 5" xfId="48722"/>
    <cellStyle name="Normal 491 7" xfId="40080"/>
    <cellStyle name="Normal 491 8" xfId="44925"/>
    <cellStyle name="Normal 492" xfId="1156"/>
    <cellStyle name="Normal 492 2" xfId="2240"/>
    <cellStyle name="Normal 492 2 2" xfId="4548"/>
    <cellStyle name="Normal 492 2 2 2" xfId="9695"/>
    <cellStyle name="Normal 492 2 2 2 2" xfId="20478"/>
    <cellStyle name="Normal 492 2 2 3" xfId="15346"/>
    <cellStyle name="Normal 492 2 2 4" xfId="43405"/>
    <cellStyle name="Normal 492 2 2 5" xfId="48248"/>
    <cellStyle name="Normal 492 2 3" xfId="7414"/>
    <cellStyle name="Normal 492 2 3 2" xfId="18197"/>
    <cellStyle name="Normal 492 2 4" xfId="13060"/>
    <cellStyle name="Normal 492 2 5" xfId="41129"/>
    <cellStyle name="Normal 492 2 6" xfId="45972"/>
    <cellStyle name="Normal 492 3" xfId="3491"/>
    <cellStyle name="Normal 492 3 2" xfId="8638"/>
    <cellStyle name="Normal 492 3 2 2" xfId="19421"/>
    <cellStyle name="Normal 492 3 3" xfId="14289"/>
    <cellStyle name="Normal 492 3 4" xfId="42348"/>
    <cellStyle name="Normal 492 3 5" xfId="47191"/>
    <cellStyle name="Normal 492 4" xfId="6357"/>
    <cellStyle name="Normal 492 4 2" xfId="17140"/>
    <cellStyle name="Normal 492 5" xfId="11984"/>
    <cellStyle name="Normal 492 6" xfId="40081"/>
    <cellStyle name="Normal 492 7" xfId="44926"/>
    <cellStyle name="Normal 493" xfId="1157"/>
    <cellStyle name="Normal 493 2" xfId="2241"/>
    <cellStyle name="Normal 493 2 2" xfId="4549"/>
    <cellStyle name="Normal 493 2 2 2" xfId="9696"/>
    <cellStyle name="Normal 493 2 2 2 2" xfId="20479"/>
    <cellStyle name="Normal 493 2 2 3" xfId="15347"/>
    <cellStyle name="Normal 493 2 2 4" xfId="43406"/>
    <cellStyle name="Normal 493 2 2 5" xfId="48249"/>
    <cellStyle name="Normal 493 2 3" xfId="7415"/>
    <cellStyle name="Normal 493 2 3 2" xfId="18198"/>
    <cellStyle name="Normal 493 2 4" xfId="13061"/>
    <cellStyle name="Normal 493 2 5" xfId="41130"/>
    <cellStyle name="Normal 493 2 6" xfId="45973"/>
    <cellStyle name="Normal 493 3" xfId="3492"/>
    <cellStyle name="Normal 493 3 2" xfId="8639"/>
    <cellStyle name="Normal 493 3 2 2" xfId="19422"/>
    <cellStyle name="Normal 493 3 3" xfId="14290"/>
    <cellStyle name="Normal 493 3 4" xfId="42349"/>
    <cellStyle name="Normal 493 3 5" xfId="47192"/>
    <cellStyle name="Normal 493 4" xfId="6358"/>
    <cellStyle name="Normal 493 4 2" xfId="17141"/>
    <cellStyle name="Normal 493 5" xfId="11985"/>
    <cellStyle name="Normal 493 6" xfId="40082"/>
    <cellStyle name="Normal 493 7" xfId="44927"/>
    <cellStyle name="Normal 494" xfId="1158"/>
    <cellStyle name="Normal 494 2" xfId="2242"/>
    <cellStyle name="Normal 494 2 2" xfId="4550"/>
    <cellStyle name="Normal 494 2 2 2" xfId="9697"/>
    <cellStyle name="Normal 494 2 2 2 2" xfId="20480"/>
    <cellStyle name="Normal 494 2 2 3" xfId="15348"/>
    <cellStyle name="Normal 494 2 2 4" xfId="43407"/>
    <cellStyle name="Normal 494 2 2 5" xfId="48250"/>
    <cellStyle name="Normal 494 2 3" xfId="7416"/>
    <cellStyle name="Normal 494 2 3 2" xfId="18199"/>
    <cellStyle name="Normal 494 2 4" xfId="13062"/>
    <cellStyle name="Normal 494 2 5" xfId="41131"/>
    <cellStyle name="Normal 494 2 6" xfId="45974"/>
    <cellStyle name="Normal 494 3" xfId="3493"/>
    <cellStyle name="Normal 494 3 2" xfId="8640"/>
    <cellStyle name="Normal 494 3 2 2" xfId="19423"/>
    <cellStyle name="Normal 494 3 3" xfId="14291"/>
    <cellStyle name="Normal 494 3 4" xfId="42350"/>
    <cellStyle name="Normal 494 3 5" xfId="47193"/>
    <cellStyle name="Normal 494 4" xfId="6359"/>
    <cellStyle name="Normal 494 4 2" xfId="17142"/>
    <cellStyle name="Normal 494 5" xfId="11986"/>
    <cellStyle name="Normal 494 6" xfId="40083"/>
    <cellStyle name="Normal 494 7" xfId="44928"/>
    <cellStyle name="Normal 495" xfId="1159"/>
    <cellStyle name="Normal 495 2" xfId="2243"/>
    <cellStyle name="Normal 495 2 2" xfId="4551"/>
    <cellStyle name="Normal 495 2 2 2" xfId="9698"/>
    <cellStyle name="Normal 495 2 2 2 2" xfId="20481"/>
    <cellStyle name="Normal 495 2 2 3" xfId="15349"/>
    <cellStyle name="Normal 495 2 2 4" xfId="43408"/>
    <cellStyle name="Normal 495 2 2 5" xfId="48251"/>
    <cellStyle name="Normal 495 2 3" xfId="7417"/>
    <cellStyle name="Normal 495 2 3 2" xfId="18200"/>
    <cellStyle name="Normal 495 2 4" xfId="13063"/>
    <cellStyle name="Normal 495 2 5" xfId="41132"/>
    <cellStyle name="Normal 495 2 6" xfId="45975"/>
    <cellStyle name="Normal 495 3" xfId="3494"/>
    <cellStyle name="Normal 495 3 2" xfId="8641"/>
    <cellStyle name="Normal 495 3 2 2" xfId="19424"/>
    <cellStyle name="Normal 495 3 3" xfId="14292"/>
    <cellStyle name="Normal 495 3 4" xfId="42351"/>
    <cellStyle name="Normal 495 3 5" xfId="47194"/>
    <cellStyle name="Normal 495 4" xfId="6360"/>
    <cellStyle name="Normal 495 4 2" xfId="17143"/>
    <cellStyle name="Normal 495 5" xfId="11987"/>
    <cellStyle name="Normal 495 6" xfId="40084"/>
    <cellStyle name="Normal 495 7" xfId="44929"/>
    <cellStyle name="Normal 496" xfId="1160"/>
    <cellStyle name="Normal 496 2" xfId="2244"/>
    <cellStyle name="Normal 496 2 2" xfId="4552"/>
    <cellStyle name="Normal 496 2 2 2" xfId="9699"/>
    <cellStyle name="Normal 496 2 2 2 2" xfId="20482"/>
    <cellStyle name="Normal 496 2 2 3" xfId="15350"/>
    <cellStyle name="Normal 496 2 2 4" xfId="43409"/>
    <cellStyle name="Normal 496 2 2 5" xfId="48252"/>
    <cellStyle name="Normal 496 2 3" xfId="7418"/>
    <cellStyle name="Normal 496 2 3 2" xfId="18201"/>
    <cellStyle name="Normal 496 2 4" xfId="13064"/>
    <cellStyle name="Normal 496 2 5" xfId="41133"/>
    <cellStyle name="Normal 496 2 6" xfId="45976"/>
    <cellStyle name="Normal 496 3" xfId="3495"/>
    <cellStyle name="Normal 496 3 2" xfId="8642"/>
    <cellStyle name="Normal 496 3 2 2" xfId="19425"/>
    <cellStyle name="Normal 496 3 3" xfId="14293"/>
    <cellStyle name="Normal 496 3 4" xfId="42352"/>
    <cellStyle name="Normal 496 3 5" xfId="47195"/>
    <cellStyle name="Normal 496 4" xfId="6361"/>
    <cellStyle name="Normal 496 4 2" xfId="17144"/>
    <cellStyle name="Normal 496 5" xfId="11988"/>
    <cellStyle name="Normal 496 6" xfId="40085"/>
    <cellStyle name="Normal 496 7" xfId="44930"/>
    <cellStyle name="Normal 497" xfId="1161"/>
    <cellStyle name="Normal 497 2" xfId="2245"/>
    <cellStyle name="Normal 497 2 2" xfId="4553"/>
    <cellStyle name="Normal 497 2 2 2" xfId="9700"/>
    <cellStyle name="Normal 497 2 2 2 2" xfId="20483"/>
    <cellStyle name="Normal 497 2 2 3" xfId="15351"/>
    <cellStyle name="Normal 497 2 2 4" xfId="43410"/>
    <cellStyle name="Normal 497 2 2 5" xfId="48253"/>
    <cellStyle name="Normal 497 2 3" xfId="7419"/>
    <cellStyle name="Normal 497 2 3 2" xfId="18202"/>
    <cellStyle name="Normal 497 2 4" xfId="13065"/>
    <cellStyle name="Normal 497 2 5" xfId="41134"/>
    <cellStyle name="Normal 497 2 6" xfId="45977"/>
    <cellStyle name="Normal 497 3" xfId="3496"/>
    <cellStyle name="Normal 497 3 2" xfId="8643"/>
    <cellStyle name="Normal 497 3 2 2" xfId="19426"/>
    <cellStyle name="Normal 497 3 3" xfId="14294"/>
    <cellStyle name="Normal 497 3 4" xfId="42353"/>
    <cellStyle name="Normal 497 3 5" xfId="47196"/>
    <cellStyle name="Normal 497 4" xfId="6362"/>
    <cellStyle name="Normal 497 4 2" xfId="17145"/>
    <cellStyle name="Normal 497 5" xfId="11989"/>
    <cellStyle name="Normal 497 6" xfId="40086"/>
    <cellStyle name="Normal 497 7" xfId="44931"/>
    <cellStyle name="Normal 498" xfId="1162"/>
    <cellStyle name="Normal 498 2" xfId="2246"/>
    <cellStyle name="Normal 498 2 2" xfId="4554"/>
    <cellStyle name="Normal 498 2 2 2" xfId="9701"/>
    <cellStyle name="Normal 498 2 2 2 2" xfId="20484"/>
    <cellStyle name="Normal 498 2 2 3" xfId="15352"/>
    <cellStyle name="Normal 498 2 2 4" xfId="43411"/>
    <cellStyle name="Normal 498 2 2 5" xfId="48254"/>
    <cellStyle name="Normal 498 2 3" xfId="7420"/>
    <cellStyle name="Normal 498 2 3 2" xfId="18203"/>
    <cellStyle name="Normal 498 2 4" xfId="13066"/>
    <cellStyle name="Normal 498 2 5" xfId="41135"/>
    <cellStyle name="Normal 498 2 6" xfId="45978"/>
    <cellStyle name="Normal 498 3" xfId="3497"/>
    <cellStyle name="Normal 498 3 2" xfId="8644"/>
    <cellStyle name="Normal 498 3 2 2" xfId="19427"/>
    <cellStyle name="Normal 498 3 3" xfId="14295"/>
    <cellStyle name="Normal 498 3 4" xfId="42354"/>
    <cellStyle name="Normal 498 3 5" xfId="47197"/>
    <cellStyle name="Normal 498 4" xfId="6363"/>
    <cellStyle name="Normal 498 4 2" xfId="17146"/>
    <cellStyle name="Normal 498 5" xfId="11990"/>
    <cellStyle name="Normal 498 6" xfId="40087"/>
    <cellStyle name="Normal 498 7" xfId="44932"/>
    <cellStyle name="Normal 499" xfId="1163"/>
    <cellStyle name="Normal 499 2" xfId="2247"/>
    <cellStyle name="Normal 499 2 2" xfId="4555"/>
    <cellStyle name="Normal 499 2 2 2" xfId="9702"/>
    <cellStyle name="Normal 499 2 2 2 2" xfId="20485"/>
    <cellStyle name="Normal 499 2 2 3" xfId="15353"/>
    <cellStyle name="Normal 499 2 2 4" xfId="43412"/>
    <cellStyle name="Normal 499 2 2 5" xfId="48255"/>
    <cellStyle name="Normal 499 2 3" xfId="7421"/>
    <cellStyle name="Normal 499 2 3 2" xfId="18204"/>
    <cellStyle name="Normal 499 2 4" xfId="13067"/>
    <cellStyle name="Normal 499 2 5" xfId="41136"/>
    <cellStyle name="Normal 499 2 6" xfId="45979"/>
    <cellStyle name="Normal 499 3" xfId="3498"/>
    <cellStyle name="Normal 499 3 2" xfId="8645"/>
    <cellStyle name="Normal 499 3 2 2" xfId="19428"/>
    <cellStyle name="Normal 499 3 3" xfId="14296"/>
    <cellStyle name="Normal 499 3 4" xfId="42355"/>
    <cellStyle name="Normal 499 3 5" xfId="47198"/>
    <cellStyle name="Normal 499 4" xfId="6364"/>
    <cellStyle name="Normal 499 4 2" xfId="17147"/>
    <cellStyle name="Normal 499 5" xfId="11991"/>
    <cellStyle name="Normal 499 6" xfId="40088"/>
    <cellStyle name="Normal 499 7" xfId="44933"/>
    <cellStyle name="Normal 5" xfId="13"/>
    <cellStyle name="Normal 5 10" xfId="2571"/>
    <cellStyle name="Normal 5 10 2" xfId="7739"/>
    <cellStyle name="Normal 5 10 2 2" xfId="18522"/>
    <cellStyle name="Normal 5 10 3" xfId="13386"/>
    <cellStyle name="Normal 5 10 4" xfId="41451"/>
    <cellStyle name="Normal 5 10 5" xfId="46294"/>
    <cellStyle name="Normal 5 11" xfId="4977"/>
    <cellStyle name="Normal 5 11 2" xfId="10125"/>
    <cellStyle name="Normal 5 11 2 2" xfId="20908"/>
    <cellStyle name="Normal 5 11 3" xfId="15775"/>
    <cellStyle name="Normal 5 11 4" xfId="43831"/>
    <cellStyle name="Normal 5 11 5" xfId="48674"/>
    <cellStyle name="Normal 5 12" xfId="4989"/>
    <cellStyle name="Normal 5 12 2" xfId="10137"/>
    <cellStyle name="Normal 5 12 2 2" xfId="20920"/>
    <cellStyle name="Normal 5 12 3" xfId="15787"/>
    <cellStyle name="Normal 5 12 4" xfId="43840"/>
    <cellStyle name="Normal 5 12 5" xfId="48683"/>
    <cellStyle name="Normal 5 13" xfId="5018"/>
    <cellStyle name="Normal 5 13 2" xfId="10166"/>
    <cellStyle name="Normal 5 13 2 2" xfId="20949"/>
    <cellStyle name="Normal 5 13 3" xfId="11070"/>
    <cellStyle name="Normal 5 13 4" xfId="38936"/>
    <cellStyle name="Normal 5 13 4 2" xfId="27"/>
    <cellStyle name="Normal 5 13 5" xfId="43869"/>
    <cellStyle name="Normal 5 13 6" xfId="48712"/>
    <cellStyle name="Normal 5 14" xfId="5607"/>
    <cellStyle name="Normal 5 14 2" xfId="16397"/>
    <cellStyle name="Normal 5 15" xfId="11226"/>
    <cellStyle name="Normal 5 16" xfId="38935"/>
    <cellStyle name="Normal 5 16 2" xfId="28"/>
    <cellStyle name="Normal 5 17" xfId="39327"/>
    <cellStyle name="Normal 5 18" xfId="44173"/>
    <cellStyle name="Normal 5 2" xfId="492"/>
    <cellStyle name="Normal 5 2 2" xfId="1584"/>
    <cellStyle name="Normal 5 2 2 2" xfId="3893"/>
    <cellStyle name="Normal 5 2 2 2 2" xfId="9040"/>
    <cellStyle name="Normal 5 2 2 2 2 2" xfId="19823"/>
    <cellStyle name="Normal 5 2 2 2 3" xfId="14691"/>
    <cellStyle name="Normal 5 2 2 2 4" xfId="42750"/>
    <cellStyle name="Normal 5 2 2 2 5" xfId="47593"/>
    <cellStyle name="Normal 5 2 2 3" xfId="6759"/>
    <cellStyle name="Normal 5 2 2 3 2" xfId="17542"/>
    <cellStyle name="Normal 5 2 2 4" xfId="12404"/>
    <cellStyle name="Normal 5 2 2 5" xfId="40474"/>
    <cellStyle name="Normal 5 2 2 6" xfId="45317"/>
    <cellStyle name="Normal 5 2 3" xfId="2832"/>
    <cellStyle name="Normal 5 2 3 2" xfId="7986"/>
    <cellStyle name="Normal 5 2 3 2 2" xfId="18769"/>
    <cellStyle name="Normal 5 2 3 3" xfId="13637"/>
    <cellStyle name="Normal 5 2 3 4" xfId="41696"/>
    <cellStyle name="Normal 5 2 3 5" xfId="46539"/>
    <cellStyle name="Normal 5 2 4" xfId="5697"/>
    <cellStyle name="Normal 5 2 4 2" xfId="16486"/>
    <cellStyle name="Normal 5 2 5" xfId="11320"/>
    <cellStyle name="Normal 5 2 6" xfId="39429"/>
    <cellStyle name="Normal 5 2 7" xfId="44275"/>
    <cellStyle name="Normal 5 3" xfId="559"/>
    <cellStyle name="Normal 5 3 2" xfId="1650"/>
    <cellStyle name="Normal 5 3 2 2" xfId="3959"/>
    <cellStyle name="Normal 5 3 2 2 2" xfId="9106"/>
    <cellStyle name="Normal 5 3 2 2 2 2" xfId="19889"/>
    <cellStyle name="Normal 5 3 2 2 3" xfId="14757"/>
    <cellStyle name="Normal 5 3 2 2 4" xfId="42816"/>
    <cellStyle name="Normal 5 3 2 2 5" xfId="47659"/>
    <cellStyle name="Normal 5 3 2 3" xfId="6825"/>
    <cellStyle name="Normal 5 3 2 3 2" xfId="17608"/>
    <cellStyle name="Normal 5 3 2 4" xfId="12470"/>
    <cellStyle name="Normal 5 3 2 5" xfId="40540"/>
    <cellStyle name="Normal 5 3 2 6" xfId="45383"/>
    <cellStyle name="Normal 5 3 3" xfId="2898"/>
    <cellStyle name="Normal 5 3 3 2" xfId="8052"/>
    <cellStyle name="Normal 5 3 3 2 2" xfId="18835"/>
    <cellStyle name="Normal 5 3 3 3" xfId="13703"/>
    <cellStyle name="Normal 5 3 3 4" xfId="41762"/>
    <cellStyle name="Normal 5 3 3 5" xfId="46605"/>
    <cellStyle name="Normal 5 3 4" xfId="5763"/>
    <cellStyle name="Normal 5 3 4 2" xfId="16552"/>
    <cellStyle name="Normal 5 3 5" xfId="11387"/>
    <cellStyle name="Normal 5 3 6" xfId="39495"/>
    <cellStyle name="Normal 5 3 7" xfId="44341"/>
    <cellStyle name="Normal 5 4" xfId="695"/>
    <cellStyle name="Normal 5 4 2" xfId="1779"/>
    <cellStyle name="Normal 5 4 2 2" xfId="4088"/>
    <cellStyle name="Normal 5 4 2 2 2" xfId="9235"/>
    <cellStyle name="Normal 5 4 2 2 2 2" xfId="20018"/>
    <cellStyle name="Normal 5 4 2 2 3" xfId="14886"/>
    <cellStyle name="Normal 5 4 2 2 4" xfId="42945"/>
    <cellStyle name="Normal 5 4 2 2 5" xfId="47788"/>
    <cellStyle name="Normal 5 4 2 3" xfId="6954"/>
    <cellStyle name="Normal 5 4 2 3 2" xfId="17737"/>
    <cellStyle name="Normal 5 4 2 4" xfId="12599"/>
    <cellStyle name="Normal 5 4 2 5" xfId="40669"/>
    <cellStyle name="Normal 5 4 2 6" xfId="45512"/>
    <cellStyle name="Normal 5 4 3" xfId="3033"/>
    <cellStyle name="Normal 5 4 3 2" xfId="8181"/>
    <cellStyle name="Normal 5 4 3 2 2" xfId="18964"/>
    <cellStyle name="Normal 5 4 3 3" xfId="13832"/>
    <cellStyle name="Normal 5 4 3 4" xfId="41891"/>
    <cellStyle name="Normal 5 4 3 5" xfId="46734"/>
    <cellStyle name="Normal 5 4 4" xfId="5898"/>
    <cellStyle name="Normal 5 4 4 2" xfId="16682"/>
    <cellStyle name="Normal 5 4 5" xfId="11524"/>
    <cellStyle name="Normal 5 4 6" xfId="39622"/>
    <cellStyle name="Normal 5 4 7" xfId="44468"/>
    <cellStyle name="Normal 5 5" xfId="881"/>
    <cellStyle name="Normal 5 5 2" xfId="1964"/>
    <cellStyle name="Normal 5 5 2 2" xfId="4273"/>
    <cellStyle name="Normal 5 5 2 2 2" xfId="9420"/>
    <cellStyle name="Normal 5 5 2 2 2 2" xfId="20203"/>
    <cellStyle name="Normal 5 5 2 2 3" xfId="15071"/>
    <cellStyle name="Normal 5 5 2 2 4" xfId="43130"/>
    <cellStyle name="Normal 5 5 2 2 5" xfId="47973"/>
    <cellStyle name="Normal 5 5 2 3" xfId="7139"/>
    <cellStyle name="Normal 5 5 2 3 2" xfId="17922"/>
    <cellStyle name="Normal 5 5 2 4" xfId="12784"/>
    <cellStyle name="Normal 5 5 2 5" xfId="40854"/>
    <cellStyle name="Normal 5 5 2 6" xfId="45697"/>
    <cellStyle name="Normal 5 5 3" xfId="3218"/>
    <cellStyle name="Normal 5 5 3 2" xfId="8365"/>
    <cellStyle name="Normal 5 5 3 2 2" xfId="19148"/>
    <cellStyle name="Normal 5 5 3 3" xfId="14016"/>
    <cellStyle name="Normal 5 5 3 4" xfId="42075"/>
    <cellStyle name="Normal 5 5 3 5" xfId="46918"/>
    <cellStyle name="Normal 5 5 4" xfId="6082"/>
    <cellStyle name="Normal 5 5 4 2" xfId="16865"/>
    <cellStyle name="Normal 5 5 5" xfId="11709"/>
    <cellStyle name="Normal 5 5 6" xfId="39805"/>
    <cellStyle name="Normal 5 5 7" xfId="44652"/>
    <cellStyle name="Normal 5 6" xfId="1004"/>
    <cellStyle name="Normal 5 6 2" xfId="2087"/>
    <cellStyle name="Normal 5 6 2 2" xfId="4396"/>
    <cellStyle name="Normal 5 6 2 2 2" xfId="9543"/>
    <cellStyle name="Normal 5 6 2 2 2 2" xfId="20326"/>
    <cellStyle name="Normal 5 6 2 2 3" xfId="15194"/>
    <cellStyle name="Normal 5 6 2 2 4" xfId="43253"/>
    <cellStyle name="Normal 5 6 2 2 5" xfId="48096"/>
    <cellStyle name="Normal 5 6 2 3" xfId="7262"/>
    <cellStyle name="Normal 5 6 2 3 2" xfId="18045"/>
    <cellStyle name="Normal 5 6 2 4" xfId="12907"/>
    <cellStyle name="Normal 5 6 2 5" xfId="40977"/>
    <cellStyle name="Normal 5 6 2 6" xfId="45820"/>
    <cellStyle name="Normal 5 6 3" xfId="3341"/>
    <cellStyle name="Normal 5 6 3 2" xfId="8488"/>
    <cellStyle name="Normal 5 6 3 2 2" xfId="19271"/>
    <cellStyle name="Normal 5 6 3 3" xfId="14139"/>
    <cellStyle name="Normal 5 6 3 4" xfId="42198"/>
    <cellStyle name="Normal 5 6 3 5" xfId="47041"/>
    <cellStyle name="Normal 5 6 4" xfId="6205"/>
    <cellStyle name="Normal 5 6 4 2" xfId="16988"/>
    <cellStyle name="Normal 5 6 5" xfId="11832"/>
    <cellStyle name="Normal 5 6 6" xfId="39928"/>
    <cellStyle name="Normal 5 6 7" xfId="44775"/>
    <cellStyle name="Normal 5 7" xfId="1136"/>
    <cellStyle name="Normal 5 7 2" xfId="2220"/>
    <cellStyle name="Normal 5 7 2 2" xfId="4528"/>
    <cellStyle name="Normal 5 7 2 2 2" xfId="9675"/>
    <cellStyle name="Normal 5 7 2 2 2 2" xfId="20458"/>
    <cellStyle name="Normal 5 7 2 2 3" xfId="15326"/>
    <cellStyle name="Normal 5 7 2 2 4" xfId="43385"/>
    <cellStyle name="Normal 5 7 2 2 5" xfId="48228"/>
    <cellStyle name="Normal 5 7 2 3" xfId="7394"/>
    <cellStyle name="Normal 5 7 2 3 2" xfId="18177"/>
    <cellStyle name="Normal 5 7 2 4" xfId="13040"/>
    <cellStyle name="Normal 5 7 2 5" xfId="41109"/>
    <cellStyle name="Normal 5 7 2 6" xfId="45952"/>
    <cellStyle name="Normal 5 7 3" xfId="3473"/>
    <cellStyle name="Normal 5 7 3 2" xfId="8620"/>
    <cellStyle name="Normal 5 7 3 2 2" xfId="19403"/>
    <cellStyle name="Normal 5 7 3 3" xfId="14271"/>
    <cellStyle name="Normal 5 7 3 4" xfId="42330"/>
    <cellStyle name="Normal 5 7 3 5" xfId="47173"/>
    <cellStyle name="Normal 5 7 4" xfId="6337"/>
    <cellStyle name="Normal 5 7 4 2" xfId="17120"/>
    <cellStyle name="Normal 5 7 5" xfId="11964"/>
    <cellStyle name="Normal 5 7 6" xfId="38945"/>
    <cellStyle name="Normal 5 7 7" xfId="40061"/>
    <cellStyle name="Normal 5 7 8" xfId="44907"/>
    <cellStyle name="Normal 5 8" xfId="1475"/>
    <cellStyle name="Normal 5 8 2" xfId="3790"/>
    <cellStyle name="Normal 5 8 2 2" xfId="8937"/>
    <cellStyle name="Normal 5 8 2 2 2" xfId="19720"/>
    <cellStyle name="Normal 5 8 2 3" xfId="14588"/>
    <cellStyle name="Normal 5 8 2 4" xfId="42647"/>
    <cellStyle name="Normal 5 8 2 5" xfId="47490"/>
    <cellStyle name="Normal 5 8 3" xfId="6657"/>
    <cellStyle name="Normal 5 8 3 2" xfId="17440"/>
    <cellStyle name="Normal 5 8 4" xfId="12297"/>
    <cellStyle name="Normal 5 8 5" xfId="40372"/>
    <cellStyle name="Normal 5 8 6" xfId="45215"/>
    <cellStyle name="Normal 5 9" xfId="2414"/>
    <cellStyle name="Normal 5 9 2" xfId="4716"/>
    <cellStyle name="Normal 5 9 2 2" xfId="9863"/>
    <cellStyle name="Normal 5 9 2 2 2" xfId="20646"/>
    <cellStyle name="Normal 5 9 2 3" xfId="15514"/>
    <cellStyle name="Normal 5 9 2 4" xfId="43573"/>
    <cellStyle name="Normal 5 9 2 5" xfId="48416"/>
    <cellStyle name="Normal 5 9 3" xfId="7582"/>
    <cellStyle name="Normal 5 9 3 2" xfId="18365"/>
    <cellStyle name="Normal 5 9 4" xfId="13228"/>
    <cellStyle name="Normal 5 9 5" xfId="41297"/>
    <cellStyle name="Normal 5 9 6" xfId="46140"/>
    <cellStyle name="Normal 50" xfId="380"/>
    <cellStyle name="Normal 50 2" xfId="1476"/>
    <cellStyle name="Normal 50 2 2" xfId="3791"/>
    <cellStyle name="Normal 50 2 2 2" xfId="8938"/>
    <cellStyle name="Normal 50 2 2 2 2" xfId="19721"/>
    <cellStyle name="Normal 50 2 2 3" xfId="14589"/>
    <cellStyle name="Normal 50 2 2 4" xfId="42648"/>
    <cellStyle name="Normal 50 2 2 5" xfId="47491"/>
    <cellStyle name="Normal 50 2 3" xfId="6658"/>
    <cellStyle name="Normal 50 2 3 2" xfId="17441"/>
    <cellStyle name="Normal 50 2 4" xfId="12298"/>
    <cellStyle name="Normal 50 2 5" xfId="40373"/>
    <cellStyle name="Normal 50 2 6" xfId="45216"/>
    <cellStyle name="Normal 50 3" xfId="2743"/>
    <cellStyle name="Normal 50 3 2" xfId="7898"/>
    <cellStyle name="Normal 50 3 2 2" xfId="18681"/>
    <cellStyle name="Normal 50 3 3" xfId="13549"/>
    <cellStyle name="Normal 50 3 4" xfId="41609"/>
    <cellStyle name="Normal 50 3 5" xfId="46452"/>
    <cellStyle name="Normal 50 4" xfId="5608"/>
    <cellStyle name="Normal 50 4 2" xfId="16398"/>
    <cellStyle name="Normal 50 5" xfId="11227"/>
    <cellStyle name="Normal 50 6" xfId="39328"/>
    <cellStyle name="Normal 50 7" xfId="44174"/>
    <cellStyle name="Normal 500" xfId="1135"/>
    <cellStyle name="Normal 500 2" xfId="2219"/>
    <cellStyle name="Normal 500 2 2" xfId="4527"/>
    <cellStyle name="Normal 500 2 2 2" xfId="9674"/>
    <cellStyle name="Normal 500 2 2 2 2" xfId="20457"/>
    <cellStyle name="Normal 500 2 2 3" xfId="15325"/>
    <cellStyle name="Normal 500 2 2 4" xfId="43384"/>
    <cellStyle name="Normal 500 2 2 5" xfId="48227"/>
    <cellStyle name="Normal 500 2 3" xfId="7393"/>
    <cellStyle name="Normal 500 2 3 2" xfId="18176"/>
    <cellStyle name="Normal 500 2 4" xfId="13039"/>
    <cellStyle name="Normal 500 2 5" xfId="41108"/>
    <cellStyle name="Normal 500 2 6" xfId="45951"/>
    <cellStyle name="Normal 500 3" xfId="3472"/>
    <cellStyle name="Normal 500 3 2" xfId="8619"/>
    <cellStyle name="Normal 500 3 2 2" xfId="19402"/>
    <cellStyle name="Normal 500 3 3" xfId="14270"/>
    <cellStyle name="Normal 500 3 4" xfId="42329"/>
    <cellStyle name="Normal 500 3 5" xfId="47172"/>
    <cellStyle name="Normal 500 4" xfId="6336"/>
    <cellStyle name="Normal 500 4 2" xfId="17119"/>
    <cellStyle name="Normal 500 5" xfId="11963"/>
    <cellStyle name="Normal 500 6" xfId="40060"/>
    <cellStyle name="Normal 500 7" xfId="44906"/>
    <cellStyle name="Normal 501" xfId="1137"/>
    <cellStyle name="Normal 501 2" xfId="2221"/>
    <cellStyle name="Normal 501 2 2" xfId="4529"/>
    <cellStyle name="Normal 501 2 2 2" xfId="9676"/>
    <cellStyle name="Normal 501 2 2 2 2" xfId="20459"/>
    <cellStyle name="Normal 501 2 2 3" xfId="15327"/>
    <cellStyle name="Normal 501 2 2 4" xfId="43386"/>
    <cellStyle name="Normal 501 2 2 5" xfId="48229"/>
    <cellStyle name="Normal 501 2 3" xfId="7395"/>
    <cellStyle name="Normal 501 2 3 2" xfId="18178"/>
    <cellStyle name="Normal 501 2 4" xfId="13041"/>
    <cellStyle name="Normal 501 2 5" xfId="41110"/>
    <cellStyle name="Normal 501 2 6" xfId="45953"/>
    <cellStyle name="Normal 501 3" xfId="3474"/>
    <cellStyle name="Normal 501 3 2" xfId="8621"/>
    <cellStyle name="Normal 501 3 2 2" xfId="19404"/>
    <cellStyle name="Normal 501 3 3" xfId="14272"/>
    <cellStyle name="Normal 501 3 4" xfId="42331"/>
    <cellStyle name="Normal 501 3 5" xfId="47174"/>
    <cellStyle name="Normal 501 4" xfId="6338"/>
    <cellStyle name="Normal 501 4 2" xfId="17121"/>
    <cellStyle name="Normal 501 5" xfId="11965"/>
    <cellStyle name="Normal 501 6" xfId="40062"/>
    <cellStyle name="Normal 501 7" xfId="44908"/>
    <cellStyle name="Normal 502" xfId="1165"/>
    <cellStyle name="Normal 502 2" xfId="2249"/>
    <cellStyle name="Normal 502 2 2" xfId="4557"/>
    <cellStyle name="Normal 502 2 2 2" xfId="9704"/>
    <cellStyle name="Normal 502 2 2 2 2" xfId="20487"/>
    <cellStyle name="Normal 502 2 2 3" xfId="15355"/>
    <cellStyle name="Normal 502 2 2 4" xfId="43414"/>
    <cellStyle name="Normal 502 2 2 5" xfId="48257"/>
    <cellStyle name="Normal 502 2 3" xfId="7423"/>
    <cellStyle name="Normal 502 2 3 2" xfId="18206"/>
    <cellStyle name="Normal 502 2 4" xfId="13069"/>
    <cellStyle name="Normal 502 2 5" xfId="41138"/>
    <cellStyle name="Normal 502 2 6" xfId="45981"/>
    <cellStyle name="Normal 502 3" xfId="3500"/>
    <cellStyle name="Normal 502 3 2" xfId="8647"/>
    <cellStyle name="Normal 502 3 2 2" xfId="19430"/>
    <cellStyle name="Normal 502 3 3" xfId="14298"/>
    <cellStyle name="Normal 502 3 4" xfId="42357"/>
    <cellStyle name="Normal 502 3 5" xfId="47200"/>
    <cellStyle name="Normal 502 4" xfId="6366"/>
    <cellStyle name="Normal 502 4 2" xfId="17149"/>
    <cellStyle name="Normal 502 5" xfId="11993"/>
    <cellStyle name="Normal 502 6" xfId="40090"/>
    <cellStyle name="Normal 502 7" xfId="44935"/>
    <cellStyle name="Normal 503" xfId="1166"/>
    <cellStyle name="Normal 503 2" xfId="2250"/>
    <cellStyle name="Normal 503 2 2" xfId="4558"/>
    <cellStyle name="Normal 503 2 2 2" xfId="9705"/>
    <cellStyle name="Normal 503 2 2 2 2" xfId="20488"/>
    <cellStyle name="Normal 503 2 2 3" xfId="15356"/>
    <cellStyle name="Normal 503 2 2 4" xfId="43415"/>
    <cellStyle name="Normal 503 2 2 5" xfId="48258"/>
    <cellStyle name="Normal 503 2 3" xfId="7424"/>
    <cellStyle name="Normal 503 2 3 2" xfId="18207"/>
    <cellStyle name="Normal 503 2 4" xfId="13070"/>
    <cellStyle name="Normal 503 2 5" xfId="41139"/>
    <cellStyle name="Normal 503 2 6" xfId="45982"/>
    <cellStyle name="Normal 503 3" xfId="3501"/>
    <cellStyle name="Normal 503 3 2" xfId="8648"/>
    <cellStyle name="Normal 503 3 2 2" xfId="19431"/>
    <cellStyle name="Normal 503 3 3" xfId="14299"/>
    <cellStyle name="Normal 503 3 4" xfId="42358"/>
    <cellStyle name="Normal 503 3 5" xfId="47201"/>
    <cellStyle name="Normal 503 4" xfId="6367"/>
    <cellStyle name="Normal 503 4 2" xfId="17150"/>
    <cellStyle name="Normal 503 5" xfId="11994"/>
    <cellStyle name="Normal 503 6" xfId="40091"/>
    <cellStyle name="Normal 503 7" xfId="44936"/>
    <cellStyle name="Normal 504" xfId="1167"/>
    <cellStyle name="Normal 504 2" xfId="2251"/>
    <cellStyle name="Normal 504 2 2" xfId="4559"/>
    <cellStyle name="Normal 504 2 2 2" xfId="9706"/>
    <cellStyle name="Normal 504 2 2 2 2" xfId="20489"/>
    <cellStyle name="Normal 504 2 2 3" xfId="15357"/>
    <cellStyle name="Normal 504 2 2 4" xfId="43416"/>
    <cellStyle name="Normal 504 2 2 5" xfId="48259"/>
    <cellStyle name="Normal 504 2 3" xfId="7425"/>
    <cellStyle name="Normal 504 2 3 2" xfId="18208"/>
    <cellStyle name="Normal 504 2 4" xfId="13071"/>
    <cellStyle name="Normal 504 2 5" xfId="41140"/>
    <cellStyle name="Normal 504 2 6" xfId="45983"/>
    <cellStyle name="Normal 504 3" xfId="3502"/>
    <cellStyle name="Normal 504 3 2" xfId="8649"/>
    <cellStyle name="Normal 504 3 2 2" xfId="19432"/>
    <cellStyle name="Normal 504 3 3" xfId="14300"/>
    <cellStyle name="Normal 504 3 4" xfId="42359"/>
    <cellStyle name="Normal 504 3 5" xfId="47202"/>
    <cellStyle name="Normal 504 4" xfId="6368"/>
    <cellStyle name="Normal 504 4 2" xfId="17151"/>
    <cellStyle name="Normal 504 5" xfId="11995"/>
    <cellStyle name="Normal 504 6" xfId="40092"/>
    <cellStyle name="Normal 504 7" xfId="44937"/>
    <cellStyle name="Normal 505" xfId="1168"/>
    <cellStyle name="Normal 505 2" xfId="2252"/>
    <cellStyle name="Normal 505 2 2" xfId="4560"/>
    <cellStyle name="Normal 505 2 2 2" xfId="9707"/>
    <cellStyle name="Normal 505 2 2 2 2" xfId="20490"/>
    <cellStyle name="Normal 505 2 2 3" xfId="15358"/>
    <cellStyle name="Normal 505 2 2 4" xfId="43417"/>
    <cellStyle name="Normal 505 2 2 5" xfId="48260"/>
    <cellStyle name="Normal 505 2 3" xfId="7426"/>
    <cellStyle name="Normal 505 2 3 2" xfId="18209"/>
    <cellStyle name="Normal 505 2 4" xfId="13072"/>
    <cellStyle name="Normal 505 2 5" xfId="41141"/>
    <cellStyle name="Normal 505 2 6" xfId="45984"/>
    <cellStyle name="Normal 505 3" xfId="3503"/>
    <cellStyle name="Normal 505 3 2" xfId="8650"/>
    <cellStyle name="Normal 505 3 2 2" xfId="19433"/>
    <cellStyle name="Normal 505 3 3" xfId="14301"/>
    <cellStyle name="Normal 505 3 4" xfId="42360"/>
    <cellStyle name="Normal 505 3 5" xfId="47203"/>
    <cellStyle name="Normal 505 4" xfId="6369"/>
    <cellStyle name="Normal 505 4 2" xfId="17152"/>
    <cellStyle name="Normal 505 5" xfId="11996"/>
    <cellStyle name="Normal 505 6" xfId="40093"/>
    <cellStyle name="Normal 505 7" xfId="44938"/>
    <cellStyle name="Normal 506" xfId="1169"/>
    <cellStyle name="Normal 506 2" xfId="2253"/>
    <cellStyle name="Normal 506 2 2" xfId="4561"/>
    <cellStyle name="Normal 506 2 2 2" xfId="9708"/>
    <cellStyle name="Normal 506 2 2 2 2" xfId="20491"/>
    <cellStyle name="Normal 506 2 2 3" xfId="15359"/>
    <cellStyle name="Normal 506 2 2 4" xfId="43418"/>
    <cellStyle name="Normal 506 2 2 5" xfId="48261"/>
    <cellStyle name="Normal 506 2 3" xfId="7427"/>
    <cellStyle name="Normal 506 2 3 2" xfId="18210"/>
    <cellStyle name="Normal 506 2 4" xfId="13073"/>
    <cellStyle name="Normal 506 2 5" xfId="41142"/>
    <cellStyle name="Normal 506 2 6" xfId="45985"/>
    <cellStyle name="Normal 506 3" xfId="3504"/>
    <cellStyle name="Normal 506 3 2" xfId="8651"/>
    <cellStyle name="Normal 506 3 2 2" xfId="19434"/>
    <cellStyle name="Normal 506 3 3" xfId="14302"/>
    <cellStyle name="Normal 506 3 4" xfId="42361"/>
    <cellStyle name="Normal 506 3 5" xfId="47204"/>
    <cellStyle name="Normal 506 4" xfId="6370"/>
    <cellStyle name="Normal 506 4 2" xfId="17153"/>
    <cellStyle name="Normal 506 5" xfId="11997"/>
    <cellStyle name="Normal 506 6" xfId="40094"/>
    <cellStyle name="Normal 506 7" xfId="44939"/>
    <cellStyle name="Normal 507" xfId="1164"/>
    <cellStyle name="Normal 507 2" xfId="2248"/>
    <cellStyle name="Normal 507 2 2" xfId="4556"/>
    <cellStyle name="Normal 507 2 2 2" xfId="9703"/>
    <cellStyle name="Normal 507 2 2 2 2" xfId="20486"/>
    <cellStyle name="Normal 507 2 2 3" xfId="15354"/>
    <cellStyle name="Normal 507 2 2 4" xfId="43413"/>
    <cellStyle name="Normal 507 2 2 5" xfId="48256"/>
    <cellStyle name="Normal 507 2 3" xfId="7422"/>
    <cellStyle name="Normal 507 2 3 2" xfId="18205"/>
    <cellStyle name="Normal 507 2 4" xfId="13068"/>
    <cellStyle name="Normal 507 2 5" xfId="41137"/>
    <cellStyle name="Normal 507 2 6" xfId="45980"/>
    <cellStyle name="Normal 507 3" xfId="3499"/>
    <cellStyle name="Normal 507 3 2" xfId="8646"/>
    <cellStyle name="Normal 507 3 2 2" xfId="19429"/>
    <cellStyle name="Normal 507 3 3" xfId="14297"/>
    <cellStyle name="Normal 507 3 4" xfId="42356"/>
    <cellStyle name="Normal 507 3 5" xfId="47199"/>
    <cellStyle name="Normal 507 4" xfId="6365"/>
    <cellStyle name="Normal 507 4 2" xfId="17148"/>
    <cellStyle name="Normal 507 5" xfId="11992"/>
    <cellStyle name="Normal 507 6" xfId="40089"/>
    <cellStyle name="Normal 507 7" xfId="44934"/>
    <cellStyle name="Normal 508" xfId="1170"/>
    <cellStyle name="Normal 508 2" xfId="2254"/>
    <cellStyle name="Normal 508 2 2" xfId="4562"/>
    <cellStyle name="Normal 508 2 2 2" xfId="9709"/>
    <cellStyle name="Normal 508 2 2 2 2" xfId="20492"/>
    <cellStyle name="Normal 508 2 2 3" xfId="15360"/>
    <cellStyle name="Normal 508 2 2 4" xfId="43419"/>
    <cellStyle name="Normal 508 2 2 5" xfId="48262"/>
    <cellStyle name="Normal 508 2 3" xfId="7428"/>
    <cellStyle name="Normal 508 2 3 2" xfId="18211"/>
    <cellStyle name="Normal 508 2 4" xfId="13074"/>
    <cellStyle name="Normal 508 2 5" xfId="41143"/>
    <cellStyle name="Normal 508 2 6" xfId="45986"/>
    <cellStyle name="Normal 508 3" xfId="3505"/>
    <cellStyle name="Normal 508 3 2" xfId="8652"/>
    <cellStyle name="Normal 508 3 2 2" xfId="19435"/>
    <cellStyle name="Normal 508 3 3" xfId="14303"/>
    <cellStyle name="Normal 508 3 4" xfId="42362"/>
    <cellStyle name="Normal 508 3 5" xfId="47205"/>
    <cellStyle name="Normal 508 4" xfId="6371"/>
    <cellStyle name="Normal 508 4 2" xfId="17154"/>
    <cellStyle name="Normal 508 5" xfId="11998"/>
    <cellStyle name="Normal 508 6" xfId="40095"/>
    <cellStyle name="Normal 508 7" xfId="44940"/>
    <cellStyle name="Normal 509" xfId="1171"/>
    <cellStyle name="Normal 509 2" xfId="2255"/>
    <cellStyle name="Normal 509 2 2" xfId="4563"/>
    <cellStyle name="Normal 509 2 2 2" xfId="9710"/>
    <cellStyle name="Normal 509 2 2 2 2" xfId="20493"/>
    <cellStyle name="Normal 509 2 2 3" xfId="15361"/>
    <cellStyle name="Normal 509 2 2 4" xfId="43420"/>
    <cellStyle name="Normal 509 2 2 5" xfId="48263"/>
    <cellStyle name="Normal 509 2 3" xfId="7429"/>
    <cellStyle name="Normal 509 2 3 2" xfId="18212"/>
    <cellStyle name="Normal 509 2 4" xfId="13075"/>
    <cellStyle name="Normal 509 2 5" xfId="41144"/>
    <cellStyle name="Normal 509 2 6" xfId="45987"/>
    <cellStyle name="Normal 509 3" xfId="3506"/>
    <cellStyle name="Normal 509 3 2" xfId="8653"/>
    <cellStyle name="Normal 509 3 2 2" xfId="19436"/>
    <cellStyle name="Normal 509 3 3" xfId="14304"/>
    <cellStyle name="Normal 509 3 4" xfId="42363"/>
    <cellStyle name="Normal 509 3 5" xfId="47206"/>
    <cellStyle name="Normal 509 4" xfId="6372"/>
    <cellStyle name="Normal 509 4 2" xfId="17155"/>
    <cellStyle name="Normal 509 5" xfId="11999"/>
    <cellStyle name="Normal 509 6" xfId="40096"/>
    <cellStyle name="Normal 509 7" xfId="44941"/>
    <cellStyle name="Normal 51" xfId="381"/>
    <cellStyle name="Normal 51 2" xfId="1477"/>
    <cellStyle name="Normal 51 2 2" xfId="3792"/>
    <cellStyle name="Normal 51 2 2 2" xfId="8939"/>
    <cellStyle name="Normal 51 2 2 2 2" xfId="19722"/>
    <cellStyle name="Normal 51 2 2 3" xfId="14590"/>
    <cellStyle name="Normal 51 2 2 4" xfId="42649"/>
    <cellStyle name="Normal 51 2 2 5" xfId="47492"/>
    <cellStyle name="Normal 51 2 3" xfId="6659"/>
    <cellStyle name="Normal 51 2 3 2" xfId="17442"/>
    <cellStyle name="Normal 51 2 4" xfId="12299"/>
    <cellStyle name="Normal 51 2 5" xfId="40374"/>
    <cellStyle name="Normal 51 2 6" xfId="45217"/>
    <cellStyle name="Normal 51 3" xfId="2744"/>
    <cellStyle name="Normal 51 3 2" xfId="7899"/>
    <cellStyle name="Normal 51 3 2 2" xfId="18682"/>
    <cellStyle name="Normal 51 3 3" xfId="13550"/>
    <cellStyle name="Normal 51 3 4" xfId="41610"/>
    <cellStyle name="Normal 51 3 5" xfId="46453"/>
    <cellStyle name="Normal 51 4" xfId="5609"/>
    <cellStyle name="Normal 51 4 2" xfId="16399"/>
    <cellStyle name="Normal 51 5" xfId="11228"/>
    <cellStyle name="Normal 51 6" xfId="39329"/>
    <cellStyle name="Normal 51 7" xfId="44175"/>
    <cellStyle name="Normal 510" xfId="1172"/>
    <cellStyle name="Normal 510 2" xfId="2256"/>
    <cellStyle name="Normal 510 2 2" xfId="4564"/>
    <cellStyle name="Normal 510 2 2 2" xfId="9711"/>
    <cellStyle name="Normal 510 2 2 2 2" xfId="20494"/>
    <cellStyle name="Normal 510 2 2 3" xfId="15362"/>
    <cellStyle name="Normal 510 2 2 4" xfId="43421"/>
    <cellStyle name="Normal 510 2 2 5" xfId="48264"/>
    <cellStyle name="Normal 510 2 3" xfId="7430"/>
    <cellStyle name="Normal 510 2 3 2" xfId="18213"/>
    <cellStyle name="Normal 510 2 4" xfId="13076"/>
    <cellStyle name="Normal 510 2 5" xfId="41145"/>
    <cellStyle name="Normal 510 2 6" xfId="45988"/>
    <cellStyle name="Normal 510 3" xfId="3507"/>
    <cellStyle name="Normal 510 3 2" xfId="8654"/>
    <cellStyle name="Normal 510 3 2 2" xfId="19437"/>
    <cellStyle name="Normal 510 3 3" xfId="14305"/>
    <cellStyle name="Normal 510 3 4" xfId="42364"/>
    <cellStyle name="Normal 510 3 5" xfId="47207"/>
    <cellStyle name="Normal 510 4" xfId="6373"/>
    <cellStyle name="Normal 510 4 2" xfId="17156"/>
    <cellStyle name="Normal 510 5" xfId="12000"/>
    <cellStyle name="Normal 510 6" xfId="40105"/>
    <cellStyle name="Normal 510 7" xfId="44948"/>
    <cellStyle name="Normal 511" xfId="1186"/>
    <cellStyle name="Normal 511 2" xfId="2270"/>
    <cellStyle name="Normal 511 2 2" xfId="4578"/>
    <cellStyle name="Normal 511 2 2 2" xfId="9725"/>
    <cellStyle name="Normal 511 2 2 2 2" xfId="20508"/>
    <cellStyle name="Normal 511 2 2 3" xfId="15376"/>
    <cellStyle name="Normal 511 2 2 4" xfId="43435"/>
    <cellStyle name="Normal 511 2 2 5" xfId="48278"/>
    <cellStyle name="Normal 511 2 3" xfId="7444"/>
    <cellStyle name="Normal 511 2 3 2" xfId="18227"/>
    <cellStyle name="Normal 511 2 4" xfId="13090"/>
    <cellStyle name="Normal 511 2 5" xfId="41159"/>
    <cellStyle name="Normal 511 2 6" xfId="46002"/>
    <cellStyle name="Normal 511 3" xfId="3521"/>
    <cellStyle name="Normal 511 3 2" xfId="8668"/>
    <cellStyle name="Normal 511 3 2 2" xfId="19451"/>
    <cellStyle name="Normal 511 3 3" xfId="14319"/>
    <cellStyle name="Normal 511 3 4" xfId="42378"/>
    <cellStyle name="Normal 511 3 5" xfId="47221"/>
    <cellStyle name="Normal 511 4" xfId="6387"/>
    <cellStyle name="Normal 511 4 2" xfId="17170"/>
    <cellStyle name="Normal 511 5" xfId="12014"/>
    <cellStyle name="Normal 511 6" xfId="40106"/>
    <cellStyle name="Normal 511 7" xfId="44949"/>
    <cellStyle name="Normal 512" xfId="1193"/>
    <cellStyle name="Normal 512 2" xfId="2277"/>
    <cellStyle name="Normal 512 2 2" xfId="4585"/>
    <cellStyle name="Normal 512 2 2 2" xfId="9732"/>
    <cellStyle name="Normal 512 2 2 2 2" xfId="20515"/>
    <cellStyle name="Normal 512 2 2 3" xfId="15383"/>
    <cellStyle name="Normal 512 2 2 4" xfId="43442"/>
    <cellStyle name="Normal 512 2 2 5" xfId="48285"/>
    <cellStyle name="Normal 512 2 3" xfId="7451"/>
    <cellStyle name="Normal 512 2 3 2" xfId="18234"/>
    <cellStyle name="Normal 512 2 4" xfId="13097"/>
    <cellStyle name="Normal 512 2 5" xfId="41166"/>
    <cellStyle name="Normal 512 2 6" xfId="46009"/>
    <cellStyle name="Normal 512 3" xfId="3528"/>
    <cellStyle name="Normal 512 3 2" xfId="8675"/>
    <cellStyle name="Normal 512 3 2 2" xfId="19458"/>
    <cellStyle name="Normal 512 3 3" xfId="14326"/>
    <cellStyle name="Normal 512 3 4" xfId="42385"/>
    <cellStyle name="Normal 512 3 5" xfId="47228"/>
    <cellStyle name="Normal 512 4" xfId="6394"/>
    <cellStyle name="Normal 512 4 2" xfId="17177"/>
    <cellStyle name="Normal 512 5" xfId="12021"/>
    <cellStyle name="Normal 512 6" xfId="40113"/>
    <cellStyle name="Normal 512 7" xfId="44956"/>
    <cellStyle name="Normal 513" xfId="1194"/>
    <cellStyle name="Normal 513 2" xfId="2278"/>
    <cellStyle name="Normal 513 2 2" xfId="4586"/>
    <cellStyle name="Normal 513 2 2 2" xfId="9733"/>
    <cellStyle name="Normal 513 2 2 2 2" xfId="20516"/>
    <cellStyle name="Normal 513 2 2 3" xfId="15384"/>
    <cellStyle name="Normal 513 2 2 4" xfId="43443"/>
    <cellStyle name="Normal 513 2 2 5" xfId="48286"/>
    <cellStyle name="Normal 513 2 3" xfId="7452"/>
    <cellStyle name="Normal 513 2 3 2" xfId="18235"/>
    <cellStyle name="Normal 513 2 4" xfId="13098"/>
    <cellStyle name="Normal 513 2 5" xfId="41167"/>
    <cellStyle name="Normal 513 2 6" xfId="46010"/>
    <cellStyle name="Normal 513 3" xfId="3529"/>
    <cellStyle name="Normal 513 3 2" xfId="8676"/>
    <cellStyle name="Normal 513 3 2 2" xfId="19459"/>
    <cellStyle name="Normal 513 3 3" xfId="14327"/>
    <cellStyle name="Normal 513 3 4" xfId="42386"/>
    <cellStyle name="Normal 513 3 5" xfId="47229"/>
    <cellStyle name="Normal 513 4" xfId="6395"/>
    <cellStyle name="Normal 513 4 2" xfId="17178"/>
    <cellStyle name="Normal 513 5" xfId="12022"/>
    <cellStyle name="Normal 513 6" xfId="40114"/>
    <cellStyle name="Normal 513 7" xfId="44957"/>
    <cellStyle name="Normal 514" xfId="1195"/>
    <cellStyle name="Normal 514 2" xfId="2279"/>
    <cellStyle name="Normal 514 2 2" xfId="4587"/>
    <cellStyle name="Normal 514 2 2 2" xfId="9734"/>
    <cellStyle name="Normal 514 2 2 2 2" xfId="20517"/>
    <cellStyle name="Normal 514 2 2 3" xfId="15385"/>
    <cellStyle name="Normal 514 2 2 4" xfId="43444"/>
    <cellStyle name="Normal 514 2 2 5" xfId="48287"/>
    <cellStyle name="Normal 514 2 3" xfId="7453"/>
    <cellStyle name="Normal 514 2 3 2" xfId="18236"/>
    <cellStyle name="Normal 514 2 4" xfId="13099"/>
    <cellStyle name="Normal 514 2 5" xfId="41168"/>
    <cellStyle name="Normal 514 2 6" xfId="46011"/>
    <cellStyle name="Normal 514 3" xfId="3530"/>
    <cellStyle name="Normal 514 3 2" xfId="8677"/>
    <cellStyle name="Normal 514 3 2 2" xfId="19460"/>
    <cellStyle name="Normal 514 3 3" xfId="14328"/>
    <cellStyle name="Normal 514 3 4" xfId="42387"/>
    <cellStyle name="Normal 514 3 5" xfId="47230"/>
    <cellStyle name="Normal 514 4" xfId="6396"/>
    <cellStyle name="Normal 514 4 2" xfId="17179"/>
    <cellStyle name="Normal 514 5" xfId="12023"/>
    <cellStyle name="Normal 514 6" xfId="40115"/>
    <cellStyle name="Normal 514 7" xfId="44958"/>
    <cellStyle name="Normal 515" xfId="1196"/>
    <cellStyle name="Normal 515 2" xfId="2280"/>
    <cellStyle name="Normal 515 2 2" xfId="4588"/>
    <cellStyle name="Normal 515 2 2 2" xfId="9735"/>
    <cellStyle name="Normal 515 2 2 2 2" xfId="20518"/>
    <cellStyle name="Normal 515 2 2 3" xfId="15386"/>
    <cellStyle name="Normal 515 2 2 4" xfId="43445"/>
    <cellStyle name="Normal 515 2 2 5" xfId="48288"/>
    <cellStyle name="Normal 515 2 3" xfId="7454"/>
    <cellStyle name="Normal 515 2 3 2" xfId="18237"/>
    <cellStyle name="Normal 515 2 4" xfId="13100"/>
    <cellStyle name="Normal 515 2 5" xfId="41169"/>
    <cellStyle name="Normal 515 2 6" xfId="46012"/>
    <cellStyle name="Normal 515 3" xfId="3531"/>
    <cellStyle name="Normal 515 3 2" xfId="8678"/>
    <cellStyle name="Normal 515 3 2 2" xfId="19461"/>
    <cellStyle name="Normal 515 3 3" xfId="14329"/>
    <cellStyle name="Normal 515 3 4" xfId="42388"/>
    <cellStyle name="Normal 515 3 5" xfId="47231"/>
    <cellStyle name="Normal 515 4" xfId="6397"/>
    <cellStyle name="Normal 515 4 2" xfId="17180"/>
    <cellStyle name="Normal 515 5" xfId="12024"/>
    <cellStyle name="Normal 515 6" xfId="40116"/>
    <cellStyle name="Normal 515 7" xfId="44959"/>
    <cellStyle name="Normal 516" xfId="1197"/>
    <cellStyle name="Normal 516 2" xfId="2281"/>
    <cellStyle name="Normal 516 2 2" xfId="4589"/>
    <cellStyle name="Normal 516 2 2 2" xfId="9736"/>
    <cellStyle name="Normal 516 2 2 2 2" xfId="20519"/>
    <cellStyle name="Normal 516 2 2 3" xfId="15387"/>
    <cellStyle name="Normal 516 2 2 4" xfId="43446"/>
    <cellStyle name="Normal 516 2 2 5" xfId="48289"/>
    <cellStyle name="Normal 516 2 3" xfId="7455"/>
    <cellStyle name="Normal 516 2 3 2" xfId="18238"/>
    <cellStyle name="Normal 516 2 4" xfId="13101"/>
    <cellStyle name="Normal 516 2 5" xfId="41170"/>
    <cellStyle name="Normal 516 2 6" xfId="46013"/>
    <cellStyle name="Normal 516 3" xfId="3532"/>
    <cellStyle name="Normal 516 3 2" xfId="8679"/>
    <cellStyle name="Normal 516 3 2 2" xfId="19462"/>
    <cellStyle name="Normal 516 3 3" xfId="14330"/>
    <cellStyle name="Normal 516 3 4" xfId="42389"/>
    <cellStyle name="Normal 516 3 5" xfId="47232"/>
    <cellStyle name="Normal 516 4" xfId="6398"/>
    <cellStyle name="Normal 516 4 2" xfId="17181"/>
    <cellStyle name="Normal 516 5" xfId="12025"/>
    <cellStyle name="Normal 516 6" xfId="40117"/>
    <cellStyle name="Normal 516 7" xfId="44960"/>
    <cellStyle name="Normal 517" xfId="1205"/>
    <cellStyle name="Normal 517 2" xfId="2289"/>
    <cellStyle name="Normal 517 2 2" xfId="4597"/>
    <cellStyle name="Normal 517 2 2 2" xfId="9744"/>
    <cellStyle name="Normal 517 2 2 2 2" xfId="20527"/>
    <cellStyle name="Normal 517 2 2 3" xfId="15395"/>
    <cellStyle name="Normal 517 2 2 4" xfId="43454"/>
    <cellStyle name="Normal 517 2 2 5" xfId="48297"/>
    <cellStyle name="Normal 517 2 3" xfId="7463"/>
    <cellStyle name="Normal 517 2 3 2" xfId="18246"/>
    <cellStyle name="Normal 517 2 4" xfId="13109"/>
    <cellStyle name="Normal 517 2 5" xfId="41178"/>
    <cellStyle name="Normal 517 2 6" xfId="46021"/>
    <cellStyle name="Normal 517 3" xfId="3540"/>
    <cellStyle name="Normal 517 3 2" xfId="8687"/>
    <cellStyle name="Normal 517 3 2 2" xfId="19470"/>
    <cellStyle name="Normal 517 3 3" xfId="14338"/>
    <cellStyle name="Normal 517 3 4" xfId="42397"/>
    <cellStyle name="Normal 517 3 5" xfId="47240"/>
    <cellStyle name="Normal 517 4" xfId="6406"/>
    <cellStyle name="Normal 517 4 2" xfId="17189"/>
    <cellStyle name="Normal 517 5" xfId="12033"/>
    <cellStyle name="Normal 517 6" xfId="40125"/>
    <cellStyle name="Normal 517 7" xfId="44968"/>
    <cellStyle name="Normal 518" xfId="1221"/>
    <cellStyle name="Normal 518 2" xfId="2305"/>
    <cellStyle name="Normal 518 2 2" xfId="4613"/>
    <cellStyle name="Normal 518 2 2 2" xfId="9760"/>
    <cellStyle name="Normal 518 2 2 2 2" xfId="20543"/>
    <cellStyle name="Normal 518 2 2 3" xfId="15411"/>
    <cellStyle name="Normal 518 2 2 4" xfId="43470"/>
    <cellStyle name="Normal 518 2 2 5" xfId="48313"/>
    <cellStyle name="Normal 518 2 3" xfId="7479"/>
    <cellStyle name="Normal 518 2 3 2" xfId="18262"/>
    <cellStyle name="Normal 518 2 4" xfId="13125"/>
    <cellStyle name="Normal 518 2 5" xfId="41194"/>
    <cellStyle name="Normal 518 2 6" xfId="46037"/>
    <cellStyle name="Normal 518 3" xfId="3556"/>
    <cellStyle name="Normal 518 3 2" xfId="8703"/>
    <cellStyle name="Normal 518 3 2 2" xfId="19486"/>
    <cellStyle name="Normal 518 3 3" xfId="14354"/>
    <cellStyle name="Normal 518 3 4" xfId="42413"/>
    <cellStyle name="Normal 518 3 5" xfId="47256"/>
    <cellStyle name="Normal 518 4" xfId="5011"/>
    <cellStyle name="Normal 518 4 2" xfId="10159"/>
    <cellStyle name="Normal 518 4 2 2" xfId="20942"/>
    <cellStyle name="Normal 518 4 3" xfId="15809"/>
    <cellStyle name="Normal 518 4 4" xfId="38893"/>
    <cellStyle name="Normal 518 4 5" xfId="39019"/>
    <cellStyle name="Normal 518 4 6" xfId="43862"/>
    <cellStyle name="Normal 518 4 7" xfId="48705"/>
    <cellStyle name="Normal 518 4 7 2" xfId="48740"/>
    <cellStyle name="Normal 518 5" xfId="5027"/>
    <cellStyle name="Normal 518 5 2" xfId="10175"/>
    <cellStyle name="Normal 518 5 2 2" xfId="20958"/>
    <cellStyle name="Normal 518 5 3" xfId="15824"/>
    <cellStyle name="Normal 518 6" xfId="6422"/>
    <cellStyle name="Normal 518 6 2" xfId="17205"/>
    <cellStyle name="Normal 518 7" xfId="12049"/>
    <cellStyle name="Normal 518 8" xfId="40141"/>
    <cellStyle name="Normal 518 9" xfId="44984"/>
    <cellStyle name="Normal 519" xfId="1218"/>
    <cellStyle name="Normal 519 2" xfId="2302"/>
    <cellStyle name="Normal 519 2 2" xfId="4610"/>
    <cellStyle name="Normal 519 2 2 2" xfId="9757"/>
    <cellStyle name="Normal 519 2 2 2 2" xfId="20540"/>
    <cellStyle name="Normal 519 2 2 3" xfId="15408"/>
    <cellStyle name="Normal 519 2 2 4" xfId="43467"/>
    <cellStyle name="Normal 519 2 2 5" xfId="48310"/>
    <cellStyle name="Normal 519 2 3" xfId="7476"/>
    <cellStyle name="Normal 519 2 3 2" xfId="18259"/>
    <cellStyle name="Normal 519 2 4" xfId="13122"/>
    <cellStyle name="Normal 519 2 5" xfId="41191"/>
    <cellStyle name="Normal 519 2 6" xfId="46034"/>
    <cellStyle name="Normal 519 3" xfId="3553"/>
    <cellStyle name="Normal 519 3 2" xfId="8700"/>
    <cellStyle name="Normal 519 3 2 2" xfId="19483"/>
    <cellStyle name="Normal 519 3 3" xfId="14351"/>
    <cellStyle name="Normal 519 3 4" xfId="42410"/>
    <cellStyle name="Normal 519 3 5" xfId="47253"/>
    <cellStyle name="Normal 519 4" xfId="6419"/>
    <cellStyle name="Normal 519 4 2" xfId="17202"/>
    <cellStyle name="Normal 519 5" xfId="12046"/>
    <cellStyle name="Normal 519 6" xfId="40138"/>
    <cellStyle name="Normal 519 7" xfId="44981"/>
    <cellStyle name="Normal 52" xfId="382"/>
    <cellStyle name="Normal 52 2" xfId="1478"/>
    <cellStyle name="Normal 52 2 2" xfId="3793"/>
    <cellStyle name="Normal 52 2 2 2" xfId="8940"/>
    <cellStyle name="Normal 52 2 2 2 2" xfId="19723"/>
    <cellStyle name="Normal 52 2 2 3" xfId="14591"/>
    <cellStyle name="Normal 52 2 2 4" xfId="42650"/>
    <cellStyle name="Normal 52 2 2 5" xfId="47493"/>
    <cellStyle name="Normal 52 2 3" xfId="6660"/>
    <cellStyle name="Normal 52 2 3 2" xfId="17443"/>
    <cellStyle name="Normal 52 2 4" xfId="12300"/>
    <cellStyle name="Normal 52 2 5" xfId="40375"/>
    <cellStyle name="Normal 52 2 6" xfId="45218"/>
    <cellStyle name="Normal 52 3" xfId="2745"/>
    <cellStyle name="Normal 52 3 2" xfId="7900"/>
    <cellStyle name="Normal 52 3 2 2" xfId="18683"/>
    <cellStyle name="Normal 52 3 3" xfId="13551"/>
    <cellStyle name="Normal 52 3 4" xfId="41611"/>
    <cellStyle name="Normal 52 3 5" xfId="46454"/>
    <cellStyle name="Normal 52 4" xfId="5610"/>
    <cellStyle name="Normal 52 4 2" xfId="16400"/>
    <cellStyle name="Normal 52 5" xfId="11229"/>
    <cellStyle name="Normal 52 6" xfId="39330"/>
    <cellStyle name="Normal 52 7" xfId="44176"/>
    <cellStyle name="Normal 520" xfId="1224"/>
    <cellStyle name="Normal 520 2" xfId="2308"/>
    <cellStyle name="Normal 520 2 2" xfId="4616"/>
    <cellStyle name="Normal 520 2 2 2" xfId="9763"/>
    <cellStyle name="Normal 520 2 2 2 2" xfId="20546"/>
    <cellStyle name="Normal 520 2 2 3" xfId="15414"/>
    <cellStyle name="Normal 520 2 2 4" xfId="43473"/>
    <cellStyle name="Normal 520 2 2 5" xfId="48316"/>
    <cellStyle name="Normal 520 2 3" xfId="7482"/>
    <cellStyle name="Normal 520 2 3 2" xfId="18265"/>
    <cellStyle name="Normal 520 2 4" xfId="13128"/>
    <cellStyle name="Normal 520 2 5" xfId="41197"/>
    <cellStyle name="Normal 520 2 6" xfId="46040"/>
    <cellStyle name="Normal 520 3" xfId="3559"/>
    <cellStyle name="Normal 520 3 2" xfId="8706"/>
    <cellStyle name="Normal 520 3 2 2" xfId="19489"/>
    <cellStyle name="Normal 520 3 3" xfId="14357"/>
    <cellStyle name="Normal 520 3 4" xfId="42416"/>
    <cellStyle name="Normal 520 3 5" xfId="47259"/>
    <cellStyle name="Normal 520 4" xfId="6425"/>
    <cellStyle name="Normal 520 4 2" xfId="17208"/>
    <cellStyle name="Normal 520 5" xfId="12052"/>
    <cellStyle name="Normal 520 6" xfId="40144"/>
    <cellStyle name="Normal 520 7" xfId="44987"/>
    <cellStyle name="Normal 521" xfId="1225"/>
    <cellStyle name="Normal 521 2" xfId="2309"/>
    <cellStyle name="Normal 521 2 2" xfId="4617"/>
    <cellStyle name="Normal 521 2 2 2" xfId="9764"/>
    <cellStyle name="Normal 521 2 2 2 2" xfId="20547"/>
    <cellStyle name="Normal 521 2 2 3" xfId="15415"/>
    <cellStyle name="Normal 521 2 2 4" xfId="43474"/>
    <cellStyle name="Normal 521 2 2 5" xfId="48317"/>
    <cellStyle name="Normal 521 2 3" xfId="7483"/>
    <cellStyle name="Normal 521 2 3 2" xfId="18266"/>
    <cellStyle name="Normal 521 2 4" xfId="13129"/>
    <cellStyle name="Normal 521 2 5" xfId="41198"/>
    <cellStyle name="Normal 521 2 6" xfId="46041"/>
    <cellStyle name="Normal 521 3" xfId="3560"/>
    <cellStyle name="Normal 521 3 2" xfId="8707"/>
    <cellStyle name="Normal 521 3 2 2" xfId="19490"/>
    <cellStyle name="Normal 521 3 3" xfId="14358"/>
    <cellStyle name="Normal 521 3 4" xfId="42417"/>
    <cellStyle name="Normal 521 3 5" xfId="47260"/>
    <cellStyle name="Normal 521 4" xfId="5012"/>
    <cellStyle name="Normal 521 4 2" xfId="10160"/>
    <cellStyle name="Normal 521 4 2 2" xfId="20943"/>
    <cellStyle name="Normal 521 4 3" xfId="15810"/>
    <cellStyle name="Normal 521 4 4" xfId="38894"/>
    <cellStyle name="Normal 521 4 5" xfId="39021"/>
    <cellStyle name="Normal 521 4 6" xfId="43863"/>
    <cellStyle name="Normal 521 4 7" xfId="48706"/>
    <cellStyle name="Normal 521 4 7 2" xfId="48742"/>
    <cellStyle name="Normal 521 5" xfId="5029"/>
    <cellStyle name="Normal 521 5 2" xfId="10177"/>
    <cellStyle name="Normal 521 5 2 2" xfId="20960"/>
    <cellStyle name="Normal 521 5 3" xfId="15826"/>
    <cellStyle name="Normal 521 6" xfId="6426"/>
    <cellStyle name="Normal 521 6 2" xfId="17209"/>
    <cellStyle name="Normal 521 7" xfId="12053"/>
    <cellStyle name="Normal 521 8" xfId="40145"/>
    <cellStyle name="Normal 521 9" xfId="44988"/>
    <cellStyle name="Normal 522" xfId="1223"/>
    <cellStyle name="Normal 522 2" xfId="2307"/>
    <cellStyle name="Normal 522 2 2" xfId="4615"/>
    <cellStyle name="Normal 522 2 2 2" xfId="9762"/>
    <cellStyle name="Normal 522 2 2 2 2" xfId="20545"/>
    <cellStyle name="Normal 522 2 2 3" xfId="15413"/>
    <cellStyle name="Normal 522 2 2 4" xfId="43472"/>
    <cellStyle name="Normal 522 2 2 5" xfId="48315"/>
    <cellStyle name="Normal 522 2 3" xfId="7481"/>
    <cellStyle name="Normal 522 2 3 2" xfId="18264"/>
    <cellStyle name="Normal 522 2 4" xfId="13127"/>
    <cellStyle name="Normal 522 2 5" xfId="41196"/>
    <cellStyle name="Normal 522 2 6" xfId="46039"/>
    <cellStyle name="Normal 522 3" xfId="3558"/>
    <cellStyle name="Normal 522 3 2" xfId="8705"/>
    <cellStyle name="Normal 522 3 2 2" xfId="19488"/>
    <cellStyle name="Normal 522 3 3" xfId="14356"/>
    <cellStyle name="Normal 522 3 4" xfId="42415"/>
    <cellStyle name="Normal 522 3 5" xfId="47258"/>
    <cellStyle name="Normal 522 4" xfId="6424"/>
    <cellStyle name="Normal 522 4 2" xfId="17207"/>
    <cellStyle name="Normal 522 5" xfId="12051"/>
    <cellStyle name="Normal 522 6" xfId="40143"/>
    <cellStyle name="Normal 522 7" xfId="44986"/>
    <cellStyle name="Normal 523" xfId="1226"/>
    <cellStyle name="Normal 523 2" xfId="2310"/>
    <cellStyle name="Normal 523 2 2" xfId="4618"/>
    <cellStyle name="Normal 523 2 2 2" xfId="9765"/>
    <cellStyle name="Normal 523 2 2 2 2" xfId="20548"/>
    <cellStyle name="Normal 523 2 2 3" xfId="15416"/>
    <cellStyle name="Normal 523 2 2 4" xfId="43475"/>
    <cellStyle name="Normal 523 2 2 5" xfId="48318"/>
    <cellStyle name="Normal 523 2 3" xfId="7484"/>
    <cellStyle name="Normal 523 2 3 2" xfId="18267"/>
    <cellStyle name="Normal 523 2 4" xfId="13130"/>
    <cellStyle name="Normal 523 2 5" xfId="41199"/>
    <cellStyle name="Normal 523 2 6" xfId="46042"/>
    <cellStyle name="Normal 523 3" xfId="3561"/>
    <cellStyle name="Normal 523 3 2" xfId="8708"/>
    <cellStyle name="Normal 523 3 2 2" xfId="19491"/>
    <cellStyle name="Normal 523 3 3" xfId="14359"/>
    <cellStyle name="Normal 523 3 4" xfId="42418"/>
    <cellStyle name="Normal 523 3 5" xfId="47261"/>
    <cellStyle name="Normal 523 4" xfId="6427"/>
    <cellStyle name="Normal 523 4 2" xfId="17210"/>
    <cellStyle name="Normal 523 5" xfId="12054"/>
    <cellStyle name="Normal 523 6" xfId="40146"/>
    <cellStyle name="Normal 523 7" xfId="44989"/>
    <cellStyle name="Normal 524" xfId="1241"/>
    <cellStyle name="Normal 524 2" xfId="2325"/>
    <cellStyle name="Normal 524 2 2" xfId="4633"/>
    <cellStyle name="Normal 524 2 2 2" xfId="9780"/>
    <cellStyle name="Normal 524 2 2 2 2" xfId="20563"/>
    <cellStyle name="Normal 524 2 2 3" xfId="15431"/>
    <cellStyle name="Normal 524 2 2 4" xfId="43490"/>
    <cellStyle name="Normal 524 2 2 5" xfId="48333"/>
    <cellStyle name="Normal 524 2 3" xfId="7499"/>
    <cellStyle name="Normal 524 2 3 2" xfId="18282"/>
    <cellStyle name="Normal 524 2 4" xfId="13145"/>
    <cellStyle name="Normal 524 2 5" xfId="41214"/>
    <cellStyle name="Normal 524 2 6" xfId="46057"/>
    <cellStyle name="Normal 524 3" xfId="3576"/>
    <cellStyle name="Normal 524 3 2" xfId="8723"/>
    <cellStyle name="Normal 524 3 2 2" xfId="19506"/>
    <cellStyle name="Normal 524 3 3" xfId="14374"/>
    <cellStyle name="Normal 524 3 4" xfId="42433"/>
    <cellStyle name="Normal 524 3 5" xfId="47276"/>
    <cellStyle name="Normal 524 4" xfId="6442"/>
    <cellStyle name="Normal 524 4 2" xfId="17225"/>
    <cellStyle name="Normal 524 5" xfId="12069"/>
    <cellStyle name="Normal 524 6" xfId="40161"/>
    <cellStyle name="Normal 524 7" xfId="45004"/>
    <cellStyle name="Normal 525" xfId="1243"/>
    <cellStyle name="Normal 525 2" xfId="2327"/>
    <cellStyle name="Normal 525 2 2" xfId="4635"/>
    <cellStyle name="Normal 525 2 2 2" xfId="9782"/>
    <cellStyle name="Normal 525 2 2 2 2" xfId="20565"/>
    <cellStyle name="Normal 525 2 2 3" xfId="15433"/>
    <cellStyle name="Normal 525 2 2 4" xfId="43492"/>
    <cellStyle name="Normal 525 2 2 5" xfId="48335"/>
    <cellStyle name="Normal 525 2 3" xfId="7501"/>
    <cellStyle name="Normal 525 2 3 2" xfId="18284"/>
    <cellStyle name="Normal 525 2 4" xfId="13147"/>
    <cellStyle name="Normal 525 2 5" xfId="41216"/>
    <cellStyle name="Normal 525 2 6" xfId="46059"/>
    <cellStyle name="Normal 525 3" xfId="3578"/>
    <cellStyle name="Normal 525 3 2" xfId="8725"/>
    <cellStyle name="Normal 525 3 2 2" xfId="19508"/>
    <cellStyle name="Normal 525 3 3" xfId="14376"/>
    <cellStyle name="Normal 525 3 4" xfId="42435"/>
    <cellStyle name="Normal 525 3 5" xfId="47278"/>
    <cellStyle name="Normal 525 4" xfId="6444"/>
    <cellStyle name="Normal 525 4 2" xfId="17227"/>
    <cellStyle name="Normal 525 5" xfId="12071"/>
    <cellStyle name="Normal 525 6" xfId="40163"/>
    <cellStyle name="Normal 525 7" xfId="45006"/>
    <cellStyle name="Normal 526" xfId="1244"/>
    <cellStyle name="Normal 526 2" xfId="2328"/>
    <cellStyle name="Normal 526 2 2" xfId="4636"/>
    <cellStyle name="Normal 526 2 2 2" xfId="9783"/>
    <cellStyle name="Normal 526 2 2 2 2" xfId="20566"/>
    <cellStyle name="Normal 526 2 2 3" xfId="15434"/>
    <cellStyle name="Normal 526 2 2 4" xfId="43493"/>
    <cellStyle name="Normal 526 2 2 5" xfId="48336"/>
    <cellStyle name="Normal 526 2 3" xfId="7502"/>
    <cellStyle name="Normal 526 2 3 2" xfId="18285"/>
    <cellStyle name="Normal 526 2 4" xfId="13148"/>
    <cellStyle name="Normal 526 2 5" xfId="41217"/>
    <cellStyle name="Normal 526 2 6" xfId="46060"/>
    <cellStyle name="Normal 526 3" xfId="3579"/>
    <cellStyle name="Normal 526 3 2" xfId="8726"/>
    <cellStyle name="Normal 526 3 2 2" xfId="19509"/>
    <cellStyle name="Normal 526 3 3" xfId="14377"/>
    <cellStyle name="Normal 526 3 4" xfId="42436"/>
    <cellStyle name="Normal 526 3 5" xfId="47279"/>
    <cellStyle name="Normal 526 4" xfId="6445"/>
    <cellStyle name="Normal 526 4 2" xfId="17228"/>
    <cellStyle name="Normal 526 5" xfId="12072"/>
    <cellStyle name="Normal 526 6" xfId="40164"/>
    <cellStyle name="Normal 526 7" xfId="45007"/>
    <cellStyle name="Normal 527" xfId="1245"/>
    <cellStyle name="Normal 527 2" xfId="2329"/>
    <cellStyle name="Normal 527 2 2" xfId="4637"/>
    <cellStyle name="Normal 527 2 2 2" xfId="9784"/>
    <cellStyle name="Normal 527 2 2 2 2" xfId="20567"/>
    <cellStyle name="Normal 527 2 2 3" xfId="15435"/>
    <cellStyle name="Normal 527 2 2 4" xfId="43494"/>
    <cellStyle name="Normal 527 2 2 5" xfId="48337"/>
    <cellStyle name="Normal 527 2 3" xfId="7503"/>
    <cellStyle name="Normal 527 2 3 2" xfId="18286"/>
    <cellStyle name="Normal 527 2 4" xfId="13149"/>
    <cellStyle name="Normal 527 2 5" xfId="41218"/>
    <cellStyle name="Normal 527 2 6" xfId="46061"/>
    <cellStyle name="Normal 527 3" xfId="3580"/>
    <cellStyle name="Normal 527 3 2" xfId="8727"/>
    <cellStyle name="Normal 527 3 2 2" xfId="19510"/>
    <cellStyle name="Normal 527 3 3" xfId="14378"/>
    <cellStyle name="Normal 527 3 4" xfId="42437"/>
    <cellStyle name="Normal 527 3 5" xfId="47280"/>
    <cellStyle name="Normal 527 4" xfId="6446"/>
    <cellStyle name="Normal 527 4 2" xfId="17229"/>
    <cellStyle name="Normal 527 5" xfId="12073"/>
    <cellStyle name="Normal 527 6" xfId="40165"/>
    <cellStyle name="Normal 527 7" xfId="45008"/>
    <cellStyle name="Normal 528" xfId="1246"/>
    <cellStyle name="Normal 528 2" xfId="2330"/>
    <cellStyle name="Normal 528 2 2" xfId="4638"/>
    <cellStyle name="Normal 528 2 2 2" xfId="9785"/>
    <cellStyle name="Normal 528 2 2 2 2" xfId="20568"/>
    <cellStyle name="Normal 528 2 2 3" xfId="15436"/>
    <cellStyle name="Normal 528 2 2 4" xfId="43495"/>
    <cellStyle name="Normal 528 2 2 5" xfId="48338"/>
    <cellStyle name="Normal 528 2 3" xfId="7504"/>
    <cellStyle name="Normal 528 2 3 2" xfId="18287"/>
    <cellStyle name="Normal 528 2 4" xfId="13150"/>
    <cellStyle name="Normal 528 2 5" xfId="41219"/>
    <cellStyle name="Normal 528 2 6" xfId="46062"/>
    <cellStyle name="Normal 528 3" xfId="3581"/>
    <cellStyle name="Normal 528 3 2" xfId="8728"/>
    <cellStyle name="Normal 528 3 2 2" xfId="19511"/>
    <cellStyle name="Normal 528 3 3" xfId="14379"/>
    <cellStyle name="Normal 528 3 4" xfId="42438"/>
    <cellStyle name="Normal 528 3 5" xfId="47281"/>
    <cellStyle name="Normal 528 4" xfId="6447"/>
    <cellStyle name="Normal 528 4 2" xfId="17230"/>
    <cellStyle name="Normal 528 5" xfId="12074"/>
    <cellStyle name="Normal 528 6" xfId="40166"/>
    <cellStyle name="Normal 528 7" xfId="45009"/>
    <cellStyle name="Normal 529" xfId="1247"/>
    <cellStyle name="Normal 529 2" xfId="2331"/>
    <cellStyle name="Normal 529 2 2" xfId="4639"/>
    <cellStyle name="Normal 529 2 2 2" xfId="9786"/>
    <cellStyle name="Normal 529 2 2 2 2" xfId="20569"/>
    <cellStyle name="Normal 529 2 2 3" xfId="15437"/>
    <cellStyle name="Normal 529 2 2 4" xfId="43496"/>
    <cellStyle name="Normal 529 2 2 5" xfId="48339"/>
    <cellStyle name="Normal 529 2 3" xfId="7505"/>
    <cellStyle name="Normal 529 2 3 2" xfId="18288"/>
    <cellStyle name="Normal 529 2 4" xfId="13151"/>
    <cellStyle name="Normal 529 2 5" xfId="41220"/>
    <cellStyle name="Normal 529 2 6" xfId="46063"/>
    <cellStyle name="Normal 529 3" xfId="3582"/>
    <cellStyle name="Normal 529 3 2" xfId="8729"/>
    <cellStyle name="Normal 529 3 2 2" xfId="19512"/>
    <cellStyle name="Normal 529 3 3" xfId="14380"/>
    <cellStyle name="Normal 529 3 4" xfId="42439"/>
    <cellStyle name="Normal 529 3 5" xfId="47282"/>
    <cellStyle name="Normal 529 4" xfId="6448"/>
    <cellStyle name="Normal 529 4 2" xfId="17231"/>
    <cellStyle name="Normal 529 5" xfId="12075"/>
    <cellStyle name="Normal 529 6" xfId="40167"/>
    <cellStyle name="Normal 529 7" xfId="45010"/>
    <cellStyle name="Normal 53" xfId="383"/>
    <cellStyle name="Normal 53 2" xfId="1479"/>
    <cellStyle name="Normal 53 2 2" xfId="3794"/>
    <cellStyle name="Normal 53 2 2 2" xfId="8941"/>
    <cellStyle name="Normal 53 2 2 2 2" xfId="19724"/>
    <cellStyle name="Normal 53 2 2 3" xfId="14592"/>
    <cellStyle name="Normal 53 2 2 4" xfId="42651"/>
    <cellStyle name="Normal 53 2 2 5" xfId="47494"/>
    <cellStyle name="Normal 53 2 3" xfId="6661"/>
    <cellStyle name="Normal 53 2 3 2" xfId="17444"/>
    <cellStyle name="Normal 53 2 4" xfId="12301"/>
    <cellStyle name="Normal 53 2 5" xfId="40376"/>
    <cellStyle name="Normal 53 2 6" xfId="45219"/>
    <cellStyle name="Normal 53 3" xfId="2746"/>
    <cellStyle name="Normal 53 3 2" xfId="7901"/>
    <cellStyle name="Normal 53 3 2 2" xfId="18684"/>
    <cellStyle name="Normal 53 3 3" xfId="13552"/>
    <cellStyle name="Normal 53 3 4" xfId="41612"/>
    <cellStyle name="Normal 53 3 5" xfId="46455"/>
    <cellStyle name="Normal 53 4" xfId="5611"/>
    <cellStyle name="Normal 53 4 2" xfId="16401"/>
    <cellStyle name="Normal 53 5" xfId="11230"/>
    <cellStyle name="Normal 53 6" xfId="39331"/>
    <cellStyle name="Normal 53 7" xfId="44177"/>
    <cellStyle name="Normal 530" xfId="1248"/>
    <cellStyle name="Normal 530 2" xfId="2332"/>
    <cellStyle name="Normal 530 2 2" xfId="4640"/>
    <cellStyle name="Normal 530 2 2 2" xfId="9787"/>
    <cellStyle name="Normal 530 2 2 2 2" xfId="20570"/>
    <cellStyle name="Normal 530 2 2 3" xfId="15438"/>
    <cellStyle name="Normal 530 2 2 4" xfId="43497"/>
    <cellStyle name="Normal 530 2 2 5" xfId="48340"/>
    <cellStyle name="Normal 530 2 3" xfId="7506"/>
    <cellStyle name="Normal 530 2 3 2" xfId="18289"/>
    <cellStyle name="Normal 530 2 4" xfId="13152"/>
    <cellStyle name="Normal 530 2 5" xfId="41221"/>
    <cellStyle name="Normal 530 2 6" xfId="46064"/>
    <cellStyle name="Normal 530 3" xfId="3583"/>
    <cellStyle name="Normal 530 3 2" xfId="8730"/>
    <cellStyle name="Normal 530 3 2 2" xfId="19513"/>
    <cellStyle name="Normal 530 3 3" xfId="14381"/>
    <cellStyle name="Normal 530 3 4" xfId="42440"/>
    <cellStyle name="Normal 530 3 5" xfId="47283"/>
    <cellStyle name="Normal 530 4" xfId="6449"/>
    <cellStyle name="Normal 530 4 2" xfId="17232"/>
    <cellStyle name="Normal 530 5" xfId="12076"/>
    <cellStyle name="Normal 530 6" xfId="40168"/>
    <cellStyle name="Normal 530 7" xfId="45011"/>
    <cellStyle name="Normal 531" xfId="1249"/>
    <cellStyle name="Normal 531 2" xfId="2333"/>
    <cellStyle name="Normal 531 2 2" xfId="4641"/>
    <cellStyle name="Normal 531 2 2 2" xfId="9788"/>
    <cellStyle name="Normal 531 2 2 2 2" xfId="20571"/>
    <cellStyle name="Normal 531 2 2 3" xfId="15439"/>
    <cellStyle name="Normal 531 2 2 4" xfId="43498"/>
    <cellStyle name="Normal 531 2 2 5" xfId="48341"/>
    <cellStyle name="Normal 531 2 3" xfId="7507"/>
    <cellStyle name="Normal 531 2 3 2" xfId="18290"/>
    <cellStyle name="Normal 531 2 4" xfId="13153"/>
    <cellStyle name="Normal 531 2 5" xfId="41222"/>
    <cellStyle name="Normal 531 2 6" xfId="46065"/>
    <cellStyle name="Normal 531 3" xfId="3584"/>
    <cellStyle name="Normal 531 3 2" xfId="8731"/>
    <cellStyle name="Normal 531 3 2 2" xfId="19514"/>
    <cellStyle name="Normal 531 3 3" xfId="14382"/>
    <cellStyle name="Normal 531 3 4" xfId="42441"/>
    <cellStyle name="Normal 531 3 5" xfId="47284"/>
    <cellStyle name="Normal 531 4" xfId="6450"/>
    <cellStyle name="Normal 531 4 2" xfId="17233"/>
    <cellStyle name="Normal 531 5" xfId="12077"/>
    <cellStyle name="Normal 531 6" xfId="40169"/>
    <cellStyle name="Normal 531 7" xfId="45012"/>
    <cellStyle name="Normal 532" xfId="1250"/>
    <cellStyle name="Normal 532 2" xfId="2334"/>
    <cellStyle name="Normal 532 2 2" xfId="4642"/>
    <cellStyle name="Normal 532 2 2 2" xfId="9789"/>
    <cellStyle name="Normal 532 2 2 2 2" xfId="20572"/>
    <cellStyle name="Normal 532 2 2 3" xfId="15440"/>
    <cellStyle name="Normal 532 2 2 4" xfId="43499"/>
    <cellStyle name="Normal 532 2 2 5" xfId="48342"/>
    <cellStyle name="Normal 532 2 3" xfId="7508"/>
    <cellStyle name="Normal 532 2 3 2" xfId="18291"/>
    <cellStyle name="Normal 532 2 4" xfId="13154"/>
    <cellStyle name="Normal 532 2 5" xfId="41223"/>
    <cellStyle name="Normal 532 2 6" xfId="46066"/>
    <cellStyle name="Normal 532 3" xfId="3585"/>
    <cellStyle name="Normal 532 3 2" xfId="8732"/>
    <cellStyle name="Normal 532 3 2 2" xfId="19515"/>
    <cellStyle name="Normal 532 3 3" xfId="14383"/>
    <cellStyle name="Normal 532 3 4" xfId="42442"/>
    <cellStyle name="Normal 532 3 5" xfId="47285"/>
    <cellStyle name="Normal 532 4" xfId="6451"/>
    <cellStyle name="Normal 532 4 2" xfId="17234"/>
    <cellStyle name="Normal 532 5" xfId="12078"/>
    <cellStyle name="Normal 532 6" xfId="40170"/>
    <cellStyle name="Normal 532 7" xfId="45013"/>
    <cellStyle name="Normal 533" xfId="1242"/>
    <cellStyle name="Normal 533 2" xfId="2326"/>
    <cellStyle name="Normal 533 2 2" xfId="4634"/>
    <cellStyle name="Normal 533 2 2 2" xfId="9781"/>
    <cellStyle name="Normal 533 2 2 2 2" xfId="20564"/>
    <cellStyle name="Normal 533 2 2 3" xfId="15432"/>
    <cellStyle name="Normal 533 2 2 4" xfId="43491"/>
    <cellStyle name="Normal 533 2 2 5" xfId="48334"/>
    <cellStyle name="Normal 533 2 3" xfId="7500"/>
    <cellStyle name="Normal 533 2 3 2" xfId="18283"/>
    <cellStyle name="Normal 533 2 4" xfId="13146"/>
    <cellStyle name="Normal 533 2 5" xfId="41215"/>
    <cellStyle name="Normal 533 2 6" xfId="46058"/>
    <cellStyle name="Normal 533 3" xfId="3577"/>
    <cellStyle name="Normal 533 3 2" xfId="8724"/>
    <cellStyle name="Normal 533 3 2 2" xfId="19507"/>
    <cellStyle name="Normal 533 3 3" xfId="14375"/>
    <cellStyle name="Normal 533 3 4" xfId="42434"/>
    <cellStyle name="Normal 533 3 5" xfId="47277"/>
    <cellStyle name="Normal 533 4" xfId="6443"/>
    <cellStyle name="Normal 533 4 2" xfId="17226"/>
    <cellStyle name="Normal 533 5" xfId="12070"/>
    <cellStyle name="Normal 533 6" xfId="40162"/>
    <cellStyle name="Normal 533 7" xfId="45005"/>
    <cellStyle name="Normal 534" xfId="1251"/>
    <cellStyle name="Normal 534 2" xfId="2335"/>
    <cellStyle name="Normal 534 2 2" xfId="4643"/>
    <cellStyle name="Normal 534 2 2 2" xfId="9790"/>
    <cellStyle name="Normal 534 2 2 2 2" xfId="20573"/>
    <cellStyle name="Normal 534 2 2 3" xfId="15441"/>
    <cellStyle name="Normal 534 2 2 4" xfId="43500"/>
    <cellStyle name="Normal 534 2 2 5" xfId="48343"/>
    <cellStyle name="Normal 534 2 3" xfId="7509"/>
    <cellStyle name="Normal 534 2 3 2" xfId="18292"/>
    <cellStyle name="Normal 534 2 4" xfId="13155"/>
    <cellStyle name="Normal 534 2 5" xfId="41224"/>
    <cellStyle name="Normal 534 2 6" xfId="46067"/>
    <cellStyle name="Normal 534 3" xfId="3586"/>
    <cellStyle name="Normal 534 3 2" xfId="8733"/>
    <cellStyle name="Normal 534 3 2 2" xfId="19516"/>
    <cellStyle name="Normal 534 3 3" xfId="14384"/>
    <cellStyle name="Normal 534 3 4" xfId="42443"/>
    <cellStyle name="Normal 534 3 5" xfId="47286"/>
    <cellStyle name="Normal 534 4" xfId="6452"/>
    <cellStyle name="Normal 534 4 2" xfId="17235"/>
    <cellStyle name="Normal 534 5" xfId="12079"/>
    <cellStyle name="Normal 534 6" xfId="40171"/>
    <cellStyle name="Normal 534 7" xfId="45014"/>
    <cellStyle name="Normal 535" xfId="1252"/>
    <cellStyle name="Normal 535 2" xfId="2336"/>
    <cellStyle name="Normal 535 2 2" xfId="4644"/>
    <cellStyle name="Normal 535 2 2 2" xfId="9791"/>
    <cellStyle name="Normal 535 2 2 2 2" xfId="20574"/>
    <cellStyle name="Normal 535 2 2 3" xfId="15442"/>
    <cellStyle name="Normal 535 2 2 4" xfId="43501"/>
    <cellStyle name="Normal 535 2 2 5" xfId="48344"/>
    <cellStyle name="Normal 535 2 3" xfId="7510"/>
    <cellStyle name="Normal 535 2 3 2" xfId="18293"/>
    <cellStyle name="Normal 535 2 4" xfId="13156"/>
    <cellStyle name="Normal 535 2 5" xfId="41225"/>
    <cellStyle name="Normal 535 2 6" xfId="46068"/>
    <cellStyle name="Normal 535 3" xfId="3587"/>
    <cellStyle name="Normal 535 3 2" xfId="8734"/>
    <cellStyle name="Normal 535 3 2 2" xfId="19517"/>
    <cellStyle name="Normal 535 3 3" xfId="14385"/>
    <cellStyle name="Normal 535 3 4" xfId="42444"/>
    <cellStyle name="Normal 535 3 5" xfId="47287"/>
    <cellStyle name="Normal 535 4" xfId="6453"/>
    <cellStyle name="Normal 535 4 2" xfId="17236"/>
    <cellStyle name="Normal 535 5" xfId="12080"/>
    <cellStyle name="Normal 535 6" xfId="40172"/>
    <cellStyle name="Normal 535 7" xfId="45015"/>
    <cellStyle name="Normal 536" xfId="1253"/>
    <cellStyle name="Normal 536 2" xfId="2337"/>
    <cellStyle name="Normal 536 2 2" xfId="4645"/>
    <cellStyle name="Normal 536 2 2 2" xfId="9792"/>
    <cellStyle name="Normal 536 2 2 2 2" xfId="20575"/>
    <cellStyle name="Normal 536 2 2 3" xfId="15443"/>
    <cellStyle name="Normal 536 2 2 4" xfId="43502"/>
    <cellStyle name="Normal 536 2 2 5" xfId="48345"/>
    <cellStyle name="Normal 536 2 3" xfId="7511"/>
    <cellStyle name="Normal 536 2 3 2" xfId="18294"/>
    <cellStyle name="Normal 536 2 4" xfId="13157"/>
    <cellStyle name="Normal 536 2 5" xfId="41226"/>
    <cellStyle name="Normal 536 2 6" xfId="46069"/>
    <cellStyle name="Normal 536 3" xfId="3588"/>
    <cellStyle name="Normal 536 3 2" xfId="8735"/>
    <cellStyle name="Normal 536 3 2 2" xfId="19518"/>
    <cellStyle name="Normal 536 3 3" xfId="14386"/>
    <cellStyle name="Normal 536 3 4" xfId="42445"/>
    <cellStyle name="Normal 536 3 5" xfId="47288"/>
    <cellStyle name="Normal 536 4" xfId="6454"/>
    <cellStyle name="Normal 536 4 2" xfId="17237"/>
    <cellStyle name="Normal 536 5" xfId="12081"/>
    <cellStyle name="Normal 536 6" xfId="40173"/>
    <cellStyle name="Normal 536 7" xfId="45016"/>
    <cellStyle name="Normal 537" xfId="1254"/>
    <cellStyle name="Normal 537 2" xfId="2338"/>
    <cellStyle name="Normal 537 2 2" xfId="4646"/>
    <cellStyle name="Normal 537 2 2 2" xfId="9793"/>
    <cellStyle name="Normal 537 2 2 2 2" xfId="20576"/>
    <cellStyle name="Normal 537 2 2 3" xfId="15444"/>
    <cellStyle name="Normal 537 2 2 4" xfId="43503"/>
    <cellStyle name="Normal 537 2 2 5" xfId="48346"/>
    <cellStyle name="Normal 537 2 3" xfId="7512"/>
    <cellStyle name="Normal 537 2 3 2" xfId="18295"/>
    <cellStyle name="Normal 537 2 4" xfId="13158"/>
    <cellStyle name="Normal 537 2 5" xfId="41227"/>
    <cellStyle name="Normal 537 2 6" xfId="46070"/>
    <cellStyle name="Normal 537 3" xfId="3589"/>
    <cellStyle name="Normal 537 3 2" xfId="8736"/>
    <cellStyle name="Normal 537 3 2 2" xfId="19519"/>
    <cellStyle name="Normal 537 3 3" xfId="14387"/>
    <cellStyle name="Normal 537 3 4" xfId="42446"/>
    <cellStyle name="Normal 537 3 5" xfId="47289"/>
    <cellStyle name="Normal 537 4" xfId="6455"/>
    <cellStyle name="Normal 537 4 2" xfId="17238"/>
    <cellStyle name="Normal 537 5" xfId="12082"/>
    <cellStyle name="Normal 537 6" xfId="40174"/>
    <cellStyle name="Normal 537 7" xfId="45017"/>
    <cellStyle name="Normal 538" xfId="1256"/>
    <cellStyle name="Normal 538 2" xfId="2340"/>
    <cellStyle name="Normal 538 2 2" xfId="4648"/>
    <cellStyle name="Normal 538 2 2 2" xfId="9795"/>
    <cellStyle name="Normal 538 2 2 2 2" xfId="20578"/>
    <cellStyle name="Normal 538 2 2 3" xfId="15446"/>
    <cellStyle name="Normal 538 2 2 4" xfId="43505"/>
    <cellStyle name="Normal 538 2 2 5" xfId="48348"/>
    <cellStyle name="Normal 538 2 3" xfId="7514"/>
    <cellStyle name="Normal 538 2 3 2" xfId="18297"/>
    <cellStyle name="Normal 538 2 4" xfId="13160"/>
    <cellStyle name="Normal 538 2 5" xfId="41229"/>
    <cellStyle name="Normal 538 2 6" xfId="46072"/>
    <cellStyle name="Normal 538 3" xfId="3591"/>
    <cellStyle name="Normal 538 3 2" xfId="8738"/>
    <cellStyle name="Normal 538 3 2 2" xfId="19521"/>
    <cellStyle name="Normal 538 3 3" xfId="14389"/>
    <cellStyle name="Normal 538 3 4" xfId="42448"/>
    <cellStyle name="Normal 538 3 5" xfId="47291"/>
    <cellStyle name="Normal 538 4" xfId="6457"/>
    <cellStyle name="Normal 538 4 2" xfId="17240"/>
    <cellStyle name="Normal 538 5" xfId="12084"/>
    <cellStyle name="Normal 538 6" xfId="92"/>
    <cellStyle name="Normal 538 7" xfId="39163"/>
    <cellStyle name="Normal 538 8" xfId="44011"/>
    <cellStyle name="Normal 539" xfId="1259"/>
    <cellStyle name="Normal 539 2" xfId="2343"/>
    <cellStyle name="Normal 539 2 2" xfId="4651"/>
    <cellStyle name="Normal 539 2 2 2" xfId="9798"/>
    <cellStyle name="Normal 539 2 2 2 2" xfId="20581"/>
    <cellStyle name="Normal 539 2 2 3" xfId="15449"/>
    <cellStyle name="Normal 539 2 2 4" xfId="43508"/>
    <cellStyle name="Normal 539 2 2 5" xfId="48351"/>
    <cellStyle name="Normal 539 2 3" xfId="7517"/>
    <cellStyle name="Normal 539 2 3 2" xfId="18300"/>
    <cellStyle name="Normal 539 2 4" xfId="13163"/>
    <cellStyle name="Normal 539 2 5" xfId="41232"/>
    <cellStyle name="Normal 539 2 6" xfId="46075"/>
    <cellStyle name="Normal 539 3" xfId="3594"/>
    <cellStyle name="Normal 539 3 2" xfId="8741"/>
    <cellStyle name="Normal 539 3 2 2" xfId="19524"/>
    <cellStyle name="Normal 539 3 3" xfId="14392"/>
    <cellStyle name="Normal 539 3 4" xfId="42451"/>
    <cellStyle name="Normal 539 3 5" xfId="47294"/>
    <cellStyle name="Normal 539 4" xfId="6460"/>
    <cellStyle name="Normal 539 4 2" xfId="17243"/>
    <cellStyle name="Normal 539 5" xfId="12087"/>
    <cellStyle name="Normal 539 6" xfId="40177"/>
    <cellStyle name="Normal 539 7" xfId="45020"/>
    <cellStyle name="Normal 54" xfId="384"/>
    <cellStyle name="Normal 54 2" xfId="1480"/>
    <cellStyle name="Normal 54 2 2" xfId="3795"/>
    <cellStyle name="Normal 54 2 2 2" xfId="8942"/>
    <cellStyle name="Normal 54 2 2 2 2" xfId="19725"/>
    <cellStyle name="Normal 54 2 2 3" xfId="14593"/>
    <cellStyle name="Normal 54 2 2 4" xfId="42652"/>
    <cellStyle name="Normal 54 2 2 5" xfId="47495"/>
    <cellStyle name="Normal 54 2 3" xfId="6662"/>
    <cellStyle name="Normal 54 2 3 2" xfId="17445"/>
    <cellStyle name="Normal 54 2 4" xfId="12302"/>
    <cellStyle name="Normal 54 2 5" xfId="40377"/>
    <cellStyle name="Normal 54 2 6" xfId="45220"/>
    <cellStyle name="Normal 54 3" xfId="2747"/>
    <cellStyle name="Normal 54 3 2" xfId="7902"/>
    <cellStyle name="Normal 54 3 2 2" xfId="18685"/>
    <cellStyle name="Normal 54 3 3" xfId="13553"/>
    <cellStyle name="Normal 54 3 4" xfId="41613"/>
    <cellStyle name="Normal 54 3 5" xfId="46456"/>
    <cellStyle name="Normal 54 4" xfId="5612"/>
    <cellStyle name="Normal 54 4 2" xfId="16402"/>
    <cellStyle name="Normal 54 5" xfId="11231"/>
    <cellStyle name="Normal 54 6" xfId="39332"/>
    <cellStyle name="Normal 54 7" xfId="44178"/>
    <cellStyle name="Normal 540" xfId="1273"/>
    <cellStyle name="Normal 540 2" xfId="2357"/>
    <cellStyle name="Normal 540 2 2" xfId="4665"/>
    <cellStyle name="Normal 540 2 2 2" xfId="9812"/>
    <cellStyle name="Normal 540 2 2 2 2" xfId="20595"/>
    <cellStyle name="Normal 540 2 2 3" xfId="15463"/>
    <cellStyle name="Normal 540 2 2 4" xfId="43522"/>
    <cellStyle name="Normal 540 2 2 5" xfId="48365"/>
    <cellStyle name="Normal 540 2 3" xfId="7531"/>
    <cellStyle name="Normal 540 2 3 2" xfId="18314"/>
    <cellStyle name="Normal 540 2 4" xfId="13177"/>
    <cellStyle name="Normal 540 2 5" xfId="41246"/>
    <cellStyle name="Normal 540 2 6" xfId="46089"/>
    <cellStyle name="Normal 540 3" xfId="3608"/>
    <cellStyle name="Normal 540 3 2" xfId="8755"/>
    <cellStyle name="Normal 540 3 2 2" xfId="19538"/>
    <cellStyle name="Normal 540 3 3" xfId="14406"/>
    <cellStyle name="Normal 540 3 4" xfId="42465"/>
    <cellStyle name="Normal 540 3 5" xfId="47308"/>
    <cellStyle name="Normal 540 4" xfId="6474"/>
    <cellStyle name="Normal 540 4 2" xfId="17257"/>
    <cellStyle name="Normal 540 5" xfId="12101"/>
    <cellStyle name="Normal 540 6" xfId="40191"/>
    <cellStyle name="Normal 540 7" xfId="45034"/>
    <cellStyle name="Normal 541" xfId="1276"/>
    <cellStyle name="Normal 541 2" xfId="2360"/>
    <cellStyle name="Normal 541 2 2" xfId="4668"/>
    <cellStyle name="Normal 541 2 2 2" xfId="9815"/>
    <cellStyle name="Normal 541 2 2 2 2" xfId="20598"/>
    <cellStyle name="Normal 541 2 2 3" xfId="15466"/>
    <cellStyle name="Normal 541 2 2 4" xfId="43525"/>
    <cellStyle name="Normal 541 2 2 5" xfId="48368"/>
    <cellStyle name="Normal 541 2 3" xfId="7534"/>
    <cellStyle name="Normal 541 2 3 2" xfId="18317"/>
    <cellStyle name="Normal 541 2 4" xfId="13180"/>
    <cellStyle name="Normal 541 2 5" xfId="41249"/>
    <cellStyle name="Normal 541 2 6" xfId="46092"/>
    <cellStyle name="Normal 541 3" xfId="3611"/>
    <cellStyle name="Normal 541 3 2" xfId="8758"/>
    <cellStyle name="Normal 541 3 2 2" xfId="19541"/>
    <cellStyle name="Normal 541 3 3" xfId="14409"/>
    <cellStyle name="Normal 541 3 4" xfId="42468"/>
    <cellStyle name="Normal 541 3 5" xfId="47311"/>
    <cellStyle name="Normal 541 4" xfId="6477"/>
    <cellStyle name="Normal 541 4 2" xfId="17260"/>
    <cellStyle name="Normal 541 5" xfId="12104"/>
    <cellStyle name="Normal 541 6" xfId="40194"/>
    <cellStyle name="Normal 541 7" xfId="45037"/>
    <cellStyle name="Normal 542" xfId="1277"/>
    <cellStyle name="Normal 542 2" xfId="2361"/>
    <cellStyle name="Normal 542 2 2" xfId="4669"/>
    <cellStyle name="Normal 542 2 2 2" xfId="9816"/>
    <cellStyle name="Normal 542 2 2 2 2" xfId="20599"/>
    <cellStyle name="Normal 542 2 2 3" xfId="15467"/>
    <cellStyle name="Normal 542 2 2 4" xfId="43526"/>
    <cellStyle name="Normal 542 2 2 5" xfId="48369"/>
    <cellStyle name="Normal 542 2 3" xfId="7535"/>
    <cellStyle name="Normal 542 2 3 2" xfId="18318"/>
    <cellStyle name="Normal 542 2 4" xfId="13181"/>
    <cellStyle name="Normal 542 2 5" xfId="41250"/>
    <cellStyle name="Normal 542 2 6" xfId="46093"/>
    <cellStyle name="Normal 542 3" xfId="3612"/>
    <cellStyle name="Normal 542 3 2" xfId="8759"/>
    <cellStyle name="Normal 542 3 2 2" xfId="19542"/>
    <cellStyle name="Normal 542 3 3" xfId="14410"/>
    <cellStyle name="Normal 542 3 4" xfId="42469"/>
    <cellStyle name="Normal 542 3 5" xfId="47312"/>
    <cellStyle name="Normal 542 4" xfId="6478"/>
    <cellStyle name="Normal 542 4 2" xfId="17261"/>
    <cellStyle name="Normal 542 5" xfId="12105"/>
    <cellStyle name="Normal 542 6" xfId="40195"/>
    <cellStyle name="Normal 542 7" xfId="45038"/>
    <cellStyle name="Normal 543" xfId="1275"/>
    <cellStyle name="Normal 543 2" xfId="2359"/>
    <cellStyle name="Normal 543 2 2" xfId="4667"/>
    <cellStyle name="Normal 543 2 2 2" xfId="9814"/>
    <cellStyle name="Normal 543 2 2 2 2" xfId="20597"/>
    <cellStyle name="Normal 543 2 2 3" xfId="15465"/>
    <cellStyle name="Normal 543 2 2 4" xfId="43524"/>
    <cellStyle name="Normal 543 2 2 5" xfId="48367"/>
    <cellStyle name="Normal 543 2 3" xfId="7533"/>
    <cellStyle name="Normal 543 2 3 2" xfId="18316"/>
    <cellStyle name="Normal 543 2 4" xfId="13179"/>
    <cellStyle name="Normal 543 2 5" xfId="41248"/>
    <cellStyle name="Normal 543 2 6" xfId="46091"/>
    <cellStyle name="Normal 543 3" xfId="3610"/>
    <cellStyle name="Normal 543 3 2" xfId="8757"/>
    <cellStyle name="Normal 543 3 2 2" xfId="19540"/>
    <cellStyle name="Normal 543 3 3" xfId="14408"/>
    <cellStyle name="Normal 543 3 4" xfId="42467"/>
    <cellStyle name="Normal 543 3 5" xfId="47310"/>
    <cellStyle name="Normal 543 4" xfId="6476"/>
    <cellStyle name="Normal 543 4 2" xfId="17259"/>
    <cellStyle name="Normal 543 5" xfId="12103"/>
    <cellStyle name="Normal 543 6" xfId="40193"/>
    <cellStyle name="Normal 543 7" xfId="45036"/>
    <cellStyle name="Normal 544" xfId="1274"/>
    <cellStyle name="Normal 544 2" xfId="2358"/>
    <cellStyle name="Normal 544 2 2" xfId="4666"/>
    <cellStyle name="Normal 544 2 2 2" xfId="9813"/>
    <cellStyle name="Normal 544 2 2 2 2" xfId="20596"/>
    <cellStyle name="Normal 544 2 2 3" xfId="15464"/>
    <cellStyle name="Normal 544 2 2 4" xfId="43523"/>
    <cellStyle name="Normal 544 2 2 5" xfId="48366"/>
    <cellStyle name="Normal 544 2 3" xfId="7532"/>
    <cellStyle name="Normal 544 2 3 2" xfId="18315"/>
    <cellStyle name="Normal 544 2 4" xfId="13178"/>
    <cellStyle name="Normal 544 2 5" xfId="41247"/>
    <cellStyle name="Normal 544 2 6" xfId="46090"/>
    <cellStyle name="Normal 544 3" xfId="3609"/>
    <cellStyle name="Normal 544 3 2" xfId="8756"/>
    <cellStyle name="Normal 544 3 2 2" xfId="19539"/>
    <cellStyle name="Normal 544 3 3" xfId="14407"/>
    <cellStyle name="Normal 544 3 4" xfId="42466"/>
    <cellStyle name="Normal 544 3 5" xfId="47309"/>
    <cellStyle name="Normal 544 4" xfId="6475"/>
    <cellStyle name="Normal 544 4 2" xfId="17258"/>
    <cellStyle name="Normal 544 5" xfId="12102"/>
    <cellStyle name="Normal 544 6" xfId="40192"/>
    <cellStyle name="Normal 544 7" xfId="45035"/>
    <cellStyle name="Normal 545" xfId="1278"/>
    <cellStyle name="Normal 545 2" xfId="2362"/>
    <cellStyle name="Normal 545 2 2" xfId="4670"/>
    <cellStyle name="Normal 545 2 2 2" xfId="9817"/>
    <cellStyle name="Normal 545 2 2 2 2" xfId="20600"/>
    <cellStyle name="Normal 545 2 2 3" xfId="15468"/>
    <cellStyle name="Normal 545 2 2 4" xfId="43527"/>
    <cellStyle name="Normal 545 2 2 5" xfId="48370"/>
    <cellStyle name="Normal 545 2 3" xfId="7536"/>
    <cellStyle name="Normal 545 2 3 2" xfId="18319"/>
    <cellStyle name="Normal 545 2 4" xfId="13182"/>
    <cellStyle name="Normal 545 2 5" xfId="41251"/>
    <cellStyle name="Normal 545 2 6" xfId="46094"/>
    <cellStyle name="Normal 545 3" xfId="3613"/>
    <cellStyle name="Normal 545 3 2" xfId="8760"/>
    <cellStyle name="Normal 545 3 2 2" xfId="19543"/>
    <cellStyle name="Normal 545 3 3" xfId="14411"/>
    <cellStyle name="Normal 545 3 4" xfId="42470"/>
    <cellStyle name="Normal 545 3 5" xfId="47313"/>
    <cellStyle name="Normal 545 4" xfId="6479"/>
    <cellStyle name="Normal 545 4 2" xfId="17262"/>
    <cellStyle name="Normal 545 5" xfId="12106"/>
    <cellStyle name="Normal 545 6" xfId="40196"/>
    <cellStyle name="Normal 545 7" xfId="45039"/>
    <cellStyle name="Normal 546" xfId="1279"/>
    <cellStyle name="Normal 546 2" xfId="3614"/>
    <cellStyle name="Normal 546 2 2" xfId="8761"/>
    <cellStyle name="Normal 546 2 2 2" xfId="19544"/>
    <cellStyle name="Normal 546 2 3" xfId="14412"/>
    <cellStyle name="Normal 546 2 4" xfId="42471"/>
    <cellStyle name="Normal 546 2 5" xfId="47314"/>
    <cellStyle name="Normal 546 3" xfId="6480"/>
    <cellStyle name="Normal 546 3 2" xfId="17263"/>
    <cellStyle name="Normal 546 4" xfId="12107"/>
    <cellStyle name="Normal 546 5" xfId="40197"/>
    <cellStyle name="Normal 546 6" xfId="45040"/>
    <cellStyle name="Normal 547" xfId="1295"/>
    <cellStyle name="Normal 547 2" xfId="3630"/>
    <cellStyle name="Normal 547 2 2" xfId="8777"/>
    <cellStyle name="Normal 547 2 2 2" xfId="19560"/>
    <cellStyle name="Normal 547 2 3" xfId="14428"/>
    <cellStyle name="Normal 547 2 4" xfId="42487"/>
    <cellStyle name="Normal 547 2 5" xfId="47330"/>
    <cellStyle name="Normal 547 3" xfId="6496"/>
    <cellStyle name="Normal 547 3 2" xfId="17279"/>
    <cellStyle name="Normal 547 4" xfId="12123"/>
    <cellStyle name="Normal 547 5" xfId="40213"/>
    <cellStyle name="Normal 547 6" xfId="45056"/>
    <cellStyle name="Normal 548" xfId="1296"/>
    <cellStyle name="Normal 548 2" xfId="3631"/>
    <cellStyle name="Normal 548 2 2" xfId="8778"/>
    <cellStyle name="Normal 548 2 2 2" xfId="19561"/>
    <cellStyle name="Normal 548 2 3" xfId="14429"/>
    <cellStyle name="Normal 548 2 4" xfId="42488"/>
    <cellStyle name="Normal 548 2 5" xfId="47331"/>
    <cellStyle name="Normal 548 3" xfId="6497"/>
    <cellStyle name="Normal 548 3 2" xfId="17280"/>
    <cellStyle name="Normal 548 4" xfId="12124"/>
    <cellStyle name="Normal 548 5" xfId="40214"/>
    <cellStyle name="Normal 548 6" xfId="45057"/>
    <cellStyle name="Normal 549" xfId="1297"/>
    <cellStyle name="Normal 549 2" xfId="3632"/>
    <cellStyle name="Normal 549 2 2" xfId="8779"/>
    <cellStyle name="Normal 549 2 2 2" xfId="19562"/>
    <cellStyle name="Normal 549 2 3" xfId="14430"/>
    <cellStyle name="Normal 549 2 4" xfId="42489"/>
    <cellStyle name="Normal 549 2 5" xfId="47332"/>
    <cellStyle name="Normal 549 3" xfId="6498"/>
    <cellStyle name="Normal 549 3 2" xfId="17281"/>
    <cellStyle name="Normal 549 4" xfId="12125"/>
    <cellStyle name="Normal 549 5" xfId="40215"/>
    <cellStyle name="Normal 549 6" xfId="45058"/>
    <cellStyle name="Normal 55" xfId="385"/>
    <cellStyle name="Normal 55 2" xfId="1481"/>
    <cellStyle name="Normal 55 2 2" xfId="3796"/>
    <cellStyle name="Normal 55 2 2 2" xfId="8943"/>
    <cellStyle name="Normal 55 2 2 2 2" xfId="19726"/>
    <cellStyle name="Normal 55 2 2 3" xfId="14594"/>
    <cellStyle name="Normal 55 2 2 4" xfId="42653"/>
    <cellStyle name="Normal 55 2 2 5" xfId="47496"/>
    <cellStyle name="Normal 55 2 3" xfId="6663"/>
    <cellStyle name="Normal 55 2 3 2" xfId="17446"/>
    <cellStyle name="Normal 55 2 4" xfId="12303"/>
    <cellStyle name="Normal 55 2 5" xfId="40378"/>
    <cellStyle name="Normal 55 2 6" xfId="45221"/>
    <cellStyle name="Normal 55 3" xfId="2748"/>
    <cellStyle name="Normal 55 3 2" xfId="7903"/>
    <cellStyle name="Normal 55 3 2 2" xfId="18686"/>
    <cellStyle name="Normal 55 3 3" xfId="13554"/>
    <cellStyle name="Normal 55 3 4" xfId="41614"/>
    <cellStyle name="Normal 55 3 5" xfId="46457"/>
    <cellStyle name="Normal 55 4" xfId="5613"/>
    <cellStyle name="Normal 55 4 2" xfId="16403"/>
    <cellStyle name="Normal 55 5" xfId="11232"/>
    <cellStyle name="Normal 55 6" xfId="39333"/>
    <cellStyle name="Normal 55 7" xfId="44179"/>
    <cellStyle name="Normal 550" xfId="1301"/>
    <cellStyle name="Normal 551" xfId="2363"/>
    <cellStyle name="Normal 552" xfId="2366"/>
    <cellStyle name="Normal 553" xfId="1298"/>
    <cellStyle name="Normal 553 2" xfId="3633"/>
    <cellStyle name="Normal 553 2 2" xfId="8780"/>
    <cellStyle name="Normal 553 2 2 2" xfId="19563"/>
    <cellStyle name="Normal 553 2 3" xfId="14431"/>
    <cellStyle name="Normal 553 2 4" xfId="42490"/>
    <cellStyle name="Normal 553 2 5" xfId="47333"/>
    <cellStyle name="Normal 553 3" xfId="6499"/>
    <cellStyle name="Normal 553 3 2" xfId="17282"/>
    <cellStyle name="Normal 553 4" xfId="12126"/>
    <cellStyle name="Normal 553 5" xfId="40216"/>
    <cellStyle name="Normal 553 6" xfId="45059"/>
    <cellStyle name="Normal 554" xfId="1300"/>
    <cellStyle name="Normal 554 2" xfId="3635"/>
    <cellStyle name="Normal 554 2 2" xfId="8782"/>
    <cellStyle name="Normal 554 2 2 2" xfId="19565"/>
    <cellStyle name="Normal 554 2 3" xfId="14433"/>
    <cellStyle name="Normal 554 2 4" xfId="42492"/>
    <cellStyle name="Normal 554 2 5" xfId="47335"/>
    <cellStyle name="Normal 554 3" xfId="6501"/>
    <cellStyle name="Normal 554 3 2" xfId="17284"/>
    <cellStyle name="Normal 554 4" xfId="12128"/>
    <cellStyle name="Normal 554 5" xfId="40218"/>
    <cellStyle name="Normal 554 6" xfId="45061"/>
    <cellStyle name="Normal 555" xfId="1823"/>
    <cellStyle name="Normal 555 2" xfId="4132"/>
    <cellStyle name="Normal 555 2 2" xfId="9279"/>
    <cellStyle name="Normal 555 2 2 2" xfId="20062"/>
    <cellStyle name="Normal 555 2 3" xfId="14930"/>
    <cellStyle name="Normal 555 2 4" xfId="42989"/>
    <cellStyle name="Normal 555 2 5" xfId="47832"/>
    <cellStyle name="Normal 555 3" xfId="6998"/>
    <cellStyle name="Normal 555 3 2" xfId="17781"/>
    <cellStyle name="Normal 555 4" xfId="12643"/>
    <cellStyle name="Normal 555 5" xfId="40713"/>
    <cellStyle name="Normal 555 6" xfId="45556"/>
    <cellStyle name="Normal 556" xfId="2374"/>
    <cellStyle name="Normal 556 2" xfId="4678"/>
    <cellStyle name="Normal 556 2 2" xfId="9825"/>
    <cellStyle name="Normal 556 2 2 2" xfId="20608"/>
    <cellStyle name="Normal 556 2 3" xfId="15476"/>
    <cellStyle name="Normal 556 2 4" xfId="43535"/>
    <cellStyle name="Normal 556 2 5" xfId="48378"/>
    <cellStyle name="Normal 556 3" xfId="7544"/>
    <cellStyle name="Normal 556 3 2" xfId="18327"/>
    <cellStyle name="Normal 556 4" xfId="13190"/>
    <cellStyle name="Normal 556 5" xfId="41259"/>
    <cellStyle name="Normal 556 6" xfId="46102"/>
    <cellStyle name="Normal 557" xfId="2384"/>
    <cellStyle name="Normal 557 2" xfId="4688"/>
    <cellStyle name="Normal 557 2 2" xfId="9835"/>
    <cellStyle name="Normal 557 2 2 2" xfId="20618"/>
    <cellStyle name="Normal 557 2 3" xfId="15486"/>
    <cellStyle name="Normal 557 2 4" xfId="43545"/>
    <cellStyle name="Normal 557 2 5" xfId="48388"/>
    <cellStyle name="Normal 557 3" xfId="7554"/>
    <cellStyle name="Normal 557 3 2" xfId="18337"/>
    <cellStyle name="Normal 557 4" xfId="13200"/>
    <cellStyle name="Normal 557 5" xfId="41269"/>
    <cellStyle name="Normal 557 6" xfId="46112"/>
    <cellStyle name="Normal 558" xfId="2375"/>
    <cellStyle name="Normal 558 2" xfId="4679"/>
    <cellStyle name="Normal 558 2 2" xfId="9826"/>
    <cellStyle name="Normal 558 2 2 2" xfId="20609"/>
    <cellStyle name="Normal 558 2 3" xfId="15477"/>
    <cellStyle name="Normal 558 2 4" xfId="43536"/>
    <cellStyle name="Normal 558 2 5" xfId="48379"/>
    <cellStyle name="Normal 558 3" xfId="7545"/>
    <cellStyle name="Normal 558 3 2" xfId="18328"/>
    <cellStyle name="Normal 558 4" xfId="13191"/>
    <cellStyle name="Normal 558 5" xfId="41260"/>
    <cellStyle name="Normal 558 6" xfId="46103"/>
    <cellStyle name="Normal 559" xfId="2378"/>
    <cellStyle name="Normal 559 2" xfId="4682"/>
    <cellStyle name="Normal 559 2 2" xfId="9829"/>
    <cellStyle name="Normal 559 2 2 2" xfId="20612"/>
    <cellStyle name="Normal 559 2 3" xfId="15480"/>
    <cellStyle name="Normal 559 2 4" xfId="43539"/>
    <cellStyle name="Normal 559 2 5" xfId="48382"/>
    <cellStyle name="Normal 559 3" xfId="7548"/>
    <cellStyle name="Normal 559 3 2" xfId="18331"/>
    <cellStyle name="Normal 559 4" xfId="13194"/>
    <cellStyle name="Normal 559 5" xfId="41263"/>
    <cellStyle name="Normal 559 6" xfId="46106"/>
    <cellStyle name="Normal 56" xfId="386"/>
    <cellStyle name="Normal 56 2" xfId="1482"/>
    <cellStyle name="Normal 56 2 2" xfId="3797"/>
    <cellStyle name="Normal 56 2 2 2" xfId="8944"/>
    <cellStyle name="Normal 56 2 2 2 2" xfId="19727"/>
    <cellStyle name="Normal 56 2 2 3" xfId="14595"/>
    <cellStyle name="Normal 56 2 2 4" xfId="42654"/>
    <cellStyle name="Normal 56 2 2 5" xfId="47497"/>
    <cellStyle name="Normal 56 2 3" xfId="6664"/>
    <cellStyle name="Normal 56 2 3 2" xfId="17447"/>
    <cellStyle name="Normal 56 2 4" xfId="12304"/>
    <cellStyle name="Normal 56 2 5" xfId="40379"/>
    <cellStyle name="Normal 56 2 6" xfId="45222"/>
    <cellStyle name="Normal 56 3" xfId="2749"/>
    <cellStyle name="Normal 56 3 2" xfId="7904"/>
    <cellStyle name="Normal 56 3 2 2" xfId="18687"/>
    <cellStyle name="Normal 56 3 3" xfId="13555"/>
    <cellStyle name="Normal 56 3 4" xfId="41615"/>
    <cellStyle name="Normal 56 3 5" xfId="46458"/>
    <cellStyle name="Normal 56 4" xfId="5614"/>
    <cellStyle name="Normal 56 4 2" xfId="16404"/>
    <cellStyle name="Normal 56 5" xfId="11233"/>
    <cellStyle name="Normal 56 6" xfId="39334"/>
    <cellStyle name="Normal 56 7" xfId="44180"/>
    <cellStyle name="Normal 560" xfId="2368"/>
    <cellStyle name="Normal 560 2" xfId="4672"/>
    <cellStyle name="Normal 560 2 2" xfId="9819"/>
    <cellStyle name="Normal 560 2 2 2" xfId="20602"/>
    <cellStyle name="Normal 560 2 3" xfId="15470"/>
    <cellStyle name="Normal 560 2 4" xfId="43529"/>
    <cellStyle name="Normal 560 2 5" xfId="48372"/>
    <cellStyle name="Normal 560 3" xfId="7538"/>
    <cellStyle name="Normal 560 3 2" xfId="18321"/>
    <cellStyle name="Normal 560 4" xfId="13184"/>
    <cellStyle name="Normal 560 5" xfId="41253"/>
    <cellStyle name="Normal 560 6" xfId="46096"/>
    <cellStyle name="Normal 561" xfId="2371"/>
    <cellStyle name="Normal 561 2" xfId="4675"/>
    <cellStyle name="Normal 561 2 2" xfId="9822"/>
    <cellStyle name="Normal 561 2 2 2" xfId="20605"/>
    <cellStyle name="Normal 561 2 3" xfId="15473"/>
    <cellStyle name="Normal 561 2 4" xfId="43532"/>
    <cellStyle name="Normal 561 2 5" xfId="48375"/>
    <cellStyle name="Normal 561 3" xfId="7541"/>
    <cellStyle name="Normal 561 3 2" xfId="18324"/>
    <cellStyle name="Normal 561 4" xfId="13187"/>
    <cellStyle name="Normal 561 5" xfId="41256"/>
    <cellStyle name="Normal 561 6" xfId="46099"/>
    <cellStyle name="Normal 562" xfId="2386"/>
    <cellStyle name="Normal 562 2" xfId="4690"/>
    <cellStyle name="Normal 562 2 2" xfId="9837"/>
    <cellStyle name="Normal 562 2 2 2" xfId="20620"/>
    <cellStyle name="Normal 562 2 3" xfId="15488"/>
    <cellStyle name="Normal 562 2 4" xfId="43547"/>
    <cellStyle name="Normal 562 2 5" xfId="48390"/>
    <cellStyle name="Normal 562 3" xfId="7556"/>
    <cellStyle name="Normal 562 3 2" xfId="18339"/>
    <cellStyle name="Normal 562 4" xfId="13202"/>
    <cellStyle name="Normal 562 5" xfId="41271"/>
    <cellStyle name="Normal 562 6" xfId="46114"/>
    <cellStyle name="Normal 563" xfId="2391"/>
    <cellStyle name="Normal 564" xfId="2385"/>
    <cellStyle name="Normal 564 2" xfId="4689"/>
    <cellStyle name="Normal 564 2 2" xfId="9836"/>
    <cellStyle name="Normal 564 2 2 2" xfId="20619"/>
    <cellStyle name="Normal 564 2 3" xfId="15487"/>
    <cellStyle name="Normal 564 2 4" xfId="43546"/>
    <cellStyle name="Normal 564 2 5" xfId="48389"/>
    <cellStyle name="Normal 564 3" xfId="7555"/>
    <cellStyle name="Normal 564 3 2" xfId="18338"/>
    <cellStyle name="Normal 564 4" xfId="13201"/>
    <cellStyle name="Normal 564 5" xfId="41270"/>
    <cellStyle name="Normal 564 6" xfId="46113"/>
    <cellStyle name="Normal 565" xfId="2372"/>
    <cellStyle name="Normal 565 2" xfId="4676"/>
    <cellStyle name="Normal 565 2 2" xfId="9823"/>
    <cellStyle name="Normal 565 2 2 2" xfId="20606"/>
    <cellStyle name="Normal 565 2 3" xfId="15474"/>
    <cellStyle name="Normal 565 2 4" xfId="43533"/>
    <cellStyle name="Normal 565 2 5" xfId="48376"/>
    <cellStyle name="Normal 565 3" xfId="7542"/>
    <cellStyle name="Normal 565 3 2" xfId="18325"/>
    <cellStyle name="Normal 565 4" xfId="13188"/>
    <cellStyle name="Normal 565 5" xfId="41257"/>
    <cellStyle name="Normal 565 6" xfId="46100"/>
    <cellStyle name="Normal 566" xfId="2383"/>
    <cellStyle name="Normal 566 2" xfId="4687"/>
    <cellStyle name="Normal 566 2 2" xfId="9834"/>
    <cellStyle name="Normal 566 2 2 2" xfId="20617"/>
    <cellStyle name="Normal 566 2 3" xfId="15485"/>
    <cellStyle name="Normal 566 2 4" xfId="43544"/>
    <cellStyle name="Normal 566 2 5" xfId="48387"/>
    <cellStyle name="Normal 566 3" xfId="5020"/>
    <cellStyle name="Normal 566 3 2" xfId="10168"/>
    <cellStyle name="Normal 566 3 2 2" xfId="20951"/>
    <cellStyle name="Normal 566 3 3" xfId="15817"/>
    <cellStyle name="Normal 566 3 4" xfId="43871"/>
    <cellStyle name="Normal 566 3 5" xfId="48714"/>
    <cellStyle name="Normal 566 4" xfId="7553"/>
    <cellStyle name="Normal 566 4 2" xfId="18336"/>
    <cellStyle name="Normal 566 5" xfId="13199"/>
    <cellStyle name="Normal 566 6" xfId="41268"/>
    <cellStyle name="Normal 566 7" xfId="46111"/>
    <cellStyle name="Normal 567" xfId="2388"/>
    <cellStyle name="Normal 567 2" xfId="4692"/>
    <cellStyle name="Normal 567 2 2" xfId="9839"/>
    <cellStyle name="Normal 567 2 2 2" xfId="20622"/>
    <cellStyle name="Normal 567 2 3" xfId="15490"/>
    <cellStyle name="Normal 567 2 4" xfId="43549"/>
    <cellStyle name="Normal 567 2 5" xfId="48392"/>
    <cellStyle name="Normal 567 3" xfId="7558"/>
    <cellStyle name="Normal 567 3 2" xfId="18341"/>
    <cellStyle name="Normal 567 4" xfId="13204"/>
    <cellStyle name="Normal 567 5" xfId="41273"/>
    <cellStyle name="Normal 567 6" xfId="46116"/>
    <cellStyle name="Normal 568" xfId="2396"/>
    <cellStyle name="Normal 568 2" xfId="4698"/>
    <cellStyle name="Normal 568 2 2" xfId="9845"/>
    <cellStyle name="Normal 568 2 2 2" xfId="20628"/>
    <cellStyle name="Normal 568 2 3" xfId="15496"/>
    <cellStyle name="Normal 568 2 4" xfId="43555"/>
    <cellStyle name="Normal 568 2 5" xfId="48398"/>
    <cellStyle name="Normal 568 3" xfId="7564"/>
    <cellStyle name="Normal 568 3 2" xfId="18347"/>
    <cellStyle name="Normal 568 4" xfId="13210"/>
    <cellStyle name="Normal 568 5" xfId="41279"/>
    <cellStyle name="Normal 568 6" xfId="46122"/>
    <cellStyle name="Normal 569" xfId="2394"/>
    <cellStyle name="Normal 569 2" xfId="4696"/>
    <cellStyle name="Normal 569 2 2" xfId="9843"/>
    <cellStyle name="Normal 569 2 2 2" xfId="20626"/>
    <cellStyle name="Normal 569 2 3" xfId="15494"/>
    <cellStyle name="Normal 569 2 4" xfId="43553"/>
    <cellStyle name="Normal 569 2 5" xfId="48396"/>
    <cellStyle name="Normal 569 3" xfId="7562"/>
    <cellStyle name="Normal 569 3 2" xfId="18345"/>
    <cellStyle name="Normal 569 4" xfId="13208"/>
    <cellStyle name="Normal 569 5" xfId="41277"/>
    <cellStyle name="Normal 569 6" xfId="46120"/>
    <cellStyle name="Normal 57" xfId="387"/>
    <cellStyle name="Normal 57 2" xfId="1483"/>
    <cellStyle name="Normal 57 2 2" xfId="3798"/>
    <cellStyle name="Normal 57 2 2 2" xfId="8945"/>
    <cellStyle name="Normal 57 2 2 2 2" xfId="19728"/>
    <cellStyle name="Normal 57 2 2 3" xfId="14596"/>
    <cellStyle name="Normal 57 2 2 4" xfId="42655"/>
    <cellStyle name="Normal 57 2 2 5" xfId="47498"/>
    <cellStyle name="Normal 57 2 3" xfId="6665"/>
    <cellStyle name="Normal 57 2 3 2" xfId="17448"/>
    <cellStyle name="Normal 57 2 4" xfId="12305"/>
    <cellStyle name="Normal 57 2 5" xfId="40380"/>
    <cellStyle name="Normal 57 2 6" xfId="45223"/>
    <cellStyle name="Normal 57 3" xfId="2750"/>
    <cellStyle name="Normal 57 3 2" xfId="7905"/>
    <cellStyle name="Normal 57 3 2 2" xfId="18688"/>
    <cellStyle name="Normal 57 3 3" xfId="13556"/>
    <cellStyle name="Normal 57 3 4" xfId="41616"/>
    <cellStyle name="Normal 57 3 5" xfId="46459"/>
    <cellStyle name="Normal 57 4" xfId="5615"/>
    <cellStyle name="Normal 57 4 2" xfId="16405"/>
    <cellStyle name="Normal 57 5" xfId="11234"/>
    <cellStyle name="Normal 57 6" xfId="39335"/>
    <cellStyle name="Normal 57 7" xfId="44181"/>
    <cellStyle name="Normal 570" xfId="2393"/>
    <cellStyle name="Normal 570 2" xfId="4695"/>
    <cellStyle name="Normal 570 2 2" xfId="9842"/>
    <cellStyle name="Normal 570 2 2 2" xfId="20625"/>
    <cellStyle name="Normal 570 2 3" xfId="15493"/>
    <cellStyle name="Normal 570 2 4" xfId="43552"/>
    <cellStyle name="Normal 570 2 5" xfId="48395"/>
    <cellStyle name="Normal 570 3" xfId="7561"/>
    <cellStyle name="Normal 570 3 2" xfId="18344"/>
    <cellStyle name="Normal 570 4" xfId="13207"/>
    <cellStyle name="Normal 570 5" xfId="41276"/>
    <cellStyle name="Normal 570 6" xfId="46119"/>
    <cellStyle name="Normal 571" xfId="2382"/>
    <cellStyle name="Normal 571 2" xfId="4686"/>
    <cellStyle name="Normal 571 2 2" xfId="9833"/>
    <cellStyle name="Normal 571 2 2 2" xfId="20616"/>
    <cellStyle name="Normal 571 2 3" xfId="15484"/>
    <cellStyle name="Normal 571 2 4" xfId="43543"/>
    <cellStyle name="Normal 571 2 5" xfId="48386"/>
    <cellStyle name="Normal 571 3" xfId="7552"/>
    <cellStyle name="Normal 571 3 2" xfId="18335"/>
    <cellStyle name="Normal 571 4" xfId="13198"/>
    <cellStyle name="Normal 571 5" xfId="41267"/>
    <cellStyle name="Normal 571 6" xfId="46110"/>
    <cellStyle name="Normal 572" xfId="2395"/>
    <cellStyle name="Normal 572 2" xfId="4697"/>
    <cellStyle name="Normal 572 2 2" xfId="9844"/>
    <cellStyle name="Normal 572 2 2 2" xfId="20627"/>
    <cellStyle name="Normal 572 2 3" xfId="15495"/>
    <cellStyle name="Normal 572 2 4" xfId="43554"/>
    <cellStyle name="Normal 572 2 5" xfId="48397"/>
    <cellStyle name="Normal 572 3" xfId="7563"/>
    <cellStyle name="Normal 572 3 2" xfId="18346"/>
    <cellStyle name="Normal 572 4" xfId="13209"/>
    <cellStyle name="Normal 572 5" xfId="41278"/>
    <cellStyle name="Normal 572 6" xfId="46121"/>
    <cellStyle name="Normal 573" xfId="2397"/>
    <cellStyle name="Normal 573 2" xfId="4699"/>
    <cellStyle name="Normal 573 2 2" xfId="9846"/>
    <cellStyle name="Normal 573 2 2 2" xfId="20629"/>
    <cellStyle name="Normal 573 2 3" xfId="15497"/>
    <cellStyle name="Normal 573 2 4" xfId="43556"/>
    <cellStyle name="Normal 573 2 5" xfId="48399"/>
    <cellStyle name="Normal 573 3" xfId="7565"/>
    <cellStyle name="Normal 573 3 2" xfId="18348"/>
    <cellStyle name="Normal 573 4" xfId="13211"/>
    <cellStyle name="Normal 573 5" xfId="41280"/>
    <cellStyle name="Normal 573 6" xfId="46123"/>
    <cellStyle name="Normal 574" xfId="2413"/>
    <cellStyle name="Normal 574 2" xfId="4715"/>
    <cellStyle name="Normal 574 2 2" xfId="9862"/>
    <cellStyle name="Normal 574 2 2 2" xfId="20645"/>
    <cellStyle name="Normal 574 2 3" xfId="15513"/>
    <cellStyle name="Normal 574 2 4" xfId="43572"/>
    <cellStyle name="Normal 574 2 5" xfId="48415"/>
    <cellStyle name="Normal 574 3" xfId="7581"/>
    <cellStyle name="Normal 574 3 2" xfId="18364"/>
    <cellStyle name="Normal 574 4" xfId="13227"/>
    <cellStyle name="Normal 574 5" xfId="41296"/>
    <cellStyle name="Normal 574 6" xfId="46139"/>
    <cellStyle name="Normal 575" xfId="2417"/>
    <cellStyle name="Normal 575 2" xfId="4719"/>
    <cellStyle name="Normal 575 2 2" xfId="9866"/>
    <cellStyle name="Normal 575 2 2 2" xfId="20649"/>
    <cellStyle name="Normal 575 2 3" xfId="15517"/>
    <cellStyle name="Normal 575 2 4" xfId="43576"/>
    <cellStyle name="Normal 575 2 5" xfId="48419"/>
    <cellStyle name="Normal 575 3" xfId="7585"/>
    <cellStyle name="Normal 575 3 2" xfId="18368"/>
    <cellStyle name="Normal 575 4" xfId="13231"/>
    <cellStyle name="Normal 575 5" xfId="41300"/>
    <cellStyle name="Normal 575 6" xfId="46143"/>
    <cellStyle name="Normal 576" xfId="2418"/>
    <cellStyle name="Normal 576 2" xfId="4720"/>
    <cellStyle name="Normal 576 2 2" xfId="9867"/>
    <cellStyle name="Normal 576 2 2 2" xfId="20650"/>
    <cellStyle name="Normal 576 2 3" xfId="15518"/>
    <cellStyle name="Normal 576 2 4" xfId="43577"/>
    <cellStyle name="Normal 576 2 5" xfId="48420"/>
    <cellStyle name="Normal 576 3" xfId="7586"/>
    <cellStyle name="Normal 576 3 2" xfId="18369"/>
    <cellStyle name="Normal 576 4" xfId="13232"/>
    <cellStyle name="Normal 576 5" xfId="41301"/>
    <cellStyle name="Normal 576 6" xfId="46144"/>
    <cellStyle name="Normal 577" xfId="2419"/>
    <cellStyle name="Normal 577 2" xfId="4721"/>
    <cellStyle name="Normal 577 2 2" xfId="9868"/>
    <cellStyle name="Normal 577 2 2 2" xfId="20651"/>
    <cellStyle name="Normal 577 2 3" xfId="15519"/>
    <cellStyle name="Normal 577 2 4" xfId="43578"/>
    <cellStyle name="Normal 577 2 5" xfId="48421"/>
    <cellStyle name="Normal 577 3" xfId="7587"/>
    <cellStyle name="Normal 577 3 2" xfId="18370"/>
    <cellStyle name="Normal 577 4" xfId="13233"/>
    <cellStyle name="Normal 577 5" xfId="41302"/>
    <cellStyle name="Normal 577 6" xfId="46145"/>
    <cellStyle name="Normal 578" xfId="2420"/>
    <cellStyle name="Normal 578 2" xfId="4722"/>
    <cellStyle name="Normal 578 2 2" xfId="9869"/>
    <cellStyle name="Normal 578 2 2 2" xfId="20652"/>
    <cellStyle name="Normal 578 2 3" xfId="15520"/>
    <cellStyle name="Normal 578 2 4" xfId="43579"/>
    <cellStyle name="Normal 578 2 5" xfId="48422"/>
    <cellStyle name="Normal 578 3" xfId="7588"/>
    <cellStyle name="Normal 578 3 2" xfId="18371"/>
    <cellStyle name="Normal 578 4" xfId="13234"/>
    <cellStyle name="Normal 578 5" xfId="41303"/>
    <cellStyle name="Normal 578 6" xfId="46146"/>
    <cellStyle name="Normal 579" xfId="2421"/>
    <cellStyle name="Normal 579 2" xfId="4723"/>
    <cellStyle name="Normal 579 2 2" xfId="9870"/>
    <cellStyle name="Normal 579 2 2 2" xfId="20653"/>
    <cellStyle name="Normal 579 2 3" xfId="15521"/>
    <cellStyle name="Normal 579 2 4" xfId="43580"/>
    <cellStyle name="Normal 579 2 5" xfId="48423"/>
    <cellStyle name="Normal 579 3" xfId="7589"/>
    <cellStyle name="Normal 579 3 2" xfId="18372"/>
    <cellStyle name="Normal 579 4" xfId="13235"/>
    <cellStyle name="Normal 579 5" xfId="41304"/>
    <cellStyle name="Normal 579 6" xfId="46147"/>
    <cellStyle name="Normal 58" xfId="388"/>
    <cellStyle name="Normal 58 2" xfId="1484"/>
    <cellStyle name="Normal 58 2 2" xfId="3799"/>
    <cellStyle name="Normal 58 2 2 2" xfId="8946"/>
    <cellStyle name="Normal 58 2 2 2 2" xfId="19729"/>
    <cellStyle name="Normal 58 2 2 3" xfId="14597"/>
    <cellStyle name="Normal 58 2 2 4" xfId="42656"/>
    <cellStyle name="Normal 58 2 2 5" xfId="47499"/>
    <cellStyle name="Normal 58 2 3" xfId="6666"/>
    <cellStyle name="Normal 58 2 3 2" xfId="17449"/>
    <cellStyle name="Normal 58 2 4" xfId="12306"/>
    <cellStyle name="Normal 58 2 5" xfId="40381"/>
    <cellStyle name="Normal 58 2 6" xfId="45224"/>
    <cellStyle name="Normal 58 3" xfId="2751"/>
    <cellStyle name="Normal 58 3 2" xfId="7906"/>
    <cellStyle name="Normal 58 3 2 2" xfId="18689"/>
    <cellStyle name="Normal 58 3 3" xfId="13557"/>
    <cellStyle name="Normal 58 3 4" xfId="41617"/>
    <cellStyle name="Normal 58 3 5" xfId="46460"/>
    <cellStyle name="Normal 58 4" xfId="5616"/>
    <cellStyle name="Normal 58 4 2" xfId="16406"/>
    <cellStyle name="Normal 58 5" xfId="11235"/>
    <cellStyle name="Normal 58 6" xfId="39336"/>
    <cellStyle name="Normal 58 7" xfId="44182"/>
    <cellStyle name="Normal 580" xfId="2422"/>
    <cellStyle name="Normal 580 2" xfId="4724"/>
    <cellStyle name="Normal 580 2 2" xfId="9871"/>
    <cellStyle name="Normal 580 2 2 2" xfId="20654"/>
    <cellStyle name="Normal 580 2 3" xfId="15522"/>
    <cellStyle name="Normal 580 2 4" xfId="43581"/>
    <cellStyle name="Normal 580 2 5" xfId="48424"/>
    <cellStyle name="Normal 580 3" xfId="7590"/>
    <cellStyle name="Normal 580 3 2" xfId="18373"/>
    <cellStyle name="Normal 580 4" xfId="13236"/>
    <cellStyle name="Normal 580 5" xfId="41305"/>
    <cellStyle name="Normal 580 6" xfId="46148"/>
    <cellStyle name="Normal 581" xfId="2423"/>
    <cellStyle name="Normal 581 2" xfId="4725"/>
    <cellStyle name="Normal 581 2 2" xfId="9872"/>
    <cellStyle name="Normal 581 2 2 2" xfId="20655"/>
    <cellStyle name="Normal 581 2 3" xfId="15523"/>
    <cellStyle name="Normal 581 2 4" xfId="43582"/>
    <cellStyle name="Normal 581 2 5" xfId="48425"/>
    <cellStyle name="Normal 581 3" xfId="7591"/>
    <cellStyle name="Normal 581 3 2" xfId="18374"/>
    <cellStyle name="Normal 581 4" xfId="13237"/>
    <cellStyle name="Normal 581 5" xfId="41306"/>
    <cellStyle name="Normal 581 6" xfId="46149"/>
    <cellStyle name="Normal 582" xfId="2424"/>
    <cellStyle name="Normal 582 2" xfId="4726"/>
    <cellStyle name="Normal 582 2 2" xfId="9873"/>
    <cellStyle name="Normal 582 2 2 2" xfId="20656"/>
    <cellStyle name="Normal 582 2 3" xfId="15524"/>
    <cellStyle name="Normal 582 2 4" xfId="43583"/>
    <cellStyle name="Normal 582 2 5" xfId="48426"/>
    <cellStyle name="Normal 582 3" xfId="7592"/>
    <cellStyle name="Normal 582 3 2" xfId="18375"/>
    <cellStyle name="Normal 582 4" xfId="13238"/>
    <cellStyle name="Normal 582 5" xfId="41307"/>
    <cellStyle name="Normal 582 6" xfId="46150"/>
    <cellStyle name="Normal 583" xfId="2425"/>
    <cellStyle name="Normal 583 2" xfId="4727"/>
    <cellStyle name="Normal 583 2 2" xfId="9874"/>
    <cellStyle name="Normal 583 2 2 2" xfId="20657"/>
    <cellStyle name="Normal 583 2 3" xfId="15525"/>
    <cellStyle name="Normal 583 2 4" xfId="43584"/>
    <cellStyle name="Normal 583 2 5" xfId="48427"/>
    <cellStyle name="Normal 583 3" xfId="7593"/>
    <cellStyle name="Normal 583 3 2" xfId="18376"/>
    <cellStyle name="Normal 583 4" xfId="13239"/>
    <cellStyle name="Normal 583 5" xfId="41308"/>
    <cellStyle name="Normal 583 6" xfId="46151"/>
    <cellStyle name="Normal 584" xfId="2412"/>
    <cellStyle name="Normal 584 2" xfId="4714"/>
    <cellStyle name="Normal 584 2 2" xfId="9861"/>
    <cellStyle name="Normal 584 2 2 2" xfId="20644"/>
    <cellStyle name="Normal 584 2 3" xfId="15512"/>
    <cellStyle name="Normal 584 2 4" xfId="43571"/>
    <cellStyle name="Normal 584 2 5" xfId="48414"/>
    <cellStyle name="Normal 584 3" xfId="7580"/>
    <cellStyle name="Normal 584 3 2" xfId="18363"/>
    <cellStyle name="Normal 584 4" xfId="13226"/>
    <cellStyle name="Normal 584 5" xfId="41295"/>
    <cellStyle name="Normal 584 6" xfId="46138"/>
    <cellStyle name="Normal 585" xfId="2426"/>
    <cellStyle name="Normal 585 2" xfId="4728"/>
    <cellStyle name="Normal 585 2 2" xfId="9875"/>
    <cellStyle name="Normal 585 2 2 2" xfId="20658"/>
    <cellStyle name="Normal 585 2 3" xfId="15526"/>
    <cellStyle name="Normal 585 2 4" xfId="43585"/>
    <cellStyle name="Normal 585 2 5" xfId="48428"/>
    <cellStyle name="Normal 585 3" xfId="7594"/>
    <cellStyle name="Normal 585 3 2" xfId="18377"/>
    <cellStyle name="Normal 585 4" xfId="13240"/>
    <cellStyle name="Normal 585 5" xfId="41309"/>
    <cellStyle name="Normal 585 6" xfId="46152"/>
    <cellStyle name="Normal 586" xfId="2427"/>
    <cellStyle name="Normal 586 2" xfId="4729"/>
    <cellStyle name="Normal 586 2 2" xfId="9876"/>
    <cellStyle name="Normal 586 2 2 2" xfId="20659"/>
    <cellStyle name="Normal 586 2 3" xfId="15527"/>
    <cellStyle name="Normal 586 2 4" xfId="43586"/>
    <cellStyle name="Normal 586 2 5" xfId="48429"/>
    <cellStyle name="Normal 586 3" xfId="7595"/>
    <cellStyle name="Normal 586 3 2" xfId="18378"/>
    <cellStyle name="Normal 586 4" xfId="13241"/>
    <cellStyle name="Normal 586 5" xfId="41310"/>
    <cellStyle name="Normal 586 6" xfId="46153"/>
    <cellStyle name="Normal 587" xfId="2428"/>
    <cellStyle name="Normal 587 2" xfId="4730"/>
    <cellStyle name="Normal 587 2 2" xfId="9877"/>
    <cellStyle name="Normal 587 2 2 2" xfId="20660"/>
    <cellStyle name="Normal 587 2 3" xfId="15528"/>
    <cellStyle name="Normal 587 2 4" xfId="43587"/>
    <cellStyle name="Normal 587 2 5" xfId="48430"/>
    <cellStyle name="Normal 587 3" xfId="7596"/>
    <cellStyle name="Normal 587 3 2" xfId="18379"/>
    <cellStyle name="Normal 587 4" xfId="13242"/>
    <cellStyle name="Normal 587 5" xfId="41311"/>
    <cellStyle name="Normal 587 6" xfId="46154"/>
    <cellStyle name="Normal 588" xfId="2429"/>
    <cellStyle name="Normal 588 2" xfId="4731"/>
    <cellStyle name="Normal 588 2 2" xfId="9878"/>
    <cellStyle name="Normal 588 2 2 2" xfId="20661"/>
    <cellStyle name="Normal 588 2 3" xfId="15529"/>
    <cellStyle name="Normal 588 2 4" xfId="43588"/>
    <cellStyle name="Normal 588 2 5" xfId="48431"/>
    <cellStyle name="Normal 588 3" xfId="7597"/>
    <cellStyle name="Normal 588 3 2" xfId="18380"/>
    <cellStyle name="Normal 588 4" xfId="13243"/>
    <cellStyle name="Normal 588 5" xfId="41312"/>
    <cellStyle name="Normal 588 6" xfId="46155"/>
    <cellStyle name="Normal 589" xfId="2430"/>
    <cellStyle name="Normal 589 2" xfId="4732"/>
    <cellStyle name="Normal 589 2 2" xfId="9879"/>
    <cellStyle name="Normal 589 2 2 2" xfId="20662"/>
    <cellStyle name="Normal 589 2 3" xfId="15530"/>
    <cellStyle name="Normal 589 2 4" xfId="43589"/>
    <cellStyle name="Normal 589 2 5" xfId="48432"/>
    <cellStyle name="Normal 589 3" xfId="7598"/>
    <cellStyle name="Normal 589 3 2" xfId="18381"/>
    <cellStyle name="Normal 589 4" xfId="13244"/>
    <cellStyle name="Normal 589 5" xfId="41313"/>
    <cellStyle name="Normal 589 6" xfId="46156"/>
    <cellStyle name="Normal 59" xfId="389"/>
    <cellStyle name="Normal 59 2" xfId="1485"/>
    <cellStyle name="Normal 59 2 2" xfId="3800"/>
    <cellStyle name="Normal 59 2 2 2" xfId="8947"/>
    <cellStyle name="Normal 59 2 2 2 2" xfId="19730"/>
    <cellStyle name="Normal 59 2 2 3" xfId="14598"/>
    <cellStyle name="Normal 59 2 2 4" xfId="42657"/>
    <cellStyle name="Normal 59 2 2 5" xfId="47500"/>
    <cellStyle name="Normal 59 2 3" xfId="6667"/>
    <cellStyle name="Normal 59 2 3 2" xfId="17450"/>
    <cellStyle name="Normal 59 2 4" xfId="12307"/>
    <cellStyle name="Normal 59 2 5" xfId="40382"/>
    <cellStyle name="Normal 59 2 6" xfId="45225"/>
    <cellStyle name="Normal 59 3" xfId="2752"/>
    <cellStyle name="Normal 59 3 2" xfId="7907"/>
    <cellStyle name="Normal 59 3 2 2" xfId="18690"/>
    <cellStyle name="Normal 59 3 3" xfId="13558"/>
    <cellStyle name="Normal 59 3 4" xfId="41618"/>
    <cellStyle name="Normal 59 3 5" xfId="46461"/>
    <cellStyle name="Normal 59 4" xfId="5617"/>
    <cellStyle name="Normal 59 4 2" xfId="16407"/>
    <cellStyle name="Normal 59 5" xfId="11236"/>
    <cellStyle name="Normal 59 6" xfId="39337"/>
    <cellStyle name="Normal 59 7" xfId="44183"/>
    <cellStyle name="Normal 590" xfId="2411"/>
    <cellStyle name="Normal 590 2" xfId="4713"/>
    <cellStyle name="Normal 590 2 2" xfId="9860"/>
    <cellStyle name="Normal 590 2 2 2" xfId="20643"/>
    <cellStyle name="Normal 590 2 3" xfId="15511"/>
    <cellStyle name="Normal 590 2 4" xfId="43570"/>
    <cellStyle name="Normal 590 2 5" xfId="48413"/>
    <cellStyle name="Normal 590 3" xfId="7579"/>
    <cellStyle name="Normal 590 3 2" xfId="18362"/>
    <cellStyle name="Normal 590 4" xfId="13225"/>
    <cellStyle name="Normal 590 5" xfId="41294"/>
    <cellStyle name="Normal 590 6" xfId="46137"/>
    <cellStyle name="Normal 591" xfId="2431"/>
    <cellStyle name="Normal 591 2" xfId="4733"/>
    <cellStyle name="Normal 591 2 2" xfId="9880"/>
    <cellStyle name="Normal 591 2 2 2" xfId="20663"/>
    <cellStyle name="Normal 591 2 3" xfId="15531"/>
    <cellStyle name="Normal 591 2 4" xfId="43590"/>
    <cellStyle name="Normal 591 2 5" xfId="48433"/>
    <cellStyle name="Normal 591 3" xfId="7599"/>
    <cellStyle name="Normal 591 3 2" xfId="18382"/>
    <cellStyle name="Normal 591 4" xfId="13245"/>
    <cellStyle name="Normal 591 5" xfId="41314"/>
    <cellStyle name="Normal 591 6" xfId="46157"/>
    <cellStyle name="Normal 592" xfId="2432"/>
    <cellStyle name="Normal 592 2" xfId="4734"/>
    <cellStyle name="Normal 592 2 2" xfId="9881"/>
    <cellStyle name="Normal 592 2 2 2" xfId="20664"/>
    <cellStyle name="Normal 592 2 3" xfId="15532"/>
    <cellStyle name="Normal 592 2 4" xfId="43591"/>
    <cellStyle name="Normal 592 2 5" xfId="48434"/>
    <cellStyle name="Normal 592 3" xfId="7600"/>
    <cellStyle name="Normal 592 3 2" xfId="18383"/>
    <cellStyle name="Normal 592 4" xfId="13246"/>
    <cellStyle name="Normal 592 5" xfId="41315"/>
    <cellStyle name="Normal 592 6" xfId="46158"/>
    <cellStyle name="Normal 593" xfId="2433"/>
    <cellStyle name="Normal 593 2" xfId="4735"/>
    <cellStyle name="Normal 593 2 2" xfId="9882"/>
    <cellStyle name="Normal 593 2 2 2" xfId="20665"/>
    <cellStyle name="Normal 593 2 3" xfId="15533"/>
    <cellStyle name="Normal 593 2 4" xfId="43592"/>
    <cellStyle name="Normal 593 2 5" xfId="48435"/>
    <cellStyle name="Normal 593 3" xfId="7601"/>
    <cellStyle name="Normal 593 3 2" xfId="18384"/>
    <cellStyle name="Normal 593 4" xfId="13247"/>
    <cellStyle name="Normal 593 5" xfId="41316"/>
    <cellStyle name="Normal 593 6" xfId="46159"/>
    <cellStyle name="Normal 594" xfId="2446"/>
    <cellStyle name="Normal 594 2" xfId="4748"/>
    <cellStyle name="Normal 594 2 2" xfId="9895"/>
    <cellStyle name="Normal 594 2 2 2" xfId="20678"/>
    <cellStyle name="Normal 594 2 3" xfId="15546"/>
    <cellStyle name="Normal 594 2 4" xfId="43605"/>
    <cellStyle name="Normal 594 2 5" xfId="48448"/>
    <cellStyle name="Normal 594 3" xfId="7614"/>
    <cellStyle name="Normal 594 3 2" xfId="18397"/>
    <cellStyle name="Normal 594 4" xfId="13260"/>
    <cellStyle name="Normal 594 5" xfId="41329"/>
    <cellStyle name="Normal 594 6" xfId="46172"/>
    <cellStyle name="Normal 595" xfId="2448"/>
    <cellStyle name="Normal 595 2" xfId="4750"/>
    <cellStyle name="Normal 595 2 2" xfId="9897"/>
    <cellStyle name="Normal 595 2 2 2" xfId="20680"/>
    <cellStyle name="Normal 595 2 3" xfId="15548"/>
    <cellStyle name="Normal 595 2 4" xfId="43607"/>
    <cellStyle name="Normal 595 2 5" xfId="48450"/>
    <cellStyle name="Normal 595 3" xfId="7616"/>
    <cellStyle name="Normal 595 3 2" xfId="18399"/>
    <cellStyle name="Normal 595 4" xfId="13262"/>
    <cellStyle name="Normal 595 5" xfId="41331"/>
    <cellStyle name="Normal 595 6" xfId="46174"/>
    <cellStyle name="Normal 596" xfId="2461"/>
    <cellStyle name="Normal 596 2" xfId="4763"/>
    <cellStyle name="Normal 596 2 2" xfId="9910"/>
    <cellStyle name="Normal 596 2 2 2" xfId="20693"/>
    <cellStyle name="Normal 596 2 3" xfId="15561"/>
    <cellStyle name="Normal 596 2 4" xfId="43620"/>
    <cellStyle name="Normal 596 2 5" xfId="48463"/>
    <cellStyle name="Normal 596 3" xfId="7629"/>
    <cellStyle name="Normal 596 3 2" xfId="18412"/>
    <cellStyle name="Normal 596 4" xfId="13275"/>
    <cellStyle name="Normal 596 5" xfId="41344"/>
    <cellStyle name="Normal 596 6" xfId="46187"/>
    <cellStyle name="Normal 597" xfId="2464"/>
    <cellStyle name="Normal 597 2" xfId="4766"/>
    <cellStyle name="Normal 597 2 2" xfId="9913"/>
    <cellStyle name="Normal 597 2 2 2" xfId="20696"/>
    <cellStyle name="Normal 597 2 3" xfId="15564"/>
    <cellStyle name="Normal 597 2 4" xfId="43623"/>
    <cellStyle name="Normal 597 2 5" xfId="48466"/>
    <cellStyle name="Normal 597 3" xfId="7632"/>
    <cellStyle name="Normal 597 3 2" xfId="18415"/>
    <cellStyle name="Normal 597 4" xfId="13278"/>
    <cellStyle name="Normal 597 5" xfId="41347"/>
    <cellStyle name="Normal 597 6" xfId="46190"/>
    <cellStyle name="Normal 598" xfId="2465"/>
    <cellStyle name="Normal 598 2" xfId="4767"/>
    <cellStyle name="Normal 598 2 2" xfId="9914"/>
    <cellStyle name="Normal 598 2 2 2" xfId="20697"/>
    <cellStyle name="Normal 598 2 3" xfId="15565"/>
    <cellStyle name="Normal 598 2 4" xfId="43624"/>
    <cellStyle name="Normal 598 2 5" xfId="48467"/>
    <cellStyle name="Normal 598 3" xfId="7633"/>
    <cellStyle name="Normal 598 3 2" xfId="18416"/>
    <cellStyle name="Normal 598 4" xfId="13279"/>
    <cellStyle name="Normal 598 5" xfId="41348"/>
    <cellStyle name="Normal 598 6" xfId="46191"/>
    <cellStyle name="Normal 599" xfId="2466"/>
    <cellStyle name="Normal 599 2" xfId="4768"/>
    <cellStyle name="Normal 599 2 2" xfId="9915"/>
    <cellStyle name="Normal 599 2 2 2" xfId="20698"/>
    <cellStyle name="Normal 599 2 3" xfId="15566"/>
    <cellStyle name="Normal 599 2 4" xfId="43625"/>
    <cellStyle name="Normal 599 2 5" xfId="48468"/>
    <cellStyle name="Normal 599 3" xfId="7634"/>
    <cellStyle name="Normal 599 3 2" xfId="18417"/>
    <cellStyle name="Normal 599 4" xfId="13280"/>
    <cellStyle name="Normal 599 5" xfId="41349"/>
    <cellStyle name="Normal 599 6" xfId="46192"/>
    <cellStyle name="Normal 6" xfId="390"/>
    <cellStyle name="Normal 60" xfId="391"/>
    <cellStyle name="Normal 60 2" xfId="1486"/>
    <cellStyle name="Normal 60 2 2" xfId="3801"/>
    <cellStyle name="Normal 60 2 2 2" xfId="8948"/>
    <cellStyle name="Normal 60 2 2 2 2" xfId="19731"/>
    <cellStyle name="Normal 60 2 2 3" xfId="14599"/>
    <cellStyle name="Normal 60 2 2 4" xfId="42658"/>
    <cellStyle name="Normal 60 2 2 5" xfId="47501"/>
    <cellStyle name="Normal 60 2 3" xfId="6668"/>
    <cellStyle name="Normal 60 2 3 2" xfId="17451"/>
    <cellStyle name="Normal 60 2 4" xfId="12308"/>
    <cellStyle name="Normal 60 2 5" xfId="40383"/>
    <cellStyle name="Normal 60 2 6" xfId="45226"/>
    <cellStyle name="Normal 60 3" xfId="2753"/>
    <cellStyle name="Normal 60 3 2" xfId="7908"/>
    <cellStyle name="Normal 60 3 2 2" xfId="18691"/>
    <cellStyle name="Normal 60 3 3" xfId="13559"/>
    <cellStyle name="Normal 60 3 4" xfId="41619"/>
    <cellStyle name="Normal 60 3 5" xfId="46462"/>
    <cellStyle name="Normal 60 4" xfId="5618"/>
    <cellStyle name="Normal 60 4 2" xfId="16408"/>
    <cellStyle name="Normal 60 5" xfId="11237"/>
    <cellStyle name="Normal 60 6" xfId="39338"/>
    <cellStyle name="Normal 60 7" xfId="44184"/>
    <cellStyle name="Normal 600" xfId="2467"/>
    <cellStyle name="Normal 600 2" xfId="4769"/>
    <cellStyle name="Normal 600 2 2" xfId="9916"/>
    <cellStyle name="Normal 600 2 2 2" xfId="20699"/>
    <cellStyle name="Normal 600 2 3" xfId="15567"/>
    <cellStyle name="Normal 600 2 4" xfId="43626"/>
    <cellStyle name="Normal 600 2 5" xfId="48469"/>
    <cellStyle name="Normal 600 3" xfId="7635"/>
    <cellStyle name="Normal 600 3 2" xfId="18418"/>
    <cellStyle name="Normal 600 4" xfId="13281"/>
    <cellStyle name="Normal 600 5" xfId="41350"/>
    <cellStyle name="Normal 600 6" xfId="46193"/>
    <cellStyle name="Normal 601" xfId="2468"/>
    <cellStyle name="Normal 601 2" xfId="4770"/>
    <cellStyle name="Normal 601 2 2" xfId="9917"/>
    <cellStyle name="Normal 601 2 2 2" xfId="20700"/>
    <cellStyle name="Normal 601 2 3" xfId="15568"/>
    <cellStyle name="Normal 601 2 4" xfId="43627"/>
    <cellStyle name="Normal 601 2 5" xfId="48470"/>
    <cellStyle name="Normal 601 3" xfId="7636"/>
    <cellStyle name="Normal 601 3 2" xfId="18419"/>
    <cellStyle name="Normal 601 4" xfId="13282"/>
    <cellStyle name="Normal 601 5" xfId="41351"/>
    <cellStyle name="Normal 601 6" xfId="46194"/>
    <cellStyle name="Normal 602" xfId="2469"/>
    <cellStyle name="Normal 602 2" xfId="4771"/>
    <cellStyle name="Normal 602 2 2" xfId="9918"/>
    <cellStyle name="Normal 602 2 2 2" xfId="20701"/>
    <cellStyle name="Normal 602 2 3" xfId="15569"/>
    <cellStyle name="Normal 602 2 4" xfId="43628"/>
    <cellStyle name="Normal 602 2 5" xfId="48471"/>
    <cellStyle name="Normal 602 3" xfId="7637"/>
    <cellStyle name="Normal 602 3 2" xfId="18420"/>
    <cellStyle name="Normal 602 4" xfId="13283"/>
    <cellStyle name="Normal 602 5" xfId="41352"/>
    <cellStyle name="Normal 602 6" xfId="46195"/>
    <cellStyle name="Normal 603" xfId="2470"/>
    <cellStyle name="Normal 603 2" xfId="4772"/>
    <cellStyle name="Normal 603 2 2" xfId="9919"/>
    <cellStyle name="Normal 603 2 2 2" xfId="20702"/>
    <cellStyle name="Normal 603 2 3" xfId="15570"/>
    <cellStyle name="Normal 603 2 4" xfId="43629"/>
    <cellStyle name="Normal 603 2 5" xfId="48472"/>
    <cellStyle name="Normal 603 3" xfId="4996"/>
    <cellStyle name="Normal 603 3 2" xfId="10144"/>
    <cellStyle name="Normal 603 3 2 2" xfId="20927"/>
    <cellStyle name="Normal 603 3 3" xfId="15794"/>
    <cellStyle name="Normal 603 3 4" xfId="43847"/>
    <cellStyle name="Normal 603 3 5" xfId="48690"/>
    <cellStyle name="Normal 603 4" xfId="7638"/>
    <cellStyle name="Normal 603 4 2" xfId="18421"/>
    <cellStyle name="Normal 603 5" xfId="13284"/>
    <cellStyle name="Normal 603 6" xfId="41353"/>
    <cellStyle name="Normal 603 7" xfId="46196"/>
    <cellStyle name="Normal 604" xfId="2471"/>
    <cellStyle name="Normal 604 2" xfId="4773"/>
    <cellStyle name="Normal 604 2 2" xfId="9920"/>
    <cellStyle name="Normal 604 2 2 2" xfId="20703"/>
    <cellStyle name="Normal 604 2 3" xfId="15571"/>
    <cellStyle name="Normal 604 2 4" xfId="43630"/>
    <cellStyle name="Normal 604 2 5" xfId="48473"/>
    <cellStyle name="Normal 604 3" xfId="7639"/>
    <cellStyle name="Normal 604 3 2" xfId="18422"/>
    <cellStyle name="Normal 604 4" xfId="13285"/>
    <cellStyle name="Normal 604 5" xfId="41354"/>
    <cellStyle name="Normal 604 6" xfId="46197"/>
    <cellStyle name="Normal 605" xfId="2472"/>
    <cellStyle name="Normal 605 2" xfId="4774"/>
    <cellStyle name="Normal 605 2 2" xfId="9921"/>
    <cellStyle name="Normal 605 2 2 2" xfId="20704"/>
    <cellStyle name="Normal 605 2 3" xfId="15572"/>
    <cellStyle name="Normal 605 2 4" xfId="43631"/>
    <cellStyle name="Normal 605 2 5" xfId="48474"/>
    <cellStyle name="Normal 605 3" xfId="7640"/>
    <cellStyle name="Normal 605 3 2" xfId="18423"/>
    <cellStyle name="Normal 605 4" xfId="13286"/>
    <cellStyle name="Normal 605 5" xfId="41355"/>
    <cellStyle name="Normal 605 6" xfId="46198"/>
    <cellStyle name="Normal 606" xfId="2474"/>
    <cellStyle name="Normal 606 2" xfId="4776"/>
    <cellStyle name="Normal 606 2 2" xfId="9923"/>
    <cellStyle name="Normal 606 2 2 2" xfId="20706"/>
    <cellStyle name="Normal 606 2 3" xfId="15574"/>
    <cellStyle name="Normal 606 2 4" xfId="43633"/>
    <cellStyle name="Normal 606 2 5" xfId="48476"/>
    <cellStyle name="Normal 606 3" xfId="7642"/>
    <cellStyle name="Normal 606 3 2" xfId="18425"/>
    <cellStyle name="Normal 606 4" xfId="13288"/>
    <cellStyle name="Normal 606 5" xfId="41357"/>
    <cellStyle name="Normal 606 6" xfId="46200"/>
    <cellStyle name="Normal 607" xfId="2475"/>
    <cellStyle name="Normal 607 2" xfId="4777"/>
    <cellStyle name="Normal 607 2 2" xfId="9924"/>
    <cellStyle name="Normal 607 2 2 2" xfId="20707"/>
    <cellStyle name="Normal 607 2 3" xfId="15575"/>
    <cellStyle name="Normal 607 2 4" xfId="43634"/>
    <cellStyle name="Normal 607 2 5" xfId="48477"/>
    <cellStyle name="Normal 607 3" xfId="7643"/>
    <cellStyle name="Normal 607 3 2" xfId="18426"/>
    <cellStyle name="Normal 607 4" xfId="13289"/>
    <cellStyle name="Normal 607 5" xfId="41358"/>
    <cellStyle name="Normal 607 6" xfId="46201"/>
    <cellStyle name="Normal 608" xfId="2476"/>
    <cellStyle name="Normal 608 2" xfId="4778"/>
    <cellStyle name="Normal 608 2 2" xfId="9925"/>
    <cellStyle name="Normal 608 2 2 2" xfId="20708"/>
    <cellStyle name="Normal 608 2 3" xfId="15576"/>
    <cellStyle name="Normal 608 2 4" xfId="43635"/>
    <cellStyle name="Normal 608 2 5" xfId="48478"/>
    <cellStyle name="Normal 608 3" xfId="7644"/>
    <cellStyle name="Normal 608 3 2" xfId="18427"/>
    <cellStyle name="Normal 608 4" xfId="13290"/>
    <cellStyle name="Normal 608 5" xfId="41359"/>
    <cellStyle name="Normal 608 6" xfId="46202"/>
    <cellStyle name="Normal 609" xfId="2477"/>
    <cellStyle name="Normal 609 2" xfId="4779"/>
    <cellStyle name="Normal 609 2 2" xfId="9926"/>
    <cellStyle name="Normal 609 2 2 2" xfId="20709"/>
    <cellStyle name="Normal 609 2 3" xfId="15577"/>
    <cellStyle name="Normal 609 2 4" xfId="43636"/>
    <cellStyle name="Normal 609 2 5" xfId="48479"/>
    <cellStyle name="Normal 609 3" xfId="7645"/>
    <cellStyle name="Normal 609 3 2" xfId="18428"/>
    <cellStyle name="Normal 609 4" xfId="13291"/>
    <cellStyle name="Normal 609 5" xfId="41360"/>
    <cellStyle name="Normal 609 6" xfId="46203"/>
    <cellStyle name="Normal 61" xfId="392"/>
    <cellStyle name="Normal 61 2" xfId="1487"/>
    <cellStyle name="Normal 61 2 2" xfId="3802"/>
    <cellStyle name="Normal 61 2 2 2" xfId="8949"/>
    <cellStyle name="Normal 61 2 2 2 2" xfId="19732"/>
    <cellStyle name="Normal 61 2 2 3" xfId="14600"/>
    <cellStyle name="Normal 61 2 2 4" xfId="42659"/>
    <cellStyle name="Normal 61 2 2 5" xfId="47502"/>
    <cellStyle name="Normal 61 2 3" xfId="6669"/>
    <cellStyle name="Normal 61 2 3 2" xfId="17452"/>
    <cellStyle name="Normal 61 2 4" xfId="12309"/>
    <cellStyle name="Normal 61 2 5" xfId="40384"/>
    <cellStyle name="Normal 61 2 6" xfId="45227"/>
    <cellStyle name="Normal 61 3" xfId="2754"/>
    <cellStyle name="Normal 61 3 2" xfId="7909"/>
    <cellStyle name="Normal 61 3 2 2" xfId="18692"/>
    <cellStyle name="Normal 61 3 3" xfId="13560"/>
    <cellStyle name="Normal 61 3 4" xfId="41620"/>
    <cellStyle name="Normal 61 3 5" xfId="46463"/>
    <cellStyle name="Normal 61 4" xfId="5619"/>
    <cellStyle name="Normal 61 4 2" xfId="16409"/>
    <cellStyle name="Normal 61 5" xfId="11238"/>
    <cellStyle name="Normal 61 6" xfId="39339"/>
    <cellStyle name="Normal 61 7" xfId="44185"/>
    <cellStyle name="Normal 610" xfId="2478"/>
    <cellStyle name="Normal 610 2" xfId="4780"/>
    <cellStyle name="Normal 610 2 2" xfId="9927"/>
    <cellStyle name="Normal 610 2 2 2" xfId="20710"/>
    <cellStyle name="Normal 610 2 3" xfId="15578"/>
    <cellStyle name="Normal 610 2 4" xfId="43637"/>
    <cellStyle name="Normal 610 2 5" xfId="48480"/>
    <cellStyle name="Normal 610 3" xfId="7646"/>
    <cellStyle name="Normal 610 3 2" xfId="18429"/>
    <cellStyle name="Normal 610 4" xfId="13292"/>
    <cellStyle name="Normal 610 5" xfId="41361"/>
    <cellStyle name="Normal 610 6" xfId="46204"/>
    <cellStyle name="Normal 611" xfId="2479"/>
    <cellStyle name="Normal 611 2" xfId="4781"/>
    <cellStyle name="Normal 611 2 2" xfId="9928"/>
    <cellStyle name="Normal 611 2 2 2" xfId="20711"/>
    <cellStyle name="Normal 611 2 3" xfId="15579"/>
    <cellStyle name="Normal 611 2 4" xfId="43638"/>
    <cellStyle name="Normal 611 2 5" xfId="48481"/>
    <cellStyle name="Normal 611 3" xfId="7647"/>
    <cellStyle name="Normal 611 3 2" xfId="18430"/>
    <cellStyle name="Normal 611 4" xfId="13293"/>
    <cellStyle name="Normal 611 5" xfId="41362"/>
    <cellStyle name="Normal 611 6" xfId="46205"/>
    <cellStyle name="Normal 612" xfId="2480"/>
    <cellStyle name="Normal 612 2" xfId="4782"/>
    <cellStyle name="Normal 612 2 2" xfId="9929"/>
    <cellStyle name="Normal 612 2 2 2" xfId="20712"/>
    <cellStyle name="Normal 612 2 3" xfId="15580"/>
    <cellStyle name="Normal 612 2 4" xfId="43639"/>
    <cellStyle name="Normal 612 2 5" xfId="48482"/>
    <cellStyle name="Normal 612 3" xfId="7648"/>
    <cellStyle name="Normal 612 3 2" xfId="18431"/>
    <cellStyle name="Normal 612 4" xfId="13294"/>
    <cellStyle name="Normal 612 5" xfId="41363"/>
    <cellStyle name="Normal 612 6" xfId="46206"/>
    <cellStyle name="Normal 613" xfId="2481"/>
    <cellStyle name="Normal 613 2" xfId="4783"/>
    <cellStyle name="Normal 613 2 2" xfId="9930"/>
    <cellStyle name="Normal 613 2 2 2" xfId="20713"/>
    <cellStyle name="Normal 613 2 3" xfId="15581"/>
    <cellStyle name="Normal 613 2 4" xfId="43640"/>
    <cellStyle name="Normal 613 2 5" xfId="48483"/>
    <cellStyle name="Normal 613 3" xfId="7649"/>
    <cellStyle name="Normal 613 3 2" xfId="18432"/>
    <cellStyle name="Normal 613 4" xfId="13295"/>
    <cellStyle name="Normal 613 5" xfId="41364"/>
    <cellStyle name="Normal 613 6" xfId="46207"/>
    <cellStyle name="Normal 614" xfId="2482"/>
    <cellStyle name="Normal 614 2" xfId="4784"/>
    <cellStyle name="Normal 614 2 2" xfId="9931"/>
    <cellStyle name="Normal 614 2 2 2" xfId="20714"/>
    <cellStyle name="Normal 614 2 3" xfId="15582"/>
    <cellStyle name="Normal 614 2 4" xfId="43641"/>
    <cellStyle name="Normal 614 2 5" xfId="48484"/>
    <cellStyle name="Normal 614 3" xfId="7650"/>
    <cellStyle name="Normal 614 3 2" xfId="18433"/>
    <cellStyle name="Normal 614 4" xfId="13296"/>
    <cellStyle name="Normal 614 5" xfId="41365"/>
    <cellStyle name="Normal 614 6" xfId="46208"/>
    <cellStyle name="Normal 615" xfId="2483"/>
    <cellStyle name="Normal 615 2" xfId="4785"/>
    <cellStyle name="Normal 615 2 2" xfId="9932"/>
    <cellStyle name="Normal 615 2 2 2" xfId="20715"/>
    <cellStyle name="Normal 615 2 3" xfId="15583"/>
    <cellStyle name="Normal 615 2 4" xfId="43642"/>
    <cellStyle name="Normal 615 2 5" xfId="48485"/>
    <cellStyle name="Normal 615 3" xfId="7651"/>
    <cellStyle name="Normal 615 3 2" xfId="18434"/>
    <cellStyle name="Normal 615 4" xfId="13297"/>
    <cellStyle name="Normal 615 5" xfId="41366"/>
    <cellStyle name="Normal 615 6" xfId="46209"/>
    <cellStyle name="Normal 616" xfId="2484"/>
    <cellStyle name="Normal 616 2" xfId="4786"/>
    <cellStyle name="Normal 616 2 2" xfId="9933"/>
    <cellStyle name="Normal 616 2 2 2" xfId="20716"/>
    <cellStyle name="Normal 616 2 3" xfId="15584"/>
    <cellStyle name="Normal 616 2 4" xfId="43643"/>
    <cellStyle name="Normal 616 2 5" xfId="48486"/>
    <cellStyle name="Normal 616 3" xfId="7652"/>
    <cellStyle name="Normal 616 3 2" xfId="18435"/>
    <cellStyle name="Normal 616 4" xfId="13298"/>
    <cellStyle name="Normal 616 5" xfId="41367"/>
    <cellStyle name="Normal 616 6" xfId="46210"/>
    <cellStyle name="Normal 617" xfId="2485"/>
    <cellStyle name="Normal 617 2" xfId="4787"/>
    <cellStyle name="Normal 617 2 2" xfId="9934"/>
    <cellStyle name="Normal 617 2 2 2" xfId="20717"/>
    <cellStyle name="Normal 617 2 3" xfId="15585"/>
    <cellStyle name="Normal 617 2 4" xfId="43644"/>
    <cellStyle name="Normal 617 2 5" xfId="48487"/>
    <cellStyle name="Normal 617 3" xfId="7653"/>
    <cellStyle name="Normal 617 3 2" xfId="18436"/>
    <cellStyle name="Normal 617 4" xfId="13299"/>
    <cellStyle name="Normal 617 5" xfId="41368"/>
    <cellStyle name="Normal 617 6" xfId="46211"/>
    <cellStyle name="Normal 618" xfId="2486"/>
    <cellStyle name="Normal 618 2" xfId="4788"/>
    <cellStyle name="Normal 618 2 2" xfId="9935"/>
    <cellStyle name="Normal 618 2 2 2" xfId="20718"/>
    <cellStyle name="Normal 618 2 3" xfId="15586"/>
    <cellStyle name="Normal 618 2 4" xfId="43645"/>
    <cellStyle name="Normal 618 2 5" xfId="48488"/>
    <cellStyle name="Normal 618 3" xfId="7654"/>
    <cellStyle name="Normal 618 3 2" xfId="18437"/>
    <cellStyle name="Normal 618 4" xfId="13300"/>
    <cellStyle name="Normal 618 5" xfId="41369"/>
    <cellStyle name="Normal 618 6" xfId="46212"/>
    <cellStyle name="Normal 619" xfId="2487"/>
    <cellStyle name="Normal 619 2" xfId="4789"/>
    <cellStyle name="Normal 619 2 2" xfId="9936"/>
    <cellStyle name="Normal 619 2 2 2" xfId="20719"/>
    <cellStyle name="Normal 619 2 3" xfId="15587"/>
    <cellStyle name="Normal 619 2 4" xfId="43646"/>
    <cellStyle name="Normal 619 2 5" xfId="48489"/>
    <cellStyle name="Normal 619 3" xfId="7655"/>
    <cellStyle name="Normal 619 3 2" xfId="18438"/>
    <cellStyle name="Normal 619 4" xfId="13301"/>
    <cellStyle name="Normal 619 5" xfId="41370"/>
    <cellStyle name="Normal 619 6" xfId="46213"/>
    <cellStyle name="Normal 62" xfId="393"/>
    <cellStyle name="Normal 62 2" xfId="1488"/>
    <cellStyle name="Normal 62 2 2" xfId="3803"/>
    <cellStyle name="Normal 62 2 2 2" xfId="8950"/>
    <cellStyle name="Normal 62 2 2 2 2" xfId="19733"/>
    <cellStyle name="Normal 62 2 2 3" xfId="14601"/>
    <cellStyle name="Normal 62 2 2 4" xfId="42660"/>
    <cellStyle name="Normal 62 2 2 5" xfId="47503"/>
    <cellStyle name="Normal 62 2 3" xfId="6670"/>
    <cellStyle name="Normal 62 2 3 2" xfId="17453"/>
    <cellStyle name="Normal 62 2 4" xfId="12310"/>
    <cellStyle name="Normal 62 2 5" xfId="40385"/>
    <cellStyle name="Normal 62 2 6" xfId="45228"/>
    <cellStyle name="Normal 62 3" xfId="2755"/>
    <cellStyle name="Normal 62 3 2" xfId="7910"/>
    <cellStyle name="Normal 62 3 2 2" xfId="18693"/>
    <cellStyle name="Normal 62 3 3" xfId="13561"/>
    <cellStyle name="Normal 62 3 4" xfId="41621"/>
    <cellStyle name="Normal 62 3 5" xfId="46464"/>
    <cellStyle name="Normal 62 4" xfId="5620"/>
    <cellStyle name="Normal 62 4 2" xfId="16410"/>
    <cellStyle name="Normal 62 5" xfId="11239"/>
    <cellStyle name="Normal 62 6" xfId="39340"/>
    <cellStyle name="Normal 62 7" xfId="44186"/>
    <cellStyle name="Normal 620" xfId="2488"/>
    <cellStyle name="Normal 620 2" xfId="4790"/>
    <cellStyle name="Normal 620 2 2" xfId="9937"/>
    <cellStyle name="Normal 620 2 2 2" xfId="20720"/>
    <cellStyle name="Normal 620 2 3" xfId="15588"/>
    <cellStyle name="Normal 620 2 4" xfId="43647"/>
    <cellStyle name="Normal 620 2 5" xfId="48490"/>
    <cellStyle name="Normal 620 3" xfId="7656"/>
    <cellStyle name="Normal 620 3 2" xfId="18439"/>
    <cellStyle name="Normal 620 4" xfId="13302"/>
    <cellStyle name="Normal 620 5" xfId="41371"/>
    <cellStyle name="Normal 620 6" xfId="46214"/>
    <cellStyle name="Normal 621" xfId="2489"/>
    <cellStyle name="Normal 621 2" xfId="4791"/>
    <cellStyle name="Normal 621 2 2" xfId="9938"/>
    <cellStyle name="Normal 621 2 2 2" xfId="20721"/>
    <cellStyle name="Normal 621 2 3" xfId="15589"/>
    <cellStyle name="Normal 621 2 4" xfId="43648"/>
    <cellStyle name="Normal 621 2 5" xfId="48491"/>
    <cellStyle name="Normal 621 3" xfId="7657"/>
    <cellStyle name="Normal 621 3 2" xfId="18440"/>
    <cellStyle name="Normal 621 4" xfId="13303"/>
    <cellStyle name="Normal 621 5" xfId="41372"/>
    <cellStyle name="Normal 621 6" xfId="46215"/>
    <cellStyle name="Normal 622" xfId="2490"/>
    <cellStyle name="Normal 622 2" xfId="4792"/>
    <cellStyle name="Normal 622 2 2" xfId="9939"/>
    <cellStyle name="Normal 622 2 2 2" xfId="20722"/>
    <cellStyle name="Normal 622 2 3" xfId="15590"/>
    <cellStyle name="Normal 622 2 4" xfId="43649"/>
    <cellStyle name="Normal 622 2 5" xfId="48492"/>
    <cellStyle name="Normal 622 3" xfId="7658"/>
    <cellStyle name="Normal 622 3 2" xfId="18441"/>
    <cellStyle name="Normal 622 4" xfId="13304"/>
    <cellStyle name="Normal 622 5" xfId="41373"/>
    <cellStyle name="Normal 622 6" xfId="46216"/>
    <cellStyle name="Normal 623" xfId="2491"/>
    <cellStyle name="Normal 623 2" xfId="4793"/>
    <cellStyle name="Normal 623 2 2" xfId="9940"/>
    <cellStyle name="Normal 623 2 2 2" xfId="20723"/>
    <cellStyle name="Normal 623 2 3" xfId="15591"/>
    <cellStyle name="Normal 623 2 4" xfId="43650"/>
    <cellStyle name="Normal 623 2 5" xfId="48493"/>
    <cellStyle name="Normal 623 3" xfId="7659"/>
    <cellStyle name="Normal 623 3 2" xfId="18442"/>
    <cellStyle name="Normal 623 4" xfId="13305"/>
    <cellStyle name="Normal 623 5" xfId="41374"/>
    <cellStyle name="Normal 623 6" xfId="46217"/>
    <cellStyle name="Normal 624" xfId="2492"/>
    <cellStyle name="Normal 624 2" xfId="4794"/>
    <cellStyle name="Normal 624 2 2" xfId="9941"/>
    <cellStyle name="Normal 624 2 2 2" xfId="20724"/>
    <cellStyle name="Normal 624 2 3" xfId="15592"/>
    <cellStyle name="Normal 624 2 4" xfId="43651"/>
    <cellStyle name="Normal 624 2 5" xfId="48494"/>
    <cellStyle name="Normal 624 3" xfId="7660"/>
    <cellStyle name="Normal 624 3 2" xfId="18443"/>
    <cellStyle name="Normal 624 4" xfId="13306"/>
    <cellStyle name="Normal 624 5" xfId="41375"/>
    <cellStyle name="Normal 624 6" xfId="46218"/>
    <cellStyle name="Normal 625" xfId="2493"/>
    <cellStyle name="Normal 625 2" xfId="4795"/>
    <cellStyle name="Normal 625 2 2" xfId="9942"/>
    <cellStyle name="Normal 625 2 2 2" xfId="20725"/>
    <cellStyle name="Normal 625 2 3" xfId="15593"/>
    <cellStyle name="Normal 625 2 4" xfId="43652"/>
    <cellStyle name="Normal 625 2 5" xfId="48495"/>
    <cellStyle name="Normal 625 3" xfId="7661"/>
    <cellStyle name="Normal 625 3 2" xfId="18444"/>
    <cellStyle name="Normal 625 4" xfId="13307"/>
    <cellStyle name="Normal 625 5" xfId="41376"/>
    <cellStyle name="Normal 625 6" xfId="46219"/>
    <cellStyle name="Normal 626" xfId="2495"/>
    <cellStyle name="Normal 626 2" xfId="4797"/>
    <cellStyle name="Normal 626 2 2" xfId="9944"/>
    <cellStyle name="Normal 626 2 2 2" xfId="20727"/>
    <cellStyle name="Normal 626 2 3" xfId="15595"/>
    <cellStyle name="Normal 626 2 4" xfId="43654"/>
    <cellStyle name="Normal 626 2 5" xfId="48497"/>
    <cellStyle name="Normal 626 3" xfId="7663"/>
    <cellStyle name="Normal 626 3 2" xfId="18446"/>
    <cellStyle name="Normal 626 4" xfId="13309"/>
    <cellStyle name="Normal 626 5" xfId="41378"/>
    <cellStyle name="Normal 626 6" xfId="46221"/>
    <cellStyle name="Normal 627" xfId="2512"/>
    <cellStyle name="Normal 627 2" xfId="4814"/>
    <cellStyle name="Normal 627 2 2" xfId="9961"/>
    <cellStyle name="Normal 627 2 2 2" xfId="20744"/>
    <cellStyle name="Normal 627 2 3" xfId="15612"/>
    <cellStyle name="Normal 627 2 4" xfId="43671"/>
    <cellStyle name="Normal 627 2 5" xfId="48514"/>
    <cellStyle name="Normal 627 3" xfId="7680"/>
    <cellStyle name="Normal 627 3 2" xfId="18463"/>
    <cellStyle name="Normal 627 4" xfId="13326"/>
    <cellStyle name="Normal 627 5" xfId="38928"/>
    <cellStyle name="Normal 627 6" xfId="39149"/>
    <cellStyle name="Normal 627 7" xfId="43997"/>
    <cellStyle name="Normal 627 8" xfId="43935"/>
    <cellStyle name="Normal 627 8 2 2" xfId="35"/>
    <cellStyle name="Normal 628" xfId="2514"/>
    <cellStyle name="Normal 628 2" xfId="4816"/>
    <cellStyle name="Normal 628 2 2" xfId="9963"/>
    <cellStyle name="Normal 628 2 2 2" xfId="20746"/>
    <cellStyle name="Normal 628 2 3" xfId="15614"/>
    <cellStyle name="Normal 628 2 4" xfId="43673"/>
    <cellStyle name="Normal 628 2 5" xfId="48516"/>
    <cellStyle name="Normal 628 3" xfId="7682"/>
    <cellStyle name="Normal 628 3 2" xfId="18465"/>
    <cellStyle name="Normal 628 4" xfId="13328"/>
    <cellStyle name="Normal 628 5" xfId="41396"/>
    <cellStyle name="Normal 628 6" xfId="46239"/>
    <cellStyle name="Normal 629" xfId="2528"/>
    <cellStyle name="Normal 629 2" xfId="4830"/>
    <cellStyle name="Normal 629 2 2" xfId="9977"/>
    <cellStyle name="Normal 629 2 2 2" xfId="20760"/>
    <cellStyle name="Normal 629 2 3" xfId="15628"/>
    <cellStyle name="Normal 629 2 4" xfId="43687"/>
    <cellStyle name="Normal 629 2 5" xfId="48530"/>
    <cellStyle name="Normal 629 3" xfId="7696"/>
    <cellStyle name="Normal 629 3 2" xfId="18479"/>
    <cellStyle name="Normal 629 4" xfId="13343"/>
    <cellStyle name="Normal 629 5" xfId="41410"/>
    <cellStyle name="Normal 629 6" xfId="46253"/>
    <cellStyle name="Normal 63" xfId="394"/>
    <cellStyle name="Normal 63 2" xfId="1489"/>
    <cellStyle name="Normal 63 2 2" xfId="3804"/>
    <cellStyle name="Normal 63 2 2 2" xfId="8951"/>
    <cellStyle name="Normal 63 2 2 2 2" xfId="19734"/>
    <cellStyle name="Normal 63 2 2 3" xfId="14602"/>
    <cellStyle name="Normal 63 2 2 4" xfId="42661"/>
    <cellStyle name="Normal 63 2 2 5" xfId="47504"/>
    <cellStyle name="Normal 63 2 3" xfId="6671"/>
    <cellStyle name="Normal 63 2 3 2" xfId="17454"/>
    <cellStyle name="Normal 63 2 4" xfId="12311"/>
    <cellStyle name="Normal 63 2 5" xfId="40386"/>
    <cellStyle name="Normal 63 2 6" xfId="45229"/>
    <cellStyle name="Normal 63 3" xfId="2756"/>
    <cellStyle name="Normal 63 3 2" xfId="7911"/>
    <cellStyle name="Normal 63 3 2 2" xfId="18694"/>
    <cellStyle name="Normal 63 3 3" xfId="13562"/>
    <cellStyle name="Normal 63 3 4" xfId="41622"/>
    <cellStyle name="Normal 63 3 5" xfId="46465"/>
    <cellStyle name="Normal 63 4" xfId="5621"/>
    <cellStyle name="Normal 63 4 2" xfId="16411"/>
    <cellStyle name="Normal 63 5" xfId="11240"/>
    <cellStyle name="Normal 63 6" xfId="39341"/>
    <cellStyle name="Normal 63 7" xfId="44187"/>
    <cellStyle name="Normal 630" xfId="2530"/>
    <cellStyle name="Normal 630 2" xfId="4832"/>
    <cellStyle name="Normal 630 2 2" xfId="9979"/>
    <cellStyle name="Normal 630 2 2 2" xfId="20762"/>
    <cellStyle name="Normal 630 2 3" xfId="15630"/>
    <cellStyle name="Normal 630 2 4" xfId="43689"/>
    <cellStyle name="Normal 630 2 5" xfId="48532"/>
    <cellStyle name="Normal 630 3" xfId="7698"/>
    <cellStyle name="Normal 630 3 2" xfId="18481"/>
    <cellStyle name="Normal 630 4" xfId="13345"/>
    <cellStyle name="Normal 630 5" xfId="41412"/>
    <cellStyle name="Normal 630 6" xfId="46255"/>
    <cellStyle name="Normal 631" xfId="2529"/>
    <cellStyle name="Normal 631 2" xfId="4831"/>
    <cellStyle name="Normal 631 2 2" xfId="9978"/>
    <cellStyle name="Normal 631 2 2 2" xfId="20761"/>
    <cellStyle name="Normal 631 2 3" xfId="15629"/>
    <cellStyle name="Normal 631 2 4" xfId="43688"/>
    <cellStyle name="Normal 631 2 5" xfId="48531"/>
    <cellStyle name="Normal 631 3" xfId="7697"/>
    <cellStyle name="Normal 631 3 2" xfId="18480"/>
    <cellStyle name="Normal 631 4" xfId="13344"/>
    <cellStyle name="Normal 631 5" xfId="41411"/>
    <cellStyle name="Normal 631 6" xfId="46254"/>
    <cellStyle name="Normal 632" xfId="2532"/>
    <cellStyle name="Normal 632 2" xfId="4834"/>
    <cellStyle name="Normal 632 2 2" xfId="9981"/>
    <cellStyle name="Normal 632 2 2 2" xfId="20764"/>
    <cellStyle name="Normal 632 2 3" xfId="15632"/>
    <cellStyle name="Normal 632 2 4" xfId="43691"/>
    <cellStyle name="Normal 632 2 5" xfId="48534"/>
    <cellStyle name="Normal 632 3" xfId="7700"/>
    <cellStyle name="Normal 632 3 2" xfId="18483"/>
    <cellStyle name="Normal 632 4" xfId="13347"/>
    <cellStyle name="Normal 632 5" xfId="41413"/>
    <cellStyle name="Normal 632 6" xfId="46256"/>
    <cellStyle name="Normal 633" xfId="2533"/>
    <cellStyle name="Normal 633 2" xfId="4835"/>
    <cellStyle name="Normal 633 2 2" xfId="9982"/>
    <cellStyle name="Normal 633 2 2 2" xfId="20765"/>
    <cellStyle name="Normal 633 2 3" xfId="15633"/>
    <cellStyle name="Normal 633 2 4" xfId="43692"/>
    <cellStyle name="Normal 633 2 5" xfId="48535"/>
    <cellStyle name="Normal 633 3" xfId="7701"/>
    <cellStyle name="Normal 633 3 2" xfId="18484"/>
    <cellStyle name="Normal 633 4" xfId="13348"/>
    <cellStyle name="Normal 633 5" xfId="41414"/>
    <cellStyle name="Normal 633 6" xfId="46257"/>
    <cellStyle name="Normal 634" xfId="2534"/>
    <cellStyle name="Normal 634 2" xfId="4836"/>
    <cellStyle name="Normal 634 2 2" xfId="9983"/>
    <cellStyle name="Normal 634 2 2 2" xfId="20766"/>
    <cellStyle name="Normal 634 2 3" xfId="15634"/>
    <cellStyle name="Normal 634 2 4" xfId="43693"/>
    <cellStyle name="Normal 634 2 5" xfId="48536"/>
    <cellStyle name="Normal 634 3" xfId="7702"/>
    <cellStyle name="Normal 634 3 2" xfId="18485"/>
    <cellStyle name="Normal 634 4" xfId="13349"/>
    <cellStyle name="Normal 634 5" xfId="41415"/>
    <cellStyle name="Normal 634 6" xfId="46258"/>
    <cellStyle name="Normal 635" xfId="2535"/>
    <cellStyle name="Normal 635 2" xfId="4837"/>
    <cellStyle name="Normal 635 2 2" xfId="9984"/>
    <cellStyle name="Normal 635 2 2 2" xfId="20767"/>
    <cellStyle name="Normal 635 2 3" xfId="15635"/>
    <cellStyle name="Normal 635 2 4" xfId="43694"/>
    <cellStyle name="Normal 635 2 5" xfId="48537"/>
    <cellStyle name="Normal 635 3" xfId="7703"/>
    <cellStyle name="Normal 635 3 2" xfId="18486"/>
    <cellStyle name="Normal 635 4" xfId="13350"/>
    <cellStyle name="Normal 635 5" xfId="41416"/>
    <cellStyle name="Normal 635 6" xfId="46259"/>
    <cellStyle name="Normal 636" xfId="2536"/>
    <cellStyle name="Normal 636 2" xfId="4838"/>
    <cellStyle name="Normal 636 2 2" xfId="9985"/>
    <cellStyle name="Normal 636 2 2 2" xfId="20768"/>
    <cellStyle name="Normal 636 2 3" xfId="15636"/>
    <cellStyle name="Normal 636 2 4" xfId="43695"/>
    <cellStyle name="Normal 636 2 5" xfId="48538"/>
    <cellStyle name="Normal 636 3" xfId="7704"/>
    <cellStyle name="Normal 636 3 2" xfId="18487"/>
    <cellStyle name="Normal 636 4" xfId="13351"/>
    <cellStyle name="Normal 636 5" xfId="41417"/>
    <cellStyle name="Normal 636 6" xfId="46260"/>
    <cellStyle name="Normal 637" xfId="2539"/>
    <cellStyle name="Normal 637 2" xfId="4841"/>
    <cellStyle name="Normal 637 2 2" xfId="9988"/>
    <cellStyle name="Normal 637 2 2 2" xfId="20771"/>
    <cellStyle name="Normal 637 2 3" xfId="15639"/>
    <cellStyle name="Normal 637 2 4" xfId="43698"/>
    <cellStyle name="Normal 637 2 5" xfId="48541"/>
    <cellStyle name="Normal 637 3" xfId="7707"/>
    <cellStyle name="Normal 637 3 2" xfId="18490"/>
    <cellStyle name="Normal 637 4" xfId="13354"/>
    <cellStyle name="Normal 637 5" xfId="41420"/>
    <cellStyle name="Normal 637 6" xfId="46263"/>
    <cellStyle name="Normal 638" xfId="2540"/>
    <cellStyle name="Normal 638 2" xfId="4842"/>
    <cellStyle name="Normal 638 2 2" xfId="9989"/>
    <cellStyle name="Normal 638 2 2 2" xfId="20772"/>
    <cellStyle name="Normal 638 2 3" xfId="15640"/>
    <cellStyle name="Normal 638 2 4" xfId="43699"/>
    <cellStyle name="Normal 638 2 5" xfId="48542"/>
    <cellStyle name="Normal 638 3" xfId="7708"/>
    <cellStyle name="Normal 638 3 2" xfId="18491"/>
    <cellStyle name="Normal 638 4" xfId="13355"/>
    <cellStyle name="Normal 638 5" xfId="41421"/>
    <cellStyle name="Normal 638 6" xfId="46264"/>
    <cellStyle name="Normal 639" xfId="2538"/>
    <cellStyle name="Normal 639 2" xfId="4840"/>
    <cellStyle name="Normal 639 2 2" xfId="9987"/>
    <cellStyle name="Normal 639 2 2 2" xfId="20770"/>
    <cellStyle name="Normal 639 2 3" xfId="15638"/>
    <cellStyle name="Normal 639 2 4" xfId="43697"/>
    <cellStyle name="Normal 639 2 5" xfId="48540"/>
    <cellStyle name="Normal 639 3" xfId="7706"/>
    <cellStyle name="Normal 639 3 2" xfId="18489"/>
    <cellStyle name="Normal 639 4" xfId="13353"/>
    <cellStyle name="Normal 639 5" xfId="41419"/>
    <cellStyle name="Normal 639 6" xfId="46262"/>
    <cellStyle name="Normal 64" xfId="395"/>
    <cellStyle name="Normal 64 2" xfId="1490"/>
    <cellStyle name="Normal 64 2 2" xfId="3805"/>
    <cellStyle name="Normal 64 2 2 2" xfId="8952"/>
    <cellStyle name="Normal 64 2 2 2 2" xfId="19735"/>
    <cellStyle name="Normal 64 2 2 3" xfId="14603"/>
    <cellStyle name="Normal 64 2 2 4" xfId="42662"/>
    <cellStyle name="Normal 64 2 2 5" xfId="47505"/>
    <cellStyle name="Normal 64 2 3" xfId="6672"/>
    <cellStyle name="Normal 64 2 3 2" xfId="17455"/>
    <cellStyle name="Normal 64 2 4" xfId="12312"/>
    <cellStyle name="Normal 64 2 5" xfId="40387"/>
    <cellStyle name="Normal 64 2 6" xfId="45230"/>
    <cellStyle name="Normal 64 3" xfId="2757"/>
    <cellStyle name="Normal 64 3 2" xfId="7912"/>
    <cellStyle name="Normal 64 3 2 2" xfId="18695"/>
    <cellStyle name="Normal 64 3 3" xfId="13563"/>
    <cellStyle name="Normal 64 3 4" xfId="41623"/>
    <cellStyle name="Normal 64 3 5" xfId="46466"/>
    <cellStyle name="Normal 64 4" xfId="5622"/>
    <cellStyle name="Normal 64 4 2" xfId="16412"/>
    <cellStyle name="Normal 64 5" xfId="11241"/>
    <cellStyle name="Normal 64 6" xfId="39342"/>
    <cellStyle name="Normal 64 7" xfId="44188"/>
    <cellStyle name="Normal 640" xfId="2541"/>
    <cellStyle name="Normal 640 2" xfId="4843"/>
    <cellStyle name="Normal 640 2 2" xfId="9990"/>
    <cellStyle name="Normal 640 2 2 2" xfId="20773"/>
    <cellStyle name="Normal 640 2 3" xfId="15641"/>
    <cellStyle name="Normal 640 2 4" xfId="43700"/>
    <cellStyle name="Normal 640 2 5" xfId="48543"/>
    <cellStyle name="Normal 640 3" xfId="7709"/>
    <cellStyle name="Normal 640 3 2" xfId="18492"/>
    <cellStyle name="Normal 640 4" xfId="13356"/>
    <cellStyle name="Normal 640 5" xfId="41422"/>
    <cellStyle name="Normal 640 6" xfId="46265"/>
    <cellStyle name="Normal 641" xfId="2542"/>
    <cellStyle name="Normal 641 2" xfId="4844"/>
    <cellStyle name="Normal 641 2 2" xfId="9991"/>
    <cellStyle name="Normal 641 2 2 2" xfId="20774"/>
    <cellStyle name="Normal 641 2 3" xfId="15642"/>
    <cellStyle name="Normal 641 2 4" xfId="43701"/>
    <cellStyle name="Normal 641 2 5" xfId="48544"/>
    <cellStyle name="Normal 641 3" xfId="7710"/>
    <cellStyle name="Normal 641 3 2" xfId="18493"/>
    <cellStyle name="Normal 641 4" xfId="13357"/>
    <cellStyle name="Normal 641 5" xfId="93"/>
    <cellStyle name="Normal 641 6" xfId="39166"/>
    <cellStyle name="Normal 641 7" xfId="44014"/>
    <cellStyle name="Normal 642" xfId="2537"/>
    <cellStyle name="Normal 642 2" xfId="4839"/>
    <cellStyle name="Normal 642 2 2" xfId="9986"/>
    <cellStyle name="Normal 642 2 2 2" xfId="20769"/>
    <cellStyle name="Normal 642 2 3" xfId="15637"/>
    <cellStyle name="Normal 642 2 4" xfId="43696"/>
    <cellStyle name="Normal 642 2 5" xfId="48539"/>
    <cellStyle name="Normal 642 3" xfId="7705"/>
    <cellStyle name="Normal 642 3 2" xfId="18488"/>
    <cellStyle name="Normal 642 4" xfId="13352"/>
    <cellStyle name="Normal 642 5" xfId="41418"/>
    <cellStyle name="Normal 642 6" xfId="46261"/>
    <cellStyle name="Normal 643" xfId="2543"/>
    <cellStyle name="Normal 643 2" xfId="4845"/>
    <cellStyle name="Normal 643 2 2" xfId="9992"/>
    <cellStyle name="Normal 643 2 2 2" xfId="20775"/>
    <cellStyle name="Normal 643 2 3" xfId="15643"/>
    <cellStyle name="Normal 643 2 4" xfId="43702"/>
    <cellStyle name="Normal 643 2 5" xfId="48545"/>
    <cellStyle name="Normal 643 3" xfId="7711"/>
    <cellStyle name="Normal 643 3 2" xfId="18494"/>
    <cellStyle name="Normal 643 4" xfId="13358"/>
    <cellStyle name="Normal 643 5" xfId="41423"/>
    <cellStyle name="Normal 643 6" xfId="46266"/>
    <cellStyle name="Normal 644" xfId="2544"/>
    <cellStyle name="Normal 644 2" xfId="4846"/>
    <cellStyle name="Normal 644 2 2" xfId="9993"/>
    <cellStyle name="Normal 644 2 2 2" xfId="20776"/>
    <cellStyle name="Normal 644 2 3" xfId="15644"/>
    <cellStyle name="Normal 644 2 4" xfId="43703"/>
    <cellStyle name="Normal 644 2 5" xfId="48546"/>
    <cellStyle name="Normal 644 3" xfId="7712"/>
    <cellStyle name="Normal 644 3 2" xfId="18495"/>
    <cellStyle name="Normal 644 4" xfId="13359"/>
    <cellStyle name="Normal 644 5" xfId="41424"/>
    <cellStyle name="Normal 644 6" xfId="46267"/>
    <cellStyle name="Normal 645" xfId="2545"/>
    <cellStyle name="Normal 645 2" xfId="4847"/>
    <cellStyle name="Normal 645 2 2" xfId="9994"/>
    <cellStyle name="Normal 645 2 2 2" xfId="20777"/>
    <cellStyle name="Normal 645 2 3" xfId="15645"/>
    <cellStyle name="Normal 645 2 4" xfId="43704"/>
    <cellStyle name="Normal 645 2 5" xfId="48547"/>
    <cellStyle name="Normal 645 3" xfId="7713"/>
    <cellStyle name="Normal 645 3 2" xfId="18496"/>
    <cellStyle name="Normal 645 4" xfId="13360"/>
    <cellStyle name="Normal 645 5" xfId="41425"/>
    <cellStyle name="Normal 645 6" xfId="46268"/>
    <cellStyle name="Normal 646" xfId="2559"/>
    <cellStyle name="Normal 646 2" xfId="4861"/>
    <cellStyle name="Normal 646 2 2" xfId="10008"/>
    <cellStyle name="Normal 646 2 2 2" xfId="20791"/>
    <cellStyle name="Normal 646 2 3" xfId="15659"/>
    <cellStyle name="Normal 646 2 4" xfId="43718"/>
    <cellStyle name="Normal 646 2 5" xfId="48561"/>
    <cellStyle name="Normal 646 3" xfId="7727"/>
    <cellStyle name="Normal 646 3 2" xfId="18510"/>
    <cellStyle name="Normal 646 4" xfId="13374"/>
    <cellStyle name="Normal 646 5" xfId="41439"/>
    <cellStyle name="Normal 646 6" xfId="46282"/>
    <cellStyle name="Normal 647" xfId="2560"/>
    <cellStyle name="Normal 647 2" xfId="4862"/>
    <cellStyle name="Normal 647 2 2" xfId="10009"/>
    <cellStyle name="Normal 647 2 2 2" xfId="20792"/>
    <cellStyle name="Normal 647 2 3" xfId="15660"/>
    <cellStyle name="Normal 647 2 4" xfId="43719"/>
    <cellStyle name="Normal 647 2 5" xfId="48562"/>
    <cellStyle name="Normal 647 3" xfId="7728"/>
    <cellStyle name="Normal 647 3 2" xfId="18511"/>
    <cellStyle name="Normal 647 4" xfId="13375"/>
    <cellStyle name="Normal 647 5" xfId="41440"/>
    <cellStyle name="Normal 647 6" xfId="46283"/>
    <cellStyle name="Normal 648" xfId="2561"/>
    <cellStyle name="Normal 648 2" xfId="4863"/>
    <cellStyle name="Normal 648 2 2" xfId="10010"/>
    <cellStyle name="Normal 648 2 2 2" xfId="20793"/>
    <cellStyle name="Normal 648 2 3" xfId="15661"/>
    <cellStyle name="Normal 648 2 4" xfId="43720"/>
    <cellStyle name="Normal 648 2 5" xfId="48563"/>
    <cellStyle name="Normal 648 3" xfId="7729"/>
    <cellStyle name="Normal 648 3 2" xfId="18512"/>
    <cellStyle name="Normal 648 4" xfId="13376"/>
    <cellStyle name="Normal 648 5" xfId="41441"/>
    <cellStyle name="Normal 648 6" xfId="46284"/>
    <cellStyle name="Normal 649" xfId="2562"/>
    <cellStyle name="Normal 649 2" xfId="4864"/>
    <cellStyle name="Normal 649 2 2" xfId="10011"/>
    <cellStyle name="Normal 649 2 2 2" xfId="20794"/>
    <cellStyle name="Normal 649 2 3" xfId="15662"/>
    <cellStyle name="Normal 649 2 4" xfId="43721"/>
    <cellStyle name="Normal 649 2 5" xfId="48564"/>
    <cellStyle name="Normal 649 3" xfId="7730"/>
    <cellStyle name="Normal 649 3 2" xfId="18513"/>
    <cellStyle name="Normal 649 4" xfId="13377"/>
    <cellStyle name="Normal 649 5" xfId="41442"/>
    <cellStyle name="Normal 649 6" xfId="46285"/>
    <cellStyle name="Normal 65" xfId="396"/>
    <cellStyle name="Normal 65 2" xfId="1491"/>
    <cellStyle name="Normal 65 2 2" xfId="3806"/>
    <cellStyle name="Normal 65 2 2 2" xfId="8953"/>
    <cellStyle name="Normal 65 2 2 2 2" xfId="19736"/>
    <cellStyle name="Normal 65 2 2 3" xfId="14604"/>
    <cellStyle name="Normal 65 2 2 4" xfId="42663"/>
    <cellStyle name="Normal 65 2 2 5" xfId="47506"/>
    <cellStyle name="Normal 65 2 3" xfId="6673"/>
    <cellStyle name="Normal 65 2 3 2" xfId="17456"/>
    <cellStyle name="Normal 65 2 4" xfId="12313"/>
    <cellStyle name="Normal 65 2 5" xfId="40388"/>
    <cellStyle name="Normal 65 2 6" xfId="45231"/>
    <cellStyle name="Normal 65 3" xfId="2758"/>
    <cellStyle name="Normal 65 3 2" xfId="7913"/>
    <cellStyle name="Normal 65 3 2 2" xfId="18696"/>
    <cellStyle name="Normal 65 3 3" xfId="13564"/>
    <cellStyle name="Normal 65 3 4" xfId="41624"/>
    <cellStyle name="Normal 65 3 5" xfId="46467"/>
    <cellStyle name="Normal 65 4" xfId="5623"/>
    <cellStyle name="Normal 65 4 2" xfId="16413"/>
    <cellStyle name="Normal 65 5" xfId="11242"/>
    <cellStyle name="Normal 65 6" xfId="39343"/>
    <cellStyle name="Normal 65 7" xfId="44189"/>
    <cellStyle name="Normal 650" xfId="2563"/>
    <cellStyle name="Normal 650 2" xfId="4865"/>
    <cellStyle name="Normal 650 2 2" xfId="10012"/>
    <cellStyle name="Normal 650 2 2 2" xfId="20795"/>
    <cellStyle name="Normal 650 2 3" xfId="15663"/>
    <cellStyle name="Normal 650 2 4" xfId="43722"/>
    <cellStyle name="Normal 650 2 5" xfId="48565"/>
    <cellStyle name="Normal 650 3" xfId="7731"/>
    <cellStyle name="Normal 650 3 2" xfId="18514"/>
    <cellStyle name="Normal 650 4" xfId="13378"/>
    <cellStyle name="Normal 650 5" xfId="41443"/>
    <cellStyle name="Normal 650 6" xfId="46286"/>
    <cellStyle name="Normal 651" xfId="2564"/>
    <cellStyle name="Normal 651 2" xfId="4866"/>
    <cellStyle name="Normal 651 2 2" xfId="10013"/>
    <cellStyle name="Normal 651 2 2 2" xfId="20796"/>
    <cellStyle name="Normal 651 2 3" xfId="15664"/>
    <cellStyle name="Normal 651 2 4" xfId="43723"/>
    <cellStyle name="Normal 651 2 5" xfId="48566"/>
    <cellStyle name="Normal 651 3" xfId="7732"/>
    <cellStyle name="Normal 651 3 2" xfId="18515"/>
    <cellStyle name="Normal 651 4" xfId="13379"/>
    <cellStyle name="Normal 651 5" xfId="41444"/>
    <cellStyle name="Normal 651 6" xfId="46287"/>
    <cellStyle name="Normal 652" xfId="2566"/>
    <cellStyle name="Normal 652 2" xfId="7734"/>
    <cellStyle name="Normal 652 2 2" xfId="18517"/>
    <cellStyle name="Normal 652 3" xfId="13381"/>
    <cellStyle name="Normal 652 4" xfId="41446"/>
    <cellStyle name="Normal 652 5" xfId="46289"/>
    <cellStyle name="Normal 653" xfId="2570"/>
    <cellStyle name="Normal 653 2" xfId="7738"/>
    <cellStyle name="Normal 653 2 2" xfId="18521"/>
    <cellStyle name="Normal 653 3" xfId="13385"/>
    <cellStyle name="Normal 653 4" xfId="41450"/>
    <cellStyle name="Normal 653 5" xfId="46293"/>
    <cellStyle name="Normal 654" xfId="2572"/>
    <cellStyle name="Normal 654 2" xfId="7740"/>
    <cellStyle name="Normal 654 2 2" xfId="18523"/>
    <cellStyle name="Normal 654 3" xfId="13387"/>
    <cellStyle name="Normal 654 4" xfId="41452"/>
    <cellStyle name="Normal 654 5" xfId="46295"/>
    <cellStyle name="Normal 655" xfId="2568"/>
    <cellStyle name="Normal 655 2" xfId="7736"/>
    <cellStyle name="Normal 655 2 2" xfId="18519"/>
    <cellStyle name="Normal 655 3" xfId="13383"/>
    <cellStyle name="Normal 655 4" xfId="41448"/>
    <cellStyle name="Normal 655 5" xfId="46291"/>
    <cellStyle name="Normal 656" xfId="3853"/>
    <cellStyle name="Normal 656 2" xfId="9000"/>
    <cellStyle name="Normal 656 2 2" xfId="19783"/>
    <cellStyle name="Normal 656 3" xfId="14651"/>
    <cellStyle name="Normal 656 4" xfId="42710"/>
    <cellStyle name="Normal 656 5" xfId="47553"/>
    <cellStyle name="Normal 657" xfId="4869"/>
    <cellStyle name="Normal 657 2" xfId="10016"/>
    <cellStyle name="Normal 657 2 2" xfId="20799"/>
    <cellStyle name="Normal 657 3" xfId="15666"/>
    <cellStyle name="Normal 657 4" xfId="43725"/>
    <cellStyle name="Normal 657 5" xfId="48568"/>
    <cellStyle name="Normal 658" xfId="4870"/>
    <cellStyle name="Normal 658 2" xfId="10017"/>
    <cellStyle name="Normal 658 2 2" xfId="20800"/>
    <cellStyle name="Normal 658 3" xfId="15667"/>
    <cellStyle name="Normal 658 4" xfId="26"/>
    <cellStyle name="Normal 658 4 2" xfId="31"/>
    <cellStyle name="Normal 658 4 2 2" xfId="43889"/>
    <cellStyle name="Normal 658 4 2 3" xfId="48720"/>
    <cellStyle name="Normal 658 4 3" xfId="43875"/>
    <cellStyle name="Normal 658 4 4" xfId="39"/>
    <cellStyle name="Normal 658 4 5" xfId="48718"/>
    <cellStyle name="Normal 658 5" xfId="39141"/>
    <cellStyle name="Normal 658 6" xfId="43989"/>
    <cellStyle name="Normal 659" xfId="4874"/>
    <cellStyle name="Normal 659 2" xfId="10021"/>
    <cellStyle name="Normal 659 2 2" xfId="20804"/>
    <cellStyle name="Normal 659 3" xfId="15671"/>
    <cellStyle name="Normal 659 4" xfId="43728"/>
    <cellStyle name="Normal 659 5" xfId="48571"/>
    <cellStyle name="Normal 66" xfId="397"/>
    <cellStyle name="Normal 66 2" xfId="1492"/>
    <cellStyle name="Normal 66 2 2" xfId="3807"/>
    <cellStyle name="Normal 66 2 2 2" xfId="8954"/>
    <cellStyle name="Normal 66 2 2 2 2" xfId="19737"/>
    <cellStyle name="Normal 66 2 2 3" xfId="14605"/>
    <cellStyle name="Normal 66 2 2 4" xfId="42664"/>
    <cellStyle name="Normal 66 2 2 5" xfId="47507"/>
    <cellStyle name="Normal 66 2 3" xfId="6674"/>
    <cellStyle name="Normal 66 2 3 2" xfId="17457"/>
    <cellStyle name="Normal 66 2 4" xfId="12314"/>
    <cellStyle name="Normal 66 2 5" xfId="40389"/>
    <cellStyle name="Normal 66 2 6" xfId="45232"/>
    <cellStyle name="Normal 66 3" xfId="2759"/>
    <cellStyle name="Normal 66 3 2" xfId="7914"/>
    <cellStyle name="Normal 66 3 2 2" xfId="18697"/>
    <cellStyle name="Normal 66 3 3" xfId="13565"/>
    <cellStyle name="Normal 66 3 4" xfId="41625"/>
    <cellStyle name="Normal 66 3 5" xfId="46468"/>
    <cellStyle name="Normal 66 4" xfId="5624"/>
    <cellStyle name="Normal 66 4 2" xfId="16414"/>
    <cellStyle name="Normal 66 5" xfId="11243"/>
    <cellStyle name="Normal 66 6" xfId="39344"/>
    <cellStyle name="Normal 66 7" xfId="44190"/>
    <cellStyle name="Normal 660" xfId="4876"/>
    <cellStyle name="Normal 660 2" xfId="10023"/>
    <cellStyle name="Normal 660 2 2" xfId="20806"/>
    <cellStyle name="Normal 660 3" xfId="15673"/>
    <cellStyle name="Normal 660 4" xfId="43730"/>
    <cellStyle name="Normal 660 5" xfId="48573"/>
    <cellStyle name="Normal 661" xfId="4878"/>
    <cellStyle name="Normal 661 2" xfId="10025"/>
    <cellStyle name="Normal 661 2 2" xfId="20808"/>
    <cellStyle name="Normal 661 3" xfId="15675"/>
    <cellStyle name="Normal 661 4" xfId="43732"/>
    <cellStyle name="Normal 661 5" xfId="48575"/>
    <cellStyle name="Normal 662" xfId="4880"/>
    <cellStyle name="Normal 662 2" xfId="10027"/>
    <cellStyle name="Normal 662 2 2" xfId="20810"/>
    <cellStyle name="Normal 662 3" xfId="15677"/>
    <cellStyle name="Normal 662 4" xfId="43734"/>
    <cellStyle name="Normal 662 5" xfId="48577"/>
    <cellStyle name="Normal 663" xfId="4882"/>
    <cellStyle name="Normal 663 2" xfId="10029"/>
    <cellStyle name="Normal 663 2 2" xfId="20812"/>
    <cellStyle name="Normal 663 3" xfId="15679"/>
    <cellStyle name="Normal 663 4" xfId="43736"/>
    <cellStyle name="Normal 663 5" xfId="48579"/>
    <cellStyle name="Normal 664" xfId="4884"/>
    <cellStyle name="Normal 664 2" xfId="10031"/>
    <cellStyle name="Normal 664 2 2" xfId="20814"/>
    <cellStyle name="Normal 664 3" xfId="15681"/>
    <cellStyle name="Normal 664 4" xfId="43738"/>
    <cellStyle name="Normal 664 5" xfId="48581"/>
    <cellStyle name="Normal 665" xfId="4886"/>
    <cellStyle name="Normal 665 2" xfId="10033"/>
    <cellStyle name="Normal 665 2 2" xfId="20816"/>
    <cellStyle name="Normal 665 3" xfId="15683"/>
    <cellStyle name="Normal 665 4" xfId="43740"/>
    <cellStyle name="Normal 665 5" xfId="48583"/>
    <cellStyle name="Normal 666" xfId="4888"/>
    <cellStyle name="Normal 666 2" xfId="10035"/>
    <cellStyle name="Normal 666 2 2" xfId="20818"/>
    <cellStyle name="Normal 666 3" xfId="15685"/>
    <cellStyle name="Normal 666 4" xfId="43742"/>
    <cellStyle name="Normal 666 5" xfId="48585"/>
    <cellStyle name="Normal 667" xfId="4890"/>
    <cellStyle name="Normal 667 2" xfId="10037"/>
    <cellStyle name="Normal 667 2 2" xfId="20820"/>
    <cellStyle name="Normal 667 3" xfId="15687"/>
    <cellStyle name="Normal 667 4" xfId="43744"/>
    <cellStyle name="Normal 667 5" xfId="48587"/>
    <cellStyle name="Normal 668" xfId="4892"/>
    <cellStyle name="Normal 668 2" xfId="10039"/>
    <cellStyle name="Normal 668 2 2" xfId="20822"/>
    <cellStyle name="Normal 668 3" xfId="15689"/>
    <cellStyle name="Normal 668 4" xfId="43746"/>
    <cellStyle name="Normal 668 5" xfId="48589"/>
    <cellStyle name="Normal 669" xfId="4894"/>
    <cellStyle name="Normal 669 2" xfId="10041"/>
    <cellStyle name="Normal 669 2 2" xfId="20824"/>
    <cellStyle name="Normal 669 3" xfId="15691"/>
    <cellStyle name="Normal 669 4" xfId="43748"/>
    <cellStyle name="Normal 669 5" xfId="48591"/>
    <cellStyle name="Normal 67" xfId="398"/>
    <cellStyle name="Normal 67 2" xfId="1493"/>
    <cellStyle name="Normal 67 2 2" xfId="3808"/>
    <cellStyle name="Normal 67 2 2 2" xfId="8955"/>
    <cellStyle name="Normal 67 2 2 2 2" xfId="19738"/>
    <cellStyle name="Normal 67 2 2 3" xfId="14606"/>
    <cellStyle name="Normal 67 2 2 4" xfId="42665"/>
    <cellStyle name="Normal 67 2 2 5" xfId="47508"/>
    <cellStyle name="Normal 67 2 3" xfId="6675"/>
    <cellStyle name="Normal 67 2 3 2" xfId="17458"/>
    <cellStyle name="Normal 67 2 4" xfId="12315"/>
    <cellStyle name="Normal 67 2 5" xfId="40390"/>
    <cellStyle name="Normal 67 2 6" xfId="45233"/>
    <cellStyle name="Normal 67 3" xfId="2760"/>
    <cellStyle name="Normal 67 3 2" xfId="7915"/>
    <cellStyle name="Normal 67 3 2 2" xfId="18698"/>
    <cellStyle name="Normal 67 3 3" xfId="13566"/>
    <cellStyle name="Normal 67 3 4" xfId="41626"/>
    <cellStyle name="Normal 67 3 5" xfId="46469"/>
    <cellStyle name="Normal 67 4" xfId="5625"/>
    <cellStyle name="Normal 67 4 2" xfId="16415"/>
    <cellStyle name="Normal 67 5" xfId="11244"/>
    <cellStyle name="Normal 67 6" xfId="39345"/>
    <cellStyle name="Normal 67 7" xfId="44191"/>
    <cellStyle name="Normal 670" xfId="4896"/>
    <cellStyle name="Normal 670 2" xfId="10043"/>
    <cellStyle name="Normal 670 2 2" xfId="20826"/>
    <cellStyle name="Normal 670 3" xfId="15693"/>
    <cellStyle name="Normal 670 4" xfId="43750"/>
    <cellStyle name="Normal 670 5" xfId="48593"/>
    <cellStyle name="Normal 671" xfId="4898"/>
    <cellStyle name="Normal 671 2" xfId="10045"/>
    <cellStyle name="Normal 671 2 2" xfId="20828"/>
    <cellStyle name="Normal 671 3" xfId="15695"/>
    <cellStyle name="Normal 671 4" xfId="43752"/>
    <cellStyle name="Normal 671 5" xfId="48595"/>
    <cellStyle name="Normal 672" xfId="4900"/>
    <cellStyle name="Normal 672 2" xfId="10047"/>
    <cellStyle name="Normal 672 2 2" xfId="20830"/>
    <cellStyle name="Normal 672 3" xfId="15697"/>
    <cellStyle name="Normal 672 4" xfId="43754"/>
    <cellStyle name="Normal 672 5" xfId="48597"/>
    <cellStyle name="Normal 673" xfId="4902"/>
    <cellStyle name="Normal 673 2" xfId="10049"/>
    <cellStyle name="Normal 673 2 2" xfId="20832"/>
    <cellStyle name="Normal 673 3" xfId="15699"/>
    <cellStyle name="Normal 673 4" xfId="43756"/>
    <cellStyle name="Normal 673 5" xfId="48599"/>
    <cellStyle name="Normal 674" xfId="4904"/>
    <cellStyle name="Normal 674 2" xfId="10051"/>
    <cellStyle name="Normal 674 2 2" xfId="20834"/>
    <cellStyle name="Normal 674 3" xfId="15701"/>
    <cellStyle name="Normal 674 4" xfId="43758"/>
    <cellStyle name="Normal 674 5" xfId="48601"/>
    <cellStyle name="Normal 675" xfId="4921"/>
    <cellStyle name="Normal 675 2" xfId="10068"/>
    <cellStyle name="Normal 675 2 2" xfId="20851"/>
    <cellStyle name="Normal 675 3" xfId="15718"/>
    <cellStyle name="Normal 675 4" xfId="43775"/>
    <cellStyle name="Normal 675 5" xfId="48618"/>
    <cellStyle name="Normal 676" xfId="4925"/>
    <cellStyle name="Normal 676 2" xfId="10072"/>
    <cellStyle name="Normal 676 2 2" xfId="20855"/>
    <cellStyle name="Normal 676 3" xfId="15722"/>
    <cellStyle name="Normal 676 4" xfId="43779"/>
    <cellStyle name="Normal 676 5" xfId="48622"/>
    <cellStyle name="Normal 677" xfId="4926"/>
    <cellStyle name="Normal 677 2" xfId="10073"/>
    <cellStyle name="Normal 677 2 2" xfId="20856"/>
    <cellStyle name="Normal 677 3" xfId="15723"/>
    <cellStyle name="Normal 677 4" xfId="43780"/>
    <cellStyle name="Normal 677 5" xfId="48623"/>
    <cellStyle name="Normal 678" xfId="4927"/>
    <cellStyle name="Normal 678 2" xfId="10074"/>
    <cellStyle name="Normal 678 2 2" xfId="20857"/>
    <cellStyle name="Normal 678 3" xfId="15724"/>
    <cellStyle name="Normal 678 4" xfId="43781"/>
    <cellStyle name="Normal 678 5" xfId="48624"/>
    <cellStyle name="Normal 679" xfId="4928"/>
    <cellStyle name="Normal 679 2" xfId="10075"/>
    <cellStyle name="Normal 679 2 2" xfId="20858"/>
    <cellStyle name="Normal 679 3" xfId="15725"/>
    <cellStyle name="Normal 679 4" xfId="43782"/>
    <cellStyle name="Normal 679 5" xfId="48625"/>
    <cellStyle name="Normal 68" xfId="399"/>
    <cellStyle name="Normal 68 2" xfId="1494"/>
    <cellStyle name="Normal 68 2 2" xfId="3809"/>
    <cellStyle name="Normal 68 2 2 2" xfId="8956"/>
    <cellStyle name="Normal 68 2 2 2 2" xfId="19739"/>
    <cellStyle name="Normal 68 2 2 3" xfId="14607"/>
    <cellStyle name="Normal 68 2 2 4" xfId="42666"/>
    <cellStyle name="Normal 68 2 2 5" xfId="47509"/>
    <cellStyle name="Normal 68 2 3" xfId="6676"/>
    <cellStyle name="Normal 68 2 3 2" xfId="17459"/>
    <cellStyle name="Normal 68 2 4" xfId="12316"/>
    <cellStyle name="Normal 68 2 5" xfId="40391"/>
    <cellStyle name="Normal 68 2 6" xfId="45234"/>
    <cellStyle name="Normal 68 3" xfId="2761"/>
    <cellStyle name="Normal 68 3 2" xfId="7916"/>
    <cellStyle name="Normal 68 3 2 2" xfId="18699"/>
    <cellStyle name="Normal 68 3 3" xfId="13567"/>
    <cellStyle name="Normal 68 3 4" xfId="41627"/>
    <cellStyle name="Normal 68 3 5" xfId="46470"/>
    <cellStyle name="Normal 68 4" xfId="5626"/>
    <cellStyle name="Normal 68 4 2" xfId="16416"/>
    <cellStyle name="Normal 68 5" xfId="11245"/>
    <cellStyle name="Normal 68 6" xfId="39346"/>
    <cellStyle name="Normal 68 7" xfId="44192"/>
    <cellStyle name="Normal 680" xfId="4929"/>
    <cellStyle name="Normal 680 2" xfId="4991"/>
    <cellStyle name="Normal 680 2 2" xfId="5024"/>
    <cellStyle name="Normal 680 2 2 2" xfId="5033"/>
    <cellStyle name="Normal 680 2 2 2 2" xfId="5274"/>
    <cellStyle name="Normal 680 2 2 2 2 2" xfId="5310"/>
    <cellStyle name="Normal 680 2 2 2 2 2 2" xfId="10446"/>
    <cellStyle name="Normal 680 2 2 2 2 2 2 2" xfId="21229"/>
    <cellStyle name="Normal 680 2 2 2 2 2 3" xfId="16102"/>
    <cellStyle name="Normal 680 2 2 2 2 2 4" xfId="38884"/>
    <cellStyle name="Normal 680 2 2 2 2 2 4 2" xfId="39009"/>
    <cellStyle name="Normal 680 2 2 2 2 3" xfId="10410"/>
    <cellStyle name="Normal 680 2 2 2 2 3 2" xfId="21193"/>
    <cellStyle name="Normal 680 2 2 2 2 4" xfId="16066"/>
    <cellStyle name="Normal 680 2 2 2 3" xfId="10181"/>
    <cellStyle name="Normal 680 2 2 2 3 2" xfId="20964"/>
    <cellStyle name="Normal 680 2 2 2 4" xfId="15830"/>
    <cellStyle name="Normal 680 2 2 3" xfId="10172"/>
    <cellStyle name="Normal 680 2 2 3 2" xfId="20955"/>
    <cellStyle name="Normal 680 2 2 4" xfId="15821"/>
    <cellStyle name="Normal 680 2 3" xfId="10139"/>
    <cellStyle name="Normal 680 2 3 2" xfId="20922"/>
    <cellStyle name="Normal 680 2 4" xfId="15789"/>
    <cellStyle name="Normal 680 2 5" xfId="43842"/>
    <cellStyle name="Normal 680 2 6" xfId="48685"/>
    <cellStyle name="Normal 680 3" xfId="10077"/>
    <cellStyle name="Normal 680 3 2" xfId="20860"/>
    <cellStyle name="Normal 680 4" xfId="15727"/>
    <cellStyle name="Normal 680 5" xfId="43784"/>
    <cellStyle name="Normal 680 6" xfId="48627"/>
    <cellStyle name="Normal 681" xfId="4931"/>
    <cellStyle name="Normal 681 2" xfId="10079"/>
    <cellStyle name="Normal 681 2 2" xfId="20862"/>
    <cellStyle name="Normal 681 3" xfId="15729"/>
    <cellStyle name="Normal 681 4" xfId="37"/>
    <cellStyle name="Normal 681 5" xfId="43785"/>
    <cellStyle name="Normal 681 6" xfId="48628"/>
    <cellStyle name="Normal 682" xfId="4934"/>
    <cellStyle name="Normal 682 2" xfId="10082"/>
    <cellStyle name="Normal 682 2 2" xfId="20865"/>
    <cellStyle name="Normal 682 3" xfId="15732"/>
    <cellStyle name="Normal 682 4" xfId="43788"/>
    <cellStyle name="Normal 682 5" xfId="48631"/>
    <cellStyle name="Normal 683" xfId="4951"/>
    <cellStyle name="Normal 683 2" xfId="10099"/>
    <cellStyle name="Normal 683 2 2" xfId="20882"/>
    <cellStyle name="Normal 683 3" xfId="15749"/>
    <cellStyle name="Normal 683 4" xfId="43805"/>
    <cellStyle name="Normal 683 5" xfId="48648"/>
    <cellStyle name="Normal 684" xfId="4952"/>
    <cellStyle name="Normal 684 2" xfId="10100"/>
    <cellStyle name="Normal 684 2 2" xfId="20883"/>
    <cellStyle name="Normal 684 3" xfId="15750"/>
    <cellStyle name="Normal 684 4" xfId="43806"/>
    <cellStyle name="Normal 684 5" xfId="48649"/>
    <cellStyle name="Normal 685" xfId="4947"/>
    <cellStyle name="Normal 685 2" xfId="10095"/>
    <cellStyle name="Normal 685 2 2" xfId="20878"/>
    <cellStyle name="Normal 685 3" xfId="15745"/>
    <cellStyle name="Normal 685 4" xfId="43801"/>
    <cellStyle name="Normal 685 5" xfId="48644"/>
    <cellStyle name="Normal 686" xfId="4953"/>
    <cellStyle name="Normal 686 2" xfId="10101"/>
    <cellStyle name="Normal 686 2 2" xfId="20884"/>
    <cellStyle name="Normal 686 3" xfId="15751"/>
    <cellStyle name="Normal 686 4" xfId="43807"/>
    <cellStyle name="Normal 686 5" xfId="48650"/>
    <cellStyle name="Normal 687" xfId="4954"/>
    <cellStyle name="Normal 687 2" xfId="10102"/>
    <cellStyle name="Normal 687 2 2" xfId="20885"/>
    <cellStyle name="Normal 687 3" xfId="15752"/>
    <cellStyle name="Normal 687 4" xfId="43808"/>
    <cellStyle name="Normal 687 5" xfId="48651"/>
    <cellStyle name="Normal 688" xfId="4956"/>
    <cellStyle name="Normal 688 2" xfId="10104"/>
    <cellStyle name="Normal 688 2 2" xfId="20887"/>
    <cellStyle name="Normal 688 3" xfId="15754"/>
    <cellStyle name="Normal 688 4" xfId="43810"/>
    <cellStyle name="Normal 688 5" xfId="48653"/>
    <cellStyle name="Normal 689" xfId="4958"/>
    <cellStyle name="Normal 689 2" xfId="10106"/>
    <cellStyle name="Normal 689 2 2" xfId="20889"/>
    <cellStyle name="Normal 689 3" xfId="15756"/>
    <cellStyle name="Normal 689 4" xfId="43812"/>
    <cellStyle name="Normal 689 5" xfId="48655"/>
    <cellStyle name="Normal 69" xfId="400"/>
    <cellStyle name="Normal 69 2" xfId="1495"/>
    <cellStyle name="Normal 69 2 2" xfId="3810"/>
    <cellStyle name="Normal 69 2 2 2" xfId="8957"/>
    <cellStyle name="Normal 69 2 2 2 2" xfId="19740"/>
    <cellStyle name="Normal 69 2 2 3" xfId="14608"/>
    <cellStyle name="Normal 69 2 2 4" xfId="42667"/>
    <cellStyle name="Normal 69 2 2 5" xfId="47510"/>
    <cellStyle name="Normal 69 2 3" xfId="6677"/>
    <cellStyle name="Normal 69 2 3 2" xfId="17460"/>
    <cellStyle name="Normal 69 2 4" xfId="12317"/>
    <cellStyle name="Normal 69 2 5" xfId="40392"/>
    <cellStyle name="Normal 69 2 6" xfId="45235"/>
    <cellStyle name="Normal 69 3" xfId="2762"/>
    <cellStyle name="Normal 69 3 2" xfId="7917"/>
    <cellStyle name="Normal 69 3 2 2" xfId="18700"/>
    <cellStyle name="Normal 69 3 3" xfId="13568"/>
    <cellStyle name="Normal 69 3 4" xfId="41628"/>
    <cellStyle name="Normal 69 3 5" xfId="46471"/>
    <cellStyle name="Normal 69 4" xfId="5627"/>
    <cellStyle name="Normal 69 4 2" xfId="16417"/>
    <cellStyle name="Normal 69 5" xfId="11246"/>
    <cellStyle name="Normal 69 6" xfId="39347"/>
    <cellStyle name="Normal 69 7" xfId="44193"/>
    <cellStyle name="Normal 690" xfId="4960"/>
    <cellStyle name="Normal 690 2" xfId="10108"/>
    <cellStyle name="Normal 690 2 2" xfId="20891"/>
    <cellStyle name="Normal 690 3" xfId="15758"/>
    <cellStyle name="Normal 690 4" xfId="43814"/>
    <cellStyle name="Normal 690 5" xfId="48657"/>
    <cellStyle name="Normal 691" xfId="4962"/>
    <cellStyle name="Normal 691 2" xfId="10110"/>
    <cellStyle name="Normal 691 2 2" xfId="20893"/>
    <cellStyle name="Normal 691 3" xfId="15760"/>
    <cellStyle name="Normal 691 4" xfId="43816"/>
    <cellStyle name="Normal 691 5" xfId="48659"/>
    <cellStyle name="Normal 692" xfId="4981"/>
    <cellStyle name="Normal 692 2" xfId="10129"/>
    <cellStyle name="Normal 692 2 2" xfId="20912"/>
    <cellStyle name="Normal 692 3" xfId="15779"/>
    <cellStyle name="Normal 692 4" xfId="43835"/>
    <cellStyle name="Normal 692 5" xfId="48678"/>
    <cellStyle name="Normal 693" xfId="4982"/>
    <cellStyle name="Normal 693 2" xfId="10130"/>
    <cellStyle name="Normal 693 2 2" xfId="20913"/>
    <cellStyle name="Normal 693 3" xfId="15780"/>
    <cellStyle name="Normal 693 4" xfId="43836"/>
    <cellStyle name="Normal 693 5" xfId="48679"/>
    <cellStyle name="Normal 694" xfId="4979"/>
    <cellStyle name="Normal 694 2" xfId="10127"/>
    <cellStyle name="Normal 694 2 2" xfId="20910"/>
    <cellStyle name="Normal 694 3" xfId="15777"/>
    <cellStyle name="Normal 694 4" xfId="43833"/>
    <cellStyle name="Normal 694 5" xfId="48676"/>
    <cellStyle name="Normal 695" xfId="4985"/>
    <cellStyle name="Normal 695 2" xfId="10133"/>
    <cellStyle name="Normal 695 2 2" xfId="20916"/>
    <cellStyle name="Normal 695 3" xfId="15783"/>
    <cellStyle name="Normal 695 4" xfId="38925"/>
    <cellStyle name="Normal 695 4 2" xfId="39072"/>
    <cellStyle name="Normal 695 4 2 2" xfId="42"/>
    <cellStyle name="Normal 695 5" xfId="43877"/>
    <cellStyle name="Normal 695 6" xfId="39158"/>
    <cellStyle name="Normal 695 7" xfId="44006"/>
    <cellStyle name="Normal 696" xfId="5014"/>
    <cellStyle name="Normal 696 2" xfId="10162"/>
    <cellStyle name="Normal 696 2 2" xfId="20945"/>
    <cellStyle name="Normal 696 2 3" xfId="83"/>
    <cellStyle name="Normal 696 3" xfId="15812"/>
    <cellStyle name="Normal 696 4" xfId="81"/>
    <cellStyle name="Normal 696 4 2" xfId="40098"/>
    <cellStyle name="Normal 696 4 3" xfId="44943"/>
    <cellStyle name="Normal 696 5" xfId="43865"/>
    <cellStyle name="Normal 696 6" xfId="48708"/>
    <cellStyle name="Normal 696 7" xfId="43936"/>
    <cellStyle name="Normal 696 7 2 2" xfId="36"/>
    <cellStyle name="Normal 697" xfId="5017"/>
    <cellStyle name="Normal 697 2" xfId="10165"/>
    <cellStyle name="Normal 697 2 2" xfId="20948"/>
    <cellStyle name="Normal 697 3" xfId="15815"/>
    <cellStyle name="Normal 697 4" xfId="43868"/>
    <cellStyle name="Normal 697 5" xfId="48711"/>
    <cellStyle name="Normal 698" xfId="5021"/>
    <cellStyle name="Normal 698 2" xfId="10169"/>
    <cellStyle name="Normal 698 2 2" xfId="20952"/>
    <cellStyle name="Normal 698 3" xfId="15818"/>
    <cellStyle name="Normal 698 4" xfId="43872"/>
    <cellStyle name="Normal 698 5" xfId="48715"/>
    <cellStyle name="Normal 699" xfId="5022"/>
    <cellStyle name="Normal 699 2" xfId="10170"/>
    <cellStyle name="Normal 699 2 2" xfId="20953"/>
    <cellStyle name="Normal 699 3" xfId="15819"/>
    <cellStyle name="Normal 699 4" xfId="43873"/>
    <cellStyle name="Normal 699 5" xfId="48716"/>
    <cellStyle name="Normal 7" xfId="401"/>
    <cellStyle name="Normal 70" xfId="402"/>
    <cellStyle name="Normal 70 2" xfId="1496"/>
    <cellStyle name="Normal 70 2 2" xfId="3811"/>
    <cellStyle name="Normal 70 2 2 2" xfId="8958"/>
    <cellStyle name="Normal 70 2 2 2 2" xfId="19741"/>
    <cellStyle name="Normal 70 2 2 3" xfId="14609"/>
    <cellStyle name="Normal 70 2 2 4" xfId="42668"/>
    <cellStyle name="Normal 70 2 2 5" xfId="47511"/>
    <cellStyle name="Normal 70 2 3" xfId="6678"/>
    <cellStyle name="Normal 70 2 3 2" xfId="17461"/>
    <cellStyle name="Normal 70 2 4" xfId="12318"/>
    <cellStyle name="Normal 70 2 5" xfId="40393"/>
    <cellStyle name="Normal 70 2 6" xfId="45236"/>
    <cellStyle name="Normal 70 3" xfId="2763"/>
    <cellStyle name="Normal 70 3 2" xfId="7918"/>
    <cellStyle name="Normal 70 3 2 2" xfId="18701"/>
    <cellStyle name="Normal 70 3 3" xfId="13569"/>
    <cellStyle name="Normal 70 3 4" xfId="41629"/>
    <cellStyle name="Normal 70 3 5" xfId="46472"/>
    <cellStyle name="Normal 70 4" xfId="5628"/>
    <cellStyle name="Normal 70 4 2" xfId="16418"/>
    <cellStyle name="Normal 70 5" xfId="11247"/>
    <cellStyle name="Normal 70 6" xfId="39348"/>
    <cellStyle name="Normal 70 7" xfId="44194"/>
    <cellStyle name="Normal 700" xfId="5023"/>
    <cellStyle name="Normal 700 2" xfId="10171"/>
    <cellStyle name="Normal 700 2 2" xfId="20954"/>
    <cellStyle name="Normal 700 3" xfId="15820"/>
    <cellStyle name="Normal 700 4" xfId="40103"/>
    <cellStyle name="Normal 701" xfId="5032"/>
    <cellStyle name="Normal 701 2" xfId="10180"/>
    <cellStyle name="Normal 701 2 2" xfId="20963"/>
    <cellStyle name="Normal 701 3" xfId="15829"/>
    <cellStyle name="Normal 702" xfId="5034"/>
    <cellStyle name="Normal 702 2" xfId="10182"/>
    <cellStyle name="Normal 702 2 2" xfId="20965"/>
    <cellStyle name="Normal 702 3" xfId="15831"/>
    <cellStyle name="Normal 703" xfId="5037"/>
    <cellStyle name="Normal 703 2" xfId="10185"/>
    <cellStyle name="Normal 703 2 2" xfId="20968"/>
    <cellStyle name="Normal 703 3" xfId="15834"/>
    <cellStyle name="Normal 704" xfId="5039"/>
    <cellStyle name="Normal 704 2" xfId="10187"/>
    <cellStyle name="Normal 704 2 2" xfId="20970"/>
    <cellStyle name="Normal 704 3" xfId="15836"/>
    <cellStyle name="Normal 705" xfId="5087"/>
    <cellStyle name="Normal 705 2" xfId="10231"/>
    <cellStyle name="Normal 705 2 2" xfId="21014"/>
    <cellStyle name="Normal 705 3" xfId="15882"/>
    <cellStyle name="Normal 706" xfId="5068"/>
    <cellStyle name="Normal 706 2" xfId="10216"/>
    <cellStyle name="Normal 706 2 2" xfId="20999"/>
    <cellStyle name="Normal 706 3" xfId="15865"/>
    <cellStyle name="Normal 707" xfId="5089"/>
    <cellStyle name="Normal 707 2" xfId="10233"/>
    <cellStyle name="Normal 707 2 2" xfId="21016"/>
    <cellStyle name="Normal 707 3" xfId="15884"/>
    <cellStyle name="Normal 708" xfId="5064"/>
    <cellStyle name="Normal 708 2" xfId="10212"/>
    <cellStyle name="Normal 708 2 2" xfId="20995"/>
    <cellStyle name="Normal 708 3" xfId="15861"/>
    <cellStyle name="Normal 709" xfId="5101"/>
    <cellStyle name="Normal 709 2" xfId="10245"/>
    <cellStyle name="Normal 709 2 2" xfId="21028"/>
    <cellStyle name="Normal 709 3" xfId="15896"/>
    <cellStyle name="Normal 71" xfId="403"/>
    <cellStyle name="Normal 71 2" xfId="1497"/>
    <cellStyle name="Normal 71 2 2" xfId="3812"/>
    <cellStyle name="Normal 71 2 2 2" xfId="8959"/>
    <cellStyle name="Normal 71 2 2 2 2" xfId="19742"/>
    <cellStyle name="Normal 71 2 2 3" xfId="14610"/>
    <cellStyle name="Normal 71 2 2 4" xfId="42669"/>
    <cellStyle name="Normal 71 2 2 5" xfId="47512"/>
    <cellStyle name="Normal 71 2 3" xfId="6679"/>
    <cellStyle name="Normal 71 2 3 2" xfId="17462"/>
    <cellStyle name="Normal 71 2 4" xfId="12319"/>
    <cellStyle name="Normal 71 2 5" xfId="40394"/>
    <cellStyle name="Normal 71 2 6" xfId="45237"/>
    <cellStyle name="Normal 71 3" xfId="2764"/>
    <cellStyle name="Normal 71 3 2" xfId="7919"/>
    <cellStyle name="Normal 71 3 2 2" xfId="18702"/>
    <cellStyle name="Normal 71 3 3" xfId="13570"/>
    <cellStyle name="Normal 71 3 4" xfId="41630"/>
    <cellStyle name="Normal 71 3 5" xfId="46473"/>
    <cellStyle name="Normal 71 4" xfId="5629"/>
    <cellStyle name="Normal 71 4 2" xfId="16419"/>
    <cellStyle name="Normal 71 5" xfId="11248"/>
    <cellStyle name="Normal 71 6" xfId="39349"/>
    <cellStyle name="Normal 71 7" xfId="44195"/>
    <cellStyle name="Normal 710" xfId="5060"/>
    <cellStyle name="Normal 710 2" xfId="10208"/>
    <cellStyle name="Normal 710 2 2" xfId="20991"/>
    <cellStyle name="Normal 710 3" xfId="15857"/>
    <cellStyle name="Normal 711" xfId="5113"/>
    <cellStyle name="Normal 711 2" xfId="10257"/>
    <cellStyle name="Normal 711 2 2" xfId="21040"/>
    <cellStyle name="Normal 711 3" xfId="15908"/>
    <cellStyle name="Normal 712" xfId="5090"/>
    <cellStyle name="Normal 712 2" xfId="10234"/>
    <cellStyle name="Normal 712 2 2" xfId="21017"/>
    <cellStyle name="Normal 712 3" xfId="15885"/>
    <cellStyle name="Normal 713" xfId="5125"/>
    <cellStyle name="Normal 713 2" xfId="10269"/>
    <cellStyle name="Normal 713 2 2" xfId="21052"/>
    <cellStyle name="Normal 713 3" xfId="15920"/>
    <cellStyle name="Normal 714" xfId="5102"/>
    <cellStyle name="Normal 714 2" xfId="10246"/>
    <cellStyle name="Normal 714 2 2" xfId="21029"/>
    <cellStyle name="Normal 714 3" xfId="15897"/>
    <cellStyle name="Normal 715" xfId="5136"/>
    <cellStyle name="Normal 715 2" xfId="10280"/>
    <cellStyle name="Normal 715 2 2" xfId="21063"/>
    <cellStyle name="Normal 715 3" xfId="15931"/>
    <cellStyle name="Normal 716" xfId="5127"/>
    <cellStyle name="Normal 716 2" xfId="10271"/>
    <cellStyle name="Normal 716 2 2" xfId="21054"/>
    <cellStyle name="Normal 716 3" xfId="15922"/>
    <cellStyle name="Normal 717" xfId="5156"/>
    <cellStyle name="Normal 717 2" xfId="10294"/>
    <cellStyle name="Normal 717 2 2" xfId="21077"/>
    <cellStyle name="Normal 717 3" xfId="15949"/>
    <cellStyle name="Normal 718" xfId="5155"/>
    <cellStyle name="Normal 718 2" xfId="10293"/>
    <cellStyle name="Normal 718 2 2" xfId="21076"/>
    <cellStyle name="Normal 718 3" xfId="15948"/>
    <cellStyle name="Normal 719" xfId="5168"/>
    <cellStyle name="Normal 719 2" xfId="10306"/>
    <cellStyle name="Normal 719 2 2" xfId="21089"/>
    <cellStyle name="Normal 719 3" xfId="15961"/>
    <cellStyle name="Normal 72" xfId="404"/>
    <cellStyle name="Normal 72 2" xfId="1498"/>
    <cellStyle name="Normal 72 2 2" xfId="3813"/>
    <cellStyle name="Normal 72 2 2 2" xfId="8960"/>
    <cellStyle name="Normal 72 2 2 2 2" xfId="19743"/>
    <cellStyle name="Normal 72 2 2 3" xfId="14611"/>
    <cellStyle name="Normal 72 2 2 4" xfId="42670"/>
    <cellStyle name="Normal 72 2 2 5" xfId="47513"/>
    <cellStyle name="Normal 72 2 3" xfId="6680"/>
    <cellStyle name="Normal 72 2 3 2" xfId="17463"/>
    <cellStyle name="Normal 72 2 4" xfId="12320"/>
    <cellStyle name="Normal 72 2 5" xfId="40395"/>
    <cellStyle name="Normal 72 2 6" xfId="45238"/>
    <cellStyle name="Normal 72 3" xfId="2765"/>
    <cellStyle name="Normal 72 3 2" xfId="7920"/>
    <cellStyle name="Normal 72 3 2 2" xfId="18703"/>
    <cellStyle name="Normal 72 3 3" xfId="13571"/>
    <cellStyle name="Normal 72 3 4" xfId="41631"/>
    <cellStyle name="Normal 72 3 5" xfId="46474"/>
    <cellStyle name="Normal 72 4" xfId="5630"/>
    <cellStyle name="Normal 72 4 2" xfId="16420"/>
    <cellStyle name="Normal 72 5" xfId="11249"/>
    <cellStyle name="Normal 72 6" xfId="39350"/>
    <cellStyle name="Normal 72 7" xfId="44196"/>
    <cellStyle name="Normal 720" xfId="5169"/>
    <cellStyle name="Normal 720 2" xfId="10307"/>
    <cellStyle name="Normal 720 2 2" xfId="21090"/>
    <cellStyle name="Normal 720 3" xfId="15962"/>
    <cellStyle name="Normal 721" xfId="5188"/>
    <cellStyle name="Normal 721 2" xfId="10326"/>
    <cellStyle name="Normal 721 2 2" xfId="21109"/>
    <cellStyle name="Normal 721 3" xfId="15981"/>
    <cellStyle name="Normal 722" xfId="5196"/>
    <cellStyle name="Normal 722 2" xfId="10334"/>
    <cellStyle name="Normal 722 2 2" xfId="21117"/>
    <cellStyle name="Normal 722 3" xfId="15989"/>
    <cellStyle name="Normal 723" xfId="5197"/>
    <cellStyle name="Normal 723 2" xfId="10335"/>
    <cellStyle name="Normal 723 2 2" xfId="21118"/>
    <cellStyle name="Normal 723 3" xfId="15990"/>
    <cellStyle name="Normal 724" xfId="5210"/>
    <cellStyle name="Normal 724 2" xfId="10348"/>
    <cellStyle name="Normal 724 2 2" xfId="21131"/>
    <cellStyle name="Normal 724 3" xfId="16003"/>
    <cellStyle name="Normal 725" xfId="5212"/>
    <cellStyle name="Normal 725 2" xfId="10350"/>
    <cellStyle name="Normal 725 2 2" xfId="21133"/>
    <cellStyle name="Normal 725 3" xfId="16005"/>
    <cellStyle name="Normal 726" xfId="5213"/>
    <cellStyle name="Normal 726 2" xfId="10351"/>
    <cellStyle name="Normal 726 2 2" xfId="21134"/>
    <cellStyle name="Normal 726 3" xfId="16006"/>
    <cellStyle name="Normal 727" xfId="5228"/>
    <cellStyle name="Normal 727 2" xfId="10366"/>
    <cellStyle name="Normal 727 2 2" xfId="21149"/>
    <cellStyle name="Normal 727 3" xfId="16021"/>
    <cellStyle name="Normal 728" xfId="5229"/>
    <cellStyle name="Normal 728 2" xfId="10367"/>
    <cellStyle name="Normal 728 2 2" xfId="21150"/>
    <cellStyle name="Normal 728 3" xfId="16022"/>
    <cellStyle name="Normal 729" xfId="5230"/>
    <cellStyle name="Normal 729 2" xfId="10368"/>
    <cellStyle name="Normal 729 2 2" xfId="21151"/>
    <cellStyle name="Normal 729 3" xfId="16023"/>
    <cellStyle name="Normal 73" xfId="405"/>
    <cellStyle name="Normal 73 2" xfId="1499"/>
    <cellStyle name="Normal 73 2 2" xfId="3814"/>
    <cellStyle name="Normal 73 2 2 2" xfId="8961"/>
    <cellStyle name="Normal 73 2 2 2 2" xfId="19744"/>
    <cellStyle name="Normal 73 2 2 3" xfId="14612"/>
    <cellStyle name="Normal 73 2 2 4" xfId="42671"/>
    <cellStyle name="Normal 73 2 2 5" xfId="47514"/>
    <cellStyle name="Normal 73 2 3" xfId="6681"/>
    <cellStyle name="Normal 73 2 3 2" xfId="17464"/>
    <cellStyle name="Normal 73 2 4" xfId="12321"/>
    <cellStyle name="Normal 73 2 5" xfId="40396"/>
    <cellStyle name="Normal 73 2 6" xfId="45239"/>
    <cellStyle name="Normal 73 3" xfId="2766"/>
    <cellStyle name="Normal 73 3 2" xfId="7921"/>
    <cellStyle name="Normal 73 3 2 2" xfId="18704"/>
    <cellStyle name="Normal 73 3 3" xfId="13572"/>
    <cellStyle name="Normal 73 3 4" xfId="41632"/>
    <cellStyle name="Normal 73 3 5" xfId="46475"/>
    <cellStyle name="Normal 73 4" xfId="5631"/>
    <cellStyle name="Normal 73 4 2" xfId="16421"/>
    <cellStyle name="Normal 73 5" xfId="11250"/>
    <cellStyle name="Normal 73 6" xfId="39351"/>
    <cellStyle name="Normal 73 7" xfId="44197"/>
    <cellStyle name="Normal 730" xfId="5231"/>
    <cellStyle name="Normal 730 2" xfId="10369"/>
    <cellStyle name="Normal 730 2 2" xfId="21152"/>
    <cellStyle name="Normal 730 3" xfId="16024"/>
    <cellStyle name="Normal 731" xfId="5232"/>
    <cellStyle name="Normal 731 2" xfId="10370"/>
    <cellStyle name="Normal 731 2 2" xfId="21153"/>
    <cellStyle name="Normal 731 3" xfId="16025"/>
    <cellStyle name="Normal 732" xfId="5233"/>
    <cellStyle name="Normal 732 2" xfId="10371"/>
    <cellStyle name="Normal 732 2 2" xfId="21154"/>
    <cellStyle name="Normal 732 3" xfId="16026"/>
    <cellStyle name="Normal 733" xfId="5234"/>
    <cellStyle name="Normal 733 2" xfId="10372"/>
    <cellStyle name="Normal 733 2 2" xfId="21155"/>
    <cellStyle name="Normal 733 3" xfId="16027"/>
    <cellStyle name="Normal 734" xfId="5235"/>
    <cellStyle name="Normal 734 2" xfId="10373"/>
    <cellStyle name="Normal 734 2 2" xfId="21156"/>
    <cellStyle name="Normal 734 3" xfId="16028"/>
    <cellStyle name="Normal 735" xfId="5236"/>
    <cellStyle name="Normal 735 2" xfId="10374"/>
    <cellStyle name="Normal 735 2 2" xfId="21157"/>
    <cellStyle name="Normal 735 3" xfId="16029"/>
    <cellStyle name="Normal 736" xfId="5237"/>
    <cellStyle name="Normal 736 2" xfId="10375"/>
    <cellStyle name="Normal 736 2 2" xfId="21158"/>
    <cellStyle name="Normal 736 3" xfId="16030"/>
    <cellStyle name="Normal 737" xfId="5238"/>
    <cellStyle name="Normal 737 2" xfId="10376"/>
    <cellStyle name="Normal 737 2 2" xfId="21159"/>
    <cellStyle name="Normal 737 3" xfId="16031"/>
    <cellStyle name="Normal 738" xfId="5239"/>
    <cellStyle name="Normal 738 2" xfId="10377"/>
    <cellStyle name="Normal 738 2 2" xfId="21160"/>
    <cellStyle name="Normal 738 3" xfId="16032"/>
    <cellStyle name="Normal 739" xfId="5240"/>
    <cellStyle name="Normal 739 2" xfId="10378"/>
    <cellStyle name="Normal 739 2 2" xfId="21161"/>
    <cellStyle name="Normal 739 3" xfId="16033"/>
    <cellStyle name="Normal 74" xfId="406"/>
    <cellStyle name="Normal 74 2" xfId="1500"/>
    <cellStyle name="Normal 74 2 2" xfId="3815"/>
    <cellStyle name="Normal 74 2 2 2" xfId="8962"/>
    <cellStyle name="Normal 74 2 2 2 2" xfId="19745"/>
    <cellStyle name="Normal 74 2 2 3" xfId="14613"/>
    <cellStyle name="Normal 74 2 2 4" xfId="42672"/>
    <cellStyle name="Normal 74 2 2 5" xfId="47515"/>
    <cellStyle name="Normal 74 2 3" xfId="6682"/>
    <cellStyle name="Normal 74 2 3 2" xfId="17465"/>
    <cellStyle name="Normal 74 2 4" xfId="12322"/>
    <cellStyle name="Normal 74 2 5" xfId="40397"/>
    <cellStyle name="Normal 74 2 6" xfId="45240"/>
    <cellStyle name="Normal 74 3" xfId="2767"/>
    <cellStyle name="Normal 74 3 2" xfId="7922"/>
    <cellStyle name="Normal 74 3 2 2" xfId="18705"/>
    <cellStyle name="Normal 74 3 3" xfId="13573"/>
    <cellStyle name="Normal 74 3 4" xfId="41633"/>
    <cellStyle name="Normal 74 3 5" xfId="46476"/>
    <cellStyle name="Normal 74 4" xfId="5632"/>
    <cellStyle name="Normal 74 4 2" xfId="16422"/>
    <cellStyle name="Normal 74 5" xfId="11251"/>
    <cellStyle name="Normal 74 6" xfId="39352"/>
    <cellStyle name="Normal 74 7" xfId="44198"/>
    <cellStyle name="Normal 740" xfId="5241"/>
    <cellStyle name="Normal 740 2" xfId="10379"/>
    <cellStyle name="Normal 740 2 2" xfId="21162"/>
    <cellStyle name="Normal 740 3" xfId="16034"/>
    <cellStyle name="Normal 740 4" xfId="38930"/>
    <cellStyle name="Normal 741" xfId="5242"/>
    <cellStyle name="Normal 741 2" xfId="10380"/>
    <cellStyle name="Normal 741 2 2" xfId="21163"/>
    <cellStyle name="Normal 741 3" xfId="16035"/>
    <cellStyle name="Normal 742" xfId="5259"/>
    <cellStyle name="Normal 742 2" xfId="10395"/>
    <cellStyle name="Normal 742 2 2" xfId="21178"/>
    <cellStyle name="Normal 742 3" xfId="16051"/>
    <cellStyle name="Normal 743" xfId="5275"/>
    <cellStyle name="Normal 743 2" xfId="10411"/>
    <cellStyle name="Normal 743 2 2" xfId="21194"/>
    <cellStyle name="Normal 743 3" xfId="16067"/>
    <cellStyle name="Normal 744" xfId="5291"/>
    <cellStyle name="Normal 744 2" xfId="10427"/>
    <cellStyle name="Normal 744 2 2" xfId="21210"/>
    <cellStyle name="Normal 744 3" xfId="16083"/>
    <cellStyle name="Normal 745" xfId="5292"/>
    <cellStyle name="Normal 745 2" xfId="10428"/>
    <cellStyle name="Normal 745 2 2" xfId="21211"/>
    <cellStyle name="Normal 745 3" xfId="16084"/>
    <cellStyle name="Normal 746" xfId="5288"/>
    <cellStyle name="Normal 746 2" xfId="10424"/>
    <cellStyle name="Normal 746 2 2" xfId="21207"/>
    <cellStyle name="Normal 746 3" xfId="16080"/>
    <cellStyle name="Normal 747" xfId="5289"/>
    <cellStyle name="Normal 747 2" xfId="10425"/>
    <cellStyle name="Normal 747 2 2" xfId="21208"/>
    <cellStyle name="Normal 747 3" xfId="16081"/>
    <cellStyle name="Normal 748" xfId="5293"/>
    <cellStyle name="Normal 748 2" xfId="10429"/>
    <cellStyle name="Normal 748 2 2" xfId="21212"/>
    <cellStyle name="Normal 748 3" xfId="16085"/>
    <cellStyle name="Normal 749" xfId="5294"/>
    <cellStyle name="Normal 749 2" xfId="10430"/>
    <cellStyle name="Normal 749 2 2" xfId="21213"/>
    <cellStyle name="Normal 749 3" xfId="16086"/>
    <cellStyle name="Normal 75" xfId="407"/>
    <cellStyle name="Normal 75 2" xfId="1501"/>
    <cellStyle name="Normal 75 2 2" xfId="3816"/>
    <cellStyle name="Normal 75 2 2 2" xfId="8963"/>
    <cellStyle name="Normal 75 2 2 2 2" xfId="19746"/>
    <cellStyle name="Normal 75 2 2 3" xfId="14614"/>
    <cellStyle name="Normal 75 2 2 4" xfId="42673"/>
    <cellStyle name="Normal 75 2 2 5" xfId="47516"/>
    <cellStyle name="Normal 75 2 3" xfId="6683"/>
    <cellStyle name="Normal 75 2 3 2" xfId="17466"/>
    <cellStyle name="Normal 75 2 4" xfId="12323"/>
    <cellStyle name="Normal 75 2 5" xfId="40398"/>
    <cellStyle name="Normal 75 2 6" xfId="45241"/>
    <cellStyle name="Normal 75 3" xfId="2768"/>
    <cellStyle name="Normal 75 3 2" xfId="7923"/>
    <cellStyle name="Normal 75 3 2 2" xfId="18706"/>
    <cellStyle name="Normal 75 3 3" xfId="13574"/>
    <cellStyle name="Normal 75 3 4" xfId="41634"/>
    <cellStyle name="Normal 75 3 5" xfId="46477"/>
    <cellStyle name="Normal 75 4" xfId="5633"/>
    <cellStyle name="Normal 75 4 2" xfId="16423"/>
    <cellStyle name="Normal 75 5" xfId="11252"/>
    <cellStyle name="Normal 75 6" xfId="39353"/>
    <cellStyle name="Normal 75 7" xfId="44199"/>
    <cellStyle name="Normal 750" xfId="5295"/>
    <cellStyle name="Normal 750 2" xfId="10431"/>
    <cellStyle name="Normal 750 2 2" xfId="21214"/>
    <cellStyle name="Normal 750 3" xfId="16087"/>
    <cellStyle name="Normal 750 4" xfId="38883"/>
    <cellStyle name="Normal 750 4 2" xfId="39008"/>
    <cellStyle name="Normal 750 4 2 2" xfId="21"/>
    <cellStyle name="Normal 751" xfId="5309"/>
    <cellStyle name="Normal 751 2" xfId="10445"/>
    <cellStyle name="Normal 751 2 2" xfId="21228"/>
    <cellStyle name="Normal 751 3" xfId="16101"/>
    <cellStyle name="Normal 752" xfId="5311"/>
    <cellStyle name="Normal 752 2" xfId="10447"/>
    <cellStyle name="Normal 752 2 2" xfId="21230"/>
    <cellStyle name="Normal 752 3" xfId="16103"/>
    <cellStyle name="Normal 753" xfId="5324"/>
    <cellStyle name="Normal 753 2" xfId="10460"/>
    <cellStyle name="Normal 753 2 2" xfId="21243"/>
    <cellStyle name="Normal 753 3" xfId="16116"/>
    <cellStyle name="Normal 754" xfId="5327"/>
    <cellStyle name="Normal 754 2" xfId="10463"/>
    <cellStyle name="Normal 754 2 2" xfId="21246"/>
    <cellStyle name="Normal 754 3" xfId="16119"/>
    <cellStyle name="Normal 755" xfId="5326"/>
    <cellStyle name="Normal 755 2" xfId="10462"/>
    <cellStyle name="Normal 755 2 2" xfId="21245"/>
    <cellStyle name="Normal 755 3" xfId="16118"/>
    <cellStyle name="Normal 756" xfId="5328"/>
    <cellStyle name="Normal 756 2" xfId="10464"/>
    <cellStyle name="Normal 756 2 2" xfId="21247"/>
    <cellStyle name="Normal 756 3" xfId="16120"/>
    <cellStyle name="Normal 756 4" xfId="38917"/>
    <cellStyle name="Normal 756 4 2" xfId="77"/>
    <cellStyle name="Normal 756 5" xfId="39151"/>
    <cellStyle name="Normal 756 6" xfId="43999"/>
    <cellStyle name="Normal 757" xfId="5347"/>
    <cellStyle name="Normal 757 2" xfId="10483"/>
    <cellStyle name="Normal 757 2 2" xfId="21266"/>
    <cellStyle name="Normal 757 3" xfId="16139"/>
    <cellStyle name="Normal 758" xfId="5348"/>
    <cellStyle name="Normal 758 2" xfId="10484"/>
    <cellStyle name="Normal 758 2 2" xfId="21267"/>
    <cellStyle name="Normal 758 3" xfId="16140"/>
    <cellStyle name="Normal 759" xfId="5342"/>
    <cellStyle name="Normal 759 2" xfId="10478"/>
    <cellStyle name="Normal 759 2 2" xfId="21261"/>
    <cellStyle name="Normal 759 3" xfId="16134"/>
    <cellStyle name="Normal 76" xfId="408"/>
    <cellStyle name="Normal 76 2" xfId="1502"/>
    <cellStyle name="Normal 76 2 2" xfId="3817"/>
    <cellStyle name="Normal 76 2 2 2" xfId="8964"/>
    <cellStyle name="Normal 76 2 2 2 2" xfId="19747"/>
    <cellStyle name="Normal 76 2 2 3" xfId="14615"/>
    <cellStyle name="Normal 76 2 2 4" xfId="42674"/>
    <cellStyle name="Normal 76 2 2 5" xfId="47517"/>
    <cellStyle name="Normal 76 2 3" xfId="6684"/>
    <cellStyle name="Normal 76 2 3 2" xfId="17467"/>
    <cellStyle name="Normal 76 2 4" xfId="12324"/>
    <cellStyle name="Normal 76 2 5" xfId="40399"/>
    <cellStyle name="Normal 76 2 6" xfId="45242"/>
    <cellStyle name="Normal 76 3" xfId="2769"/>
    <cellStyle name="Normal 76 3 2" xfId="7924"/>
    <cellStyle name="Normal 76 3 2 2" xfId="18707"/>
    <cellStyle name="Normal 76 3 3" xfId="13575"/>
    <cellStyle name="Normal 76 3 4" xfId="41635"/>
    <cellStyle name="Normal 76 3 5" xfId="46478"/>
    <cellStyle name="Normal 76 4" xfId="5634"/>
    <cellStyle name="Normal 76 4 2" xfId="16424"/>
    <cellStyle name="Normal 76 5" xfId="11253"/>
    <cellStyle name="Normal 76 6" xfId="39354"/>
    <cellStyle name="Normal 76 7" xfId="44200"/>
    <cellStyle name="Normal 760" xfId="5350"/>
    <cellStyle name="Normal 760 2" xfId="10486"/>
    <cellStyle name="Normal 760 2 2" xfId="21269"/>
    <cellStyle name="Normal 760 3" xfId="16142"/>
    <cellStyle name="Normal 761" xfId="5351"/>
    <cellStyle name="Normal 761 2" xfId="10487"/>
    <cellStyle name="Normal 761 2 2" xfId="21270"/>
    <cellStyle name="Normal 761 3" xfId="16143"/>
    <cellStyle name="Normal 762" xfId="5353"/>
    <cellStyle name="Normal 762 2" xfId="10489"/>
    <cellStyle name="Normal 762 2 2" xfId="21272"/>
    <cellStyle name="Normal 762 3" xfId="16145"/>
    <cellStyle name="Normal 763" xfId="5341"/>
    <cellStyle name="Normal 763 2" xfId="10477"/>
    <cellStyle name="Normal 763 2 2" xfId="21260"/>
    <cellStyle name="Normal 763 3" xfId="16133"/>
    <cellStyle name="Normal 764" xfId="5355"/>
    <cellStyle name="Normal 764 2" xfId="10491"/>
    <cellStyle name="Normal 764 2 2" xfId="21274"/>
    <cellStyle name="Normal 764 3" xfId="16147"/>
    <cellStyle name="Normal 765" xfId="5356"/>
    <cellStyle name="Normal 765 2" xfId="10492"/>
    <cellStyle name="Normal 765 2 2" xfId="21275"/>
    <cellStyle name="Normal 765 3" xfId="16148"/>
    <cellStyle name="Normal 766" xfId="5354"/>
    <cellStyle name="Normal 766 2" xfId="10490"/>
    <cellStyle name="Normal 766 2 2" xfId="21273"/>
    <cellStyle name="Normal 766 3" xfId="16146"/>
    <cellStyle name="Normal 767" xfId="5357"/>
    <cellStyle name="Normal 767 2" xfId="10493"/>
    <cellStyle name="Normal 767 2 2" xfId="21276"/>
    <cellStyle name="Normal 767 3" xfId="16149"/>
    <cellStyle name="Normal 768" xfId="5352"/>
    <cellStyle name="Normal 768 2" xfId="10488"/>
    <cellStyle name="Normal 768 2 2" xfId="21271"/>
    <cellStyle name="Normal 768 3" xfId="16144"/>
    <cellStyle name="Normal 769" xfId="5360"/>
    <cellStyle name="Normal 769 2" xfId="10496"/>
    <cellStyle name="Normal 769 2 2" xfId="21279"/>
    <cellStyle name="Normal 769 3" xfId="16152"/>
    <cellStyle name="Normal 77" xfId="409"/>
    <cellStyle name="Normal 77 2" xfId="1503"/>
    <cellStyle name="Normal 77 2 2" xfId="3818"/>
    <cellStyle name="Normal 77 2 2 2" xfId="8965"/>
    <cellStyle name="Normal 77 2 2 2 2" xfId="19748"/>
    <cellStyle name="Normal 77 2 2 3" xfId="14616"/>
    <cellStyle name="Normal 77 2 2 4" xfId="42675"/>
    <cellStyle name="Normal 77 2 2 5" xfId="47518"/>
    <cellStyle name="Normal 77 2 3" xfId="6685"/>
    <cellStyle name="Normal 77 2 3 2" xfId="17468"/>
    <cellStyle name="Normal 77 2 4" xfId="12325"/>
    <cellStyle name="Normal 77 2 5" xfId="40400"/>
    <cellStyle name="Normal 77 2 6" xfId="45243"/>
    <cellStyle name="Normal 77 3" xfId="2770"/>
    <cellStyle name="Normal 77 3 2" xfId="7925"/>
    <cellStyle name="Normal 77 3 2 2" xfId="18708"/>
    <cellStyle name="Normal 77 3 3" xfId="13576"/>
    <cellStyle name="Normal 77 3 4" xfId="41636"/>
    <cellStyle name="Normal 77 3 5" xfId="46479"/>
    <cellStyle name="Normal 77 4" xfId="5635"/>
    <cellStyle name="Normal 77 4 2" xfId="16425"/>
    <cellStyle name="Normal 77 5" xfId="11254"/>
    <cellStyle name="Normal 77 6" xfId="39355"/>
    <cellStyle name="Normal 77 7" xfId="44201"/>
    <cellStyle name="Normal 770" xfId="5361"/>
    <cellStyle name="Normal 770 2" xfId="10497"/>
    <cellStyle name="Normal 770 2 2" xfId="21280"/>
    <cellStyle name="Normal 770 3" xfId="16153"/>
    <cellStyle name="Normal 771" xfId="5362"/>
    <cellStyle name="Normal 771 2" xfId="10498"/>
    <cellStyle name="Normal 771 2 2" xfId="21281"/>
    <cellStyle name="Normal 771 3" xfId="16154"/>
    <cellStyle name="Normal 772" xfId="5363"/>
    <cellStyle name="Normal 772 2" xfId="10499"/>
    <cellStyle name="Normal 772 2 2" xfId="21282"/>
    <cellStyle name="Normal 772 3" xfId="16155"/>
    <cellStyle name="Normal 773" xfId="5364"/>
    <cellStyle name="Normal 773 2" xfId="10500"/>
    <cellStyle name="Normal 773 2 2" xfId="21283"/>
    <cellStyle name="Normal 773 3" xfId="16156"/>
    <cellStyle name="Normal 774" xfId="5349"/>
    <cellStyle name="Normal 774 2" xfId="10485"/>
    <cellStyle name="Normal 774 2 2" xfId="21268"/>
    <cellStyle name="Normal 774 3" xfId="16141"/>
    <cellStyle name="Normal 775" xfId="5359"/>
    <cellStyle name="Normal 775 2" xfId="10495"/>
    <cellStyle name="Normal 775 2 2" xfId="21278"/>
    <cellStyle name="Normal 775 3" xfId="16151"/>
    <cellStyle name="Normal 776" xfId="5365"/>
    <cellStyle name="Normal 776 2" xfId="10501"/>
    <cellStyle name="Normal 776 2 2" xfId="21284"/>
    <cellStyle name="Normal 776 3" xfId="16157"/>
    <cellStyle name="Normal 777" xfId="5358"/>
    <cellStyle name="Normal 777 2" xfId="10494"/>
    <cellStyle name="Normal 777 2 2" xfId="21277"/>
    <cellStyle name="Normal 777 3" xfId="16150"/>
    <cellStyle name="Normal 778" xfId="5366"/>
    <cellStyle name="Normal 778 2" xfId="10502"/>
    <cellStyle name="Normal 778 2 2" xfId="21285"/>
    <cellStyle name="Normal 778 3" xfId="16158"/>
    <cellStyle name="Normal 779" xfId="5367"/>
    <cellStyle name="Normal 779 2" xfId="10503"/>
    <cellStyle name="Normal 779 2 2" xfId="21286"/>
    <cellStyle name="Normal 779 3" xfId="16159"/>
    <cellStyle name="Normal 78" xfId="410"/>
    <cellStyle name="Normal 78 2" xfId="1504"/>
    <cellStyle name="Normal 78 2 2" xfId="3819"/>
    <cellStyle name="Normal 78 2 2 2" xfId="8966"/>
    <cellStyle name="Normal 78 2 2 2 2" xfId="19749"/>
    <cellStyle name="Normal 78 2 2 3" xfId="14617"/>
    <cellStyle name="Normal 78 2 2 4" xfId="42676"/>
    <cellStyle name="Normal 78 2 2 5" xfId="47519"/>
    <cellStyle name="Normal 78 2 3" xfId="6686"/>
    <cellStyle name="Normal 78 2 3 2" xfId="17469"/>
    <cellStyle name="Normal 78 2 4" xfId="12326"/>
    <cellStyle name="Normal 78 2 5" xfId="40401"/>
    <cellStyle name="Normal 78 2 6" xfId="45244"/>
    <cellStyle name="Normal 78 3" xfId="2771"/>
    <cellStyle name="Normal 78 3 2" xfId="7926"/>
    <cellStyle name="Normal 78 3 2 2" xfId="18709"/>
    <cellStyle name="Normal 78 3 3" xfId="13577"/>
    <cellStyle name="Normal 78 3 4" xfId="41637"/>
    <cellStyle name="Normal 78 3 5" xfId="46480"/>
    <cellStyle name="Normal 78 4" xfId="5636"/>
    <cellStyle name="Normal 78 4 2" xfId="16426"/>
    <cellStyle name="Normal 78 5" xfId="11255"/>
    <cellStyle name="Normal 78 6" xfId="39356"/>
    <cellStyle name="Normal 78 7" xfId="44202"/>
    <cellStyle name="Normal 780" xfId="5368"/>
    <cellStyle name="Normal 780 2" xfId="10504"/>
    <cellStyle name="Normal 780 2 2" xfId="21287"/>
    <cellStyle name="Normal 780 3" xfId="16160"/>
    <cellStyle name="Normal 781" xfId="5369"/>
    <cellStyle name="Normal 781 2" xfId="10505"/>
    <cellStyle name="Normal 781 2 2" xfId="21288"/>
    <cellStyle name="Normal 781 3" xfId="16161"/>
    <cellStyle name="Normal 782" xfId="5370"/>
    <cellStyle name="Normal 782 2" xfId="10506"/>
    <cellStyle name="Normal 782 2 2" xfId="21289"/>
    <cellStyle name="Normal 782 3" xfId="16162"/>
    <cellStyle name="Normal 783" xfId="5371"/>
    <cellStyle name="Normal 783 2" xfId="10507"/>
    <cellStyle name="Normal 783 2 2" xfId="21290"/>
    <cellStyle name="Normal 783 3" xfId="16163"/>
    <cellStyle name="Normal 784" xfId="5372"/>
    <cellStyle name="Normal 784 2" xfId="10508"/>
    <cellStyle name="Normal 784 2 2" xfId="21291"/>
    <cellStyle name="Normal 784 3" xfId="16164"/>
    <cellStyle name="Normal 785" xfId="5373"/>
    <cellStyle name="Normal 785 2" xfId="10509"/>
    <cellStyle name="Normal 785 2 2" xfId="21292"/>
    <cellStyle name="Normal 785 3" xfId="16165"/>
    <cellStyle name="Normal 786" xfId="5374"/>
    <cellStyle name="Normal 786 2" xfId="10510"/>
    <cellStyle name="Normal 786 2 2" xfId="21293"/>
    <cellStyle name="Normal 786 3" xfId="16166"/>
    <cellStyle name="Normal 787" xfId="5375"/>
    <cellStyle name="Normal 787 2" xfId="10511"/>
    <cellStyle name="Normal 787 2 2" xfId="21294"/>
    <cellStyle name="Normal 787 3" xfId="16167"/>
    <cellStyle name="Normal 788" xfId="5376"/>
    <cellStyle name="Normal 788 2" xfId="10512"/>
    <cellStyle name="Normal 788 2 2" xfId="21295"/>
    <cellStyle name="Normal 788 3" xfId="16168"/>
    <cellStyle name="Normal 789" xfId="5391"/>
    <cellStyle name="Normal 789 2" xfId="10527"/>
    <cellStyle name="Normal 789 2 2" xfId="21310"/>
    <cellStyle name="Normal 789 3" xfId="16183"/>
    <cellStyle name="Normal 79" xfId="411"/>
    <cellStyle name="Normal 79 2" xfId="1505"/>
    <cellStyle name="Normal 79 2 2" xfId="3820"/>
    <cellStyle name="Normal 79 2 2 2" xfId="8967"/>
    <cellStyle name="Normal 79 2 2 2 2" xfId="19750"/>
    <cellStyle name="Normal 79 2 2 3" xfId="14618"/>
    <cellStyle name="Normal 79 2 2 4" xfId="42677"/>
    <cellStyle name="Normal 79 2 2 5" xfId="47520"/>
    <cellStyle name="Normal 79 2 3" xfId="6687"/>
    <cellStyle name="Normal 79 2 3 2" xfId="17470"/>
    <cellStyle name="Normal 79 2 4" xfId="12327"/>
    <cellStyle name="Normal 79 2 5" xfId="40402"/>
    <cellStyle name="Normal 79 2 6" xfId="45245"/>
    <cellStyle name="Normal 79 3" xfId="2772"/>
    <cellStyle name="Normal 79 3 2" xfId="7927"/>
    <cellStyle name="Normal 79 3 2 2" xfId="18710"/>
    <cellStyle name="Normal 79 3 3" xfId="13578"/>
    <cellStyle name="Normal 79 3 4" xfId="41638"/>
    <cellStyle name="Normal 79 3 5" xfId="46481"/>
    <cellStyle name="Normal 79 4" xfId="5637"/>
    <cellStyle name="Normal 79 4 2" xfId="16427"/>
    <cellStyle name="Normal 79 5" xfId="11256"/>
    <cellStyle name="Normal 79 6" xfId="39357"/>
    <cellStyle name="Normal 79 7" xfId="44203"/>
    <cellStyle name="Normal 790" xfId="5389"/>
    <cellStyle name="Normal 790 2" xfId="10525"/>
    <cellStyle name="Normal 790 2 2" xfId="21308"/>
    <cellStyle name="Normal 790 3" xfId="16181"/>
    <cellStyle name="Normal 791" xfId="5393"/>
    <cellStyle name="Normal 791 2" xfId="10529"/>
    <cellStyle name="Normal 791 2 2" xfId="21312"/>
    <cellStyle name="Normal 791 3" xfId="16185"/>
    <cellStyle name="Normal 792" xfId="5392"/>
    <cellStyle name="Normal 792 2" xfId="10528"/>
    <cellStyle name="Normal 792 2 2" xfId="21311"/>
    <cellStyle name="Normal 792 3" xfId="16184"/>
    <cellStyle name="Normal 793" xfId="5396"/>
    <cellStyle name="Normal 793 2" xfId="10532"/>
    <cellStyle name="Normal 793 2 2" xfId="21315"/>
    <cellStyle name="Normal 793 3" xfId="16188"/>
    <cellStyle name="Normal 794" xfId="5412"/>
    <cellStyle name="Normal 794 2" xfId="10548"/>
    <cellStyle name="Normal 794 2 2" xfId="21331"/>
    <cellStyle name="Normal 794 3" xfId="16204"/>
    <cellStyle name="Normal 794 4" xfId="38921"/>
    <cellStyle name="Normal 794 4 2" xfId="40099"/>
    <cellStyle name="Normal 794 4 3" xfId="44944"/>
    <cellStyle name="Normal 795" xfId="5414"/>
    <cellStyle name="Normal 795 2" xfId="10550"/>
    <cellStyle name="Normal 795 2 2" xfId="21333"/>
    <cellStyle name="Normal 795 3" xfId="16206"/>
    <cellStyle name="Normal 796" xfId="5411"/>
    <cellStyle name="Normal 796 2" xfId="10547"/>
    <cellStyle name="Normal 796 2 2" xfId="21330"/>
    <cellStyle name="Normal 796 3" xfId="16203"/>
    <cellStyle name="Normal 797" xfId="5415"/>
    <cellStyle name="Normal 797 2" xfId="10551"/>
    <cellStyle name="Normal 797 2 2" xfId="21334"/>
    <cellStyle name="Normal 797 3" xfId="16207"/>
    <cellStyle name="Normal 798" xfId="5416"/>
    <cellStyle name="Normal 798 2" xfId="10552"/>
    <cellStyle name="Normal 798 2 2" xfId="21335"/>
    <cellStyle name="Normal 798 3" xfId="16208"/>
    <cellStyle name="Normal 799" xfId="5417"/>
    <cellStyle name="Normal 799 2" xfId="10553"/>
    <cellStyle name="Normal 799 2 2" xfId="21336"/>
    <cellStyle name="Normal 799 3" xfId="16209"/>
    <cellStyle name="Normal 8" xfId="7"/>
    <cellStyle name="Normal 80" xfId="412"/>
    <cellStyle name="Normal 80 2" xfId="1506"/>
    <cellStyle name="Normal 80 2 2" xfId="3821"/>
    <cellStyle name="Normal 80 2 2 2" xfId="8968"/>
    <cellStyle name="Normal 80 2 2 2 2" xfId="19751"/>
    <cellStyle name="Normal 80 2 2 3" xfId="14619"/>
    <cellStyle name="Normal 80 2 2 4" xfId="42678"/>
    <cellStyle name="Normal 80 2 2 5" xfId="47521"/>
    <cellStyle name="Normal 80 2 3" xfId="6688"/>
    <cellStyle name="Normal 80 2 3 2" xfId="17471"/>
    <cellStyle name="Normal 80 2 4" xfId="12328"/>
    <cellStyle name="Normal 80 2 5" xfId="40403"/>
    <cellStyle name="Normal 80 2 6" xfId="45246"/>
    <cellStyle name="Normal 80 3" xfId="2773"/>
    <cellStyle name="Normal 80 3 2" xfId="7928"/>
    <cellStyle name="Normal 80 3 2 2" xfId="18711"/>
    <cellStyle name="Normal 80 3 3" xfId="13579"/>
    <cellStyle name="Normal 80 3 4" xfId="41639"/>
    <cellStyle name="Normal 80 3 5" xfId="46482"/>
    <cellStyle name="Normal 80 4" xfId="5638"/>
    <cellStyle name="Normal 80 4 2" xfId="16428"/>
    <cellStyle name="Normal 80 5" xfId="11258"/>
    <cellStyle name="Normal 80 6" xfId="39358"/>
    <cellStyle name="Normal 80 7" xfId="44204"/>
    <cellStyle name="Normal 800" xfId="5418"/>
    <cellStyle name="Normal 800 2" xfId="10554"/>
    <cellStyle name="Normal 800 2 2" xfId="21337"/>
    <cellStyle name="Normal 800 3" xfId="16210"/>
    <cellStyle name="Normal 801" xfId="5419"/>
    <cellStyle name="Normal 801 2" xfId="10555"/>
    <cellStyle name="Normal 801 2 2" xfId="21338"/>
    <cellStyle name="Normal 801 3" xfId="16211"/>
    <cellStyle name="Normal 802" xfId="5420"/>
    <cellStyle name="Normal 802 2" xfId="10556"/>
    <cellStyle name="Normal 802 2 2" xfId="21339"/>
    <cellStyle name="Normal 802 3" xfId="16212"/>
    <cellStyle name="Normal 803" xfId="5421"/>
    <cellStyle name="Normal 803 2" xfId="10557"/>
    <cellStyle name="Normal 803 2 2" xfId="21340"/>
    <cellStyle name="Normal 803 3" xfId="16213"/>
    <cellStyle name="Normal 804" xfId="5422"/>
    <cellStyle name="Normal 804 2" xfId="10558"/>
    <cellStyle name="Normal 804 2 2" xfId="21341"/>
    <cellStyle name="Normal 804 3" xfId="16214"/>
    <cellStyle name="Normal 805" xfId="5423"/>
    <cellStyle name="Normal 805 2" xfId="10559"/>
    <cellStyle name="Normal 805 2 2" xfId="21342"/>
    <cellStyle name="Normal 805 3" xfId="16215"/>
    <cellStyle name="Normal 806" xfId="5424"/>
    <cellStyle name="Normal 806 2" xfId="10560"/>
    <cellStyle name="Normal 806 2 2" xfId="21343"/>
    <cellStyle name="Normal 806 3" xfId="16216"/>
    <cellStyle name="Normal 807" xfId="5425"/>
    <cellStyle name="Normal 807 2" xfId="16217"/>
    <cellStyle name="Normal 808" xfId="5441"/>
    <cellStyle name="Normal 808 2" xfId="16233"/>
    <cellStyle name="Normal 809" xfId="5442"/>
    <cellStyle name="Normal 809 2" xfId="16234"/>
    <cellStyle name="Normal 81" xfId="413"/>
    <cellStyle name="Normal 81 2" xfId="1507"/>
    <cellStyle name="Normal 81 2 2" xfId="3822"/>
    <cellStyle name="Normal 81 2 2 2" xfId="8969"/>
    <cellStyle name="Normal 81 2 2 2 2" xfId="19752"/>
    <cellStyle name="Normal 81 2 2 3" xfId="14620"/>
    <cellStyle name="Normal 81 2 2 4" xfId="42679"/>
    <cellStyle name="Normal 81 2 2 5" xfId="47522"/>
    <cellStyle name="Normal 81 2 3" xfId="6689"/>
    <cellStyle name="Normal 81 2 3 2" xfId="17472"/>
    <cellStyle name="Normal 81 2 4" xfId="12329"/>
    <cellStyle name="Normal 81 2 5" xfId="40404"/>
    <cellStyle name="Normal 81 2 6" xfId="45247"/>
    <cellStyle name="Normal 81 3" xfId="2774"/>
    <cellStyle name="Normal 81 3 2" xfId="7929"/>
    <cellStyle name="Normal 81 3 2 2" xfId="18712"/>
    <cellStyle name="Normal 81 3 3" xfId="13580"/>
    <cellStyle name="Normal 81 3 4" xfId="41640"/>
    <cellStyle name="Normal 81 3 5" xfId="46483"/>
    <cellStyle name="Normal 81 4" xfId="5639"/>
    <cellStyle name="Normal 81 4 2" xfId="16429"/>
    <cellStyle name="Normal 81 5" xfId="11259"/>
    <cellStyle name="Normal 81 6" xfId="39359"/>
    <cellStyle name="Normal 81 7" xfId="44205"/>
    <cellStyle name="Normal 810" xfId="5443"/>
    <cellStyle name="Normal 810 2" xfId="16235"/>
    <cellStyle name="Normal 811" xfId="5444"/>
    <cellStyle name="Normal 811 2" xfId="16236"/>
    <cellStyle name="Normal 812" xfId="5438"/>
    <cellStyle name="Normal 812 2" xfId="16230"/>
    <cellStyle name="Normal 813" xfId="5446"/>
    <cellStyle name="Normal 813 2" xfId="16238"/>
    <cellStyle name="Normal 813 3" xfId="100"/>
    <cellStyle name="Normal 813 4" xfId="39171"/>
    <cellStyle name="Normal 813 5" xfId="44018"/>
    <cellStyle name="Normal 814" xfId="5467"/>
    <cellStyle name="Normal 815" xfId="5447"/>
    <cellStyle name="Normal 815 2" xfId="16239"/>
    <cellStyle name="Normal 816" xfId="5448"/>
    <cellStyle name="Normal 816 2" xfId="16240"/>
    <cellStyle name="Normal 817" xfId="7959"/>
    <cellStyle name="Normal 817 2" xfId="18742"/>
    <cellStyle name="Normal 818" xfId="10603"/>
    <cellStyle name="Normal 818 2" xfId="21386"/>
    <cellStyle name="Normal 819" xfId="10602"/>
    <cellStyle name="Normal 819 2" xfId="21385"/>
    <cellStyle name="Normal 82" xfId="414"/>
    <cellStyle name="Normal 82 2" xfId="1508"/>
    <cellStyle name="Normal 82 2 2" xfId="3823"/>
    <cellStyle name="Normal 82 2 2 2" xfId="8970"/>
    <cellStyle name="Normal 82 2 2 2 2" xfId="19753"/>
    <cellStyle name="Normal 82 2 2 3" xfId="14621"/>
    <cellStyle name="Normal 82 2 2 4" xfId="42680"/>
    <cellStyle name="Normal 82 2 2 5" xfId="47523"/>
    <cellStyle name="Normal 82 2 3" xfId="6690"/>
    <cellStyle name="Normal 82 2 3 2" xfId="17473"/>
    <cellStyle name="Normal 82 2 4" xfId="12330"/>
    <cellStyle name="Normal 82 2 5" xfId="40405"/>
    <cellStyle name="Normal 82 2 6" xfId="45248"/>
    <cellStyle name="Normal 82 3" xfId="2775"/>
    <cellStyle name="Normal 82 3 2" xfId="7930"/>
    <cellStyle name="Normal 82 3 2 2" xfId="18713"/>
    <cellStyle name="Normal 82 3 3" xfId="13581"/>
    <cellStyle name="Normal 82 3 4" xfId="41641"/>
    <cellStyle name="Normal 82 3 5" xfId="46484"/>
    <cellStyle name="Normal 82 4" xfId="5640"/>
    <cellStyle name="Normal 82 4 2" xfId="16430"/>
    <cellStyle name="Normal 82 5" xfId="11260"/>
    <cellStyle name="Normal 82 6" xfId="39360"/>
    <cellStyle name="Normal 82 7" xfId="44206"/>
    <cellStyle name="Normal 820" xfId="10707"/>
    <cellStyle name="Normal 820 2" xfId="21490"/>
    <cellStyle name="Normal 820 3" xfId="38944"/>
    <cellStyle name="Normal 820 3 2" xfId="131"/>
    <cellStyle name="Normal 821" xfId="10620"/>
    <cellStyle name="Normal 821 2" xfId="21403"/>
    <cellStyle name="Normal 822" xfId="10856"/>
    <cellStyle name="Normal 822 2" xfId="21639"/>
    <cellStyle name="Normal 823" xfId="10651"/>
    <cellStyle name="Normal 823 2" xfId="21434"/>
    <cellStyle name="Normal 824" xfId="10857"/>
    <cellStyle name="Normal 824 2" xfId="21640"/>
    <cellStyle name="Normal 825" xfId="10870"/>
    <cellStyle name="Normal 825 2" xfId="21653"/>
    <cellStyle name="Normal 826" xfId="10873"/>
    <cellStyle name="Normal 826 2" xfId="21656"/>
    <cellStyle name="Normal 827" xfId="10877"/>
    <cellStyle name="Normal 827 2" xfId="21660"/>
    <cellStyle name="Normal 828" xfId="10879"/>
    <cellStyle name="Normal 828 2" xfId="21662"/>
    <cellStyle name="Normal 828 3" xfId="38920"/>
    <cellStyle name="Normal 828 4" xfId="39153"/>
    <cellStyle name="Normal 828 5" xfId="44001"/>
    <cellStyle name="Normal 829" xfId="10880"/>
    <cellStyle name="Normal 829 2" xfId="21663"/>
    <cellStyle name="Normal 829 3" xfId="38922"/>
    <cellStyle name="Normal 829 3 2" xfId="40100"/>
    <cellStyle name="Normal 829 3 3" xfId="44945"/>
    <cellStyle name="Normal 83" xfId="415"/>
    <cellStyle name="Normal 83 2" xfId="1509"/>
    <cellStyle name="Normal 83 2 2" xfId="3824"/>
    <cellStyle name="Normal 83 2 2 2" xfId="8971"/>
    <cellStyle name="Normal 83 2 2 2 2" xfId="19754"/>
    <cellStyle name="Normal 83 2 2 3" xfId="14622"/>
    <cellStyle name="Normal 83 2 2 4" xfId="42681"/>
    <cellStyle name="Normal 83 2 2 5" xfId="47524"/>
    <cellStyle name="Normal 83 2 3" xfId="6691"/>
    <cellStyle name="Normal 83 2 3 2" xfId="17474"/>
    <cellStyle name="Normal 83 2 4" xfId="12331"/>
    <cellStyle name="Normal 83 2 5" xfId="40406"/>
    <cellStyle name="Normal 83 2 6" xfId="45249"/>
    <cellStyle name="Normal 83 3" xfId="2776"/>
    <cellStyle name="Normal 83 3 2" xfId="7931"/>
    <cellStyle name="Normal 83 3 2 2" xfId="18714"/>
    <cellStyle name="Normal 83 3 3" xfId="13582"/>
    <cellStyle name="Normal 83 3 4" xfId="41642"/>
    <cellStyle name="Normal 83 3 5" xfId="46485"/>
    <cellStyle name="Normal 83 4" xfId="5641"/>
    <cellStyle name="Normal 83 4 2" xfId="16431"/>
    <cellStyle name="Normal 83 5" xfId="11261"/>
    <cellStyle name="Normal 83 6" xfId="39361"/>
    <cellStyle name="Normal 83 7" xfId="44207"/>
    <cellStyle name="Normal 830" xfId="10874"/>
    <cellStyle name="Normal 830 2" xfId="21657"/>
    <cellStyle name="Normal 831" xfId="10881"/>
    <cellStyle name="Normal 831 2" xfId="21664"/>
    <cellStyle name="Normal 832" xfId="10875"/>
    <cellStyle name="Normal 832 2" xfId="21658"/>
    <cellStyle name="Normal 833" xfId="10884"/>
    <cellStyle name="Normal 833 2" xfId="21667"/>
    <cellStyle name="Normal 834" xfId="10885"/>
    <cellStyle name="Normal 834 2" xfId="21668"/>
    <cellStyle name="Normal 835" xfId="10886"/>
    <cellStyle name="Normal 835 2" xfId="21669"/>
    <cellStyle name="Normal 836" xfId="10887"/>
    <cellStyle name="Normal 836 2" xfId="21670"/>
    <cellStyle name="Normal 837" xfId="10888"/>
    <cellStyle name="Normal 837 2" xfId="21671"/>
    <cellStyle name="Normal 838" xfId="10889"/>
    <cellStyle name="Normal 838 2" xfId="21672"/>
    <cellStyle name="Normal 839" xfId="10890"/>
    <cellStyle name="Normal 839 2" xfId="21673"/>
    <cellStyle name="Normal 84" xfId="416"/>
    <cellStyle name="Normal 84 2" xfId="1510"/>
    <cellStyle name="Normal 84 2 2" xfId="3825"/>
    <cellStyle name="Normal 84 2 2 2" xfId="8972"/>
    <cellStyle name="Normal 84 2 2 2 2" xfId="19755"/>
    <cellStyle name="Normal 84 2 2 3" xfId="14623"/>
    <cellStyle name="Normal 84 2 2 4" xfId="42682"/>
    <cellStyle name="Normal 84 2 2 5" xfId="47525"/>
    <cellStyle name="Normal 84 2 3" xfId="6692"/>
    <cellStyle name="Normal 84 2 3 2" xfId="17475"/>
    <cellStyle name="Normal 84 2 4" xfId="12332"/>
    <cellStyle name="Normal 84 2 5" xfId="40407"/>
    <cellStyle name="Normal 84 2 6" xfId="45250"/>
    <cellStyle name="Normal 84 3" xfId="2777"/>
    <cellStyle name="Normal 84 3 2" xfId="7932"/>
    <cellStyle name="Normal 84 3 2 2" xfId="18715"/>
    <cellStyle name="Normal 84 3 3" xfId="13583"/>
    <cellStyle name="Normal 84 3 4" xfId="41643"/>
    <cellStyle name="Normal 84 3 5" xfId="46486"/>
    <cellStyle name="Normal 84 4" xfId="5642"/>
    <cellStyle name="Normal 84 4 2" xfId="16432"/>
    <cellStyle name="Normal 84 5" xfId="11262"/>
    <cellStyle name="Normal 84 6" xfId="39362"/>
    <cellStyle name="Normal 84 7" xfId="44208"/>
    <cellStyle name="Normal 840" xfId="10891"/>
    <cellStyle name="Normal 840 2" xfId="21674"/>
    <cellStyle name="Normal 841" xfId="10892"/>
    <cellStyle name="Normal 841 2" xfId="21675"/>
    <cellStyle name="Normal 842" xfId="10893"/>
    <cellStyle name="Normal 842 2" xfId="21676"/>
    <cellStyle name="Normal 843" xfId="10894"/>
    <cellStyle name="Normal 843 2" xfId="21677"/>
    <cellStyle name="Normal 844" xfId="10895"/>
    <cellStyle name="Normal 844 2" xfId="21678"/>
    <cellStyle name="Normal 845" xfId="10896"/>
    <cellStyle name="Normal 845 2" xfId="21679"/>
    <cellStyle name="Normal 846" xfId="10897"/>
    <cellStyle name="Normal 846 2" xfId="21680"/>
    <cellStyle name="Normal 847" xfId="10883"/>
    <cellStyle name="Normal 847 2" xfId="21666"/>
    <cellStyle name="Normal 848" xfId="10899"/>
    <cellStyle name="Normal 848 2" xfId="21682"/>
    <cellStyle name="Normal 849" xfId="10900"/>
    <cellStyle name="Normal 849 2" xfId="21683"/>
    <cellStyle name="Normal 85" xfId="417"/>
    <cellStyle name="Normal 85 2" xfId="1511"/>
    <cellStyle name="Normal 85 2 2" xfId="3826"/>
    <cellStyle name="Normal 85 2 2 2" xfId="8973"/>
    <cellStyle name="Normal 85 2 2 2 2" xfId="19756"/>
    <cellStyle name="Normal 85 2 2 3" xfId="14624"/>
    <cellStyle name="Normal 85 2 2 4" xfId="42683"/>
    <cellStyle name="Normal 85 2 2 5" xfId="47526"/>
    <cellStyle name="Normal 85 2 3" xfId="6693"/>
    <cellStyle name="Normal 85 2 3 2" xfId="17476"/>
    <cellStyle name="Normal 85 2 4" xfId="12333"/>
    <cellStyle name="Normal 85 2 5" xfId="40408"/>
    <cellStyle name="Normal 85 2 6" xfId="45251"/>
    <cellStyle name="Normal 85 3" xfId="2778"/>
    <cellStyle name="Normal 85 3 2" xfId="7933"/>
    <cellStyle name="Normal 85 3 2 2" xfId="18716"/>
    <cellStyle name="Normal 85 3 3" xfId="13584"/>
    <cellStyle name="Normal 85 3 4" xfId="41644"/>
    <cellStyle name="Normal 85 3 5" xfId="46487"/>
    <cellStyle name="Normal 85 4" xfId="5643"/>
    <cellStyle name="Normal 85 4 2" xfId="16433"/>
    <cellStyle name="Normal 85 5" xfId="11263"/>
    <cellStyle name="Normal 85 6" xfId="39363"/>
    <cellStyle name="Normal 85 7" xfId="44209"/>
    <cellStyle name="Normal 850" xfId="10898"/>
    <cellStyle name="Normal 850 2" xfId="21681"/>
    <cellStyle name="Normal 851" xfId="10882"/>
    <cellStyle name="Normal 851 2" xfId="21665"/>
    <cellStyle name="Normal 852" xfId="10901"/>
    <cellStyle name="Normal 852 2" xfId="21684"/>
    <cellStyle name="Normal 853" xfId="10902"/>
    <cellStyle name="Normal 853 2" xfId="21685"/>
    <cellStyle name="Normal 854" xfId="10903"/>
    <cellStyle name="Normal 854 2" xfId="21686"/>
    <cellStyle name="Normal 855" xfId="10904"/>
    <cellStyle name="Normal 855 2" xfId="21687"/>
    <cellStyle name="Normal 856" xfId="10905"/>
    <cellStyle name="Normal 856 2" xfId="21688"/>
    <cellStyle name="Normal 857" xfId="10906"/>
    <cellStyle name="Normal 857 2" xfId="21689"/>
    <cellStyle name="Normal 858" xfId="10907"/>
    <cellStyle name="Normal 858 2" xfId="21690"/>
    <cellStyle name="Normal 859" xfId="10908"/>
    <cellStyle name="Normal 859 2" xfId="21691"/>
    <cellStyle name="Normal 86" xfId="418"/>
    <cellStyle name="Normal 86 2" xfId="1512"/>
    <cellStyle name="Normal 86 2 2" xfId="3827"/>
    <cellStyle name="Normal 86 2 2 2" xfId="8974"/>
    <cellStyle name="Normal 86 2 2 2 2" xfId="19757"/>
    <cellStyle name="Normal 86 2 2 3" xfId="14625"/>
    <cellStyle name="Normal 86 2 2 4" xfId="42684"/>
    <cellStyle name="Normal 86 2 2 5" xfId="47527"/>
    <cellStyle name="Normal 86 2 3" xfId="6694"/>
    <cellStyle name="Normal 86 2 3 2" xfId="17477"/>
    <cellStyle name="Normal 86 2 4" xfId="12334"/>
    <cellStyle name="Normal 86 2 5" xfId="40409"/>
    <cellStyle name="Normal 86 2 6" xfId="45252"/>
    <cellStyle name="Normal 86 3" xfId="2779"/>
    <cellStyle name="Normal 86 3 2" xfId="7934"/>
    <cellStyle name="Normal 86 3 2 2" xfId="18717"/>
    <cellStyle name="Normal 86 3 3" xfId="13585"/>
    <cellStyle name="Normal 86 3 4" xfId="41645"/>
    <cellStyle name="Normal 86 3 5" xfId="46488"/>
    <cellStyle name="Normal 86 4" xfId="5644"/>
    <cellStyle name="Normal 86 4 2" xfId="16434"/>
    <cellStyle name="Normal 86 5" xfId="11264"/>
    <cellStyle name="Normal 86 6" xfId="39364"/>
    <cellStyle name="Normal 86 7" xfId="44210"/>
    <cellStyle name="Normal 860" xfId="10909"/>
    <cellStyle name="Normal 860 2" xfId="21692"/>
    <cellStyle name="Normal 861" xfId="10923"/>
    <cellStyle name="Normal 861 2" xfId="21706"/>
    <cellStyle name="Normal 862" xfId="10924"/>
    <cellStyle name="Normal 862 2" xfId="21707"/>
    <cellStyle name="Normal 863" xfId="10938"/>
    <cellStyle name="Normal 863 2" xfId="21721"/>
    <cellStyle name="Normal 864" xfId="10939"/>
    <cellStyle name="Normal 864 2" xfId="21722"/>
    <cellStyle name="Normal 865" xfId="10940"/>
    <cellStyle name="Normal 865 2" xfId="21723"/>
    <cellStyle name="Normal 866" xfId="10941"/>
    <cellStyle name="Normal 866 2" xfId="21724"/>
    <cellStyle name="Normal 867" xfId="10942"/>
    <cellStyle name="Normal 867 2" xfId="21725"/>
    <cellStyle name="Normal 868" xfId="10943"/>
    <cellStyle name="Normal 868 2" xfId="21726"/>
    <cellStyle name="Normal 868 3" xfId="52"/>
    <cellStyle name="Normal 869" xfId="10945"/>
    <cellStyle name="Normal 869 2" xfId="21728"/>
    <cellStyle name="Normal 869 3" xfId="38913"/>
    <cellStyle name="Normal 869 3 2" xfId="73"/>
    <cellStyle name="Normal 869 4" xfId="39146"/>
    <cellStyle name="Normal 869 5" xfId="43994"/>
    <cellStyle name="Normal 87" xfId="419"/>
    <cellStyle name="Normal 87 2" xfId="1513"/>
    <cellStyle name="Normal 87 2 2" xfId="3828"/>
    <cellStyle name="Normal 87 2 2 2" xfId="8975"/>
    <cellStyle name="Normal 87 2 2 2 2" xfId="19758"/>
    <cellStyle name="Normal 87 2 2 3" xfId="14626"/>
    <cellStyle name="Normal 87 2 2 4" xfId="42685"/>
    <cellStyle name="Normal 87 2 2 5" xfId="47528"/>
    <cellStyle name="Normal 87 2 3" xfId="6695"/>
    <cellStyle name="Normal 87 2 3 2" xfId="17478"/>
    <cellStyle name="Normal 87 2 4" xfId="12335"/>
    <cellStyle name="Normal 87 2 5" xfId="40410"/>
    <cellStyle name="Normal 87 2 6" xfId="45253"/>
    <cellStyle name="Normal 87 3" xfId="2780"/>
    <cellStyle name="Normal 87 3 2" xfId="7935"/>
    <cellStyle name="Normal 87 3 2 2" xfId="18718"/>
    <cellStyle name="Normal 87 3 3" xfId="13586"/>
    <cellStyle name="Normal 87 3 4" xfId="41646"/>
    <cellStyle name="Normal 87 3 5" xfId="46489"/>
    <cellStyle name="Normal 87 4" xfId="5645"/>
    <cellStyle name="Normal 87 4 2" xfId="16435"/>
    <cellStyle name="Normal 87 5" xfId="11265"/>
    <cellStyle name="Normal 87 6" xfId="39365"/>
    <cellStyle name="Normal 87 7" xfId="44211"/>
    <cellStyle name="Normal 870" xfId="10960"/>
    <cellStyle name="Normal 870 2" xfId="21743"/>
    <cellStyle name="Normal 871" xfId="10965"/>
    <cellStyle name="Normal 871 2" xfId="21748"/>
    <cellStyle name="Normal 871 3" xfId="39150"/>
    <cellStyle name="Normal 871 4" xfId="43998"/>
    <cellStyle name="Normal 872" xfId="10961"/>
    <cellStyle name="Normal 872 2" xfId="21744"/>
    <cellStyle name="Normal 873" xfId="10966"/>
    <cellStyle name="Normal 873 2" xfId="21749"/>
    <cellStyle name="Normal 873 3" xfId="38918"/>
    <cellStyle name="Normal 873 3 2" xfId="76"/>
    <cellStyle name="Normal 873 4" xfId="39152"/>
    <cellStyle name="Normal 873 5" xfId="44000"/>
    <cellStyle name="Normal 874" xfId="10963"/>
    <cellStyle name="Normal 874 2" xfId="21746"/>
    <cellStyle name="Normal 874 3" xfId="38919"/>
    <cellStyle name="Normal 874 3 2" xfId="78"/>
    <cellStyle name="Normal 874 4" xfId="39154"/>
    <cellStyle name="Normal 874 5" xfId="44002"/>
    <cellStyle name="Normal 875" xfId="10964"/>
    <cellStyle name="Normal 875 2" xfId="21747"/>
    <cellStyle name="Normal 876" xfId="10968"/>
    <cellStyle name="Normal 876 2" xfId="21751"/>
    <cellStyle name="Normal 876 3" xfId="82"/>
    <cellStyle name="Normal 876 3 2" xfId="40101"/>
    <cellStyle name="Normal 876 3 3" xfId="44946"/>
    <cellStyle name="Normal 877" xfId="10969"/>
    <cellStyle name="Normal 877 2" xfId="38933"/>
    <cellStyle name="Normal 878" xfId="10999"/>
    <cellStyle name="Normal 879" xfId="10982"/>
    <cellStyle name="Normal 88" xfId="420"/>
    <cellStyle name="Normal 88 2" xfId="1514"/>
    <cellStyle name="Normal 88 2 2" xfId="3829"/>
    <cellStyle name="Normal 88 2 2 2" xfId="8976"/>
    <cellStyle name="Normal 88 2 2 2 2" xfId="19759"/>
    <cellStyle name="Normal 88 2 2 3" xfId="14627"/>
    <cellStyle name="Normal 88 2 2 4" xfId="42686"/>
    <cellStyle name="Normal 88 2 2 5" xfId="47529"/>
    <cellStyle name="Normal 88 2 3" xfId="6696"/>
    <cellStyle name="Normal 88 2 3 2" xfId="17479"/>
    <cellStyle name="Normal 88 2 4" xfId="12336"/>
    <cellStyle name="Normal 88 2 5" xfId="40411"/>
    <cellStyle name="Normal 88 2 6" xfId="45254"/>
    <cellStyle name="Normal 88 3" xfId="2781"/>
    <cellStyle name="Normal 88 3 2" xfId="7936"/>
    <cellStyle name="Normal 88 3 2 2" xfId="18719"/>
    <cellStyle name="Normal 88 3 3" xfId="13587"/>
    <cellStyle name="Normal 88 3 4" xfId="41647"/>
    <cellStyle name="Normal 88 3 5" xfId="46490"/>
    <cellStyle name="Normal 88 4" xfId="5646"/>
    <cellStyle name="Normal 88 4 2" xfId="16436"/>
    <cellStyle name="Normal 88 5" xfId="11266"/>
    <cellStyle name="Normal 88 6" xfId="39366"/>
    <cellStyle name="Normal 88 7" xfId="44212"/>
    <cellStyle name="Normal 880" xfId="11000"/>
    <cellStyle name="Normal 881" xfId="11001"/>
    <cellStyle name="Normal 882" xfId="11002"/>
    <cellStyle name="Normal 883" xfId="11003"/>
    <cellStyle name="Normal 884" xfId="11004"/>
    <cellStyle name="Normal 885" xfId="10983"/>
    <cellStyle name="Normal 886" xfId="11006"/>
    <cellStyle name="Normal 887" xfId="11008"/>
    <cellStyle name="Normal 888" xfId="11009"/>
    <cellStyle name="Normal 889" xfId="11010"/>
    <cellStyle name="Normal 89" xfId="421"/>
    <cellStyle name="Normal 89 2" xfId="1515"/>
    <cellStyle name="Normal 89 2 2" xfId="3830"/>
    <cellStyle name="Normal 89 2 2 2" xfId="8977"/>
    <cellStyle name="Normal 89 2 2 2 2" xfId="19760"/>
    <cellStyle name="Normal 89 2 2 3" xfId="14628"/>
    <cellStyle name="Normal 89 2 2 4" xfId="42687"/>
    <cellStyle name="Normal 89 2 2 5" xfId="47530"/>
    <cellStyle name="Normal 89 2 3" xfId="6697"/>
    <cellStyle name="Normal 89 2 3 2" xfId="17480"/>
    <cellStyle name="Normal 89 2 4" xfId="12337"/>
    <cellStyle name="Normal 89 2 5" xfId="40412"/>
    <cellStyle name="Normal 89 2 6" xfId="45255"/>
    <cellStyle name="Normal 89 3" xfId="2782"/>
    <cellStyle name="Normal 89 3 2" xfId="7937"/>
    <cellStyle name="Normal 89 3 2 2" xfId="18720"/>
    <cellStyle name="Normal 89 3 3" xfId="13588"/>
    <cellStyle name="Normal 89 3 4" xfId="41648"/>
    <cellStyle name="Normal 89 3 5" xfId="46491"/>
    <cellStyle name="Normal 89 4" xfId="5647"/>
    <cellStyle name="Normal 89 4 2" xfId="16437"/>
    <cellStyle name="Normal 89 5" xfId="11267"/>
    <cellStyle name="Normal 89 6" xfId="39367"/>
    <cellStyle name="Normal 89 7" xfId="44213"/>
    <cellStyle name="Normal 890" xfId="11011"/>
    <cellStyle name="Normal 891" xfId="11007"/>
    <cellStyle name="Normal 892" xfId="11012"/>
    <cellStyle name="Normal 893" xfId="10984"/>
    <cellStyle name="Normal 894" xfId="11016"/>
    <cellStyle name="Normal 895" xfId="11021"/>
    <cellStyle name="Normal 896" xfId="11015"/>
    <cellStyle name="Normal 897" xfId="11020"/>
    <cellStyle name="Normal 898" xfId="11014"/>
    <cellStyle name="Normal 899" xfId="11019"/>
    <cellStyle name="Normal 9" xfId="422"/>
    <cellStyle name="Normal 9 2" xfId="1516"/>
    <cellStyle name="Normal 9 2 2" xfId="3831"/>
    <cellStyle name="Normal 9 2 2 2" xfId="8978"/>
    <cellStyle name="Normal 9 2 2 2 2" xfId="19761"/>
    <cellStyle name="Normal 9 2 2 3" xfId="14629"/>
    <cellStyle name="Normal 9 2 2 4" xfId="42688"/>
    <cellStyle name="Normal 9 2 2 5" xfId="47531"/>
    <cellStyle name="Normal 9 2 3" xfId="6698"/>
    <cellStyle name="Normal 9 2 3 2" xfId="17481"/>
    <cellStyle name="Normal 9 2 4" xfId="12338"/>
    <cellStyle name="Normal 9 2 5" xfId="40413"/>
    <cellStyle name="Normal 9 2 6" xfId="45256"/>
    <cellStyle name="Normal 9 3" xfId="2783"/>
    <cellStyle name="Normal 9 3 2" xfId="7938"/>
    <cellStyle name="Normal 9 3 2 2" xfId="18721"/>
    <cellStyle name="Normal 9 3 3" xfId="13589"/>
    <cellStyle name="Normal 9 3 4" xfId="41649"/>
    <cellStyle name="Normal 9 3 5" xfId="46492"/>
    <cellStyle name="Normal 9 4" xfId="5648"/>
    <cellStyle name="Normal 9 4 2" xfId="16438"/>
    <cellStyle name="Normal 9 5" xfId="11268"/>
    <cellStyle name="Normal 9 6" xfId="39368"/>
    <cellStyle name="Normal 9 7" xfId="44214"/>
    <cellStyle name="Normal 90" xfId="423"/>
    <cellStyle name="Normal 90 2" xfId="1517"/>
    <cellStyle name="Normal 90 2 2" xfId="3832"/>
    <cellStyle name="Normal 90 2 2 2" xfId="8979"/>
    <cellStyle name="Normal 90 2 2 2 2" xfId="19762"/>
    <cellStyle name="Normal 90 2 2 3" xfId="14630"/>
    <cellStyle name="Normal 90 2 2 4" xfId="42689"/>
    <cellStyle name="Normal 90 2 2 5" xfId="47532"/>
    <cellStyle name="Normal 90 2 3" xfId="6699"/>
    <cellStyle name="Normal 90 2 3 2" xfId="17482"/>
    <cellStyle name="Normal 90 2 4" xfId="12339"/>
    <cellStyle name="Normal 90 2 5" xfId="40414"/>
    <cellStyle name="Normal 90 2 6" xfId="45257"/>
    <cellStyle name="Normal 90 3" xfId="2784"/>
    <cellStyle name="Normal 90 3 2" xfId="7939"/>
    <cellStyle name="Normal 90 3 2 2" xfId="18722"/>
    <cellStyle name="Normal 90 3 3" xfId="13590"/>
    <cellStyle name="Normal 90 3 4" xfId="41650"/>
    <cellStyle name="Normal 90 3 5" xfId="46493"/>
    <cellStyle name="Normal 90 4" xfId="5649"/>
    <cellStyle name="Normal 90 4 2" xfId="16439"/>
    <cellStyle name="Normal 90 5" xfId="11269"/>
    <cellStyle name="Normal 90 6" xfId="39369"/>
    <cellStyle name="Normal 90 7" xfId="44215"/>
    <cellStyle name="Normal 900" xfId="11013"/>
    <cellStyle name="Normal 901" xfId="11018"/>
    <cellStyle name="Normal 902" xfId="11022"/>
    <cellStyle name="Normal 903" xfId="11028"/>
    <cellStyle name="Normal 904" xfId="11023"/>
    <cellStyle name="Normal 905" xfId="11027"/>
    <cellStyle name="Normal 906" xfId="11024"/>
    <cellStyle name="Normal 907" xfId="11026"/>
    <cellStyle name="Normal 908" xfId="11025"/>
    <cellStyle name="Normal 909" xfId="11066"/>
    <cellStyle name="Normal 91" xfId="424"/>
    <cellStyle name="Normal 91 2" xfId="1518"/>
    <cellStyle name="Normal 91 2 2" xfId="3833"/>
    <cellStyle name="Normal 91 2 2 2" xfId="8980"/>
    <cellStyle name="Normal 91 2 2 2 2" xfId="19763"/>
    <cellStyle name="Normal 91 2 2 3" xfId="14631"/>
    <cellStyle name="Normal 91 2 2 4" xfId="42690"/>
    <cellStyle name="Normal 91 2 2 5" xfId="47533"/>
    <cellStyle name="Normal 91 2 3" xfId="6700"/>
    <cellStyle name="Normal 91 2 3 2" xfId="17483"/>
    <cellStyle name="Normal 91 2 4" xfId="12340"/>
    <cellStyle name="Normal 91 2 5" xfId="40415"/>
    <cellStyle name="Normal 91 2 6" xfId="45258"/>
    <cellStyle name="Normal 91 3" xfId="2785"/>
    <cellStyle name="Normal 91 3 2" xfId="7940"/>
    <cellStyle name="Normal 91 3 2 2" xfId="18723"/>
    <cellStyle name="Normal 91 3 3" xfId="13591"/>
    <cellStyle name="Normal 91 3 4" xfId="41651"/>
    <cellStyle name="Normal 91 3 5" xfId="46494"/>
    <cellStyle name="Normal 91 4" xfId="5650"/>
    <cellStyle name="Normal 91 4 2" xfId="16440"/>
    <cellStyle name="Normal 91 5" xfId="11270"/>
    <cellStyle name="Normal 91 6" xfId="39370"/>
    <cellStyle name="Normal 91 7" xfId="44216"/>
    <cellStyle name="Normal 910" xfId="11029"/>
    <cellStyle name="Normal 911" xfId="21758"/>
    <cellStyle name="Normal 912" xfId="11030"/>
    <cellStyle name="Normal 913" xfId="26855"/>
    <cellStyle name="Normal 914" xfId="13610"/>
    <cellStyle name="Normal 915" xfId="24995"/>
    <cellStyle name="Normal 916" xfId="27198"/>
    <cellStyle name="Normal 917" xfId="26969"/>
    <cellStyle name="Normal 918" xfId="38831"/>
    <cellStyle name="Normal 918 2" xfId="38923"/>
    <cellStyle name="Normal 918 3" xfId="39161"/>
    <cellStyle name="Normal 918 4" xfId="44009"/>
    <cellStyle name="Normal 919" xfId="38832"/>
    <cellStyle name="Normal 92" xfId="425"/>
    <cellStyle name="Normal 92 2" xfId="1519"/>
    <cellStyle name="Normal 92 2 2" xfId="3834"/>
    <cellStyle name="Normal 92 2 2 2" xfId="8981"/>
    <cellStyle name="Normal 92 2 2 2 2" xfId="19764"/>
    <cellStyle name="Normal 92 2 2 3" xfId="14632"/>
    <cellStyle name="Normal 92 2 2 4" xfId="42691"/>
    <cellStyle name="Normal 92 2 2 5" xfId="47534"/>
    <cellStyle name="Normal 92 2 3" xfId="6701"/>
    <cellStyle name="Normal 92 2 3 2" xfId="17484"/>
    <cellStyle name="Normal 92 2 4" xfId="12341"/>
    <cellStyle name="Normal 92 2 5" xfId="40416"/>
    <cellStyle name="Normal 92 2 6" xfId="45259"/>
    <cellStyle name="Normal 92 3" xfId="2786"/>
    <cellStyle name="Normal 92 3 2" xfId="7941"/>
    <cellStyle name="Normal 92 3 2 2" xfId="18724"/>
    <cellStyle name="Normal 92 3 3" xfId="13592"/>
    <cellStyle name="Normal 92 3 4" xfId="41652"/>
    <cellStyle name="Normal 92 3 5" xfId="46495"/>
    <cellStyle name="Normal 92 4" xfId="5651"/>
    <cellStyle name="Normal 92 4 2" xfId="16441"/>
    <cellStyle name="Normal 92 5" xfId="11271"/>
    <cellStyle name="Normal 92 6" xfId="39371"/>
    <cellStyle name="Normal 92 7" xfId="44217"/>
    <cellStyle name="Normal 920" xfId="38833"/>
    <cellStyle name="Normal 921" xfId="38834"/>
    <cellStyle name="Normal 922" xfId="38835"/>
    <cellStyle name="Normal 923" xfId="38836"/>
    <cellStyle name="Normal 924" xfId="38839"/>
    <cellStyle name="Normal 925" xfId="38853"/>
    <cellStyle name="Normal 926" xfId="38867"/>
    <cellStyle name="Normal 927" xfId="38868"/>
    <cellStyle name="Normal 928" xfId="38869"/>
    <cellStyle name="Normal 928 2" xfId="38908"/>
    <cellStyle name="Normal 929" xfId="38960"/>
    <cellStyle name="Normal 93" xfId="426"/>
    <cellStyle name="Normal 93 2" xfId="1520"/>
    <cellStyle name="Normal 93 2 2" xfId="3835"/>
    <cellStyle name="Normal 93 2 2 2" xfId="8982"/>
    <cellStyle name="Normal 93 2 2 2 2" xfId="19765"/>
    <cellStyle name="Normal 93 2 2 3" xfId="14633"/>
    <cellStyle name="Normal 93 2 2 4" xfId="42692"/>
    <cellStyle name="Normal 93 2 2 5" xfId="47535"/>
    <cellStyle name="Normal 93 2 3" xfId="6702"/>
    <cellStyle name="Normal 93 2 3 2" xfId="17485"/>
    <cellStyle name="Normal 93 2 4" xfId="12342"/>
    <cellStyle name="Normal 93 2 5" xfId="40417"/>
    <cellStyle name="Normal 93 2 6" xfId="45260"/>
    <cellStyle name="Normal 93 3" xfId="2787"/>
    <cellStyle name="Normal 93 3 2" xfId="7942"/>
    <cellStyle name="Normal 93 3 2 2" xfId="18725"/>
    <cellStyle name="Normal 93 3 3" xfId="13593"/>
    <cellStyle name="Normal 93 3 4" xfId="41653"/>
    <cellStyle name="Normal 93 3 5" xfId="46496"/>
    <cellStyle name="Normal 93 4" xfId="5652"/>
    <cellStyle name="Normal 93 4 2" xfId="16442"/>
    <cellStyle name="Normal 93 5" xfId="11272"/>
    <cellStyle name="Normal 93 6" xfId="39372"/>
    <cellStyle name="Normal 93 7" xfId="44218"/>
    <cellStyle name="Normal 930" xfId="38915"/>
    <cellStyle name="Normal 931" xfId="38974"/>
    <cellStyle name="Normal 932" xfId="38975"/>
    <cellStyle name="Normal 933" xfId="38976"/>
    <cellStyle name="Normal 934" xfId="38990"/>
    <cellStyle name="Normal 935" xfId="38991"/>
    <cellStyle name="Normal 935 2" xfId="39016"/>
    <cellStyle name="Normal 936" xfId="85"/>
    <cellStyle name="Normal 937" xfId="38992"/>
    <cellStyle name="Normal 937 2" xfId="39020"/>
    <cellStyle name="Normal 937 3" xfId="48741"/>
    <cellStyle name="Normal 938" xfId="39005"/>
    <cellStyle name="Normal 939" xfId="39023"/>
    <cellStyle name="Normal 94" xfId="427"/>
    <cellStyle name="Normal 94 2" xfId="1521"/>
    <cellStyle name="Normal 94 2 2" xfId="3836"/>
    <cellStyle name="Normal 94 2 2 2" xfId="8983"/>
    <cellStyle name="Normal 94 2 2 2 2" xfId="19766"/>
    <cellStyle name="Normal 94 2 2 3" xfId="14634"/>
    <cellStyle name="Normal 94 2 2 4" xfId="42693"/>
    <cellStyle name="Normal 94 2 2 5" xfId="47536"/>
    <cellStyle name="Normal 94 2 3" xfId="6703"/>
    <cellStyle name="Normal 94 2 3 2" xfId="17486"/>
    <cellStyle name="Normal 94 2 4" xfId="12343"/>
    <cellStyle name="Normal 94 2 5" xfId="40418"/>
    <cellStyle name="Normal 94 2 6" xfId="45261"/>
    <cellStyle name="Normal 94 3" xfId="2788"/>
    <cellStyle name="Normal 94 3 2" xfId="7943"/>
    <cellStyle name="Normal 94 3 2 2" xfId="18726"/>
    <cellStyle name="Normal 94 3 3" xfId="13594"/>
    <cellStyle name="Normal 94 3 4" xfId="41654"/>
    <cellStyle name="Normal 94 3 5" xfId="46497"/>
    <cellStyle name="Normal 94 4" xfId="5653"/>
    <cellStyle name="Normal 94 4 2" xfId="16443"/>
    <cellStyle name="Normal 94 5" xfId="11273"/>
    <cellStyle name="Normal 94 6" xfId="39373"/>
    <cellStyle name="Normal 94 7" xfId="44219"/>
    <cellStyle name="Normal 940" xfId="39037"/>
    <cellStyle name="Normal 941" xfId="39052"/>
    <cellStyle name="Normal 941 2" xfId="43934"/>
    <cellStyle name="Normal 941 2 2 2" xfId="34"/>
    <cellStyle name="Normal 942" xfId="39056"/>
    <cellStyle name="Normal 943" xfId="39070"/>
    <cellStyle name="Normal 944" xfId="39071"/>
    <cellStyle name="Normal 945" xfId="39076"/>
    <cellStyle name="Normal 946" xfId="39091"/>
    <cellStyle name="Normal 947" xfId="39092"/>
    <cellStyle name="Normal 948" xfId="39089"/>
    <cellStyle name="Normal 949" xfId="39094"/>
    <cellStyle name="Normal 95" xfId="428"/>
    <cellStyle name="Normal 95 2" xfId="1522"/>
    <cellStyle name="Normal 95 2 2" xfId="3837"/>
    <cellStyle name="Normal 95 2 2 2" xfId="8984"/>
    <cellStyle name="Normal 95 2 2 2 2" xfId="19767"/>
    <cellStyle name="Normal 95 2 2 3" xfId="14635"/>
    <cellStyle name="Normal 95 2 2 4" xfId="42694"/>
    <cellStyle name="Normal 95 2 2 5" xfId="47537"/>
    <cellStyle name="Normal 95 2 3" xfId="6704"/>
    <cellStyle name="Normal 95 2 3 2" xfId="17487"/>
    <cellStyle name="Normal 95 2 4" xfId="12344"/>
    <cellStyle name="Normal 95 2 5" xfId="40419"/>
    <cellStyle name="Normal 95 2 6" xfId="45262"/>
    <cellStyle name="Normal 95 3" xfId="2789"/>
    <cellStyle name="Normal 95 3 2" xfId="7944"/>
    <cellStyle name="Normal 95 3 2 2" xfId="18727"/>
    <cellStyle name="Normal 95 3 3" xfId="13595"/>
    <cellStyle name="Normal 95 3 4" xfId="41655"/>
    <cellStyle name="Normal 95 3 5" xfId="46498"/>
    <cellStyle name="Normal 95 4" xfId="5654"/>
    <cellStyle name="Normal 95 4 2" xfId="16444"/>
    <cellStyle name="Normal 95 5" xfId="11274"/>
    <cellStyle name="Normal 95 6" xfId="39374"/>
    <cellStyle name="Normal 95 7" xfId="44220"/>
    <cellStyle name="Normal 950" xfId="39127"/>
    <cellStyle name="Normal 951" xfId="39128"/>
    <cellStyle name="Normal 952" xfId="39131"/>
    <cellStyle name="Normal 953" xfId="39134"/>
    <cellStyle name="Normal 954" xfId="39135"/>
    <cellStyle name="Normal 955" xfId="43"/>
    <cellStyle name="Normal 955 2" xfId="43984"/>
    <cellStyle name="Normal 956" xfId="39138"/>
    <cellStyle name="Normal 957" xfId="43879"/>
    <cellStyle name="Normal 958" xfId="43881"/>
    <cellStyle name="Normal 959" xfId="43882"/>
    <cellStyle name="Normal 96" xfId="429"/>
    <cellStyle name="Normal 96 2" xfId="1523"/>
    <cellStyle name="Normal 96 2 2" xfId="3838"/>
    <cellStyle name="Normal 96 2 2 2" xfId="8985"/>
    <cellStyle name="Normal 96 2 2 2 2" xfId="19768"/>
    <cellStyle name="Normal 96 2 2 3" xfId="14636"/>
    <cellStyle name="Normal 96 2 2 4" xfId="42695"/>
    <cellStyle name="Normal 96 2 2 5" xfId="47538"/>
    <cellStyle name="Normal 96 2 3" xfId="6705"/>
    <cellStyle name="Normal 96 2 3 2" xfId="17488"/>
    <cellStyle name="Normal 96 2 4" xfId="12345"/>
    <cellStyle name="Normal 96 2 5" xfId="40420"/>
    <cellStyle name="Normal 96 2 6" xfId="45263"/>
    <cellStyle name="Normal 96 3" xfId="2790"/>
    <cellStyle name="Normal 96 3 2" xfId="7945"/>
    <cellStyle name="Normal 96 3 2 2" xfId="18728"/>
    <cellStyle name="Normal 96 3 3" xfId="13596"/>
    <cellStyle name="Normal 96 3 4" xfId="41656"/>
    <cellStyle name="Normal 96 3 5" xfId="46499"/>
    <cellStyle name="Normal 96 4" xfId="5655"/>
    <cellStyle name="Normal 96 4 2" xfId="16445"/>
    <cellStyle name="Normal 96 5" xfId="11275"/>
    <cellStyle name="Normal 96 6" xfId="39375"/>
    <cellStyle name="Normal 96 7" xfId="44221"/>
    <cellStyle name="Normal 960" xfId="43883"/>
    <cellStyle name="Normal 961" xfId="43878"/>
    <cellStyle name="Normal 961 2" xfId="110"/>
    <cellStyle name="Normal 962" xfId="43880"/>
    <cellStyle name="Normal 963" xfId="43893"/>
    <cellStyle name="Normal 964" xfId="43894"/>
    <cellStyle name="Normal 965" xfId="43908"/>
    <cellStyle name="Normal 966" xfId="43917"/>
    <cellStyle name="Normal 966 2" xfId="43983"/>
    <cellStyle name="Normal 967" xfId="43920"/>
    <cellStyle name="Normal 968" xfId="43938"/>
    <cellStyle name="Normal 969" xfId="45"/>
    <cellStyle name="Normal 97" xfId="430"/>
    <cellStyle name="Normal 97 2" xfId="1524"/>
    <cellStyle name="Normal 97 2 2" xfId="3839"/>
    <cellStyle name="Normal 97 2 2 2" xfId="8986"/>
    <cellStyle name="Normal 97 2 2 2 2" xfId="19769"/>
    <cellStyle name="Normal 97 2 2 3" xfId="14637"/>
    <cellStyle name="Normal 97 2 2 4" xfId="42696"/>
    <cellStyle name="Normal 97 2 2 5" xfId="47539"/>
    <cellStyle name="Normal 97 2 3" xfId="6706"/>
    <cellStyle name="Normal 97 2 3 2" xfId="17489"/>
    <cellStyle name="Normal 97 2 4" xfId="12346"/>
    <cellStyle name="Normal 97 2 5" xfId="40421"/>
    <cellStyle name="Normal 97 2 6" xfId="45264"/>
    <cellStyle name="Normal 97 3" xfId="2791"/>
    <cellStyle name="Normal 97 3 2" xfId="7946"/>
    <cellStyle name="Normal 97 3 2 2" xfId="18729"/>
    <cellStyle name="Normal 97 3 3" xfId="13597"/>
    <cellStyle name="Normal 97 3 4" xfId="41657"/>
    <cellStyle name="Normal 97 3 5" xfId="46500"/>
    <cellStyle name="Normal 97 4" xfId="5656"/>
    <cellStyle name="Normal 97 4 2" xfId="16446"/>
    <cellStyle name="Normal 97 5" xfId="11276"/>
    <cellStyle name="Normal 97 6" xfId="39376"/>
    <cellStyle name="Normal 97 7" xfId="44222"/>
    <cellStyle name="Normal 970" xfId="43952"/>
    <cellStyle name="Normal 971" xfId="43953"/>
    <cellStyle name="Normal 972" xfId="43956"/>
    <cellStyle name="Normal 973" xfId="43957"/>
    <cellStyle name="Normal 974" xfId="43964"/>
    <cellStyle name="Normal 975" xfId="43977"/>
    <cellStyle name="Normal 976" xfId="43980"/>
    <cellStyle name="Normal 977" xfId="43981"/>
    <cellStyle name="Normal 978" xfId="43979"/>
    <cellStyle name="Normal 979" xfId="43982"/>
    <cellStyle name="Normal 98" xfId="431"/>
    <cellStyle name="Normal 98 2" xfId="1525"/>
    <cellStyle name="Normal 98 2 2" xfId="3840"/>
    <cellStyle name="Normal 98 2 2 2" xfId="8987"/>
    <cellStyle name="Normal 98 2 2 2 2" xfId="19770"/>
    <cellStyle name="Normal 98 2 2 3" xfId="14638"/>
    <cellStyle name="Normal 98 2 2 4" xfId="42697"/>
    <cellStyle name="Normal 98 2 2 5" xfId="47540"/>
    <cellStyle name="Normal 98 2 3" xfId="6707"/>
    <cellStyle name="Normal 98 2 3 2" xfId="17490"/>
    <cellStyle name="Normal 98 2 4" xfId="12347"/>
    <cellStyle name="Normal 98 2 5" xfId="40422"/>
    <cellStyle name="Normal 98 2 6" xfId="45265"/>
    <cellStyle name="Normal 98 3" xfId="2792"/>
    <cellStyle name="Normal 98 3 2" xfId="7947"/>
    <cellStyle name="Normal 98 3 2 2" xfId="18730"/>
    <cellStyle name="Normal 98 3 3" xfId="13598"/>
    <cellStyle name="Normal 98 3 4" xfId="41658"/>
    <cellStyle name="Normal 98 3 5" xfId="46501"/>
    <cellStyle name="Normal 98 4" xfId="5657"/>
    <cellStyle name="Normal 98 4 2" xfId="16447"/>
    <cellStyle name="Normal 98 5" xfId="11277"/>
    <cellStyle name="Normal 98 6" xfId="39377"/>
    <cellStyle name="Normal 98 7" xfId="44223"/>
    <cellStyle name="Normal 980" xfId="44"/>
    <cellStyle name="Normal 981" xfId="43986"/>
    <cellStyle name="Normal 982" xfId="123"/>
    <cellStyle name="Normal 983" xfId="44235"/>
    <cellStyle name="Normal 984" xfId="44511"/>
    <cellStyle name="Normal 985" xfId="48725"/>
    <cellStyle name="Normal 986 2" xfId="88"/>
    <cellStyle name="Normal 99" xfId="432"/>
    <cellStyle name="Normal 99 2" xfId="1526"/>
    <cellStyle name="Normal 99 2 2" xfId="3841"/>
    <cellStyle name="Normal 99 2 2 2" xfId="8988"/>
    <cellStyle name="Normal 99 2 2 2 2" xfId="19771"/>
    <cellStyle name="Normal 99 2 2 3" xfId="14639"/>
    <cellStyle name="Normal 99 2 2 4" xfId="42698"/>
    <cellStyle name="Normal 99 2 2 5" xfId="47541"/>
    <cellStyle name="Normal 99 2 3" xfId="6708"/>
    <cellStyle name="Normal 99 2 3 2" xfId="17491"/>
    <cellStyle name="Normal 99 2 4" xfId="12348"/>
    <cellStyle name="Normal 99 2 5" xfId="40423"/>
    <cellStyle name="Normal 99 2 6" xfId="45266"/>
    <cellStyle name="Normal 99 3" xfId="2793"/>
    <cellStyle name="Normal 99 3 2" xfId="7948"/>
    <cellStyle name="Normal 99 3 2 2" xfId="18731"/>
    <cellStyle name="Normal 99 3 3" xfId="13599"/>
    <cellStyle name="Normal 99 3 4" xfId="41659"/>
    <cellStyle name="Normal 99 3 5" xfId="46502"/>
    <cellStyle name="Normal 99 4" xfId="5658"/>
    <cellStyle name="Normal 99 4 2" xfId="16448"/>
    <cellStyle name="Normal 99 5" xfId="11278"/>
    <cellStyle name="Normal 99 6" xfId="39378"/>
    <cellStyle name="Normal 99 7" xfId="44224"/>
    <cellStyle name="Normal 990" xfId="48"/>
    <cellStyle name="Normal_26" xfId="104"/>
    <cellStyle name="Normal_27" xfId="103"/>
    <cellStyle name="Normal_boletin-valores-reporte de Emisiones Vigentes Resumen al 31 marzo 2010 2" xfId="48745"/>
    <cellStyle name="Normal_Hoja1" xfId="8"/>
    <cellStyle name="Normal_Hoja1 2" xfId="48726"/>
    <cellStyle name="Normal_Hoja1_1" xfId="33"/>
    <cellStyle name="Normal_Hoja1_2" xfId="16"/>
    <cellStyle name="Normal_Hoja2" xfId="48735"/>
    <cellStyle name="Normal_Sheet4" xfId="5"/>
    <cellStyle name="Normal_Sheet4 2" xfId="48744"/>
    <cellStyle name="Notas 10" xfId="814"/>
    <cellStyle name="Notas 10 2" xfId="1897"/>
    <cellStyle name="Notas 10 2 2" xfId="4206"/>
    <cellStyle name="Notas 10 2 2 2" xfId="9353"/>
    <cellStyle name="Notas 10 2 2 2 2" xfId="20136"/>
    <cellStyle name="Notas 10 2 2 3" xfId="15004"/>
    <cellStyle name="Notas 10 2 2 4" xfId="43063"/>
    <cellStyle name="Notas 10 2 2 5" xfId="47906"/>
    <cellStyle name="Notas 10 2 3" xfId="7072"/>
    <cellStyle name="Notas 10 2 3 2" xfId="17855"/>
    <cellStyle name="Notas 10 2 4" xfId="12717"/>
    <cellStyle name="Notas 10 2 5" xfId="40787"/>
    <cellStyle name="Notas 10 2 6" xfId="45630"/>
    <cellStyle name="Notas 10 3" xfId="3151"/>
    <cellStyle name="Notas 10 3 2" xfId="8298"/>
    <cellStyle name="Notas 10 3 2 2" xfId="19081"/>
    <cellStyle name="Notas 10 3 3" xfId="13949"/>
    <cellStyle name="Notas 10 3 4" xfId="42008"/>
    <cellStyle name="Notas 10 3 5" xfId="46851"/>
    <cellStyle name="Notas 10 4" xfId="6015"/>
    <cellStyle name="Notas 10 4 2" xfId="16798"/>
    <cellStyle name="Notas 10 5" xfId="11642"/>
    <cellStyle name="Notas 10 6" xfId="39738"/>
    <cellStyle name="Notas 10 7" xfId="44585"/>
    <cellStyle name="Notas 11" xfId="929"/>
    <cellStyle name="Notas 11 2" xfId="2012"/>
    <cellStyle name="Notas 11 2 2" xfId="4321"/>
    <cellStyle name="Notas 11 2 2 2" xfId="9468"/>
    <cellStyle name="Notas 11 2 2 2 2" xfId="20251"/>
    <cellStyle name="Notas 11 2 2 3" xfId="15119"/>
    <cellStyle name="Notas 11 2 2 4" xfId="43178"/>
    <cellStyle name="Notas 11 2 2 5" xfId="48021"/>
    <cellStyle name="Notas 11 2 3" xfId="7187"/>
    <cellStyle name="Notas 11 2 3 2" xfId="17970"/>
    <cellStyle name="Notas 11 2 4" xfId="12832"/>
    <cellStyle name="Notas 11 2 5" xfId="40902"/>
    <cellStyle name="Notas 11 2 6" xfId="45745"/>
    <cellStyle name="Notas 11 3" xfId="3266"/>
    <cellStyle name="Notas 11 3 2" xfId="8413"/>
    <cellStyle name="Notas 11 3 2 2" xfId="19196"/>
    <cellStyle name="Notas 11 3 3" xfId="14064"/>
    <cellStyle name="Notas 11 3 4" xfId="42123"/>
    <cellStyle name="Notas 11 3 5" xfId="46966"/>
    <cellStyle name="Notas 11 4" xfId="6130"/>
    <cellStyle name="Notas 11 4 2" xfId="16913"/>
    <cellStyle name="Notas 11 5" xfId="11757"/>
    <cellStyle name="Notas 11 6" xfId="39853"/>
    <cellStyle name="Notas 11 7" xfId="44700"/>
    <cellStyle name="Notas 12" xfId="1005"/>
    <cellStyle name="Notas 12 2" xfId="2088"/>
    <cellStyle name="Notas 12 2 2" xfId="4397"/>
    <cellStyle name="Notas 12 2 2 2" xfId="9544"/>
    <cellStyle name="Notas 12 2 2 2 2" xfId="20327"/>
    <cellStyle name="Notas 12 2 2 3" xfId="15195"/>
    <cellStyle name="Notas 12 2 2 4" xfId="43254"/>
    <cellStyle name="Notas 12 2 2 5" xfId="48097"/>
    <cellStyle name="Notas 12 2 3" xfId="7263"/>
    <cellStyle name="Notas 12 2 3 2" xfId="18046"/>
    <cellStyle name="Notas 12 2 4" xfId="12908"/>
    <cellStyle name="Notas 12 2 5" xfId="40978"/>
    <cellStyle name="Notas 12 2 6" xfId="45821"/>
    <cellStyle name="Notas 12 3" xfId="3342"/>
    <cellStyle name="Notas 12 3 2" xfId="8489"/>
    <cellStyle name="Notas 12 3 2 2" xfId="19272"/>
    <cellStyle name="Notas 12 3 3" xfId="14140"/>
    <cellStyle name="Notas 12 3 4" xfId="42199"/>
    <cellStyle name="Notas 12 3 5" xfId="47042"/>
    <cellStyle name="Notas 12 4" xfId="6206"/>
    <cellStyle name="Notas 12 4 2" xfId="16989"/>
    <cellStyle name="Notas 12 5" xfId="11833"/>
    <cellStyle name="Notas 12 6" xfId="39929"/>
    <cellStyle name="Notas 12 7" xfId="44776"/>
    <cellStyle name="Notas 13" xfId="1046"/>
    <cellStyle name="Notas 13 2" xfId="2130"/>
    <cellStyle name="Notas 13 2 2" xfId="4438"/>
    <cellStyle name="Notas 13 2 2 2" xfId="9585"/>
    <cellStyle name="Notas 13 2 2 2 2" xfId="20368"/>
    <cellStyle name="Notas 13 2 2 3" xfId="15236"/>
    <cellStyle name="Notas 13 2 2 4" xfId="43295"/>
    <cellStyle name="Notas 13 2 2 5" xfId="48138"/>
    <cellStyle name="Notas 13 2 3" xfId="7304"/>
    <cellStyle name="Notas 13 2 3 2" xfId="18087"/>
    <cellStyle name="Notas 13 2 4" xfId="12950"/>
    <cellStyle name="Notas 13 2 5" xfId="41019"/>
    <cellStyle name="Notas 13 2 6" xfId="45862"/>
    <cellStyle name="Notas 13 3" xfId="3383"/>
    <cellStyle name="Notas 13 3 2" xfId="8530"/>
    <cellStyle name="Notas 13 3 2 2" xfId="19313"/>
    <cellStyle name="Notas 13 3 3" xfId="14181"/>
    <cellStyle name="Notas 13 3 4" xfId="42240"/>
    <cellStyle name="Notas 13 3 5" xfId="47083"/>
    <cellStyle name="Notas 13 4" xfId="6247"/>
    <cellStyle name="Notas 13 4 2" xfId="17030"/>
    <cellStyle name="Notas 13 5" xfId="11874"/>
    <cellStyle name="Notas 13 6" xfId="39971"/>
    <cellStyle name="Notas 13 7" xfId="44817"/>
    <cellStyle name="Notas 14" xfId="1121"/>
    <cellStyle name="Notas 14 2" xfId="2205"/>
    <cellStyle name="Notas 14 2 2" xfId="4513"/>
    <cellStyle name="Notas 14 2 2 2" xfId="9660"/>
    <cellStyle name="Notas 14 2 2 2 2" xfId="20443"/>
    <cellStyle name="Notas 14 2 2 3" xfId="15311"/>
    <cellStyle name="Notas 14 2 2 4" xfId="43370"/>
    <cellStyle name="Notas 14 2 2 5" xfId="48213"/>
    <cellStyle name="Notas 14 2 3" xfId="7379"/>
    <cellStyle name="Notas 14 2 3 2" xfId="18162"/>
    <cellStyle name="Notas 14 2 4" xfId="13025"/>
    <cellStyle name="Notas 14 2 5" xfId="41094"/>
    <cellStyle name="Notas 14 2 6" xfId="45937"/>
    <cellStyle name="Notas 14 3" xfId="3458"/>
    <cellStyle name="Notas 14 3 2" xfId="8605"/>
    <cellStyle name="Notas 14 3 2 2" xfId="19388"/>
    <cellStyle name="Notas 14 3 3" xfId="14256"/>
    <cellStyle name="Notas 14 3 4" xfId="42315"/>
    <cellStyle name="Notas 14 3 5" xfId="47158"/>
    <cellStyle name="Notas 14 4" xfId="6322"/>
    <cellStyle name="Notas 14 4 2" xfId="17105"/>
    <cellStyle name="Notas 14 5" xfId="11949"/>
    <cellStyle name="Notas 14 6" xfId="40046"/>
    <cellStyle name="Notas 14 7" xfId="44892"/>
    <cellStyle name="Notas 15" xfId="1185"/>
    <cellStyle name="Notas 15 2" xfId="2269"/>
    <cellStyle name="Notas 15 2 2" xfId="4577"/>
    <cellStyle name="Notas 15 2 2 2" xfId="9724"/>
    <cellStyle name="Notas 15 2 2 2 2" xfId="20507"/>
    <cellStyle name="Notas 15 2 2 3" xfId="15375"/>
    <cellStyle name="Notas 15 2 2 4" xfId="43434"/>
    <cellStyle name="Notas 15 2 2 5" xfId="48277"/>
    <cellStyle name="Notas 15 2 3" xfId="7443"/>
    <cellStyle name="Notas 15 2 3 2" xfId="18226"/>
    <cellStyle name="Notas 15 2 4" xfId="13089"/>
    <cellStyle name="Notas 15 2 5" xfId="41158"/>
    <cellStyle name="Notas 15 2 6" xfId="46001"/>
    <cellStyle name="Notas 15 3" xfId="3520"/>
    <cellStyle name="Notas 15 3 2" xfId="8667"/>
    <cellStyle name="Notas 15 3 2 2" xfId="19450"/>
    <cellStyle name="Notas 15 3 3" xfId="14318"/>
    <cellStyle name="Notas 15 3 4" xfId="42377"/>
    <cellStyle name="Notas 15 3 5" xfId="47220"/>
    <cellStyle name="Notas 15 4" xfId="6386"/>
    <cellStyle name="Notas 15 4 2" xfId="17169"/>
    <cellStyle name="Notas 15 5" xfId="12013"/>
    <cellStyle name="Notas 15 6" xfId="39379"/>
    <cellStyle name="Notas 15 7" xfId="44225"/>
    <cellStyle name="Notas 16" xfId="1220"/>
    <cellStyle name="Notas 16 2" xfId="2304"/>
    <cellStyle name="Notas 16 2 2" xfId="4612"/>
    <cellStyle name="Notas 16 2 2 2" xfId="9759"/>
    <cellStyle name="Notas 16 2 2 2 2" xfId="20542"/>
    <cellStyle name="Notas 16 2 2 3" xfId="15410"/>
    <cellStyle name="Notas 16 2 2 4" xfId="43469"/>
    <cellStyle name="Notas 16 2 2 5" xfId="48312"/>
    <cellStyle name="Notas 16 2 3" xfId="7478"/>
    <cellStyle name="Notas 16 2 3 2" xfId="18261"/>
    <cellStyle name="Notas 16 2 4" xfId="13124"/>
    <cellStyle name="Notas 16 2 5" xfId="41193"/>
    <cellStyle name="Notas 16 2 6" xfId="46036"/>
    <cellStyle name="Notas 16 3" xfId="3555"/>
    <cellStyle name="Notas 16 3 2" xfId="8702"/>
    <cellStyle name="Notas 16 3 2 2" xfId="19485"/>
    <cellStyle name="Notas 16 3 3" xfId="14353"/>
    <cellStyle name="Notas 16 3 4" xfId="42412"/>
    <cellStyle name="Notas 16 3 5" xfId="47255"/>
    <cellStyle name="Notas 16 4" xfId="6421"/>
    <cellStyle name="Notas 16 4 2" xfId="17204"/>
    <cellStyle name="Notas 16 5" xfId="12048"/>
    <cellStyle name="Notas 16 6" xfId="40140"/>
    <cellStyle name="Notas 16 7" xfId="44983"/>
    <cellStyle name="Notas 17" xfId="1239"/>
    <cellStyle name="Notas 17 2" xfId="2323"/>
    <cellStyle name="Notas 17 2 2" xfId="4631"/>
    <cellStyle name="Notas 17 2 2 2" xfId="9778"/>
    <cellStyle name="Notas 17 2 2 2 2" xfId="20561"/>
    <cellStyle name="Notas 17 2 2 3" xfId="15429"/>
    <cellStyle name="Notas 17 2 2 4" xfId="43488"/>
    <cellStyle name="Notas 17 2 2 5" xfId="48331"/>
    <cellStyle name="Notas 17 2 3" xfId="7497"/>
    <cellStyle name="Notas 17 2 3 2" xfId="18280"/>
    <cellStyle name="Notas 17 2 4" xfId="13143"/>
    <cellStyle name="Notas 17 2 5" xfId="41212"/>
    <cellStyle name="Notas 17 2 6" xfId="46055"/>
    <cellStyle name="Notas 17 3" xfId="3574"/>
    <cellStyle name="Notas 17 3 2" xfId="8721"/>
    <cellStyle name="Notas 17 3 2 2" xfId="19504"/>
    <cellStyle name="Notas 17 3 3" xfId="14372"/>
    <cellStyle name="Notas 17 3 4" xfId="42431"/>
    <cellStyle name="Notas 17 3 5" xfId="47274"/>
    <cellStyle name="Notas 17 4" xfId="6440"/>
    <cellStyle name="Notas 17 4 2" xfId="17223"/>
    <cellStyle name="Notas 17 5" xfId="12067"/>
    <cellStyle name="Notas 17 6" xfId="40159"/>
    <cellStyle name="Notas 17 7" xfId="45002"/>
    <cellStyle name="Notas 18" xfId="1272"/>
    <cellStyle name="Notas 18 2" xfId="2356"/>
    <cellStyle name="Notas 18 2 2" xfId="4664"/>
    <cellStyle name="Notas 18 2 2 2" xfId="9811"/>
    <cellStyle name="Notas 18 2 2 2 2" xfId="20594"/>
    <cellStyle name="Notas 18 2 2 3" xfId="15462"/>
    <cellStyle name="Notas 18 2 2 4" xfId="43521"/>
    <cellStyle name="Notas 18 2 2 5" xfId="48364"/>
    <cellStyle name="Notas 18 2 3" xfId="7530"/>
    <cellStyle name="Notas 18 2 3 2" xfId="18313"/>
    <cellStyle name="Notas 18 2 4" xfId="13176"/>
    <cellStyle name="Notas 18 2 5" xfId="41245"/>
    <cellStyle name="Notas 18 2 6" xfId="46088"/>
    <cellStyle name="Notas 18 3" xfId="3607"/>
    <cellStyle name="Notas 18 3 2" xfId="8754"/>
    <cellStyle name="Notas 18 3 2 2" xfId="19537"/>
    <cellStyle name="Notas 18 3 3" xfId="14405"/>
    <cellStyle name="Notas 18 3 4" xfId="42464"/>
    <cellStyle name="Notas 18 3 5" xfId="47307"/>
    <cellStyle name="Notas 18 4" xfId="6473"/>
    <cellStyle name="Notas 18 4 2" xfId="17256"/>
    <cellStyle name="Notas 18 5" xfId="12100"/>
    <cellStyle name="Notas 18 6" xfId="40190"/>
    <cellStyle name="Notas 18 7" xfId="45033"/>
    <cellStyle name="Notas 19" xfId="1293"/>
    <cellStyle name="Notas 19 2" xfId="3628"/>
    <cellStyle name="Notas 19 2 2" xfId="8775"/>
    <cellStyle name="Notas 19 2 2 2" xfId="19558"/>
    <cellStyle name="Notas 19 2 3" xfId="14426"/>
    <cellStyle name="Notas 19 2 4" xfId="42485"/>
    <cellStyle name="Notas 19 2 5" xfId="47328"/>
    <cellStyle name="Notas 19 3" xfId="6494"/>
    <cellStyle name="Notas 19 3 2" xfId="17277"/>
    <cellStyle name="Notas 19 4" xfId="12121"/>
    <cellStyle name="Notas 19 5" xfId="40211"/>
    <cellStyle name="Notas 19 6" xfId="45054"/>
    <cellStyle name="Notas 2" xfId="167"/>
    <cellStyle name="Notas 2 10" xfId="44255"/>
    <cellStyle name="Notas 2 2" xfId="736"/>
    <cellStyle name="Notas 2 2 2" xfId="1820"/>
    <cellStyle name="Notas 2 2 2 2" xfId="4129"/>
    <cellStyle name="Notas 2 2 2 2 2" xfId="9276"/>
    <cellStyle name="Notas 2 2 2 2 2 2" xfId="20059"/>
    <cellStyle name="Notas 2 2 2 2 3" xfId="14927"/>
    <cellStyle name="Notas 2 2 2 2 4" xfId="42986"/>
    <cellStyle name="Notas 2 2 2 2 5" xfId="47829"/>
    <cellStyle name="Notas 2 2 2 3" xfId="6995"/>
    <cellStyle name="Notas 2 2 2 3 2" xfId="17778"/>
    <cellStyle name="Notas 2 2 2 4" xfId="12640"/>
    <cellStyle name="Notas 2 2 2 5" xfId="40710"/>
    <cellStyle name="Notas 2 2 2 6" xfId="45553"/>
    <cellStyle name="Notas 2 2 3" xfId="3074"/>
    <cellStyle name="Notas 2 2 3 2" xfId="8222"/>
    <cellStyle name="Notas 2 2 3 2 2" xfId="19005"/>
    <cellStyle name="Notas 2 2 3 3" xfId="13873"/>
    <cellStyle name="Notas 2 2 3 4" xfId="41932"/>
    <cellStyle name="Notas 2 2 3 5" xfId="46775"/>
    <cellStyle name="Notas 2 2 4" xfId="5939"/>
    <cellStyle name="Notas 2 2 4 2" xfId="16723"/>
    <cellStyle name="Notas 2 2 5" xfId="11565"/>
    <cellStyle name="Notas 2 2 6" xfId="39663"/>
    <cellStyle name="Notas 2 2 7" xfId="44509"/>
    <cellStyle name="Notas 2 3" xfId="1564"/>
    <cellStyle name="Notas 2 3 2" xfId="3873"/>
    <cellStyle name="Notas 2 3 2 2" xfId="9020"/>
    <cellStyle name="Notas 2 3 2 2 2" xfId="19803"/>
    <cellStyle name="Notas 2 3 2 3" xfId="14671"/>
    <cellStyle name="Notas 2 3 2 4" xfId="42730"/>
    <cellStyle name="Notas 2 3 2 5" xfId="47573"/>
    <cellStyle name="Notas 2 3 3" xfId="6739"/>
    <cellStyle name="Notas 2 3 3 2" xfId="17522"/>
    <cellStyle name="Notas 2 3 4" xfId="12384"/>
    <cellStyle name="Notas 2 3 5" xfId="40454"/>
    <cellStyle name="Notas 2 3 6" xfId="45297"/>
    <cellStyle name="Notas 2 4" xfId="2593"/>
    <cellStyle name="Notas 2 4 2" xfId="7755"/>
    <cellStyle name="Notas 2 4 2 2" xfId="18538"/>
    <cellStyle name="Notas 2 4 3" xfId="13403"/>
    <cellStyle name="Notas 2 4 4" xfId="41467"/>
    <cellStyle name="Notas 2 4 5" xfId="46310"/>
    <cellStyle name="Notas 2 5" xfId="4978"/>
    <cellStyle name="Notas 2 5 2" xfId="10126"/>
    <cellStyle name="Notas 2 5 2 2" xfId="20909"/>
    <cellStyle name="Notas 2 5 3" xfId="15776"/>
    <cellStyle name="Notas 2 5 4" xfId="43832"/>
    <cellStyle name="Notas 2 5 5" xfId="48675"/>
    <cellStyle name="Notas 2 6" xfId="5071"/>
    <cellStyle name="Notas 2 6 2" xfId="10219"/>
    <cellStyle name="Notas 2 6 2 2" xfId="21002"/>
    <cellStyle name="Notas 2 6 3" xfId="15868"/>
    <cellStyle name="Notas 2 7" xfId="5462"/>
    <cellStyle name="Notas 2 7 2" xfId="16254"/>
    <cellStyle name="Notas 2 8" xfId="11005"/>
    <cellStyle name="Notas 2 9" xfId="39409"/>
    <cellStyle name="Notas 20" xfId="1527"/>
    <cellStyle name="Notas 20 2" xfId="3842"/>
    <cellStyle name="Notas 20 2 2" xfId="8989"/>
    <cellStyle name="Notas 20 2 2 2" xfId="19772"/>
    <cellStyle name="Notas 20 2 3" xfId="14640"/>
    <cellStyle name="Notas 20 2 4" xfId="42699"/>
    <cellStyle name="Notas 20 2 5" xfId="47542"/>
    <cellStyle name="Notas 20 3" xfId="6709"/>
    <cellStyle name="Notas 20 3 2" xfId="17492"/>
    <cellStyle name="Notas 20 4" xfId="12349"/>
    <cellStyle name="Notas 20 5" xfId="40424"/>
    <cellStyle name="Notas 20 6" xfId="45267"/>
    <cellStyle name="Notas 21" xfId="2415"/>
    <cellStyle name="Notas 21 2" xfId="4717"/>
    <cellStyle name="Notas 21 2 2" xfId="9864"/>
    <cellStyle name="Notas 21 2 2 2" xfId="20647"/>
    <cellStyle name="Notas 21 2 3" xfId="15515"/>
    <cellStyle name="Notas 21 2 4" xfId="43574"/>
    <cellStyle name="Notas 21 2 5" xfId="48417"/>
    <cellStyle name="Notas 21 3" xfId="7583"/>
    <cellStyle name="Notas 21 3 2" xfId="18366"/>
    <cellStyle name="Notas 21 4" xfId="13229"/>
    <cellStyle name="Notas 21 5" xfId="41298"/>
    <cellStyle name="Notas 21 6" xfId="46141"/>
    <cellStyle name="Notas 22" xfId="2447"/>
    <cellStyle name="Notas 22 2" xfId="4749"/>
    <cellStyle name="Notas 22 2 2" xfId="9896"/>
    <cellStyle name="Notas 22 2 2 2" xfId="20679"/>
    <cellStyle name="Notas 22 2 3" xfId="15547"/>
    <cellStyle name="Notas 22 2 4" xfId="43606"/>
    <cellStyle name="Notas 22 2 5" xfId="48449"/>
    <cellStyle name="Notas 22 3" xfId="7615"/>
    <cellStyle name="Notas 22 3 2" xfId="18398"/>
    <cellStyle name="Notas 22 4" xfId="13261"/>
    <cellStyle name="Notas 22 5" xfId="41330"/>
    <cellStyle name="Notas 22 6" xfId="46173"/>
    <cellStyle name="Notas 23" xfId="2463"/>
    <cellStyle name="Notas 23 2" xfId="4765"/>
    <cellStyle name="Notas 23 2 2" xfId="9912"/>
    <cellStyle name="Notas 23 2 2 2" xfId="20695"/>
    <cellStyle name="Notas 23 2 3" xfId="15563"/>
    <cellStyle name="Notas 23 2 4" xfId="43622"/>
    <cellStyle name="Notas 23 2 5" xfId="48465"/>
    <cellStyle name="Notas 23 3" xfId="7631"/>
    <cellStyle name="Notas 23 3 2" xfId="18414"/>
    <cellStyle name="Notas 23 4" xfId="13277"/>
    <cellStyle name="Notas 23 5" xfId="41346"/>
    <cellStyle name="Notas 23 6" xfId="46189"/>
    <cellStyle name="Notas 24" xfId="2510"/>
    <cellStyle name="Notas 24 2" xfId="4812"/>
    <cellStyle name="Notas 24 2 2" xfId="9959"/>
    <cellStyle name="Notas 24 2 2 2" xfId="20742"/>
    <cellStyle name="Notas 24 2 3" xfId="15610"/>
    <cellStyle name="Notas 24 2 4" xfId="43669"/>
    <cellStyle name="Notas 24 2 5" xfId="48512"/>
    <cellStyle name="Notas 24 3" xfId="7678"/>
    <cellStyle name="Notas 24 3 2" xfId="18461"/>
    <cellStyle name="Notas 24 4" xfId="13324"/>
    <cellStyle name="Notas 24 5" xfId="41393"/>
    <cellStyle name="Notas 24 6" xfId="46236"/>
    <cellStyle name="Notas 25" xfId="2527"/>
    <cellStyle name="Notas 25 2" xfId="4829"/>
    <cellStyle name="Notas 25 2 2" xfId="9976"/>
    <cellStyle name="Notas 25 2 2 2" xfId="20759"/>
    <cellStyle name="Notas 25 2 3" xfId="15627"/>
    <cellStyle name="Notas 25 2 4" xfId="43686"/>
    <cellStyle name="Notas 25 2 5" xfId="48529"/>
    <cellStyle name="Notas 25 3" xfId="7695"/>
    <cellStyle name="Notas 25 3 2" xfId="18478"/>
    <cellStyle name="Notas 25 4" xfId="13342"/>
    <cellStyle name="Notas 25 5" xfId="41409"/>
    <cellStyle name="Notas 25 6" xfId="46252"/>
    <cellStyle name="Notas 26" xfId="2558"/>
    <cellStyle name="Notas 26 2" xfId="4860"/>
    <cellStyle name="Notas 26 2 2" xfId="10007"/>
    <cellStyle name="Notas 26 2 2 2" xfId="20790"/>
    <cellStyle name="Notas 26 2 3" xfId="15658"/>
    <cellStyle name="Notas 26 2 4" xfId="43717"/>
    <cellStyle name="Notas 26 2 5" xfId="48560"/>
    <cellStyle name="Notas 26 3" xfId="7726"/>
    <cellStyle name="Notas 26 3 2" xfId="18509"/>
    <cellStyle name="Notas 26 4" xfId="13373"/>
    <cellStyle name="Notas 26 5" xfId="41438"/>
    <cellStyle name="Notas 26 6" xfId="46281"/>
    <cellStyle name="Notas 27" xfId="4920"/>
    <cellStyle name="Notas 27 2" xfId="10067"/>
    <cellStyle name="Notas 27 2 2" xfId="20850"/>
    <cellStyle name="Notas 27 3" xfId="15717"/>
    <cellStyle name="Notas 27 4" xfId="43774"/>
    <cellStyle name="Notas 27 5" xfId="48617"/>
    <cellStyle name="Notas 28" xfId="4949"/>
    <cellStyle name="Notas 28 2" xfId="10097"/>
    <cellStyle name="Notas 28 2 2" xfId="20880"/>
    <cellStyle name="Notas 28 3" xfId="15747"/>
    <cellStyle name="Notas 28 4" xfId="43803"/>
    <cellStyle name="Notas 28 5" xfId="48646"/>
    <cellStyle name="Notas 29" xfId="5211"/>
    <cellStyle name="Notas 29 2" xfId="10349"/>
    <cellStyle name="Notas 29 2 2" xfId="21132"/>
    <cellStyle name="Notas 29 3" xfId="16004"/>
    <cellStyle name="Notas 3" xfId="507"/>
    <cellStyle name="Notas 3 2" xfId="1599"/>
    <cellStyle name="Notas 3 2 2" xfId="3908"/>
    <cellStyle name="Notas 3 2 2 2" xfId="9055"/>
    <cellStyle name="Notas 3 2 2 2 2" xfId="19838"/>
    <cellStyle name="Notas 3 2 2 3" xfId="14706"/>
    <cellStyle name="Notas 3 2 2 4" xfId="42765"/>
    <cellStyle name="Notas 3 2 2 5" xfId="47608"/>
    <cellStyle name="Notas 3 2 3" xfId="6774"/>
    <cellStyle name="Notas 3 2 3 2" xfId="17557"/>
    <cellStyle name="Notas 3 2 4" xfId="12419"/>
    <cellStyle name="Notas 3 2 5" xfId="40489"/>
    <cellStyle name="Notas 3 2 6" xfId="45332"/>
    <cellStyle name="Notas 3 3" xfId="2847"/>
    <cellStyle name="Notas 3 3 2" xfId="8001"/>
    <cellStyle name="Notas 3 3 2 2" xfId="18784"/>
    <cellStyle name="Notas 3 3 3" xfId="13652"/>
    <cellStyle name="Notas 3 3 4" xfId="41711"/>
    <cellStyle name="Notas 3 3 5" xfId="46554"/>
    <cellStyle name="Notas 3 4" xfId="5712"/>
    <cellStyle name="Notas 3 4 2" xfId="16501"/>
    <cellStyle name="Notas 3 5" xfId="11335"/>
    <cellStyle name="Notas 3 6" xfId="39444"/>
    <cellStyle name="Notas 3 7" xfId="44290"/>
    <cellStyle name="Notas 30" xfId="5227"/>
    <cellStyle name="Notas 30 2" xfId="10365"/>
    <cellStyle name="Notas 30 2 2" xfId="21148"/>
    <cellStyle name="Notas 30 3" xfId="16020"/>
    <cellStyle name="Notas 31" xfId="5256"/>
    <cellStyle name="Notas 31 2" xfId="10393"/>
    <cellStyle name="Notas 31 2 2" xfId="21176"/>
    <cellStyle name="Notas 31 3" xfId="16049"/>
    <cellStyle name="Notas 32" xfId="5272"/>
    <cellStyle name="Notas 32 2" xfId="10408"/>
    <cellStyle name="Notas 32 2 2" xfId="21191"/>
    <cellStyle name="Notas 32 3" xfId="16064"/>
    <cellStyle name="Notas 33" xfId="5290"/>
    <cellStyle name="Notas 33 2" xfId="10426"/>
    <cellStyle name="Notas 33 2 2" xfId="21209"/>
    <cellStyle name="Notas 33 3" xfId="16082"/>
    <cellStyle name="Notas 34" xfId="5308"/>
    <cellStyle name="Notas 34 2" xfId="10444"/>
    <cellStyle name="Notas 34 2 2" xfId="21227"/>
    <cellStyle name="Notas 34 3" xfId="16100"/>
    <cellStyle name="Notas 35" xfId="5325"/>
    <cellStyle name="Notas 35 2" xfId="10461"/>
    <cellStyle name="Notas 35 2 2" xfId="21244"/>
    <cellStyle name="Notas 35 3" xfId="16117"/>
    <cellStyle name="Notas 36" xfId="5345"/>
    <cellStyle name="Notas 36 2" xfId="10481"/>
    <cellStyle name="Notas 36 2 2" xfId="21264"/>
    <cellStyle name="Notas 36 3" xfId="16137"/>
    <cellStyle name="Notas 37" xfId="5390"/>
    <cellStyle name="Notas 37 2" xfId="10526"/>
    <cellStyle name="Notas 37 2 2" xfId="21309"/>
    <cellStyle name="Notas 37 3" xfId="16182"/>
    <cellStyle name="Notas 38" xfId="5409"/>
    <cellStyle name="Notas 38 2" xfId="10545"/>
    <cellStyle name="Notas 38 2 2" xfId="21328"/>
    <cellStyle name="Notas 38 3" xfId="16201"/>
    <cellStyle name="Notas 39" xfId="5439"/>
    <cellStyle name="Notas 39 2" xfId="16231"/>
    <cellStyle name="Notas 4" xfId="526"/>
    <cellStyle name="Notas 4 2" xfId="1617"/>
    <cellStyle name="Notas 4 2 2" xfId="3926"/>
    <cellStyle name="Notas 4 2 2 2" xfId="9073"/>
    <cellStyle name="Notas 4 2 2 2 2" xfId="19856"/>
    <cellStyle name="Notas 4 2 2 3" xfId="14724"/>
    <cellStyle name="Notas 4 2 2 4" xfId="42783"/>
    <cellStyle name="Notas 4 2 2 5" xfId="47626"/>
    <cellStyle name="Notas 4 2 3" xfId="6792"/>
    <cellStyle name="Notas 4 2 3 2" xfId="17575"/>
    <cellStyle name="Notas 4 2 4" xfId="12437"/>
    <cellStyle name="Notas 4 2 5" xfId="40507"/>
    <cellStyle name="Notas 4 2 6" xfId="45350"/>
    <cellStyle name="Notas 4 3" xfId="2865"/>
    <cellStyle name="Notas 4 3 2" xfId="8019"/>
    <cellStyle name="Notas 4 3 2 2" xfId="18802"/>
    <cellStyle name="Notas 4 3 3" xfId="13670"/>
    <cellStyle name="Notas 4 3 4" xfId="41729"/>
    <cellStyle name="Notas 4 3 5" xfId="46572"/>
    <cellStyle name="Notas 4 4" xfId="5730"/>
    <cellStyle name="Notas 4 4 2" xfId="16519"/>
    <cellStyle name="Notas 4 5" xfId="11354"/>
    <cellStyle name="Notas 4 6" xfId="39462"/>
    <cellStyle name="Notas 4 7" xfId="44308"/>
    <cellStyle name="Notas 40" xfId="10872"/>
    <cellStyle name="Notas 40 2" xfId="21655"/>
    <cellStyle name="Notas 41" xfId="10922"/>
    <cellStyle name="Notas 41 2" xfId="21705"/>
    <cellStyle name="Notas 42" xfId="10937"/>
    <cellStyle name="Notas 42 2" xfId="21720"/>
    <cellStyle name="Notas 43" xfId="10958"/>
    <cellStyle name="Notas 43 2" xfId="21741"/>
    <cellStyle name="Notas 44" xfId="10998"/>
    <cellStyle name="Notas 45" xfId="38852"/>
    <cellStyle name="Notas 46" xfId="38866"/>
    <cellStyle name="Notas 47" xfId="38882"/>
    <cellStyle name="Notas 48" xfId="38973"/>
    <cellStyle name="Notas 49" xfId="38989"/>
    <cellStyle name="Notas 5" xfId="540"/>
    <cellStyle name="Notas 5 2" xfId="1631"/>
    <cellStyle name="Notas 5 2 2" xfId="3940"/>
    <cellStyle name="Notas 5 2 2 2" xfId="9087"/>
    <cellStyle name="Notas 5 2 2 2 2" xfId="19870"/>
    <cellStyle name="Notas 5 2 2 3" xfId="14738"/>
    <cellStyle name="Notas 5 2 2 4" xfId="42797"/>
    <cellStyle name="Notas 5 2 2 5" xfId="47640"/>
    <cellStyle name="Notas 5 2 3" xfId="6806"/>
    <cellStyle name="Notas 5 2 3 2" xfId="17589"/>
    <cellStyle name="Notas 5 2 4" xfId="12451"/>
    <cellStyle name="Notas 5 2 5" xfId="40521"/>
    <cellStyle name="Notas 5 2 6" xfId="45364"/>
    <cellStyle name="Notas 5 3" xfId="2879"/>
    <cellStyle name="Notas 5 3 2" xfId="8033"/>
    <cellStyle name="Notas 5 3 2 2" xfId="18816"/>
    <cellStyle name="Notas 5 3 3" xfId="13684"/>
    <cellStyle name="Notas 5 3 4" xfId="41743"/>
    <cellStyle name="Notas 5 3 5" xfId="46586"/>
    <cellStyle name="Notas 5 4" xfId="5744"/>
    <cellStyle name="Notas 5 4 2" xfId="16533"/>
    <cellStyle name="Notas 5 5" xfId="11368"/>
    <cellStyle name="Notas 5 6" xfId="39476"/>
    <cellStyle name="Notas 5 7" xfId="44322"/>
    <cellStyle name="Notas 50" xfId="39007"/>
    <cellStyle name="Notas 51" xfId="39036"/>
    <cellStyle name="Notas 52" xfId="39050"/>
    <cellStyle name="Notas 53" xfId="39069"/>
    <cellStyle name="Notas 54" xfId="39090"/>
    <cellStyle name="Notas 55" xfId="39107"/>
    <cellStyle name="Notas 56" xfId="43907"/>
    <cellStyle name="Notas 57" xfId="43933"/>
    <cellStyle name="Notas 58" xfId="43951"/>
    <cellStyle name="Notas 59" xfId="43978"/>
    <cellStyle name="Notas 6" xfId="560"/>
    <cellStyle name="Notas 6 2" xfId="1651"/>
    <cellStyle name="Notas 6 2 2" xfId="3960"/>
    <cellStyle name="Notas 6 2 2 2" xfId="9107"/>
    <cellStyle name="Notas 6 2 2 2 2" xfId="19890"/>
    <cellStyle name="Notas 6 2 2 3" xfId="14758"/>
    <cellStyle name="Notas 6 2 2 4" xfId="42817"/>
    <cellStyle name="Notas 6 2 2 5" xfId="47660"/>
    <cellStyle name="Notas 6 2 3" xfId="6826"/>
    <cellStyle name="Notas 6 2 3 2" xfId="17609"/>
    <cellStyle name="Notas 6 2 4" xfId="12471"/>
    <cellStyle name="Notas 6 2 5" xfId="40541"/>
    <cellStyle name="Notas 6 2 6" xfId="45384"/>
    <cellStyle name="Notas 6 3" xfId="2899"/>
    <cellStyle name="Notas 6 3 2" xfId="8053"/>
    <cellStyle name="Notas 6 3 2 2" xfId="18836"/>
    <cellStyle name="Notas 6 3 3" xfId="13704"/>
    <cellStyle name="Notas 6 3 4" xfId="41763"/>
    <cellStyle name="Notas 6 3 5" xfId="46606"/>
    <cellStyle name="Notas 6 4" xfId="5764"/>
    <cellStyle name="Notas 6 4 2" xfId="16553"/>
    <cellStyle name="Notas 6 5" xfId="11388"/>
    <cellStyle name="Notas 6 6" xfId="39496"/>
    <cellStyle name="Notas 6 7" xfId="44342"/>
    <cellStyle name="Notas 7" xfId="577"/>
    <cellStyle name="Notas 7 2" xfId="1668"/>
    <cellStyle name="Notas 7 2 2" xfId="3977"/>
    <cellStyle name="Notas 7 2 2 2" xfId="9124"/>
    <cellStyle name="Notas 7 2 2 2 2" xfId="19907"/>
    <cellStyle name="Notas 7 2 2 3" xfId="14775"/>
    <cellStyle name="Notas 7 2 2 4" xfId="42834"/>
    <cellStyle name="Notas 7 2 2 5" xfId="47677"/>
    <cellStyle name="Notas 7 2 3" xfId="6843"/>
    <cellStyle name="Notas 7 2 3 2" xfId="17626"/>
    <cellStyle name="Notas 7 2 4" xfId="12488"/>
    <cellStyle name="Notas 7 2 5" xfId="40558"/>
    <cellStyle name="Notas 7 2 6" xfId="45401"/>
    <cellStyle name="Notas 7 3" xfId="2916"/>
    <cellStyle name="Notas 7 3 2" xfId="8070"/>
    <cellStyle name="Notas 7 3 2 2" xfId="18853"/>
    <cellStyle name="Notas 7 3 3" xfId="13721"/>
    <cellStyle name="Notas 7 3 4" xfId="41780"/>
    <cellStyle name="Notas 7 3 5" xfId="46623"/>
    <cellStyle name="Notas 7 4" xfId="5781"/>
    <cellStyle name="Notas 7 4 2" xfId="16570"/>
    <cellStyle name="Notas 7 5" xfId="11405"/>
    <cellStyle name="Notas 7 6" xfId="39512"/>
    <cellStyle name="Notas 7 7" xfId="44358"/>
    <cellStyle name="Notas 8" xfId="593"/>
    <cellStyle name="Notas 8 2" xfId="1684"/>
    <cellStyle name="Notas 8 2 2" xfId="3993"/>
    <cellStyle name="Notas 8 2 2 2" xfId="9140"/>
    <cellStyle name="Notas 8 2 2 2 2" xfId="19923"/>
    <cellStyle name="Notas 8 2 2 3" xfId="14791"/>
    <cellStyle name="Notas 8 2 2 4" xfId="42850"/>
    <cellStyle name="Notas 8 2 2 5" xfId="47693"/>
    <cellStyle name="Notas 8 2 3" xfId="6859"/>
    <cellStyle name="Notas 8 2 3 2" xfId="17642"/>
    <cellStyle name="Notas 8 2 4" xfId="12504"/>
    <cellStyle name="Notas 8 2 5" xfId="40574"/>
    <cellStyle name="Notas 8 2 6" xfId="45417"/>
    <cellStyle name="Notas 8 3" xfId="2932"/>
    <cellStyle name="Notas 8 3 2" xfId="8086"/>
    <cellStyle name="Notas 8 3 2 2" xfId="18869"/>
    <cellStyle name="Notas 8 3 3" xfId="13737"/>
    <cellStyle name="Notas 8 3 4" xfId="41796"/>
    <cellStyle name="Notas 8 3 5" xfId="46639"/>
    <cellStyle name="Notas 8 4" xfId="5797"/>
    <cellStyle name="Notas 8 4 2" xfId="16586"/>
    <cellStyle name="Notas 8 5" xfId="11421"/>
    <cellStyle name="Notas 8 6" xfId="39527"/>
    <cellStyle name="Notas 8 7" xfId="44373"/>
    <cellStyle name="Notas 9" xfId="697"/>
    <cellStyle name="Notas 9 2" xfId="1781"/>
    <cellStyle name="Notas 9 2 2" xfId="4090"/>
    <cellStyle name="Notas 9 2 2 2" xfId="9237"/>
    <cellStyle name="Notas 9 2 2 2 2" xfId="20020"/>
    <cellStyle name="Notas 9 2 2 3" xfId="14888"/>
    <cellStyle name="Notas 9 2 2 4" xfId="42947"/>
    <cellStyle name="Notas 9 2 2 5" xfId="47790"/>
    <cellStyle name="Notas 9 2 3" xfId="6956"/>
    <cellStyle name="Notas 9 2 3 2" xfId="17739"/>
    <cellStyle name="Notas 9 2 4" xfId="12601"/>
    <cellStyle name="Notas 9 2 5" xfId="40671"/>
    <cellStyle name="Notas 9 2 6" xfId="45514"/>
    <cellStyle name="Notas 9 3" xfId="3035"/>
    <cellStyle name="Notas 9 3 2" xfId="8183"/>
    <cellStyle name="Notas 9 3 2 2" xfId="18966"/>
    <cellStyle name="Notas 9 3 3" xfId="13834"/>
    <cellStyle name="Notas 9 3 4" xfId="41893"/>
    <cellStyle name="Notas 9 3 5" xfId="46736"/>
    <cellStyle name="Notas 9 4" xfId="5900"/>
    <cellStyle name="Notas 9 4 2" xfId="16684"/>
    <cellStyle name="Notas 9 5" xfId="11526"/>
    <cellStyle name="Notas 9 6" xfId="39624"/>
    <cellStyle name="Notas 9 7" xfId="44470"/>
    <cellStyle name="Note 2" xfId="433"/>
    <cellStyle name="Note 2 10" xfId="44226"/>
    <cellStyle name="Note 2 2" xfId="561"/>
    <cellStyle name="Note 2 2 2" xfId="1652"/>
    <cellStyle name="Note 2 2 2 2" xfId="3961"/>
    <cellStyle name="Note 2 2 2 2 2" xfId="9108"/>
    <cellStyle name="Note 2 2 2 2 2 2" xfId="19891"/>
    <cellStyle name="Note 2 2 2 2 3" xfId="14759"/>
    <cellStyle name="Note 2 2 2 2 4" xfId="42818"/>
    <cellStyle name="Note 2 2 2 2 5" xfId="47661"/>
    <cellStyle name="Note 2 2 2 3" xfId="6827"/>
    <cellStyle name="Note 2 2 2 3 2" xfId="17610"/>
    <cellStyle name="Note 2 2 2 4" xfId="12472"/>
    <cellStyle name="Note 2 2 2 5" xfId="40542"/>
    <cellStyle name="Note 2 2 2 6" xfId="45385"/>
    <cellStyle name="Note 2 2 3" xfId="2900"/>
    <cellStyle name="Note 2 2 3 2" xfId="8054"/>
    <cellStyle name="Note 2 2 3 2 2" xfId="18837"/>
    <cellStyle name="Note 2 2 3 3" xfId="13705"/>
    <cellStyle name="Note 2 2 3 4" xfId="41764"/>
    <cellStyle name="Note 2 2 3 5" xfId="46607"/>
    <cellStyle name="Note 2 2 4" xfId="5765"/>
    <cellStyle name="Note 2 2 4 2" xfId="16554"/>
    <cellStyle name="Note 2 2 5" xfId="11389"/>
    <cellStyle name="Note 2 2 6" xfId="39497"/>
    <cellStyle name="Note 2 2 7" xfId="44343"/>
    <cellStyle name="Note 2 3" xfId="698"/>
    <cellStyle name="Note 2 3 2" xfId="1782"/>
    <cellStyle name="Note 2 3 2 2" xfId="4091"/>
    <cellStyle name="Note 2 3 2 2 2" xfId="9238"/>
    <cellStyle name="Note 2 3 2 2 2 2" xfId="20021"/>
    <cellStyle name="Note 2 3 2 2 3" xfId="14889"/>
    <cellStyle name="Note 2 3 2 2 4" xfId="42948"/>
    <cellStyle name="Note 2 3 2 2 5" xfId="47791"/>
    <cellStyle name="Note 2 3 2 3" xfId="6957"/>
    <cellStyle name="Note 2 3 2 3 2" xfId="17740"/>
    <cellStyle name="Note 2 3 2 4" xfId="12602"/>
    <cellStyle name="Note 2 3 2 5" xfId="40672"/>
    <cellStyle name="Note 2 3 2 6" xfId="45515"/>
    <cellStyle name="Note 2 3 3" xfId="3036"/>
    <cellStyle name="Note 2 3 3 2" xfId="8184"/>
    <cellStyle name="Note 2 3 3 2 2" xfId="18967"/>
    <cellStyle name="Note 2 3 3 3" xfId="13835"/>
    <cellStyle name="Note 2 3 3 4" xfId="41894"/>
    <cellStyle name="Note 2 3 3 5" xfId="46737"/>
    <cellStyle name="Note 2 3 4" xfId="5901"/>
    <cellStyle name="Note 2 3 4 2" xfId="16685"/>
    <cellStyle name="Note 2 3 5" xfId="11527"/>
    <cellStyle name="Note 2 3 6" xfId="39625"/>
    <cellStyle name="Note 2 3 7" xfId="44471"/>
    <cellStyle name="Note 2 4" xfId="1006"/>
    <cellStyle name="Note 2 4 2" xfId="2089"/>
    <cellStyle name="Note 2 4 2 2" xfId="4398"/>
    <cellStyle name="Note 2 4 2 2 2" xfId="9545"/>
    <cellStyle name="Note 2 4 2 2 2 2" xfId="20328"/>
    <cellStyle name="Note 2 4 2 2 3" xfId="15196"/>
    <cellStyle name="Note 2 4 2 2 4" xfId="43255"/>
    <cellStyle name="Note 2 4 2 2 5" xfId="48098"/>
    <cellStyle name="Note 2 4 2 3" xfId="7264"/>
    <cellStyle name="Note 2 4 2 3 2" xfId="18047"/>
    <cellStyle name="Note 2 4 2 4" xfId="12909"/>
    <cellStyle name="Note 2 4 2 5" xfId="40979"/>
    <cellStyle name="Note 2 4 2 6" xfId="45822"/>
    <cellStyle name="Note 2 4 3" xfId="3343"/>
    <cellStyle name="Note 2 4 3 2" xfId="8490"/>
    <cellStyle name="Note 2 4 3 2 2" xfId="19273"/>
    <cellStyle name="Note 2 4 3 3" xfId="14141"/>
    <cellStyle name="Note 2 4 3 4" xfId="42200"/>
    <cellStyle name="Note 2 4 3 5" xfId="47043"/>
    <cellStyle name="Note 2 4 4" xfId="6207"/>
    <cellStyle name="Note 2 4 4 2" xfId="16990"/>
    <cellStyle name="Note 2 4 5" xfId="11834"/>
    <cellStyle name="Note 2 4 6" xfId="39930"/>
    <cellStyle name="Note 2 4 7" xfId="44777"/>
    <cellStyle name="Note 2 5" xfId="1528"/>
    <cellStyle name="Note 2 5 2" xfId="3843"/>
    <cellStyle name="Note 2 5 2 2" xfId="8990"/>
    <cellStyle name="Note 2 5 2 2 2" xfId="19773"/>
    <cellStyle name="Note 2 5 2 3" xfId="14641"/>
    <cellStyle name="Note 2 5 2 4" xfId="42700"/>
    <cellStyle name="Note 2 5 2 5" xfId="47543"/>
    <cellStyle name="Note 2 5 3" xfId="6710"/>
    <cellStyle name="Note 2 5 3 2" xfId="17493"/>
    <cellStyle name="Note 2 5 4" xfId="12350"/>
    <cellStyle name="Note 2 5 5" xfId="40425"/>
    <cellStyle name="Note 2 5 6" xfId="45268"/>
    <cellStyle name="Note 2 6" xfId="2794"/>
    <cellStyle name="Note 2 6 2" xfId="7949"/>
    <cellStyle name="Note 2 6 2 2" xfId="18732"/>
    <cellStyle name="Note 2 6 3" xfId="13600"/>
    <cellStyle name="Note 2 6 4" xfId="41660"/>
    <cellStyle name="Note 2 6 5" xfId="46503"/>
    <cellStyle name="Note 2 7" xfId="5659"/>
    <cellStyle name="Note 2 7 2" xfId="16449"/>
    <cellStyle name="Note 2 8" xfId="11279"/>
    <cellStyle name="Note 2 9" xfId="39380"/>
    <cellStyle name="Percent [2]" xfId="434"/>
    <cellStyle name="Percent 10" xfId="435"/>
    <cellStyle name="Percent 10 2" xfId="510"/>
    <cellStyle name="Percent 10 2 2" xfId="1603"/>
    <cellStyle name="Percent 10 2 2 2" xfId="3912"/>
    <cellStyle name="Percent 10 2 2 2 2" xfId="9059"/>
    <cellStyle name="Percent 10 2 2 2 2 2" xfId="19842"/>
    <cellStyle name="Percent 10 2 2 2 3" xfId="14710"/>
    <cellStyle name="Percent 10 2 2 2 4" xfId="42769"/>
    <cellStyle name="Percent 10 2 2 2 5" xfId="47612"/>
    <cellStyle name="Percent 10 2 2 3" xfId="6778"/>
    <cellStyle name="Percent 10 2 2 3 2" xfId="17561"/>
    <cellStyle name="Percent 10 2 2 4" xfId="12423"/>
    <cellStyle name="Percent 10 2 2 5" xfId="40493"/>
    <cellStyle name="Percent 10 2 2 6" xfId="45336"/>
    <cellStyle name="Percent 10 2 3" xfId="2851"/>
    <cellStyle name="Percent 10 2 3 2" xfId="8005"/>
    <cellStyle name="Percent 10 2 3 2 2" xfId="18788"/>
    <cellStyle name="Percent 10 2 3 3" xfId="13656"/>
    <cellStyle name="Percent 10 2 3 4" xfId="41715"/>
    <cellStyle name="Percent 10 2 3 5" xfId="46558"/>
    <cellStyle name="Percent 10 2 4" xfId="5716"/>
    <cellStyle name="Percent 10 2 4 2" xfId="16505"/>
    <cellStyle name="Percent 10 2 5" xfId="11339"/>
    <cellStyle name="Percent 10 2 6" xfId="38904"/>
    <cellStyle name="Percent 10 2 6 2" xfId="38954"/>
    <cellStyle name="Percent 10 2 6 2 2" xfId="39114"/>
    <cellStyle name="Percent 10 2 6 2 2 2" xfId="60"/>
    <cellStyle name="Percent 10 2 6 3" xfId="39126"/>
    <cellStyle name="Percent 10 2 6 3 2" xfId="43914"/>
    <cellStyle name="Percent 10 2 6 3 3" xfId="125"/>
    <cellStyle name="Percent 10 2 7" xfId="39448"/>
    <cellStyle name="Percent 10 2 8" xfId="44294"/>
    <cellStyle name="Percent 10 3" xfId="1529"/>
    <cellStyle name="Percent 10 3 2" xfId="3844"/>
    <cellStyle name="Percent 10 3 2 2" xfId="8991"/>
    <cellStyle name="Percent 10 3 2 2 2" xfId="19774"/>
    <cellStyle name="Percent 10 3 2 3" xfId="14642"/>
    <cellStyle name="Percent 10 3 2 4" xfId="42701"/>
    <cellStyle name="Percent 10 3 2 5" xfId="47544"/>
    <cellStyle name="Percent 10 3 3" xfId="6711"/>
    <cellStyle name="Percent 10 3 3 2" xfId="17494"/>
    <cellStyle name="Percent 10 3 4" xfId="12351"/>
    <cellStyle name="Percent 10 3 5" xfId="40426"/>
    <cellStyle name="Percent 10 3 6" xfId="45269"/>
    <cellStyle name="Percent 10 4" xfId="2795"/>
    <cellStyle name="Percent 10 4 2" xfId="7950"/>
    <cellStyle name="Percent 10 4 2 2" xfId="18733"/>
    <cellStyle name="Percent 10 4 3" xfId="13601"/>
    <cellStyle name="Percent 10 4 4" xfId="41661"/>
    <cellStyle name="Percent 10 4 5" xfId="46504"/>
    <cellStyle name="Percent 10 5" xfId="5660"/>
    <cellStyle name="Percent 10 5 2" xfId="16450"/>
    <cellStyle name="Percent 10 6" xfId="11280"/>
    <cellStyle name="Percent 10 7" xfId="39381"/>
    <cellStyle name="Percent 10 8" xfId="44227"/>
    <cellStyle name="Percent 11" xfId="436"/>
    <cellStyle name="Percent 11 2" xfId="1530"/>
    <cellStyle name="Percent 11 2 2" xfId="3845"/>
    <cellStyle name="Percent 11 2 2 2" xfId="8992"/>
    <cellStyle name="Percent 11 2 2 2 2" xfId="19775"/>
    <cellStyle name="Percent 11 2 2 3" xfId="14643"/>
    <cellStyle name="Percent 11 2 2 4" xfId="42702"/>
    <cellStyle name="Percent 11 2 2 5" xfId="47545"/>
    <cellStyle name="Percent 11 2 3" xfId="6712"/>
    <cellStyle name="Percent 11 2 3 2" xfId="17495"/>
    <cellStyle name="Percent 11 2 4" xfId="12352"/>
    <cellStyle name="Percent 11 2 5" xfId="40427"/>
    <cellStyle name="Percent 11 2 6" xfId="45270"/>
    <cellStyle name="Percent 11 3" xfId="2796"/>
    <cellStyle name="Percent 11 3 2" xfId="7951"/>
    <cellStyle name="Percent 11 3 2 2" xfId="18734"/>
    <cellStyle name="Percent 11 3 3" xfId="13602"/>
    <cellStyle name="Percent 11 3 4" xfId="41662"/>
    <cellStyle name="Percent 11 3 5" xfId="46505"/>
    <cellStyle name="Percent 11 4" xfId="5661"/>
    <cellStyle name="Percent 11 4 2" xfId="16451"/>
    <cellStyle name="Percent 11 5" xfId="11281"/>
    <cellStyle name="Percent 11 6" xfId="39382"/>
    <cellStyle name="Percent 11 7" xfId="44228"/>
    <cellStyle name="Percent 12" xfId="437"/>
    <cellStyle name="Percent 13" xfId="438"/>
    <cellStyle name="Percent 14" xfId="439"/>
    <cellStyle name="Percent 14 2" xfId="1531"/>
    <cellStyle name="Percent 14 2 2" xfId="3846"/>
    <cellStyle name="Percent 14 2 2 2" xfId="8993"/>
    <cellStyle name="Percent 14 2 2 2 2" xfId="19776"/>
    <cellStyle name="Percent 14 2 2 3" xfId="14644"/>
    <cellStyle name="Percent 14 2 2 4" xfId="42703"/>
    <cellStyle name="Percent 14 2 2 5" xfId="47546"/>
    <cellStyle name="Percent 14 2 3" xfId="6713"/>
    <cellStyle name="Percent 14 2 3 2" xfId="17496"/>
    <cellStyle name="Percent 14 2 4" xfId="12353"/>
    <cellStyle name="Percent 14 2 5" xfId="40428"/>
    <cellStyle name="Percent 14 2 6" xfId="45271"/>
    <cellStyle name="Percent 14 3" xfId="2797"/>
    <cellStyle name="Percent 14 3 2" xfId="7952"/>
    <cellStyle name="Percent 14 3 2 2" xfId="18735"/>
    <cellStyle name="Percent 14 3 3" xfId="13603"/>
    <cellStyle name="Percent 14 3 4" xfId="41663"/>
    <cellStyle name="Percent 14 3 5" xfId="46506"/>
    <cellStyle name="Percent 14 4" xfId="5662"/>
    <cellStyle name="Percent 14 4 2" xfId="16452"/>
    <cellStyle name="Percent 14 5" xfId="11282"/>
    <cellStyle name="Percent 14 6" xfId="39383"/>
    <cellStyle name="Percent 14 7" xfId="44229"/>
    <cellStyle name="Percent 2" xfId="15"/>
    <cellStyle name="Percent 2 10" xfId="440"/>
    <cellStyle name="Percent 2 11" xfId="441"/>
    <cellStyle name="Percent 2 2" xfId="442"/>
    <cellStyle name="Percent 2 3" xfId="443"/>
    <cellStyle name="Percent 2 4" xfId="444"/>
    <cellStyle name="Percent 2 5" xfId="445"/>
    <cellStyle name="Percent 2 6" xfId="446"/>
    <cellStyle name="Percent 2 7" xfId="447"/>
    <cellStyle name="Percent 2 8" xfId="448"/>
    <cellStyle name="Percent 2 9" xfId="449"/>
    <cellStyle name="Percent 3" xfId="450"/>
    <cellStyle name="Percent 3 10" xfId="44230"/>
    <cellStyle name="Percent 3 2" xfId="562"/>
    <cellStyle name="Percent 3 2 2" xfId="1653"/>
    <cellStyle name="Percent 3 2 2 2" xfId="3962"/>
    <cellStyle name="Percent 3 2 2 2 2" xfId="9109"/>
    <cellStyle name="Percent 3 2 2 2 2 2" xfId="19892"/>
    <cellStyle name="Percent 3 2 2 2 3" xfId="14760"/>
    <cellStyle name="Percent 3 2 2 2 4" xfId="42819"/>
    <cellStyle name="Percent 3 2 2 2 5" xfId="47662"/>
    <cellStyle name="Percent 3 2 2 3" xfId="6828"/>
    <cellStyle name="Percent 3 2 2 3 2" xfId="17611"/>
    <cellStyle name="Percent 3 2 2 4" xfId="12473"/>
    <cellStyle name="Percent 3 2 2 5" xfId="40543"/>
    <cellStyle name="Percent 3 2 2 6" xfId="45386"/>
    <cellStyle name="Percent 3 2 3" xfId="2901"/>
    <cellStyle name="Percent 3 2 3 2" xfId="8055"/>
    <cellStyle name="Percent 3 2 3 2 2" xfId="18838"/>
    <cellStyle name="Percent 3 2 3 3" xfId="13706"/>
    <cellStyle name="Percent 3 2 3 4" xfId="41765"/>
    <cellStyle name="Percent 3 2 3 5" xfId="46608"/>
    <cellStyle name="Percent 3 2 4" xfId="5766"/>
    <cellStyle name="Percent 3 2 4 2" xfId="16555"/>
    <cellStyle name="Percent 3 2 5" xfId="11390"/>
    <cellStyle name="Percent 3 2 6" xfId="39498"/>
    <cellStyle name="Percent 3 2 7" xfId="44344"/>
    <cellStyle name="Percent 3 3" xfId="700"/>
    <cellStyle name="Percent 3 3 2" xfId="1784"/>
    <cellStyle name="Percent 3 3 2 2" xfId="4093"/>
    <cellStyle name="Percent 3 3 2 2 2" xfId="9240"/>
    <cellStyle name="Percent 3 3 2 2 2 2" xfId="20023"/>
    <cellStyle name="Percent 3 3 2 2 3" xfId="14891"/>
    <cellStyle name="Percent 3 3 2 2 4" xfId="42950"/>
    <cellStyle name="Percent 3 3 2 2 5" xfId="47793"/>
    <cellStyle name="Percent 3 3 2 3" xfId="6959"/>
    <cellStyle name="Percent 3 3 2 3 2" xfId="17742"/>
    <cellStyle name="Percent 3 3 2 4" xfId="12604"/>
    <cellStyle name="Percent 3 3 2 5" xfId="40674"/>
    <cellStyle name="Percent 3 3 2 6" xfId="45517"/>
    <cellStyle name="Percent 3 3 3" xfId="3038"/>
    <cellStyle name="Percent 3 3 3 2" xfId="8186"/>
    <cellStyle name="Percent 3 3 3 2 2" xfId="18969"/>
    <cellStyle name="Percent 3 3 3 3" xfId="13837"/>
    <cellStyle name="Percent 3 3 3 4" xfId="41896"/>
    <cellStyle name="Percent 3 3 3 5" xfId="46739"/>
    <cellStyle name="Percent 3 3 4" xfId="5903"/>
    <cellStyle name="Percent 3 3 4 2" xfId="16687"/>
    <cellStyle name="Percent 3 3 5" xfId="11529"/>
    <cellStyle name="Percent 3 3 6" xfId="39627"/>
    <cellStyle name="Percent 3 3 7" xfId="44473"/>
    <cellStyle name="Percent 3 4" xfId="1007"/>
    <cellStyle name="Percent 3 4 2" xfId="2090"/>
    <cellStyle name="Percent 3 4 2 2" xfId="4399"/>
    <cellStyle name="Percent 3 4 2 2 2" xfId="9546"/>
    <cellStyle name="Percent 3 4 2 2 2 2" xfId="20329"/>
    <cellStyle name="Percent 3 4 2 2 3" xfId="15197"/>
    <cellStyle name="Percent 3 4 2 2 4" xfId="43256"/>
    <cellStyle name="Percent 3 4 2 2 5" xfId="48099"/>
    <cellStyle name="Percent 3 4 2 3" xfId="7265"/>
    <cellStyle name="Percent 3 4 2 3 2" xfId="18048"/>
    <cellStyle name="Percent 3 4 2 4" xfId="12910"/>
    <cellStyle name="Percent 3 4 2 5" xfId="40980"/>
    <cellStyle name="Percent 3 4 2 6" xfId="45823"/>
    <cellStyle name="Percent 3 4 3" xfId="3344"/>
    <cellStyle name="Percent 3 4 3 2" xfId="8491"/>
    <cellStyle name="Percent 3 4 3 2 2" xfId="19274"/>
    <cellStyle name="Percent 3 4 3 3" xfId="14142"/>
    <cellStyle name="Percent 3 4 3 4" xfId="42201"/>
    <cellStyle name="Percent 3 4 3 5" xfId="47044"/>
    <cellStyle name="Percent 3 4 4" xfId="6208"/>
    <cellStyle name="Percent 3 4 4 2" xfId="16991"/>
    <cellStyle name="Percent 3 4 5" xfId="11835"/>
    <cellStyle name="Percent 3 4 6" xfId="39931"/>
    <cellStyle name="Percent 3 4 7" xfId="44778"/>
    <cellStyle name="Percent 3 5" xfId="1532"/>
    <cellStyle name="Percent 3 5 2" xfId="3847"/>
    <cellStyle name="Percent 3 5 2 2" xfId="8994"/>
    <cellStyle name="Percent 3 5 2 2 2" xfId="19777"/>
    <cellStyle name="Percent 3 5 2 3" xfId="14645"/>
    <cellStyle name="Percent 3 5 2 4" xfId="42704"/>
    <cellStyle name="Percent 3 5 2 5" xfId="47547"/>
    <cellStyle name="Percent 3 5 3" xfId="6714"/>
    <cellStyle name="Percent 3 5 3 2" xfId="17497"/>
    <cellStyle name="Percent 3 5 4" xfId="12354"/>
    <cellStyle name="Percent 3 5 5" xfId="40429"/>
    <cellStyle name="Percent 3 5 6" xfId="45272"/>
    <cellStyle name="Percent 3 6" xfId="2798"/>
    <cellStyle name="Percent 3 6 2" xfId="7953"/>
    <cellStyle name="Percent 3 6 2 2" xfId="18736"/>
    <cellStyle name="Percent 3 6 3" xfId="13604"/>
    <cellStyle name="Percent 3 6 4" xfId="41664"/>
    <cellStyle name="Percent 3 6 5" xfId="46507"/>
    <cellStyle name="Percent 3 7" xfId="5663"/>
    <cellStyle name="Percent 3 7 2" xfId="16453"/>
    <cellStyle name="Percent 3 8" xfId="11285"/>
    <cellStyle name="Percent 3 9" xfId="39384"/>
    <cellStyle name="Percent 4" xfId="451"/>
    <cellStyle name="Percent 5" xfId="452"/>
    <cellStyle name="Percent 6" xfId="453"/>
    <cellStyle name="Percent 6 2" xfId="1533"/>
    <cellStyle name="Percent 6 2 2" xfId="3848"/>
    <cellStyle name="Percent 6 2 2 2" xfId="8995"/>
    <cellStyle name="Percent 6 2 2 2 2" xfId="19778"/>
    <cellStyle name="Percent 6 2 2 3" xfId="14646"/>
    <cellStyle name="Percent 6 2 2 4" xfId="42705"/>
    <cellStyle name="Percent 6 2 2 5" xfId="47548"/>
    <cellStyle name="Percent 6 2 3" xfId="6715"/>
    <cellStyle name="Percent 6 2 3 2" xfId="17498"/>
    <cellStyle name="Percent 6 2 4" xfId="12355"/>
    <cellStyle name="Percent 6 2 5" xfId="40430"/>
    <cellStyle name="Percent 6 2 6" xfId="45273"/>
    <cellStyle name="Percent 6 3" xfId="2799"/>
    <cellStyle name="Percent 6 3 2" xfId="7954"/>
    <cellStyle name="Percent 6 3 2 2" xfId="18737"/>
    <cellStyle name="Percent 6 3 3" xfId="13605"/>
    <cellStyle name="Percent 6 3 4" xfId="41665"/>
    <cellStyle name="Percent 6 3 5" xfId="46508"/>
    <cellStyle name="Percent 6 4" xfId="5664"/>
    <cellStyle name="Percent 6 4 2" xfId="16454"/>
    <cellStyle name="Percent 6 5" xfId="11286"/>
    <cellStyle name="Percent 6 6" xfId="39385"/>
    <cellStyle name="Percent 6 7" xfId="44231"/>
    <cellStyle name="Percent 7" xfId="454"/>
    <cellStyle name="Percent 7 2" xfId="1534"/>
    <cellStyle name="Percent 7 2 2" xfId="3849"/>
    <cellStyle name="Percent 7 2 2 2" xfId="8996"/>
    <cellStyle name="Percent 7 2 2 2 2" xfId="19779"/>
    <cellStyle name="Percent 7 2 2 3" xfId="14647"/>
    <cellStyle name="Percent 7 2 2 4" xfId="42706"/>
    <cellStyle name="Percent 7 2 2 5" xfId="47549"/>
    <cellStyle name="Percent 7 2 3" xfId="6716"/>
    <cellStyle name="Percent 7 2 3 2" xfId="17499"/>
    <cellStyle name="Percent 7 2 4" xfId="12356"/>
    <cellStyle name="Percent 7 2 5" xfId="40431"/>
    <cellStyle name="Percent 7 2 6" xfId="45274"/>
    <cellStyle name="Percent 7 3" xfId="2800"/>
    <cellStyle name="Percent 7 3 2" xfId="7955"/>
    <cellStyle name="Percent 7 3 2 2" xfId="18738"/>
    <cellStyle name="Percent 7 3 3" xfId="13606"/>
    <cellStyle name="Percent 7 3 4" xfId="41666"/>
    <cellStyle name="Percent 7 3 5" xfId="46509"/>
    <cellStyle name="Percent 7 4" xfId="5665"/>
    <cellStyle name="Percent 7 4 2" xfId="16455"/>
    <cellStyle name="Percent 7 5" xfId="11287"/>
    <cellStyle name="Percent 7 6" xfId="39386"/>
    <cellStyle name="Percent 7 7" xfId="44232"/>
    <cellStyle name="Percent 8" xfId="455"/>
    <cellStyle name="Percent 8 2" xfId="1535"/>
    <cellStyle name="Percent 8 2 2" xfId="3850"/>
    <cellStyle name="Percent 8 2 2 2" xfId="8997"/>
    <cellStyle name="Percent 8 2 2 2 2" xfId="19780"/>
    <cellStyle name="Percent 8 2 2 3" xfId="14648"/>
    <cellStyle name="Percent 8 2 2 4" xfId="42707"/>
    <cellStyle name="Percent 8 2 2 5" xfId="47550"/>
    <cellStyle name="Percent 8 2 3" xfId="6717"/>
    <cellStyle name="Percent 8 2 3 2" xfId="17500"/>
    <cellStyle name="Percent 8 2 4" xfId="12357"/>
    <cellStyle name="Percent 8 2 5" xfId="40432"/>
    <cellStyle name="Percent 8 2 6" xfId="45275"/>
    <cellStyle name="Percent 8 3" xfId="2801"/>
    <cellStyle name="Percent 8 3 2" xfId="7956"/>
    <cellStyle name="Percent 8 3 2 2" xfId="18739"/>
    <cellStyle name="Percent 8 3 3" xfId="13607"/>
    <cellStyle name="Percent 8 3 4" xfId="41667"/>
    <cellStyle name="Percent 8 3 5" xfId="46510"/>
    <cellStyle name="Percent 8 4" xfId="5666"/>
    <cellStyle name="Percent 8 4 2" xfId="16456"/>
    <cellStyle name="Percent 8 5" xfId="11288"/>
    <cellStyle name="Percent 8 6" xfId="39387"/>
    <cellStyle name="Percent 8 7" xfId="44233"/>
    <cellStyle name="Percent 9" xfId="456"/>
    <cellStyle name="Percent 9 2" xfId="1536"/>
    <cellStyle name="Percent 9 2 2" xfId="3851"/>
    <cellStyle name="Percent 9 2 2 2" xfId="8998"/>
    <cellStyle name="Percent 9 2 2 2 2" xfId="19781"/>
    <cellStyle name="Percent 9 2 2 3" xfId="14649"/>
    <cellStyle name="Percent 9 2 2 4" xfId="42708"/>
    <cellStyle name="Percent 9 2 2 5" xfId="47551"/>
    <cellStyle name="Percent 9 2 3" xfId="6718"/>
    <cellStyle name="Percent 9 2 3 2" xfId="17501"/>
    <cellStyle name="Percent 9 2 4" xfId="12358"/>
    <cellStyle name="Percent 9 2 5" xfId="40433"/>
    <cellStyle name="Percent 9 2 6" xfId="45276"/>
    <cellStyle name="Percent 9 3" xfId="2802"/>
    <cellStyle name="Percent 9 3 2" xfId="7957"/>
    <cellStyle name="Percent 9 3 2 2" xfId="18740"/>
    <cellStyle name="Percent 9 3 3" xfId="13608"/>
    <cellStyle name="Percent 9 3 4" xfId="41668"/>
    <cellStyle name="Percent 9 3 5" xfId="46511"/>
    <cellStyle name="Percent 9 4" xfId="5667"/>
    <cellStyle name="Percent 9 4 2" xfId="16457"/>
    <cellStyle name="Percent 9 5" xfId="11289"/>
    <cellStyle name="Percent 9 6" xfId="39388"/>
    <cellStyle name="Percent 9 7" xfId="44234"/>
    <cellStyle name="Porcentaje" xfId="3" builtinId="5"/>
    <cellStyle name="Porcentaje 10" xfId="930"/>
    <cellStyle name="Porcentaje 10 2" xfId="2013"/>
    <cellStyle name="Porcentaje 10 2 2" xfId="4322"/>
    <cellStyle name="Porcentaje 10 2 2 2" xfId="9469"/>
    <cellStyle name="Porcentaje 10 2 2 2 2" xfId="20252"/>
    <cellStyle name="Porcentaje 10 2 2 3" xfId="15120"/>
    <cellStyle name="Porcentaje 10 2 2 4" xfId="43179"/>
    <cellStyle name="Porcentaje 10 2 2 4 2" xfId="108"/>
    <cellStyle name="Porcentaje 10 2 2 5" xfId="48022"/>
    <cellStyle name="Porcentaje 10 2 3" xfId="7188"/>
    <cellStyle name="Porcentaje 10 2 3 2" xfId="17971"/>
    <cellStyle name="Porcentaje 10 2 4" xfId="12833"/>
    <cellStyle name="Porcentaje 10 2 5" xfId="40903"/>
    <cellStyle name="Porcentaje 10 2 6" xfId="45746"/>
    <cellStyle name="Porcentaje 10 3" xfId="3267"/>
    <cellStyle name="Porcentaje 10 3 2" xfId="8414"/>
    <cellStyle name="Porcentaje 10 3 2 2" xfId="19197"/>
    <cellStyle name="Porcentaje 10 3 3" xfId="14065"/>
    <cellStyle name="Porcentaje 10 3 4" xfId="42124"/>
    <cellStyle name="Porcentaje 10 3 5" xfId="46967"/>
    <cellStyle name="Porcentaje 10 4" xfId="6131"/>
    <cellStyle name="Porcentaje 10 4 2" xfId="16914"/>
    <cellStyle name="Porcentaje 10 5" xfId="11758"/>
    <cellStyle name="Porcentaje 10 6" xfId="39854"/>
    <cellStyle name="Porcentaje 10 7" xfId="44701"/>
    <cellStyle name="Porcentaje 11" xfId="1063"/>
    <cellStyle name="Porcentaje 11 2" xfId="2147"/>
    <cellStyle name="Porcentaje 11 2 2" xfId="4455"/>
    <cellStyle name="Porcentaje 11 2 2 2" xfId="9602"/>
    <cellStyle name="Porcentaje 11 2 2 2 2" xfId="20385"/>
    <cellStyle name="Porcentaje 11 2 2 3" xfId="15253"/>
    <cellStyle name="Porcentaje 11 2 2 4" xfId="43312"/>
    <cellStyle name="Porcentaje 11 2 2 5" xfId="48155"/>
    <cellStyle name="Porcentaje 11 2 3" xfId="7321"/>
    <cellStyle name="Porcentaje 11 2 3 2" xfId="18104"/>
    <cellStyle name="Porcentaje 11 2 4" xfId="12967"/>
    <cellStyle name="Porcentaje 11 2 5" xfId="41036"/>
    <cellStyle name="Porcentaje 11 2 6" xfId="45879"/>
    <cellStyle name="Porcentaje 11 3" xfId="3400"/>
    <cellStyle name="Porcentaje 11 3 2" xfId="8547"/>
    <cellStyle name="Porcentaje 11 3 2 2" xfId="19330"/>
    <cellStyle name="Porcentaje 11 3 3" xfId="14198"/>
    <cellStyle name="Porcentaje 11 3 4" xfId="42257"/>
    <cellStyle name="Porcentaje 11 3 5" xfId="47100"/>
    <cellStyle name="Porcentaje 11 4" xfId="6264"/>
    <cellStyle name="Porcentaje 11 4 2" xfId="17047"/>
    <cellStyle name="Porcentaje 11 5" xfId="11891"/>
    <cellStyle name="Porcentaje 11 6" xfId="39988"/>
    <cellStyle name="Porcentaje 11 7" xfId="44834"/>
    <cellStyle name="Porcentaje 12" xfId="1122"/>
    <cellStyle name="Porcentaje 12 2" xfId="2206"/>
    <cellStyle name="Porcentaje 12 2 2" xfId="4514"/>
    <cellStyle name="Porcentaje 12 2 2 2" xfId="9661"/>
    <cellStyle name="Porcentaje 12 2 2 2 2" xfId="20444"/>
    <cellStyle name="Porcentaje 12 2 2 3" xfId="15312"/>
    <cellStyle name="Porcentaje 12 2 2 4" xfId="43371"/>
    <cellStyle name="Porcentaje 12 2 2 5" xfId="48214"/>
    <cellStyle name="Porcentaje 12 2 3" xfId="7380"/>
    <cellStyle name="Porcentaje 12 2 3 2" xfId="18163"/>
    <cellStyle name="Porcentaje 12 2 4" xfId="13026"/>
    <cellStyle name="Porcentaje 12 2 5" xfId="41095"/>
    <cellStyle name="Porcentaje 12 2 6" xfId="45938"/>
    <cellStyle name="Porcentaje 12 3" xfId="3459"/>
    <cellStyle name="Porcentaje 12 3 2" xfId="8606"/>
    <cellStyle name="Porcentaje 12 3 2 2" xfId="19389"/>
    <cellStyle name="Porcentaje 12 3 3" xfId="14257"/>
    <cellStyle name="Porcentaje 12 3 4" xfId="42316"/>
    <cellStyle name="Porcentaje 12 3 5" xfId="47159"/>
    <cellStyle name="Porcentaje 12 4" xfId="6323"/>
    <cellStyle name="Porcentaje 12 4 2" xfId="17106"/>
    <cellStyle name="Porcentaje 12 5" xfId="11950"/>
    <cellStyle name="Porcentaje 12 6" xfId="40047"/>
    <cellStyle name="Porcentaje 12 7" xfId="44893"/>
    <cellStyle name="Porcentaje 13" xfId="1240"/>
    <cellStyle name="Porcentaje 13 2" xfId="2324"/>
    <cellStyle name="Porcentaje 13 2 2" xfId="4632"/>
    <cellStyle name="Porcentaje 13 2 2 2" xfId="9779"/>
    <cellStyle name="Porcentaje 13 2 2 2 2" xfId="20562"/>
    <cellStyle name="Porcentaje 13 2 2 3" xfId="15430"/>
    <cellStyle name="Porcentaje 13 2 2 4" xfId="43489"/>
    <cellStyle name="Porcentaje 13 2 2 5" xfId="48332"/>
    <cellStyle name="Porcentaje 13 2 3" xfId="7498"/>
    <cellStyle name="Porcentaje 13 2 3 2" xfId="18281"/>
    <cellStyle name="Porcentaje 13 2 4" xfId="13144"/>
    <cellStyle name="Porcentaje 13 2 5" xfId="41213"/>
    <cellStyle name="Porcentaje 13 2 6" xfId="46056"/>
    <cellStyle name="Porcentaje 13 3" xfId="3575"/>
    <cellStyle name="Porcentaje 13 3 2" xfId="8722"/>
    <cellStyle name="Porcentaje 13 3 2 2" xfId="19505"/>
    <cellStyle name="Porcentaje 13 3 3" xfId="14373"/>
    <cellStyle name="Porcentaje 13 3 4" xfId="42432"/>
    <cellStyle name="Porcentaje 13 3 5" xfId="47275"/>
    <cellStyle name="Porcentaje 13 4" xfId="6441"/>
    <cellStyle name="Porcentaje 13 4 2" xfId="17224"/>
    <cellStyle name="Porcentaje 13 5" xfId="12068"/>
    <cellStyle name="Porcentaje 13 6" xfId="40160"/>
    <cellStyle name="Porcentaje 13 7" xfId="45003"/>
    <cellStyle name="Porcentaje 14" xfId="1257"/>
    <cellStyle name="Porcentaje 14 2" xfId="2341"/>
    <cellStyle name="Porcentaje 14 2 2" xfId="4649"/>
    <cellStyle name="Porcentaje 14 2 2 2" xfId="9796"/>
    <cellStyle name="Porcentaje 14 2 2 2 2" xfId="20579"/>
    <cellStyle name="Porcentaje 14 2 2 3" xfId="15447"/>
    <cellStyle name="Porcentaje 14 2 2 4" xfId="43506"/>
    <cellStyle name="Porcentaje 14 2 2 5" xfId="48349"/>
    <cellStyle name="Porcentaje 14 2 3" xfId="7515"/>
    <cellStyle name="Porcentaje 14 2 3 2" xfId="18298"/>
    <cellStyle name="Porcentaje 14 2 4" xfId="13161"/>
    <cellStyle name="Porcentaje 14 2 5" xfId="41230"/>
    <cellStyle name="Porcentaje 14 2 6" xfId="46073"/>
    <cellStyle name="Porcentaje 14 3" xfId="3592"/>
    <cellStyle name="Porcentaje 14 3 2" xfId="8739"/>
    <cellStyle name="Porcentaje 14 3 2 2" xfId="19522"/>
    <cellStyle name="Porcentaje 14 3 3" xfId="14390"/>
    <cellStyle name="Porcentaje 14 3 4" xfId="42449"/>
    <cellStyle name="Porcentaje 14 3 5" xfId="47292"/>
    <cellStyle name="Porcentaje 14 4" xfId="6458"/>
    <cellStyle name="Porcentaje 14 4 2" xfId="17241"/>
    <cellStyle name="Porcentaje 14 5" xfId="12085"/>
    <cellStyle name="Porcentaje 14 6" xfId="95"/>
    <cellStyle name="Porcentaje 14 7" xfId="39165"/>
    <cellStyle name="Porcentaje 14 8" xfId="44013"/>
    <cellStyle name="Porcentaje 15" xfId="1294"/>
    <cellStyle name="Porcentaje 15 2" xfId="3629"/>
    <cellStyle name="Porcentaje 15 2 2" xfId="8776"/>
    <cellStyle name="Porcentaje 15 2 2 2" xfId="19559"/>
    <cellStyle name="Porcentaje 15 2 3" xfId="14427"/>
    <cellStyle name="Porcentaje 15 2 4" xfId="42486"/>
    <cellStyle name="Porcentaje 15 2 5" xfId="47329"/>
    <cellStyle name="Porcentaje 15 3" xfId="6495"/>
    <cellStyle name="Porcentaje 15 3 2" xfId="17278"/>
    <cellStyle name="Porcentaje 15 4" xfId="12122"/>
    <cellStyle name="Porcentaje 15 5" xfId="40212"/>
    <cellStyle name="Porcentaje 15 6" xfId="45055"/>
    <cellStyle name="Porcentaje 16" xfId="1537"/>
    <cellStyle name="Porcentaje 17" xfId="2416"/>
    <cellStyle name="Porcentaje 17 2" xfId="4718"/>
    <cellStyle name="Porcentaje 17 2 2" xfId="9865"/>
    <cellStyle name="Porcentaje 17 2 2 2" xfId="20648"/>
    <cellStyle name="Porcentaje 17 2 3" xfId="15516"/>
    <cellStyle name="Porcentaje 17 2 4" xfId="43575"/>
    <cellStyle name="Porcentaje 17 2 5" xfId="48418"/>
    <cellStyle name="Porcentaje 17 3" xfId="7584"/>
    <cellStyle name="Porcentaje 17 3 2" xfId="18367"/>
    <cellStyle name="Porcentaje 17 4" xfId="13230"/>
    <cellStyle name="Porcentaje 17 5" xfId="41299"/>
    <cellStyle name="Porcentaje 17 6" xfId="46142"/>
    <cellStyle name="Porcentaje 18" xfId="2511"/>
    <cellStyle name="Porcentaje 18 2" xfId="4813"/>
    <cellStyle name="Porcentaje 18 2 2" xfId="9960"/>
    <cellStyle name="Porcentaje 18 2 2 2" xfId="20743"/>
    <cellStyle name="Porcentaje 18 2 3" xfId="15611"/>
    <cellStyle name="Porcentaje 18 2 4" xfId="43670"/>
    <cellStyle name="Porcentaje 18 2 5" xfId="48513"/>
    <cellStyle name="Porcentaje 18 3" xfId="7679"/>
    <cellStyle name="Porcentaje 18 3 2" xfId="18462"/>
    <cellStyle name="Porcentaje 18 4" xfId="13325"/>
    <cellStyle name="Porcentaje 18 5" xfId="41394"/>
    <cellStyle name="Porcentaje 18 6" xfId="46237"/>
    <cellStyle name="Porcentaje 19" xfId="2531"/>
    <cellStyle name="Porcentaje 19 2" xfId="4833"/>
    <cellStyle name="Porcentaje 19 2 2" xfId="9980"/>
    <cellStyle name="Porcentaje 19 2 2 2" xfId="20763"/>
    <cellStyle name="Porcentaje 19 2 3" xfId="15631"/>
    <cellStyle name="Porcentaje 19 2 4" xfId="43690"/>
    <cellStyle name="Porcentaje 19 2 5" xfId="98"/>
    <cellStyle name="Porcentaje 19 2 6" xfId="48533"/>
    <cellStyle name="Porcentaje 19 3" xfId="7699"/>
    <cellStyle name="Porcentaje 19 3 2" xfId="18482"/>
    <cellStyle name="Porcentaje 19 4" xfId="13346"/>
    <cellStyle name="Porcentaje 19 5" xfId="94"/>
    <cellStyle name="Porcentaje 19 6" xfId="39164"/>
    <cellStyle name="Porcentaje 19 7" xfId="44012"/>
    <cellStyle name="Porcentaje 2" xfId="457"/>
    <cellStyle name="Porcentaje 2 2" xfId="62"/>
    <cellStyle name="Porcentaje 2 2 2" xfId="39389"/>
    <cellStyle name="Porcentaje 2 2 3" xfId="39170"/>
    <cellStyle name="Porcentaje 2 2 4" xfId="44017"/>
    <cellStyle name="Porcentaje 2 3" xfId="1538"/>
    <cellStyle name="Porcentaje 2 3 2" xfId="3852"/>
    <cellStyle name="Porcentaje 2 3 2 2" xfId="8999"/>
    <cellStyle name="Porcentaje 2 3 2 2 2" xfId="19782"/>
    <cellStyle name="Porcentaje 2 3 2 3" xfId="14650"/>
    <cellStyle name="Porcentaje 2 3 2 4" xfId="42709"/>
    <cellStyle name="Porcentaje 2 3 2 5" xfId="47552"/>
    <cellStyle name="Porcentaje 2 3 3" xfId="6719"/>
    <cellStyle name="Porcentaje 2 3 3 2" xfId="17502"/>
    <cellStyle name="Porcentaje 2 3 4" xfId="12359"/>
    <cellStyle name="Porcentaje 2 3 5" xfId="40434"/>
    <cellStyle name="Porcentaje 2 3 6" xfId="45277"/>
    <cellStyle name="Porcentaje 2 4" xfId="2804"/>
    <cellStyle name="Porcentaje 2 4 2" xfId="7958"/>
    <cellStyle name="Porcentaje 2 4 2 2" xfId="18741"/>
    <cellStyle name="Porcentaje 2 4 3" xfId="13609"/>
    <cellStyle name="Porcentaje 2 4 4" xfId="41669"/>
    <cellStyle name="Porcentaje 2 4 5" xfId="46512"/>
    <cellStyle name="Porcentaje 2 5" xfId="5669"/>
    <cellStyle name="Porcentaje 2 5 2" xfId="16458"/>
    <cellStyle name="Porcentaje 2 6" xfId="11291"/>
    <cellStyle name="Porcentaje 2 7" xfId="32"/>
    <cellStyle name="Porcentaje 2 7 2" xfId="39122"/>
    <cellStyle name="Porcentaje 2 7 2 2" xfId="117"/>
    <cellStyle name="Porcentaje 20" xfId="2569"/>
    <cellStyle name="Porcentaje 20 2" xfId="7737"/>
    <cellStyle name="Porcentaje 20 2 2" xfId="18520"/>
    <cellStyle name="Porcentaje 20 3" xfId="13384"/>
    <cellStyle name="Porcentaje 20 4" xfId="41449"/>
    <cellStyle name="Porcentaje 20 5" xfId="46292"/>
    <cellStyle name="Porcentaje 21" xfId="2803"/>
    <cellStyle name="Porcentaje 22" xfId="4872"/>
    <cellStyle name="Porcentaje 22 2" xfId="10019"/>
    <cellStyle name="Porcentaje 22 2 2" xfId="20802"/>
    <cellStyle name="Porcentaje 22 3" xfId="15669"/>
    <cellStyle name="Porcentaje 22 4" xfId="38911"/>
    <cellStyle name="Porcentaje 22 4 2" xfId="67"/>
    <cellStyle name="Porcentaje 22 4 3" xfId="43876"/>
    <cellStyle name="Porcentaje 22 5" xfId="39144"/>
    <cellStyle name="Porcentaje 22 6" xfId="43992"/>
    <cellStyle name="Porcentaje 23" xfId="4932"/>
    <cellStyle name="Porcentaje 23 2" xfId="10080"/>
    <cellStyle name="Porcentaje 23 2 2" xfId="20863"/>
    <cellStyle name="Porcentaje 23 3" xfId="15730"/>
    <cellStyle name="Porcentaje 23 4" xfId="43786"/>
    <cellStyle name="Porcentaje 23 5" xfId="48629"/>
    <cellStyle name="Porcentaje 24" xfId="4950"/>
    <cellStyle name="Porcentaje 24 2" xfId="10098"/>
    <cellStyle name="Porcentaje 24 2 2" xfId="20881"/>
    <cellStyle name="Porcentaje 24 3" xfId="15748"/>
    <cellStyle name="Porcentaje 24 4" xfId="43804"/>
    <cellStyle name="Porcentaje 24 5" xfId="48647"/>
    <cellStyle name="Porcentaje 25" xfId="4987"/>
    <cellStyle name="Porcentaje 25 2" xfId="10135"/>
    <cellStyle name="Porcentaje 25 2 2" xfId="20918"/>
    <cellStyle name="Porcentaje 25 3" xfId="15785"/>
    <cellStyle name="Porcentaje 25 4" xfId="38927"/>
    <cellStyle name="Porcentaje 25 4 2" xfId="39074"/>
    <cellStyle name="Porcentaje 25 4 2 2" xfId="43955"/>
    <cellStyle name="Porcentaje 25 4 2 3" xfId="107"/>
    <cellStyle name="Porcentaje 25 5" xfId="39160"/>
    <cellStyle name="Porcentaje 25 6" xfId="44008"/>
    <cellStyle name="Porcentaje 26" xfId="5015"/>
    <cellStyle name="Porcentaje 26 2" xfId="10163"/>
    <cellStyle name="Porcentaje 26 2 2" xfId="20946"/>
    <cellStyle name="Porcentaje 26 3" xfId="15813"/>
    <cellStyle name="Porcentaje 26 4" xfId="84"/>
    <cellStyle name="Porcentaje 26 5" xfId="43866"/>
    <cellStyle name="Porcentaje 26 6" xfId="48709"/>
    <cellStyle name="Porcentaje 27" xfId="5036"/>
    <cellStyle name="Porcentaje 27 2" xfId="10184"/>
    <cellStyle name="Porcentaje 27 2 2" xfId="20967"/>
    <cellStyle name="Porcentaje 27 3" xfId="15833"/>
    <cellStyle name="Porcentaje 28" xfId="5257"/>
    <cellStyle name="Porcentaje 28 2" xfId="10394"/>
    <cellStyle name="Porcentaje 28 2 2" xfId="21177"/>
    <cellStyle name="Porcentaje 28 3" xfId="16050"/>
    <cellStyle name="Porcentaje 29" xfId="5273"/>
    <cellStyle name="Porcentaje 29 2" xfId="10409"/>
    <cellStyle name="Porcentaje 29 2 2" xfId="21192"/>
    <cellStyle name="Porcentaje 29 3" xfId="16065"/>
    <cellStyle name="Porcentaje 3" xfId="473"/>
    <cellStyle name="Porcentaje 3 2" xfId="1565"/>
    <cellStyle name="Porcentaje 3 2 2" xfId="3874"/>
    <cellStyle name="Porcentaje 3 2 2 2" xfId="9021"/>
    <cellStyle name="Porcentaje 3 2 2 2 2" xfId="19804"/>
    <cellStyle name="Porcentaje 3 2 2 3" xfId="14672"/>
    <cellStyle name="Porcentaje 3 2 2 4" xfId="42731"/>
    <cellStyle name="Porcentaje 3 2 2 5" xfId="47574"/>
    <cellStyle name="Porcentaje 3 2 3" xfId="6740"/>
    <cellStyle name="Porcentaje 3 2 3 2" xfId="17523"/>
    <cellStyle name="Porcentaje 3 2 4" xfId="12385"/>
    <cellStyle name="Porcentaje 3 2 5" xfId="40455"/>
    <cellStyle name="Porcentaje 3 2 6" xfId="45298"/>
    <cellStyle name="Porcentaje 3 3" xfId="2813"/>
    <cellStyle name="Porcentaje 3 3 2" xfId="7967"/>
    <cellStyle name="Porcentaje 3 3 2 2" xfId="18750"/>
    <cellStyle name="Porcentaje 3 3 3" xfId="13618"/>
    <cellStyle name="Porcentaje 3 3 4" xfId="41677"/>
    <cellStyle name="Porcentaje 3 3 5" xfId="46520"/>
    <cellStyle name="Porcentaje 3 4" xfId="5678"/>
    <cellStyle name="Porcentaje 3 4 2" xfId="16467"/>
    <cellStyle name="Porcentaje 3 5" xfId="11301"/>
    <cellStyle name="Porcentaje 3 6" xfId="39410"/>
    <cellStyle name="Porcentaje 3 7" xfId="44256"/>
    <cellStyle name="Porcentaje 30" xfId="5346"/>
    <cellStyle name="Porcentaje 30 2" xfId="10482"/>
    <cellStyle name="Porcentaje 30 2 2" xfId="21265"/>
    <cellStyle name="Porcentaje 30 3" xfId="16138"/>
    <cellStyle name="Porcentaje 30 4" xfId="96"/>
    <cellStyle name="Porcentaje 30 5" xfId="39167"/>
    <cellStyle name="Porcentaje 30 6" xfId="44015"/>
    <cellStyle name="Porcentaje 31" xfId="5395"/>
    <cellStyle name="Porcentaje 31 2" xfId="10531"/>
    <cellStyle name="Porcentaje 31 2 2" xfId="21314"/>
    <cellStyle name="Porcentaje 31 3" xfId="16187"/>
    <cellStyle name="Porcentaje 32" xfId="5410"/>
    <cellStyle name="Porcentaje 32 2" xfId="10546"/>
    <cellStyle name="Porcentaje 32 2 2" xfId="21329"/>
    <cellStyle name="Porcentaje 32 3" xfId="16202"/>
    <cellStyle name="Porcentaje 33" xfId="5440"/>
    <cellStyle name="Porcentaje 33 2" xfId="16232"/>
    <cellStyle name="Porcentaje 34" xfId="5668"/>
    <cellStyle name="Porcentaje 35" xfId="10876"/>
    <cellStyle name="Porcentaje 35 2" xfId="21659"/>
    <cellStyle name="Porcentaje 35 3" xfId="38932"/>
    <cellStyle name="Porcentaje 35 4" xfId="39172"/>
    <cellStyle name="Porcentaje 35 5" xfId="44019"/>
    <cellStyle name="Porcentaje 36" xfId="10959"/>
    <cellStyle name="Porcentaje 36 2" xfId="21742"/>
    <cellStyle name="Porcentaje 36 3" xfId="38914"/>
    <cellStyle name="Porcentaje 36 3 2" xfId="74"/>
    <cellStyle name="Porcentaje 36 4" xfId="39147"/>
    <cellStyle name="Porcentaje 36 5" xfId="43995"/>
    <cellStyle name="Porcentaje 37" xfId="10987"/>
    <cellStyle name="Porcentaje 37 2" xfId="38934"/>
    <cellStyle name="Porcentaje 37 3" xfId="39169"/>
    <cellStyle name="Porcentaje 37 4" xfId="44016"/>
    <cellStyle name="Porcentaje 38" xfId="11290"/>
    <cellStyle name="Porcentaje 39" xfId="38837"/>
    <cellStyle name="Porcentaje 39 2" xfId="38924"/>
    <cellStyle name="Porcentaje 39 3" xfId="39162"/>
    <cellStyle name="Porcentaje 39 4" xfId="44010"/>
    <cellStyle name="Porcentaje 4" xfId="508"/>
    <cellStyle name="Porcentaje 4 2" xfId="1600"/>
    <cellStyle name="Porcentaje 4 2 2" xfId="3909"/>
    <cellStyle name="Porcentaje 4 2 2 2" xfId="9056"/>
    <cellStyle name="Porcentaje 4 2 2 2 2" xfId="19839"/>
    <cellStyle name="Porcentaje 4 2 2 3" xfId="14707"/>
    <cellStyle name="Porcentaje 4 2 2 4" xfId="42766"/>
    <cellStyle name="Porcentaje 4 2 2 5" xfId="47609"/>
    <cellStyle name="Porcentaje 4 2 3" xfId="6775"/>
    <cellStyle name="Porcentaje 4 2 3 2" xfId="17558"/>
    <cellStyle name="Porcentaje 4 2 4" xfId="12420"/>
    <cellStyle name="Porcentaje 4 2 5" xfId="40490"/>
    <cellStyle name="Porcentaje 4 2 6" xfId="45333"/>
    <cellStyle name="Porcentaje 4 3" xfId="2848"/>
    <cellStyle name="Porcentaje 4 3 2" xfId="8002"/>
    <cellStyle name="Porcentaje 4 3 2 2" xfId="18785"/>
    <cellStyle name="Porcentaje 4 3 3" xfId="13653"/>
    <cellStyle name="Porcentaje 4 3 4" xfId="41712"/>
    <cellStyle name="Porcentaje 4 3 5" xfId="46555"/>
    <cellStyle name="Porcentaje 4 4" xfId="5713"/>
    <cellStyle name="Porcentaje 4 4 2" xfId="16502"/>
    <cellStyle name="Porcentaje 4 5" xfId="11336"/>
    <cellStyle name="Porcentaje 4 6" xfId="39445"/>
    <cellStyle name="Porcentaje 4 7" xfId="44291"/>
    <cellStyle name="Porcentaje 40" xfId="41"/>
    <cellStyle name="Porcentaje 40 2" xfId="39075"/>
    <cellStyle name="Porcentaje 40 2 2" xfId="72"/>
    <cellStyle name="Porcentaje 40 3" xfId="40102"/>
    <cellStyle name="Porcentaje 40 4" xfId="44947"/>
    <cellStyle name="Porcentaje 41" xfId="38955"/>
    <cellStyle name="Porcentaje 42" xfId="86"/>
    <cellStyle name="Porcentaje 43" xfId="101"/>
    <cellStyle name="Porcentaje 44" xfId="39051"/>
    <cellStyle name="Porcentaje 45" xfId="39053"/>
    <cellStyle name="Porcentaje 46" xfId="39116"/>
    <cellStyle name="Porcentaje 47" xfId="39129"/>
    <cellStyle name="Porcentaje 48" xfId="39133"/>
    <cellStyle name="Porcentaje 49" xfId="39136"/>
    <cellStyle name="Porcentaje 5" xfId="578"/>
    <cellStyle name="Porcentaje 5 2" xfId="1669"/>
    <cellStyle name="Porcentaje 5 2 2" xfId="3978"/>
    <cellStyle name="Porcentaje 5 2 2 2" xfId="9125"/>
    <cellStyle name="Porcentaje 5 2 2 2 2" xfId="19908"/>
    <cellStyle name="Porcentaje 5 2 2 3" xfId="14776"/>
    <cellStyle name="Porcentaje 5 2 2 4" xfId="42835"/>
    <cellStyle name="Porcentaje 5 2 2 5" xfId="47678"/>
    <cellStyle name="Porcentaje 5 2 3" xfId="6844"/>
    <cellStyle name="Porcentaje 5 2 3 2" xfId="17627"/>
    <cellStyle name="Porcentaje 5 2 4" xfId="12489"/>
    <cellStyle name="Porcentaje 5 2 5" xfId="40559"/>
    <cellStyle name="Porcentaje 5 2 6" xfId="45402"/>
    <cellStyle name="Porcentaje 5 3" xfId="2917"/>
    <cellStyle name="Porcentaje 5 3 2" xfId="8071"/>
    <cellStyle name="Porcentaje 5 3 2 2" xfId="18854"/>
    <cellStyle name="Porcentaje 5 3 3" xfId="13722"/>
    <cellStyle name="Porcentaje 5 3 4" xfId="41781"/>
    <cellStyle name="Porcentaje 5 3 5" xfId="46624"/>
    <cellStyle name="Porcentaje 5 4" xfId="5782"/>
    <cellStyle name="Porcentaje 5 4 2" xfId="16571"/>
    <cellStyle name="Porcentaje 5 5" xfId="11406"/>
    <cellStyle name="Porcentaje 5 6" xfId="38916"/>
    <cellStyle name="Porcentaje 5 6 2" xfId="75"/>
    <cellStyle name="Porcentaje 5 7" xfId="39148"/>
    <cellStyle name="Porcentaje 5 8" xfId="43996"/>
    <cellStyle name="Porcentaje 50" xfId="43919"/>
    <cellStyle name="Porcentaje 50 2" xfId="109"/>
    <cellStyle name="Porcentaje 51" xfId="43954"/>
    <cellStyle name="Porcentaje 52" xfId="43959"/>
    <cellStyle name="Porcentaje 53" xfId="70"/>
    <cellStyle name="Porcentaje 54" xfId="130"/>
    <cellStyle name="Porcentaje 6" xfId="594"/>
    <cellStyle name="Porcentaje 6 2" xfId="1685"/>
    <cellStyle name="Porcentaje 6 2 2" xfId="3994"/>
    <cellStyle name="Porcentaje 6 2 2 2" xfId="9141"/>
    <cellStyle name="Porcentaje 6 2 2 2 2" xfId="19924"/>
    <cellStyle name="Porcentaje 6 2 2 3" xfId="14792"/>
    <cellStyle name="Porcentaje 6 2 2 4" xfId="42851"/>
    <cellStyle name="Porcentaje 6 2 2 5" xfId="47694"/>
    <cellStyle name="Porcentaje 6 2 3" xfId="6860"/>
    <cellStyle name="Porcentaje 6 2 3 2" xfId="17643"/>
    <cellStyle name="Porcentaje 6 2 4" xfId="12505"/>
    <cellStyle name="Porcentaje 6 2 5" xfId="40575"/>
    <cellStyle name="Porcentaje 6 2 6" xfId="45418"/>
    <cellStyle name="Porcentaje 6 3" xfId="2933"/>
    <cellStyle name="Porcentaje 6 3 2" xfId="8087"/>
    <cellStyle name="Porcentaje 6 3 2 2" xfId="18870"/>
    <cellStyle name="Porcentaje 6 3 3" xfId="13738"/>
    <cellStyle name="Porcentaje 6 3 4" xfId="41797"/>
    <cellStyle name="Porcentaje 6 3 5" xfId="46640"/>
    <cellStyle name="Porcentaje 6 4" xfId="5798"/>
    <cellStyle name="Porcentaje 6 4 2" xfId="16587"/>
    <cellStyle name="Porcentaje 6 5" xfId="11422"/>
    <cellStyle name="Porcentaje 6 6" xfId="39528"/>
    <cellStyle name="Porcentaje 6 7" xfId="44374"/>
    <cellStyle name="Porcentaje 7" xfId="783"/>
    <cellStyle name="Porcentaje 7 2" xfId="1866"/>
    <cellStyle name="Porcentaje 7 2 2" xfId="4175"/>
    <cellStyle name="Porcentaje 7 2 2 2" xfId="9322"/>
    <cellStyle name="Porcentaje 7 2 2 2 2" xfId="20105"/>
    <cellStyle name="Porcentaje 7 2 2 3" xfId="14973"/>
    <cellStyle name="Porcentaje 7 2 2 4" xfId="43032"/>
    <cellStyle name="Porcentaje 7 2 2 5" xfId="47875"/>
    <cellStyle name="Porcentaje 7 2 3" xfId="7041"/>
    <cellStyle name="Porcentaje 7 2 3 2" xfId="17824"/>
    <cellStyle name="Porcentaje 7 2 4" xfId="12686"/>
    <cellStyle name="Porcentaje 7 2 5" xfId="40756"/>
    <cellStyle name="Porcentaje 7 2 6" xfId="45599"/>
    <cellStyle name="Porcentaje 7 3" xfId="3120"/>
    <cellStyle name="Porcentaje 7 3 2" xfId="8267"/>
    <cellStyle name="Porcentaje 7 3 2 2" xfId="19050"/>
    <cellStyle name="Porcentaje 7 3 3" xfId="13918"/>
    <cellStyle name="Porcentaje 7 3 4" xfId="41977"/>
    <cellStyle name="Porcentaje 7 3 5" xfId="46820"/>
    <cellStyle name="Porcentaje 7 4" xfId="5984"/>
    <cellStyle name="Porcentaje 7 4 2" xfId="16767"/>
    <cellStyle name="Porcentaje 7 5" xfId="11611"/>
    <cellStyle name="Porcentaje 7 6" xfId="39707"/>
    <cellStyle name="Porcentaje 7 7" xfId="44554"/>
    <cellStyle name="Porcentaje 8" xfId="835"/>
    <cellStyle name="Porcentaje 8 2" xfId="1918"/>
    <cellStyle name="Porcentaje 8 2 2" xfId="4227"/>
    <cellStyle name="Porcentaje 8 2 2 2" xfId="9374"/>
    <cellStyle name="Porcentaje 8 2 2 2 2" xfId="20157"/>
    <cellStyle name="Porcentaje 8 2 2 3" xfId="15025"/>
    <cellStyle name="Porcentaje 8 2 2 4" xfId="43084"/>
    <cellStyle name="Porcentaje 8 2 2 5" xfId="47927"/>
    <cellStyle name="Porcentaje 8 2 3" xfId="7093"/>
    <cellStyle name="Porcentaje 8 2 3 2" xfId="17876"/>
    <cellStyle name="Porcentaje 8 2 4" xfId="12738"/>
    <cellStyle name="Porcentaje 8 2 5" xfId="40808"/>
    <cellStyle name="Porcentaje 8 2 6" xfId="45651"/>
    <cellStyle name="Porcentaje 8 3" xfId="3172"/>
    <cellStyle name="Porcentaje 8 3 2" xfId="8319"/>
    <cellStyle name="Porcentaje 8 3 2 2" xfId="19102"/>
    <cellStyle name="Porcentaje 8 3 3" xfId="13970"/>
    <cellStyle name="Porcentaje 8 3 4" xfId="42029"/>
    <cellStyle name="Porcentaje 8 3 5" xfId="46872"/>
    <cellStyle name="Porcentaje 8 4" xfId="6036"/>
    <cellStyle name="Porcentaje 8 4 2" xfId="16819"/>
    <cellStyle name="Porcentaje 8 5" xfId="11663"/>
    <cellStyle name="Porcentaje 8 6" xfId="39759"/>
    <cellStyle name="Porcentaje 8 7" xfId="44606"/>
    <cellStyle name="Porcentaje 9" xfId="906"/>
    <cellStyle name="Porcentaje 9 2" xfId="1989"/>
    <cellStyle name="Porcentaje 9 2 2" xfId="4298"/>
    <cellStyle name="Porcentaje 9 2 2 2" xfId="9445"/>
    <cellStyle name="Porcentaje 9 2 2 2 2" xfId="20228"/>
    <cellStyle name="Porcentaje 9 2 2 3" xfId="15096"/>
    <cellStyle name="Porcentaje 9 2 2 4" xfId="43155"/>
    <cellStyle name="Porcentaje 9 2 2 5" xfId="47998"/>
    <cellStyle name="Porcentaje 9 2 3" xfId="7164"/>
    <cellStyle name="Porcentaje 9 2 3 2" xfId="17947"/>
    <cellStyle name="Porcentaje 9 2 4" xfId="12809"/>
    <cellStyle name="Porcentaje 9 2 5" xfId="40879"/>
    <cellStyle name="Porcentaje 9 2 6" xfId="45722"/>
    <cellStyle name="Porcentaje 9 3" xfId="3243"/>
    <cellStyle name="Porcentaje 9 3 2" xfId="8390"/>
    <cellStyle name="Porcentaje 9 3 2 2" xfId="19173"/>
    <cellStyle name="Porcentaje 9 3 3" xfId="14041"/>
    <cellStyle name="Porcentaje 9 3 4" xfId="42100"/>
    <cellStyle name="Porcentaje 9 3 5" xfId="46943"/>
    <cellStyle name="Porcentaje 9 4" xfId="6107"/>
    <cellStyle name="Porcentaje 9 4 2" xfId="16890"/>
    <cellStyle name="Porcentaje 9 5" xfId="11734"/>
    <cellStyle name="Porcentaje 9 6" xfId="39830"/>
    <cellStyle name="Porcentaje 9 7" xfId="44677"/>
    <cellStyle name="Porcentual 10" xfId="106"/>
    <cellStyle name="Porcentual 11" xfId="69"/>
    <cellStyle name="Porcentual 2" xfId="458"/>
    <cellStyle name="Porcentual 2 12" xfId="51"/>
    <cellStyle name="Porcentual 2 13" xfId="459"/>
    <cellStyle name="Porcentual 3" xfId="460"/>
    <cellStyle name="Porcentual 4" xfId="461"/>
    <cellStyle name="Porcentual 4 2" xfId="5258"/>
    <cellStyle name="Porcentual 8" xfId="105"/>
    <cellStyle name="Porcentual 9" xfId="87"/>
    <cellStyle name="Porcentual 9 2" xfId="11017"/>
    <cellStyle name="RevList" xfId="462"/>
    <cellStyle name="Salida 2" xfId="168"/>
    <cellStyle name="Salida 3" xfId="1539"/>
    <cellStyle name="Subtotal" xfId="463"/>
    <cellStyle name="Texto de advertencia 2" xfId="169"/>
    <cellStyle name="Texto de advertencia 3" xfId="1540"/>
    <cellStyle name="Texto explicativo 2" xfId="170"/>
    <cellStyle name="Texto explicativo 3" xfId="1541"/>
    <cellStyle name="Título 1" xfId="464"/>
    <cellStyle name="Título 1 2" xfId="739" hidden="1"/>
    <cellStyle name="Título 1 2" xfId="5074" hidden="1"/>
    <cellStyle name="Título 1 2" xfId="5093" hidden="1"/>
    <cellStyle name="Título 1 2" xfId="5070" hidden="1"/>
    <cellStyle name="Título 1 2" xfId="5105" hidden="1"/>
    <cellStyle name="Título 1 2" xfId="5066" hidden="1"/>
    <cellStyle name="Título 1 2" xfId="5117" hidden="1"/>
    <cellStyle name="Título 1 2" xfId="5062" hidden="1"/>
    <cellStyle name="Título 1 2" xfId="5128" hidden="1"/>
    <cellStyle name="Título 1 2" xfId="5040" hidden="1"/>
    <cellStyle name="Título 1 2" xfId="5140" hidden="1"/>
    <cellStyle name="Título 1 2" xfId="5057" hidden="1"/>
    <cellStyle name="Título 1 2" xfId="5160" hidden="1"/>
    <cellStyle name="Título 1 2" xfId="5053" hidden="1"/>
    <cellStyle name="Título 1 2" xfId="5171" hidden="1"/>
    <cellStyle name="Título 1 2" xfId="5134" hidden="1"/>
    <cellStyle name="Título 1 2" xfId="5182" hidden="1"/>
    <cellStyle name="Título 1 2" xfId="5152" hidden="1"/>
    <cellStyle name="Título 1 2" xfId="5190" hidden="1"/>
    <cellStyle name="Título 1 2" xfId="5181" hidden="1"/>
    <cellStyle name="Título 1 2" xfId="10222" hidden="1"/>
    <cellStyle name="Título 1 2" xfId="10237" hidden="1"/>
    <cellStyle name="Título 1 2" xfId="10218" hidden="1"/>
    <cellStyle name="Título 1 2" xfId="10249" hidden="1"/>
    <cellStyle name="Título 1 2" xfId="10214" hidden="1"/>
    <cellStyle name="Título 1 2" xfId="10261" hidden="1"/>
    <cellStyle name="Título 1 2" xfId="10210" hidden="1"/>
    <cellStyle name="Título 1 2" xfId="10272" hidden="1"/>
    <cellStyle name="Título 1 2" xfId="10188" hidden="1"/>
    <cellStyle name="Título 1 2" xfId="10284" hidden="1"/>
    <cellStyle name="Título 1 2" xfId="10205" hidden="1"/>
    <cellStyle name="Título 1 2" xfId="10298" hidden="1"/>
    <cellStyle name="Título 1 2" xfId="10201" hidden="1"/>
    <cellStyle name="Título 1 2" xfId="10309" hidden="1"/>
    <cellStyle name="Título 1 2" xfId="10278" hidden="1"/>
    <cellStyle name="Título 1 2" xfId="10320" hidden="1"/>
    <cellStyle name="Título 1 2" xfId="10290" hidden="1"/>
    <cellStyle name="Título 1 2" xfId="10328" hidden="1"/>
    <cellStyle name="Título 1 2" xfId="10319" hidden="1"/>
    <cellStyle name="Título 1 2" xfId="10751" hidden="1"/>
    <cellStyle name="Título 1 2" xfId="10762" hidden="1"/>
    <cellStyle name="Título 1 2" xfId="10749" hidden="1"/>
    <cellStyle name="Título 1 2" xfId="10771" hidden="1"/>
    <cellStyle name="Título 1 2" xfId="10747" hidden="1"/>
    <cellStyle name="Título 1 2" xfId="10780" hidden="1"/>
    <cellStyle name="Título 1 2" xfId="10745" hidden="1"/>
    <cellStyle name="Título 1 2" xfId="10788" hidden="1"/>
    <cellStyle name="Título 1 2" xfId="10738" hidden="1"/>
    <cellStyle name="Título 1 2" xfId="10798" hidden="1"/>
    <cellStyle name="Título 1 2" xfId="10743" hidden="1"/>
    <cellStyle name="Título 1 2" xfId="10808" hidden="1"/>
    <cellStyle name="Título 1 2" xfId="10740" hidden="1"/>
    <cellStyle name="Título 1 2" xfId="10815" hidden="1"/>
    <cellStyle name="Título 1 2" xfId="10794" hidden="1"/>
    <cellStyle name="Título 1 2" xfId="10825" hidden="1"/>
    <cellStyle name="Título 1 2" xfId="10804" hidden="1"/>
    <cellStyle name="Título 1 2" xfId="10831" hidden="1"/>
    <cellStyle name="Título 1 2" xfId="10824" hidden="1"/>
    <cellStyle name="Título 1 2" xfId="10695" hidden="1"/>
    <cellStyle name="Título 1 2" xfId="10599" hidden="1"/>
    <cellStyle name="Título 1 2" xfId="10843" hidden="1"/>
    <cellStyle name="Título 1 2" xfId="10598" hidden="1"/>
    <cellStyle name="Título 1 2" xfId="10848" hidden="1"/>
    <cellStyle name="Título 1 2" xfId="10594" hidden="1"/>
    <cellStyle name="Título 1 2" xfId="10568" hidden="1"/>
    <cellStyle name="Título 1 2" xfId="10624" hidden="1"/>
    <cellStyle name="Título 1 2" xfId="10704" hidden="1"/>
    <cellStyle name="Título 1 2" xfId="10619" hidden="1"/>
    <cellStyle name="Título 1 2" xfId="10610" hidden="1"/>
    <cellStyle name="Título 1 2" xfId="10609" hidden="1"/>
    <cellStyle name="Título 1 2" xfId="10611" hidden="1"/>
    <cellStyle name="Título 1 2" xfId="10845" hidden="1"/>
    <cellStyle name="Título 1 2" xfId="10671" hidden="1"/>
    <cellStyle name="Título 1 2" xfId="10734" hidden="1"/>
    <cellStyle name="Título 1 2" xfId="10613" hidden="1"/>
    <cellStyle name="Título 1 2" xfId="10642" hidden="1"/>
    <cellStyle name="Título 1 2" xfId="10735" hidden="1"/>
    <cellStyle name="Título 1 2" xfId="5583" hidden="1"/>
    <cellStyle name="Título 1 2" xfId="10628" hidden="1"/>
    <cellStyle name="Título 1 2" xfId="10698" hidden="1"/>
    <cellStyle name="Título 1 2" xfId="10679" hidden="1"/>
    <cellStyle name="Título 1 2" xfId="10591" hidden="1"/>
    <cellStyle name="Título 1 2" xfId="10578" hidden="1"/>
    <cellStyle name="Título 1 2" xfId="10654" hidden="1"/>
    <cellStyle name="Título 1 2" xfId="10668" hidden="1"/>
    <cellStyle name="Título 1 2" xfId="10694" hidden="1"/>
    <cellStyle name="Título 1 2" xfId="10708" hidden="1"/>
    <cellStyle name="Título 1 2" xfId="10587" hidden="1"/>
    <cellStyle name="Título 1 2" xfId="10621" hidden="1"/>
    <cellStyle name="Título 1 2" xfId="10672" hidden="1"/>
    <cellStyle name="Título 1 2" xfId="10637" hidden="1"/>
    <cellStyle name="Título 1 2" xfId="10617" hidden="1"/>
    <cellStyle name="Título 1 2" xfId="10684" hidden="1"/>
    <cellStyle name="Título 1 2" xfId="10586" hidden="1"/>
    <cellStyle name="Título 1 2" xfId="10702" hidden="1"/>
    <cellStyle name="Título 1 2" xfId="10583" hidden="1"/>
    <cellStyle name="Título 1 2" xfId="15871" hidden="1"/>
    <cellStyle name="Título 1 2" xfId="15888" hidden="1"/>
    <cellStyle name="Título 1 2" xfId="15867" hidden="1"/>
    <cellStyle name="Título 1 2" xfId="15900" hidden="1"/>
    <cellStyle name="Título 1 2" xfId="15863" hidden="1"/>
    <cellStyle name="Título 1 2" xfId="15912" hidden="1"/>
    <cellStyle name="Título 1 2" xfId="15859" hidden="1"/>
    <cellStyle name="Título 1 2" xfId="15923" hidden="1"/>
    <cellStyle name="Título 1 2" xfId="15837" hidden="1"/>
    <cellStyle name="Título 1 2" xfId="15935" hidden="1"/>
    <cellStyle name="Título 1 2" xfId="15854" hidden="1"/>
    <cellStyle name="Título 1 2" xfId="15953" hidden="1"/>
    <cellStyle name="Título 1 2" xfId="15850" hidden="1"/>
    <cellStyle name="Título 1 2" xfId="15964" hidden="1"/>
    <cellStyle name="Título 1 2" xfId="15929" hidden="1"/>
    <cellStyle name="Título 1 2" xfId="15975" hidden="1"/>
    <cellStyle name="Título 1 2" xfId="15945" hidden="1"/>
    <cellStyle name="Título 1 2" xfId="15983" hidden="1"/>
    <cellStyle name="Título 1 2" xfId="15974" hidden="1"/>
    <cellStyle name="Título 1 2" xfId="21005" hidden="1"/>
    <cellStyle name="Título 1 2" xfId="21020" hidden="1"/>
    <cellStyle name="Título 1 2" xfId="21001" hidden="1"/>
    <cellStyle name="Título 1 2" xfId="21032" hidden="1"/>
    <cellStyle name="Título 1 2" xfId="20997" hidden="1"/>
    <cellStyle name="Título 1 2" xfId="21044" hidden="1"/>
    <cellStyle name="Título 1 2" xfId="20993" hidden="1"/>
    <cellStyle name="Título 1 2" xfId="21055" hidden="1"/>
    <cellStyle name="Título 1 2" xfId="20971" hidden="1"/>
    <cellStyle name="Título 1 2" xfId="21067" hidden="1"/>
    <cellStyle name="Título 1 2" xfId="20988" hidden="1"/>
    <cellStyle name="Título 1 2" xfId="21081" hidden="1"/>
    <cellStyle name="Título 1 2" xfId="20984" hidden="1"/>
    <cellStyle name="Título 1 2" xfId="21092" hidden="1"/>
    <cellStyle name="Título 1 2" xfId="21061" hidden="1"/>
    <cellStyle name="Título 1 2" xfId="21103" hidden="1"/>
    <cellStyle name="Título 1 2" xfId="21073" hidden="1"/>
    <cellStyle name="Título 1 2" xfId="21111" hidden="1"/>
    <cellStyle name="Título 1 2" xfId="21102" hidden="1"/>
    <cellStyle name="Título 1 2" xfId="21534" hidden="1"/>
    <cellStyle name="Título 1 2" xfId="21545" hidden="1"/>
    <cellStyle name="Título 1 2" xfId="21532" hidden="1"/>
    <cellStyle name="Título 1 2" xfId="21554" hidden="1"/>
    <cellStyle name="Título 1 2" xfId="21530" hidden="1"/>
    <cellStyle name="Título 1 2" xfId="21563" hidden="1"/>
    <cellStyle name="Título 1 2" xfId="21528" hidden="1"/>
    <cellStyle name="Título 1 2" xfId="21571" hidden="1"/>
    <cellStyle name="Título 1 2" xfId="21521" hidden="1"/>
    <cellStyle name="Título 1 2" xfId="21581" hidden="1"/>
    <cellStyle name="Título 1 2" xfId="21526" hidden="1"/>
    <cellStyle name="Título 1 2" xfId="21591" hidden="1"/>
    <cellStyle name="Título 1 2" xfId="21523" hidden="1"/>
    <cellStyle name="Título 1 2" xfId="21598" hidden="1"/>
    <cellStyle name="Título 1 2" xfId="21577" hidden="1"/>
    <cellStyle name="Título 1 2" xfId="21608" hidden="1"/>
    <cellStyle name="Título 1 2" xfId="21587" hidden="1"/>
    <cellStyle name="Título 1 2" xfId="21614" hidden="1"/>
    <cellStyle name="Título 1 2" xfId="21607" hidden="1"/>
    <cellStyle name="Título 1 2" xfId="21478" hidden="1"/>
    <cellStyle name="Título 1 2" xfId="21382" hidden="1"/>
    <cellStyle name="Título 1 2" xfId="21626" hidden="1"/>
    <cellStyle name="Título 1 2" xfId="21381" hidden="1"/>
    <cellStyle name="Título 1 2" xfId="21631" hidden="1"/>
    <cellStyle name="Título 1 2" xfId="21377" hidden="1"/>
    <cellStyle name="Título 1 2" xfId="21351" hidden="1"/>
    <cellStyle name="Título 1 2" xfId="21407" hidden="1"/>
    <cellStyle name="Título 1 2" xfId="21487" hidden="1"/>
    <cellStyle name="Título 1 2" xfId="21402" hidden="1"/>
    <cellStyle name="Título 1 2" xfId="21393" hidden="1"/>
    <cellStyle name="Título 1 2" xfId="21392" hidden="1"/>
    <cellStyle name="Título 1 2" xfId="21394" hidden="1"/>
    <cellStyle name="Título 1 2" xfId="21628" hidden="1"/>
    <cellStyle name="Título 1 2" xfId="21454" hidden="1"/>
    <cellStyle name="Título 1 2" xfId="21517" hidden="1"/>
    <cellStyle name="Título 1 2" xfId="21396" hidden="1"/>
    <cellStyle name="Título 1 2" xfId="21425" hidden="1"/>
    <cellStyle name="Título 1 2" xfId="21518" hidden="1"/>
    <cellStyle name="Título 1 2" xfId="16373" hidden="1"/>
    <cellStyle name="Título 1 2" xfId="21411" hidden="1"/>
    <cellStyle name="Título 1 2" xfId="21481" hidden="1"/>
    <cellStyle name="Título 1 2" xfId="21462" hidden="1"/>
    <cellStyle name="Título 1 2" xfId="21374" hidden="1"/>
    <cellStyle name="Título 1 2" xfId="21361" hidden="1"/>
    <cellStyle name="Título 1 2" xfId="21437" hidden="1"/>
    <cellStyle name="Título 1 2" xfId="21451" hidden="1"/>
    <cellStyle name="Título 1 2" xfId="21477" hidden="1"/>
    <cellStyle name="Título 1 2" xfId="21491" hidden="1"/>
    <cellStyle name="Título 1 2" xfId="21370" hidden="1"/>
    <cellStyle name="Título 1 2" xfId="21404" hidden="1"/>
    <cellStyle name="Título 1 2" xfId="21455" hidden="1"/>
    <cellStyle name="Título 1 2" xfId="21420" hidden="1"/>
    <cellStyle name="Título 1 2" xfId="21400" hidden="1"/>
    <cellStyle name="Título 1 2" xfId="21467" hidden="1"/>
    <cellStyle name="Título 1 2" xfId="21369" hidden="1"/>
    <cellStyle name="Título 1 2" xfId="21485" hidden="1"/>
    <cellStyle name="Título 1 2" xfId="21366" hidden="1"/>
    <cellStyle name="Título 1 2" xfId="22818" hidden="1"/>
    <cellStyle name="Título 1 2" xfId="22829" hidden="1"/>
    <cellStyle name="Título 1 2" xfId="22816" hidden="1"/>
    <cellStyle name="Título 1 2" xfId="22839" hidden="1"/>
    <cellStyle name="Título 1 2" xfId="22814" hidden="1"/>
    <cellStyle name="Título 1 2" xfId="22848" hidden="1"/>
    <cellStyle name="Título 1 2" xfId="22812" hidden="1"/>
    <cellStyle name="Título 1 2" xfId="22856" hidden="1"/>
    <cellStyle name="Título 1 2" xfId="22806" hidden="1"/>
    <cellStyle name="Título 1 2" xfId="22867" hidden="1"/>
    <cellStyle name="Título 1 2" xfId="22810" hidden="1"/>
    <cellStyle name="Título 1 2" xfId="22877" hidden="1"/>
    <cellStyle name="Título 1 2" xfId="22807" hidden="1"/>
    <cellStyle name="Título 1 2" xfId="22884" hidden="1"/>
    <cellStyle name="Título 1 2" xfId="22862" hidden="1"/>
    <cellStyle name="Título 1 2" xfId="22894" hidden="1"/>
    <cellStyle name="Título 1 2" xfId="22873" hidden="1"/>
    <cellStyle name="Título 1 2" xfId="22900" hidden="1"/>
    <cellStyle name="Título 1 2" xfId="22893" hidden="1"/>
    <cellStyle name="Título 1 2" xfId="24040" hidden="1"/>
    <cellStyle name="Título 1 2" xfId="24052" hidden="1"/>
    <cellStyle name="Título 1 2" xfId="24038" hidden="1"/>
    <cellStyle name="Título 1 2" xfId="24062" hidden="1"/>
    <cellStyle name="Título 1 2" xfId="24036" hidden="1"/>
    <cellStyle name="Título 1 2" xfId="24071" hidden="1"/>
    <cellStyle name="Título 1 2" xfId="24034" hidden="1"/>
    <cellStyle name="Título 1 2" xfId="24079" hidden="1"/>
    <cellStyle name="Título 1 2" xfId="24027" hidden="1"/>
    <cellStyle name="Título 1 2" xfId="24090" hidden="1"/>
    <cellStyle name="Título 1 2" xfId="24032" hidden="1"/>
    <cellStyle name="Título 1 2" xfId="24100" hidden="1"/>
    <cellStyle name="Título 1 2" xfId="24029" hidden="1"/>
    <cellStyle name="Título 1 2" xfId="24107" hidden="1"/>
    <cellStyle name="Título 1 2" xfId="24085" hidden="1"/>
    <cellStyle name="Título 1 2" xfId="24117" hidden="1"/>
    <cellStyle name="Título 1 2" xfId="24096" hidden="1"/>
    <cellStyle name="Título 1 2" xfId="24124" hidden="1"/>
    <cellStyle name="Título 1 2" xfId="24116" hidden="1"/>
    <cellStyle name="Título 1 2" xfId="24361" hidden="1"/>
    <cellStyle name="Título 1 2" xfId="24372" hidden="1"/>
    <cellStyle name="Título 1 2" xfId="24359" hidden="1"/>
    <cellStyle name="Título 1 2" xfId="24381" hidden="1"/>
    <cellStyle name="Título 1 2" xfId="24357" hidden="1"/>
    <cellStyle name="Título 1 2" xfId="24390" hidden="1"/>
    <cellStyle name="Título 1 2" xfId="24355" hidden="1"/>
    <cellStyle name="Título 1 2" xfId="24398" hidden="1"/>
    <cellStyle name="Título 1 2" xfId="24348" hidden="1"/>
    <cellStyle name="Título 1 2" xfId="24408" hidden="1"/>
    <cellStyle name="Título 1 2" xfId="24353" hidden="1"/>
    <cellStyle name="Título 1 2" xfId="24418" hidden="1"/>
    <cellStyle name="Título 1 2" xfId="24350" hidden="1"/>
    <cellStyle name="Título 1 2" xfId="24425" hidden="1"/>
    <cellStyle name="Título 1 2" xfId="24404" hidden="1"/>
    <cellStyle name="Título 1 2" xfId="24435" hidden="1"/>
    <cellStyle name="Título 1 2" xfId="24414" hidden="1"/>
    <cellStyle name="Título 1 2" xfId="24441" hidden="1"/>
    <cellStyle name="Título 1 2" xfId="24434" hidden="1"/>
    <cellStyle name="Título 1 2" xfId="24306" hidden="1"/>
    <cellStyle name="Título 1 2" xfId="24212" hidden="1"/>
    <cellStyle name="Título 1 2" xfId="24453" hidden="1"/>
    <cellStyle name="Título 1 2" xfId="24211" hidden="1"/>
    <cellStyle name="Título 1 2" xfId="24458" hidden="1"/>
    <cellStyle name="Título 1 2" xfId="24207" hidden="1"/>
    <cellStyle name="Título 1 2" xfId="24181" hidden="1"/>
    <cellStyle name="Título 1 2" xfId="24235" hidden="1"/>
    <cellStyle name="Título 1 2" xfId="24315" hidden="1"/>
    <cellStyle name="Título 1 2" xfId="24230" hidden="1"/>
    <cellStyle name="Título 1 2" xfId="24221" hidden="1"/>
    <cellStyle name="Título 1 2" xfId="24220" hidden="1"/>
    <cellStyle name="Título 1 2" xfId="24222" hidden="1"/>
    <cellStyle name="Título 1 2" xfId="24455" hidden="1"/>
    <cellStyle name="Título 1 2" xfId="24282" hidden="1"/>
    <cellStyle name="Título 1 2" xfId="24344" hidden="1"/>
    <cellStyle name="Título 1 2" xfId="24224" hidden="1"/>
    <cellStyle name="Título 1 2" xfId="24253" hidden="1"/>
    <cellStyle name="Título 1 2" xfId="24345" hidden="1"/>
    <cellStyle name="Título 1 2" xfId="23011" hidden="1"/>
    <cellStyle name="Título 1 2" xfId="24239" hidden="1"/>
    <cellStyle name="Título 1 2" xfId="24309" hidden="1"/>
    <cellStyle name="Título 1 2" xfId="24290" hidden="1"/>
    <cellStyle name="Título 1 2" xfId="24204" hidden="1"/>
    <cellStyle name="Título 1 2" xfId="24191" hidden="1"/>
    <cellStyle name="Título 1 2" xfId="24265" hidden="1"/>
    <cellStyle name="Título 1 2" xfId="24279" hidden="1"/>
    <cellStyle name="Título 1 2" xfId="24305" hidden="1"/>
    <cellStyle name="Título 1 2" xfId="24318" hidden="1"/>
    <cellStyle name="Título 1 2" xfId="24200" hidden="1"/>
    <cellStyle name="Título 1 2" xfId="24232" hidden="1"/>
    <cellStyle name="Título 1 2" xfId="24283" hidden="1"/>
    <cellStyle name="Título 1 2" xfId="24248" hidden="1"/>
    <cellStyle name="Título 1 2" xfId="24228" hidden="1"/>
    <cellStyle name="Título 1 2" xfId="24295" hidden="1"/>
    <cellStyle name="Título 1 2" xfId="24199" hidden="1"/>
    <cellStyle name="Título 1 2" xfId="24313" hidden="1"/>
    <cellStyle name="Título 1 2" xfId="24196" hidden="1"/>
    <cellStyle name="Título 1 2" xfId="24517" hidden="1"/>
    <cellStyle name="Título 1 2" xfId="24528" hidden="1"/>
    <cellStyle name="Título 1 2" xfId="24515" hidden="1"/>
    <cellStyle name="Título 1 2" xfId="24537" hidden="1"/>
    <cellStyle name="Título 1 2" xfId="24513" hidden="1"/>
    <cellStyle name="Título 1 2" xfId="24546" hidden="1"/>
    <cellStyle name="Título 1 2" xfId="24511" hidden="1"/>
    <cellStyle name="Título 1 2" xfId="24554" hidden="1"/>
    <cellStyle name="Título 1 2" xfId="24505" hidden="1"/>
    <cellStyle name="Título 1 2" xfId="24564" hidden="1"/>
    <cellStyle name="Título 1 2" xfId="24509" hidden="1"/>
    <cellStyle name="Título 1 2" xfId="24574" hidden="1"/>
    <cellStyle name="Título 1 2" xfId="24506" hidden="1"/>
    <cellStyle name="Título 1 2" xfId="24581" hidden="1"/>
    <cellStyle name="Título 1 2" xfId="24560" hidden="1"/>
    <cellStyle name="Título 1 2" xfId="24591" hidden="1"/>
    <cellStyle name="Título 1 2" xfId="24570" hidden="1"/>
    <cellStyle name="Título 1 2" xfId="24597" hidden="1"/>
    <cellStyle name="Título 1 2" xfId="24590" hidden="1"/>
    <cellStyle name="Título 1 2" xfId="24619" hidden="1"/>
    <cellStyle name="Título 1 2" xfId="24630" hidden="1"/>
    <cellStyle name="Título 1 2" xfId="24617" hidden="1"/>
    <cellStyle name="Título 1 2" xfId="24639" hidden="1"/>
    <cellStyle name="Título 1 2" xfId="24615" hidden="1"/>
    <cellStyle name="Título 1 2" xfId="24648" hidden="1"/>
    <cellStyle name="Título 1 2" xfId="24613" hidden="1"/>
    <cellStyle name="Título 1 2" xfId="24656" hidden="1"/>
    <cellStyle name="Título 1 2" xfId="24607" hidden="1"/>
    <cellStyle name="Título 1 2" xfId="24666" hidden="1"/>
    <cellStyle name="Título 1 2" xfId="24611" hidden="1"/>
    <cellStyle name="Título 1 2" xfId="24676" hidden="1"/>
    <cellStyle name="Título 1 2" xfId="24608" hidden="1"/>
    <cellStyle name="Título 1 2" xfId="24683" hidden="1"/>
    <cellStyle name="Título 1 2" xfId="24662" hidden="1"/>
    <cellStyle name="Título 1 2" xfId="24693" hidden="1"/>
    <cellStyle name="Título 1 2" xfId="24672" hidden="1"/>
    <cellStyle name="Título 1 2" xfId="24699" hidden="1"/>
    <cellStyle name="Título 1 2" xfId="24692" hidden="1"/>
    <cellStyle name="Título 1 2" xfId="24890" hidden="1"/>
    <cellStyle name="Título 1 2" xfId="24901" hidden="1"/>
    <cellStyle name="Título 1 2" xfId="24888" hidden="1"/>
    <cellStyle name="Título 1 2" xfId="24910" hidden="1"/>
    <cellStyle name="Título 1 2" xfId="24886" hidden="1"/>
    <cellStyle name="Título 1 2" xfId="24919" hidden="1"/>
    <cellStyle name="Título 1 2" xfId="24884" hidden="1"/>
    <cellStyle name="Título 1 2" xfId="24927" hidden="1"/>
    <cellStyle name="Título 1 2" xfId="24877" hidden="1"/>
    <cellStyle name="Título 1 2" xfId="24937" hidden="1"/>
    <cellStyle name="Título 1 2" xfId="24882" hidden="1"/>
    <cellStyle name="Título 1 2" xfId="24947" hidden="1"/>
    <cellStyle name="Título 1 2" xfId="24879" hidden="1"/>
    <cellStyle name="Título 1 2" xfId="24954" hidden="1"/>
    <cellStyle name="Título 1 2" xfId="24933" hidden="1"/>
    <cellStyle name="Título 1 2" xfId="24964" hidden="1"/>
    <cellStyle name="Título 1 2" xfId="24943" hidden="1"/>
    <cellStyle name="Título 1 2" xfId="24970" hidden="1"/>
    <cellStyle name="Título 1 2" xfId="24963" hidden="1"/>
    <cellStyle name="Título 1 2" xfId="24835" hidden="1"/>
    <cellStyle name="Título 1 2" xfId="24743" hidden="1"/>
    <cellStyle name="Título 1 2" xfId="24982" hidden="1"/>
    <cellStyle name="Título 1 2" xfId="24742" hidden="1"/>
    <cellStyle name="Título 1 2" xfId="24987" hidden="1"/>
    <cellStyle name="Título 1 2" xfId="24738" hidden="1"/>
    <cellStyle name="Título 1 2" xfId="24712" hidden="1"/>
    <cellStyle name="Título 1 2" xfId="24765" hidden="1"/>
    <cellStyle name="Título 1 2" xfId="24844" hidden="1"/>
    <cellStyle name="Título 1 2" xfId="24761" hidden="1"/>
    <cellStyle name="Título 1 2" xfId="24752" hidden="1"/>
    <cellStyle name="Título 1 2" xfId="24751" hidden="1"/>
    <cellStyle name="Título 1 2" xfId="24753" hidden="1"/>
    <cellStyle name="Título 1 2" xfId="24984" hidden="1"/>
    <cellStyle name="Título 1 2" xfId="24811" hidden="1"/>
    <cellStyle name="Título 1 2" xfId="24873" hidden="1"/>
    <cellStyle name="Título 1 2" xfId="24755" hidden="1"/>
    <cellStyle name="Título 1 2" xfId="24783" hidden="1"/>
    <cellStyle name="Título 1 2" xfId="24874" hidden="1"/>
    <cellStyle name="Título 1 2" xfId="24604" hidden="1"/>
    <cellStyle name="Título 1 2" xfId="24769" hidden="1"/>
    <cellStyle name="Título 1 2" xfId="24838" hidden="1"/>
    <cellStyle name="Título 1 2" xfId="24819" hidden="1"/>
    <cellStyle name="Título 1 2" xfId="24735" hidden="1"/>
    <cellStyle name="Título 1 2" xfId="24722" hidden="1"/>
    <cellStyle name="Título 1 2" xfId="24794" hidden="1"/>
    <cellStyle name="Título 1 2" xfId="24808" hidden="1"/>
    <cellStyle name="Título 1 2" xfId="24834" hidden="1"/>
    <cellStyle name="Título 1 2" xfId="24847" hidden="1"/>
    <cellStyle name="Título 1 2" xfId="24731" hidden="1"/>
    <cellStyle name="Título 1 2" xfId="24762" hidden="1"/>
    <cellStyle name="Título 1 2" xfId="24812" hidden="1"/>
    <cellStyle name="Título 1 2" xfId="24778" hidden="1"/>
    <cellStyle name="Título 1 2" xfId="24759" hidden="1"/>
    <cellStyle name="Título 1 2" xfId="24824" hidden="1"/>
    <cellStyle name="Título 1 2" xfId="24730" hidden="1"/>
    <cellStyle name="Título 1 2" xfId="24842" hidden="1"/>
    <cellStyle name="Título 1 2" xfId="24727" hidden="1"/>
    <cellStyle name="Título 1 2" xfId="26126" hidden="1"/>
    <cellStyle name="Título 1 2" xfId="26137" hidden="1"/>
    <cellStyle name="Título 1 2" xfId="26124" hidden="1"/>
    <cellStyle name="Título 1 2" xfId="26146" hidden="1"/>
    <cellStyle name="Título 1 2" xfId="26122" hidden="1"/>
    <cellStyle name="Título 1 2" xfId="26155" hidden="1"/>
    <cellStyle name="Título 1 2" xfId="26120" hidden="1"/>
    <cellStyle name="Título 1 2" xfId="26163" hidden="1"/>
    <cellStyle name="Título 1 2" xfId="26112" hidden="1"/>
    <cellStyle name="Título 1 2" xfId="26173" hidden="1"/>
    <cellStyle name="Título 1 2" xfId="26118" hidden="1"/>
    <cellStyle name="Título 1 2" xfId="26183" hidden="1"/>
    <cellStyle name="Título 1 2" xfId="26115" hidden="1"/>
    <cellStyle name="Título 1 2" xfId="26191" hidden="1"/>
    <cellStyle name="Título 1 2" xfId="26169" hidden="1"/>
    <cellStyle name="Título 1 2" xfId="26201" hidden="1"/>
    <cellStyle name="Título 1 2" xfId="26179" hidden="1"/>
    <cellStyle name="Título 1 2" xfId="26207" hidden="1"/>
    <cellStyle name="Título 1 2" xfId="26200" hidden="1"/>
    <cellStyle name="Título 1 2" xfId="27383" hidden="1"/>
    <cellStyle name="Título 1 2" xfId="27395" hidden="1"/>
    <cellStyle name="Título 1 2" xfId="27381" hidden="1"/>
    <cellStyle name="Título 1 2" xfId="27404" hidden="1"/>
    <cellStyle name="Título 1 2" xfId="27379" hidden="1"/>
    <cellStyle name="Título 1 2" xfId="27413" hidden="1"/>
    <cellStyle name="Título 1 2" xfId="27377" hidden="1"/>
    <cellStyle name="Título 1 2" xfId="27421" hidden="1"/>
    <cellStyle name="Título 1 2" xfId="27369" hidden="1"/>
    <cellStyle name="Título 1 2" xfId="27432" hidden="1"/>
    <cellStyle name="Título 1 2" xfId="27375" hidden="1"/>
    <cellStyle name="Título 1 2" xfId="27443" hidden="1"/>
    <cellStyle name="Título 1 2" xfId="27372" hidden="1"/>
    <cellStyle name="Título 1 2" xfId="27453" hidden="1"/>
    <cellStyle name="Título 1 2" xfId="27427" hidden="1"/>
    <cellStyle name="Título 1 2" xfId="27463" hidden="1"/>
    <cellStyle name="Título 1 2" xfId="27438" hidden="1"/>
    <cellStyle name="Título 1 2" xfId="27469" hidden="1"/>
    <cellStyle name="Título 1 2" xfId="27462" hidden="1"/>
    <cellStyle name="Título 1 2" xfId="27697" hidden="1"/>
    <cellStyle name="Título 1 2" xfId="27708" hidden="1"/>
    <cellStyle name="Título 1 2" xfId="27695" hidden="1"/>
    <cellStyle name="Título 1 2" xfId="27717" hidden="1"/>
    <cellStyle name="Título 1 2" xfId="27693" hidden="1"/>
    <cellStyle name="Título 1 2" xfId="27726" hidden="1"/>
    <cellStyle name="Título 1 2" xfId="27691" hidden="1"/>
    <cellStyle name="Título 1 2" xfId="27734" hidden="1"/>
    <cellStyle name="Título 1 2" xfId="27684" hidden="1"/>
    <cellStyle name="Título 1 2" xfId="27744" hidden="1"/>
    <cellStyle name="Título 1 2" xfId="27689" hidden="1"/>
    <cellStyle name="Título 1 2" xfId="27754" hidden="1"/>
    <cellStyle name="Título 1 2" xfId="27686" hidden="1"/>
    <cellStyle name="Título 1 2" xfId="27761" hidden="1"/>
    <cellStyle name="Título 1 2" xfId="27740" hidden="1"/>
    <cellStyle name="Título 1 2" xfId="27771" hidden="1"/>
    <cellStyle name="Título 1 2" xfId="27750" hidden="1"/>
    <cellStyle name="Título 1 2" xfId="27777" hidden="1"/>
    <cellStyle name="Título 1 2" xfId="27770" hidden="1"/>
    <cellStyle name="Título 1 2" xfId="27642" hidden="1"/>
    <cellStyle name="Título 1 2" xfId="27550" hidden="1"/>
    <cellStyle name="Título 1 2" xfId="27789" hidden="1"/>
    <cellStyle name="Título 1 2" xfId="27549" hidden="1"/>
    <cellStyle name="Título 1 2" xfId="27794" hidden="1"/>
    <cellStyle name="Título 1 2" xfId="27545" hidden="1"/>
    <cellStyle name="Título 1 2" xfId="27519" hidden="1"/>
    <cellStyle name="Título 1 2" xfId="27572" hidden="1"/>
    <cellStyle name="Título 1 2" xfId="27651" hidden="1"/>
    <cellStyle name="Título 1 2" xfId="27568" hidden="1"/>
    <cellStyle name="Título 1 2" xfId="27559" hidden="1"/>
    <cellStyle name="Título 1 2" xfId="27558" hidden="1"/>
    <cellStyle name="Título 1 2" xfId="27560" hidden="1"/>
    <cellStyle name="Título 1 2" xfId="27791" hidden="1"/>
    <cellStyle name="Título 1 2" xfId="27618" hidden="1"/>
    <cellStyle name="Título 1 2" xfId="27680" hidden="1"/>
    <cellStyle name="Título 1 2" xfId="27562" hidden="1"/>
    <cellStyle name="Título 1 2" xfId="27590" hidden="1"/>
    <cellStyle name="Título 1 2" xfId="27681" hidden="1"/>
    <cellStyle name="Título 1 2" xfId="26327" hidden="1"/>
    <cellStyle name="Título 1 2" xfId="27576" hidden="1"/>
    <cellStyle name="Título 1 2" xfId="27645" hidden="1"/>
    <cellStyle name="Título 1 2" xfId="27626" hidden="1"/>
    <cellStyle name="Título 1 2" xfId="27542" hidden="1"/>
    <cellStyle name="Título 1 2" xfId="27529" hidden="1"/>
    <cellStyle name="Título 1 2" xfId="27601" hidden="1"/>
    <cellStyle name="Título 1 2" xfId="27615" hidden="1"/>
    <cellStyle name="Título 1 2" xfId="27641" hidden="1"/>
    <cellStyle name="Título 1 2" xfId="27654" hidden="1"/>
    <cellStyle name="Título 1 2" xfId="27538" hidden="1"/>
    <cellStyle name="Título 1 2" xfId="27569" hidden="1"/>
    <cellStyle name="Título 1 2" xfId="27619" hidden="1"/>
    <cellStyle name="Título 1 2" xfId="27585" hidden="1"/>
    <cellStyle name="Título 1 2" xfId="27566" hidden="1"/>
    <cellStyle name="Título 1 2" xfId="27631" hidden="1"/>
    <cellStyle name="Título 1 2" xfId="27537" hidden="1"/>
    <cellStyle name="Título 1 2" xfId="27649" hidden="1"/>
    <cellStyle name="Título 1 2" xfId="27534" hidden="1"/>
    <cellStyle name="Título 1 2" xfId="25463" hidden="1"/>
    <cellStyle name="Título 1 2" xfId="26010" hidden="1"/>
    <cellStyle name="Título 1 2" xfId="25747" hidden="1"/>
    <cellStyle name="Título 1 2" xfId="22441" hidden="1"/>
    <cellStyle name="Título 1 2" xfId="21919" hidden="1"/>
    <cellStyle name="Título 1 2" xfId="23160" hidden="1"/>
    <cellStyle name="Título 1 2" xfId="27267" hidden="1"/>
    <cellStyle name="Título 1 2" xfId="22694" hidden="1"/>
    <cellStyle name="Título 1 2" xfId="23680" hidden="1"/>
    <cellStyle name="Título 1 2" xfId="23397" hidden="1"/>
    <cellStyle name="Título 1 2" xfId="22442" hidden="1"/>
    <cellStyle name="Título 1 2" xfId="22692" hidden="1"/>
    <cellStyle name="Título 1 2" xfId="23163" hidden="1"/>
    <cellStyle name="Título 1 2" xfId="26737" hidden="1"/>
    <cellStyle name="Título 1 2" xfId="25744" hidden="1"/>
    <cellStyle name="Título 1 2" xfId="25600" hidden="1"/>
    <cellStyle name="Título 1 2" xfId="23676" hidden="1"/>
    <cellStyle name="Título 1 2" xfId="27113" hidden="1"/>
    <cellStyle name="Título 1 2" xfId="23015" hidden="1"/>
    <cellStyle name="Título 1 2" xfId="23038" hidden="1"/>
    <cellStyle name="Título 1 2" xfId="26352" hidden="1"/>
    <cellStyle name="Título 1 2" xfId="22037" hidden="1"/>
    <cellStyle name="Título 1 2" xfId="22566" hidden="1"/>
    <cellStyle name="Título 1 2" xfId="25873" hidden="1"/>
    <cellStyle name="Título 1 2" xfId="23269" hidden="1"/>
    <cellStyle name="Título 1 2" xfId="22314" hidden="1"/>
    <cellStyle name="Título 1 2" xfId="26896" hidden="1"/>
    <cellStyle name="Título 1 2" xfId="25081" hidden="1"/>
    <cellStyle name="Título 1 2" xfId="25076" hidden="1"/>
    <cellStyle name="Título 1 2" xfId="26353" hidden="1"/>
    <cellStyle name="Título 1 2" xfId="22030" hidden="1"/>
    <cellStyle name="Título 1 2" xfId="22567" hidden="1"/>
    <cellStyle name="Título 1 2" xfId="23249" hidden="1"/>
    <cellStyle name="Título 1 2" xfId="25870" hidden="1"/>
    <cellStyle name="Título 1 2" xfId="26895" hidden="1"/>
    <cellStyle name="Título 1 2" xfId="22307" hidden="1"/>
    <cellStyle name="Título 1 2" xfId="23794" hidden="1"/>
    <cellStyle name="Título 1 2" xfId="25615" hidden="1"/>
    <cellStyle name="Título 1 2" xfId="27097" hidden="1"/>
    <cellStyle name="Título 1 2" xfId="22279" hidden="1"/>
    <cellStyle name="Título 1 2" xfId="23235" hidden="1"/>
    <cellStyle name="Título 1 2" xfId="12143" hidden="1"/>
    <cellStyle name="Título 1 2" xfId="25299" hidden="1"/>
    <cellStyle name="Título 1 2" xfId="26560" hidden="1"/>
    <cellStyle name="Título 1 2" xfId="23521" hidden="1"/>
    <cellStyle name="Título 1 2" xfId="25034" hidden="1"/>
    <cellStyle name="Título 1 2" xfId="21992" hidden="1"/>
    <cellStyle name="Título 1 2" xfId="25827" hidden="1"/>
    <cellStyle name="Título 1 2" xfId="25583" hidden="1"/>
    <cellStyle name="Título 1 2" xfId="26862" hidden="1"/>
    <cellStyle name="Título 1 2" xfId="25037" hidden="1"/>
    <cellStyle name="Título 1 2" xfId="27093" hidden="1"/>
    <cellStyle name="Título 1 2" xfId="22277" hidden="1"/>
    <cellStyle name="Título 1 2" xfId="23516" hidden="1"/>
    <cellStyle name="Título 1 2" xfId="25033" hidden="1"/>
    <cellStyle name="Título 1 2" xfId="27092" hidden="1"/>
    <cellStyle name="Título 1 2" xfId="26861" hidden="1"/>
    <cellStyle name="Título 1 2" xfId="25586" hidden="1"/>
    <cellStyle name="Título 1 2" xfId="25592" hidden="1"/>
    <cellStyle name="Título 1 2" xfId="25293" hidden="1"/>
    <cellStyle name="Título 1 2" xfId="23006" hidden="1"/>
    <cellStyle name="Título 1 2" xfId="23752" hidden="1"/>
    <cellStyle name="Título 1 2" xfId="22001" hidden="1"/>
    <cellStyle name="Título 1 2" xfId="26877" hidden="1"/>
    <cellStyle name="Título 1 2" xfId="23766" hidden="1"/>
    <cellStyle name="Título 1 2" xfId="23761" hidden="1"/>
    <cellStyle name="Título 1 2" xfId="25306" hidden="1"/>
    <cellStyle name="Título 1 2" xfId="22000" hidden="1"/>
    <cellStyle name="Título 1 2" xfId="22536" hidden="1"/>
    <cellStyle name="Título 1 2" xfId="15874" hidden="1"/>
    <cellStyle name="Título 1 2" xfId="23229" hidden="1"/>
    <cellStyle name="Título 1 2" xfId="27102" hidden="1"/>
    <cellStyle name="Título 1 2" xfId="25831" hidden="1"/>
    <cellStyle name="Título 1 2" xfId="26320" hidden="1"/>
    <cellStyle name="Título 1 2" xfId="21998" hidden="1"/>
    <cellStyle name="Título 1 2" xfId="27098" hidden="1"/>
    <cellStyle name="Título 1 2" xfId="27007" hidden="1"/>
    <cellStyle name="Título 1 2" xfId="25044" hidden="1"/>
    <cellStyle name="Título 1 2" xfId="22283" hidden="1"/>
    <cellStyle name="Título 1 2" xfId="25587" hidden="1"/>
    <cellStyle name="Título 1 2" xfId="27107" hidden="1"/>
    <cellStyle name="Título 1 2" xfId="22002" hidden="1"/>
    <cellStyle name="Título 1 2" xfId="25836" hidden="1"/>
    <cellStyle name="Título 1 2" xfId="26567" hidden="1"/>
    <cellStyle name="Título 1 2" xfId="23000" hidden="1"/>
    <cellStyle name="Título 1 2" xfId="25039" hidden="1"/>
    <cellStyle name="Título 1 2" xfId="25307" hidden="1"/>
    <cellStyle name="Título 1 2" xfId="23243" hidden="1"/>
    <cellStyle name="Título 1 2" xfId="23763" hidden="1"/>
    <cellStyle name="Título 1 2" xfId="23242" hidden="1"/>
    <cellStyle name="Título 1 2" xfId="23529" hidden="1"/>
    <cellStyle name="Título 1 2" xfId="26566" hidden="1"/>
    <cellStyle name="Título 1 2" xfId="22289" hidden="1"/>
    <cellStyle name="Título 1 2" xfId="25833" hidden="1"/>
    <cellStyle name="Título 1 2" xfId="25593" hidden="1"/>
    <cellStyle name="Título 1 2" xfId="27082" hidden="1"/>
    <cellStyle name="Título 1 2" xfId="22265" hidden="1"/>
    <cellStyle name="Título 1 2" xfId="23222" hidden="1"/>
    <cellStyle name="Título 1 2" xfId="12178" hidden="1"/>
    <cellStyle name="Título 1 2" xfId="25285" hidden="1"/>
    <cellStyle name="Título 1 2" xfId="26544" hidden="1"/>
    <cellStyle name="Título 1 2" xfId="23507" hidden="1"/>
    <cellStyle name="Título 1 2" xfId="25021" hidden="1"/>
    <cellStyle name="Título 1 2" xfId="12177" hidden="1"/>
    <cellStyle name="Título 1 2" xfId="25813" hidden="1"/>
    <cellStyle name="Título 1 2" xfId="25569" hidden="1"/>
    <cellStyle name="Título 1 2" xfId="26848" hidden="1"/>
    <cellStyle name="Título 1 2" xfId="25024" hidden="1"/>
    <cellStyle name="Título 1 2" xfId="27078" hidden="1"/>
    <cellStyle name="Título 1 2" xfId="22263" hidden="1"/>
    <cellStyle name="Título 1 2" xfId="26847" hidden="1"/>
    <cellStyle name="Título 1 2" xfId="25020" hidden="1"/>
    <cellStyle name="Título 1 2" xfId="25811" hidden="1"/>
    <cellStyle name="Título 1 2" xfId="25564" hidden="1"/>
    <cellStyle name="Título 1 2" xfId="11048" hidden="1"/>
    <cellStyle name="Título 1 2" xfId="25803" hidden="1"/>
    <cellStyle name="Título 1 2" xfId="22501" hidden="1"/>
    <cellStyle name="Título 1 2" xfId="25555" hidden="1"/>
    <cellStyle name="Título 1 2" xfId="27070" hidden="1"/>
    <cellStyle name="Título 1 2" xfId="23729" hidden="1"/>
    <cellStyle name="Título 1 2" xfId="23210" hidden="1"/>
    <cellStyle name="Título 1 2" xfId="26837" hidden="1"/>
    <cellStyle name="Título 1 2" xfId="22969" hidden="1"/>
    <cellStyle name="Título 1 2" xfId="21963" hidden="1"/>
    <cellStyle name="Título 1 2" xfId="25273" hidden="1"/>
    <cellStyle name="Título 1 2" xfId="26530" hidden="1"/>
    <cellStyle name="Título 1 2" xfId="26840" hidden="1"/>
    <cellStyle name="Título 1 2" xfId="11101" hidden="1"/>
    <cellStyle name="Título 1 2" xfId="25801" hidden="1"/>
    <cellStyle name="Título 1 2" xfId="23205" hidden="1"/>
    <cellStyle name="Título 1 2" xfId="26836" hidden="1"/>
    <cellStyle name="Título 1 2" xfId="11102" hidden="1"/>
    <cellStyle name="Título 1 2" xfId="26529" hidden="1"/>
    <cellStyle name="Título 1 2" xfId="26697" hidden="1"/>
    <cellStyle name="Título 1 2" xfId="25717" hidden="1"/>
    <cellStyle name="Título 1 2" xfId="22403" hidden="1"/>
    <cellStyle name="Título 1 2" xfId="23894" hidden="1"/>
    <cellStyle name="Título 1 2" xfId="26980" hidden="1"/>
    <cellStyle name="Título 1 2" xfId="23639" hidden="1"/>
    <cellStyle name="Título 1 2" xfId="23118" hidden="1"/>
    <cellStyle name="Título 1 2" xfId="22656" hidden="1"/>
    <cellStyle name="Título 1 2" xfId="27229" hidden="1"/>
    <cellStyle name="Título 1 2" xfId="25425" hidden="1"/>
    <cellStyle name="Título 1 2" xfId="25174" hidden="1"/>
    <cellStyle name="Título 1 2" xfId="26434" hidden="1"/>
    <cellStyle name="Título 1 2" xfId="22660" hidden="1"/>
    <cellStyle name="Título 1 2" xfId="26684" hidden="1"/>
    <cellStyle name="Título 1 2" xfId="25709" hidden="1"/>
    <cellStyle name="Título 1 2" xfId="23100" hidden="1"/>
    <cellStyle name="Título 1 2" xfId="22653" hidden="1"/>
    <cellStyle name="Título 1 2" xfId="26674" hidden="1"/>
    <cellStyle name="Título 1 2" xfId="26425" hidden="1"/>
    <cellStyle name="Título 1 2" xfId="25543" hidden="1"/>
    <cellStyle name="Título 1 2" xfId="27062" hidden="1"/>
    <cellStyle name="Título 1 2" xfId="26972" hidden="1"/>
    <cellStyle name="Título 1 2" xfId="25796" hidden="1"/>
    <cellStyle name="Título 1 2" xfId="23350" hidden="1"/>
    <cellStyle name="Título 1 2" xfId="22246" hidden="1"/>
    <cellStyle name="Título 1 2" xfId="23725" hidden="1"/>
    <cellStyle name="Título 1 2" xfId="26276" hidden="1"/>
    <cellStyle name="Título 1 2" xfId="23717" hidden="1"/>
    <cellStyle name="Título 1 2" xfId="22492" hidden="1"/>
    <cellStyle name="Título 1 2" xfId="26831" hidden="1"/>
    <cellStyle name="Título 1 2" xfId="25548" hidden="1"/>
    <cellStyle name="Título 1 2" xfId="23486" hidden="1"/>
    <cellStyle name="Título 1 2" xfId="22389" hidden="1"/>
    <cellStyle name="Título 1 2" xfId="11107" hidden="1"/>
    <cellStyle name="Título 1 2" xfId="25431" hidden="1"/>
    <cellStyle name="Título 1 2" xfId="25264" hidden="1"/>
    <cellStyle name="Título 1 2" xfId="25546" hidden="1"/>
    <cellStyle name="Título 1 2" xfId="26702" hidden="1"/>
    <cellStyle name="Título 1 2" xfId="25017" hidden="1"/>
    <cellStyle name="Título 1 2" xfId="23485" hidden="1"/>
    <cellStyle name="Título 1 2" xfId="22240" hidden="1"/>
    <cellStyle name="Título 1 2" xfId="25260" hidden="1"/>
    <cellStyle name="Título 1 2" xfId="25549" hidden="1"/>
    <cellStyle name="Título 1 2" xfId="22247" hidden="1"/>
    <cellStyle name="Título 1 2" xfId="21955" hidden="1"/>
    <cellStyle name="Título 1 2" xfId="23719" hidden="1"/>
    <cellStyle name="Título 1 2" xfId="22792" hidden="1"/>
    <cellStyle name="Título 1 2" xfId="25244" hidden="1"/>
    <cellStyle name="Título 1 2" xfId="11103" hidden="1"/>
    <cellStyle name="Título 1 2" xfId="21957" hidden="1"/>
    <cellStyle name="Título 1 2" xfId="24999" hidden="1"/>
    <cellStyle name="Título 1 2" xfId="21956" hidden="1"/>
    <cellStyle name="Título 1 2" xfId="27061" hidden="1"/>
    <cellStyle name="Título 1 2" xfId="23718" hidden="1"/>
    <cellStyle name="Título 1 2" xfId="21959" hidden="1"/>
    <cellStyle name="Título 1 2" xfId="25790" hidden="1"/>
    <cellStyle name="Título 1 2" xfId="27063" hidden="1"/>
    <cellStyle name="Título 1 2" xfId="22138" hidden="1"/>
    <cellStyle name="Título 1 2" xfId="22651" hidden="1"/>
    <cellStyle name="Título 1 2" xfId="25980" hidden="1"/>
    <cellStyle name="Título 1 2" xfId="23331" hidden="1"/>
    <cellStyle name="Título 1 2" xfId="22419" hidden="1"/>
    <cellStyle name="Título 1 2" xfId="23582" hidden="1"/>
    <cellStyle name="Título 1 2" xfId="23137" hidden="1"/>
    <cellStyle name="Título 1 2" xfId="25101" hidden="1"/>
    <cellStyle name="Título 1 2" xfId="23927" hidden="1"/>
    <cellStyle name="Título 1 2" xfId="23818" hidden="1"/>
    <cellStyle name="Título 1 2" xfId="22677" hidden="1"/>
    <cellStyle name="Título 1 2" xfId="25896" hidden="1"/>
    <cellStyle name="Título 1 2" xfId="23385" hidden="1"/>
    <cellStyle name="Título 1 2" xfId="23566" hidden="1"/>
    <cellStyle name="Título 1 2" xfId="22331" hidden="1"/>
    <cellStyle name="Título 1 2" xfId="25086" hidden="1"/>
    <cellStyle name="Título 1 2" xfId="23057" hidden="1"/>
    <cellStyle name="Título 1 2" xfId="26616" hidden="1"/>
    <cellStyle name="Título 1 2" xfId="21797" hidden="1"/>
    <cellStyle name="Título 1 2" xfId="27990" hidden="1"/>
    <cellStyle name="Título 1 2" xfId="28001" hidden="1"/>
    <cellStyle name="Título 1 2" xfId="27988" hidden="1"/>
    <cellStyle name="Título 1 2" xfId="28010" hidden="1"/>
    <cellStyle name="Título 1 2" xfId="27985" hidden="1"/>
    <cellStyle name="Título 1 2" xfId="28019" hidden="1"/>
    <cellStyle name="Título 1 2" xfId="27983" hidden="1"/>
    <cellStyle name="Título 1 2" xfId="28027" hidden="1"/>
    <cellStyle name="Título 1 2" xfId="27976" hidden="1"/>
    <cellStyle name="Título 1 2" xfId="28038" hidden="1"/>
    <cellStyle name="Título 1 2" xfId="27981" hidden="1"/>
    <cellStyle name="Título 1 2" xfId="28048" hidden="1"/>
    <cellStyle name="Título 1 2" xfId="27978" hidden="1"/>
    <cellStyle name="Título 1 2" xfId="28055" hidden="1"/>
    <cellStyle name="Título 1 2" xfId="28033" hidden="1"/>
    <cellStyle name="Título 1 2" xfId="28065" hidden="1"/>
    <cellStyle name="Título 1 2" xfId="28044" hidden="1"/>
    <cellStyle name="Título 1 2" xfId="28072" hidden="1"/>
    <cellStyle name="Título 1 2" xfId="28064" hidden="1"/>
    <cellStyle name="Título 1 2" xfId="28287" hidden="1"/>
    <cellStyle name="Título 1 2" xfId="28298" hidden="1"/>
    <cellStyle name="Título 1 2" xfId="28285" hidden="1"/>
    <cellStyle name="Título 1 2" xfId="28307" hidden="1"/>
    <cellStyle name="Título 1 2" xfId="28283" hidden="1"/>
    <cellStyle name="Título 1 2" xfId="28316" hidden="1"/>
    <cellStyle name="Título 1 2" xfId="28281" hidden="1"/>
    <cellStyle name="Título 1 2" xfId="28324" hidden="1"/>
    <cellStyle name="Título 1 2" xfId="28274" hidden="1"/>
    <cellStyle name="Título 1 2" xfId="28334" hidden="1"/>
    <cellStyle name="Título 1 2" xfId="28279" hidden="1"/>
    <cellStyle name="Título 1 2" xfId="28344" hidden="1"/>
    <cellStyle name="Título 1 2" xfId="28276" hidden="1"/>
    <cellStyle name="Título 1 2" xfId="28351" hidden="1"/>
    <cellStyle name="Título 1 2" xfId="28330" hidden="1"/>
    <cellStyle name="Título 1 2" xfId="28361" hidden="1"/>
    <cellStyle name="Título 1 2" xfId="28340" hidden="1"/>
    <cellStyle name="Título 1 2" xfId="28367" hidden="1"/>
    <cellStyle name="Título 1 2" xfId="28360" hidden="1"/>
    <cellStyle name="Título 1 2" xfId="28232" hidden="1"/>
    <cellStyle name="Título 1 2" xfId="28139" hidden="1"/>
    <cellStyle name="Título 1 2" xfId="28379" hidden="1"/>
    <cellStyle name="Título 1 2" xfId="28138" hidden="1"/>
    <cellStyle name="Título 1 2" xfId="28384" hidden="1"/>
    <cellStyle name="Título 1 2" xfId="28134" hidden="1"/>
    <cellStyle name="Título 1 2" xfId="28108" hidden="1"/>
    <cellStyle name="Título 1 2" xfId="28161" hidden="1"/>
    <cellStyle name="Título 1 2" xfId="28241" hidden="1"/>
    <cellStyle name="Título 1 2" xfId="28157" hidden="1"/>
    <cellStyle name="Título 1 2" xfId="28148" hidden="1"/>
    <cellStyle name="Título 1 2" xfId="28147" hidden="1"/>
    <cellStyle name="Título 1 2" xfId="28149" hidden="1"/>
    <cellStyle name="Título 1 2" xfId="28381" hidden="1"/>
    <cellStyle name="Título 1 2" xfId="28208" hidden="1"/>
    <cellStyle name="Título 1 2" xfId="28270" hidden="1"/>
    <cellStyle name="Título 1 2" xfId="28151" hidden="1"/>
    <cellStyle name="Título 1 2" xfId="28179" hidden="1"/>
    <cellStyle name="Título 1 2" xfId="28271" hidden="1"/>
    <cellStyle name="Título 1 2" xfId="27153" hidden="1"/>
    <cellStyle name="Título 1 2" xfId="28165" hidden="1"/>
    <cellStyle name="Título 1 2" xfId="28235" hidden="1"/>
    <cellStyle name="Título 1 2" xfId="28216" hidden="1"/>
    <cellStyle name="Título 1 2" xfId="28131" hidden="1"/>
    <cellStyle name="Título 1 2" xfId="28118" hidden="1"/>
    <cellStyle name="Título 1 2" xfId="28191" hidden="1"/>
    <cellStyle name="Título 1 2" xfId="28205" hidden="1"/>
    <cellStyle name="Título 1 2" xfId="28231" hidden="1"/>
    <cellStyle name="Título 1 2" xfId="28244" hidden="1"/>
    <cellStyle name="Título 1 2" xfId="28127" hidden="1"/>
    <cellStyle name="Título 1 2" xfId="28158" hidden="1"/>
    <cellStyle name="Título 1 2" xfId="28209" hidden="1"/>
    <cellStyle name="Título 1 2" xfId="28174" hidden="1"/>
    <cellStyle name="Título 1 2" xfId="28155" hidden="1"/>
    <cellStyle name="Título 1 2" xfId="28221" hidden="1"/>
    <cellStyle name="Título 1 2" xfId="28126" hidden="1"/>
    <cellStyle name="Título 1 2" xfId="28239" hidden="1"/>
    <cellStyle name="Título 1 2" xfId="28123" hidden="1"/>
    <cellStyle name="Título 1 2" xfId="21972" hidden="1"/>
    <cellStyle name="Título 1 2" xfId="25561" hidden="1"/>
    <cellStyle name="Título 1 2" xfId="22255" hidden="1"/>
    <cellStyle name="Título 1 2" xfId="23227" hidden="1"/>
    <cellStyle name="Título 1 2" xfId="12181" hidden="1"/>
    <cellStyle name="Título 1 2" xfId="26290" hidden="1"/>
    <cellStyle name="Título 1 2" xfId="25274" hidden="1"/>
    <cellStyle name="Título 1 2" xfId="21982" hidden="1"/>
    <cellStyle name="Título 1 2" xfId="23509" hidden="1"/>
    <cellStyle name="Título 1 2" xfId="11040" hidden="1"/>
    <cellStyle name="Título 1 2" xfId="23748" hidden="1"/>
    <cellStyle name="Título 1 2" xfId="27086" hidden="1"/>
    <cellStyle name="Título 1 2" xfId="23499" hidden="1"/>
    <cellStyle name="Título 1 2" xfId="26289" hidden="1"/>
    <cellStyle name="Título 1 2" xfId="25013" hidden="1"/>
    <cellStyle name="Título 1 2" xfId="27072" hidden="1"/>
    <cellStyle name="Título 1 2" xfId="23747" hidden="1"/>
    <cellStyle name="Título 1 2" xfId="25806" hidden="1"/>
    <cellStyle name="Título 1 2" xfId="27075" hidden="1"/>
    <cellStyle name="Título 1 2" xfId="23215" hidden="1"/>
    <cellStyle name="Título 1 2" xfId="25808" hidden="1"/>
    <cellStyle name="Título 1 2" xfId="23223" hidden="1"/>
    <cellStyle name="Título 1 2" xfId="26856" hidden="1"/>
    <cellStyle name="Título 1 2" xfId="11047" hidden="1"/>
    <cellStyle name="Título 1 2" xfId="26538" hidden="1"/>
    <cellStyle name="Título 1 2" xfId="23211" hidden="1"/>
    <cellStyle name="Título 1 2" xfId="25288" hidden="1"/>
    <cellStyle name="Título 1 2" xfId="27085" hidden="1"/>
    <cellStyle name="Título 1 2" xfId="25287" hidden="1"/>
    <cellStyle name="Título 1 2" xfId="26286" hidden="1"/>
    <cellStyle name="Título 1 2" xfId="23819" hidden="1"/>
    <cellStyle name="Título 1 2" xfId="26424" hidden="1"/>
    <cellStyle name="Título 1 2" xfId="28427" hidden="1"/>
    <cellStyle name="Título 1 2" xfId="27071" hidden="1"/>
    <cellStyle name="Título 1 2" xfId="28437" hidden="1"/>
    <cellStyle name="Título 1 2" xfId="26291" hidden="1"/>
    <cellStyle name="Título 1 2" xfId="28443" hidden="1"/>
    <cellStyle name="Título 1 2" xfId="28436" hidden="1"/>
    <cellStyle name="Título 1 2" xfId="28634" hidden="1"/>
    <cellStyle name="Título 1 2" xfId="28645" hidden="1"/>
    <cellStyle name="Título 1 2" xfId="28632" hidden="1"/>
    <cellStyle name="Título 1 2" xfId="28654" hidden="1"/>
    <cellStyle name="Título 1 2" xfId="28630" hidden="1"/>
    <cellStyle name="Título 1 2" xfId="28663" hidden="1"/>
    <cellStyle name="Título 1 2" xfId="28628" hidden="1"/>
    <cellStyle name="Título 1 2" xfId="28671" hidden="1"/>
    <cellStyle name="Título 1 2" xfId="28621" hidden="1"/>
    <cellStyle name="Título 1 2" xfId="28681" hidden="1"/>
    <cellStyle name="Título 1 2" xfId="28626" hidden="1"/>
    <cellStyle name="Título 1 2" xfId="28691" hidden="1"/>
    <cellStyle name="Título 1 2" xfId="28623" hidden="1"/>
    <cellStyle name="Título 1 2" xfId="28698" hidden="1"/>
    <cellStyle name="Título 1 2" xfId="28677" hidden="1"/>
    <cellStyle name="Título 1 2" xfId="28708" hidden="1"/>
    <cellStyle name="Título 1 2" xfId="28687" hidden="1"/>
    <cellStyle name="Título 1 2" xfId="28714" hidden="1"/>
    <cellStyle name="Título 1 2" xfId="28707" hidden="1"/>
    <cellStyle name="Título 1 2" xfId="28579" hidden="1"/>
    <cellStyle name="Título 1 2" xfId="28487" hidden="1"/>
    <cellStyle name="Título 1 2" xfId="28726" hidden="1"/>
    <cellStyle name="Título 1 2" xfId="28486" hidden="1"/>
    <cellStyle name="Título 1 2" xfId="28731" hidden="1"/>
    <cellStyle name="Título 1 2" xfId="28482" hidden="1"/>
    <cellStyle name="Título 1 2" xfId="28456" hidden="1"/>
    <cellStyle name="Título 1 2" xfId="28509" hidden="1"/>
    <cellStyle name="Título 1 2" xfId="28588" hidden="1"/>
    <cellStyle name="Título 1 2" xfId="28505" hidden="1"/>
    <cellStyle name="Título 1 2" xfId="28496" hidden="1"/>
    <cellStyle name="Título 1 2" xfId="28495" hidden="1"/>
    <cellStyle name="Título 1 2" xfId="28497" hidden="1"/>
    <cellStyle name="Título 1 2" xfId="28728" hidden="1"/>
    <cellStyle name="Título 1 2" xfId="28555" hidden="1"/>
    <cellStyle name="Título 1 2" xfId="28617" hidden="1"/>
    <cellStyle name="Título 1 2" xfId="28499" hidden="1"/>
    <cellStyle name="Título 1 2" xfId="28527" hidden="1"/>
    <cellStyle name="Título 1 2" xfId="28618" hidden="1"/>
    <cellStyle name="Título 1 2" xfId="25289" hidden="1"/>
    <cellStyle name="Título 1 2" xfId="28513" hidden="1"/>
    <cellStyle name="Título 1 2" xfId="28582" hidden="1"/>
    <cellStyle name="Título 1 2" xfId="28563" hidden="1"/>
    <cellStyle name="Título 1 2" xfId="28479" hidden="1"/>
    <cellStyle name="Título 1 2" xfId="28466" hidden="1"/>
    <cellStyle name="Título 1 2" xfId="28538" hidden="1"/>
    <cellStyle name="Título 1 2" xfId="28552" hidden="1"/>
    <cellStyle name="Título 1 2" xfId="28578" hidden="1"/>
    <cellStyle name="Título 1 2" xfId="28591" hidden="1"/>
    <cellStyle name="Título 1 2" xfId="28475" hidden="1"/>
    <cellStyle name="Título 1 2" xfId="28506" hidden="1"/>
    <cellStyle name="Título 1 2" xfId="28556" hidden="1"/>
    <cellStyle name="Título 1 2" xfId="28522" hidden="1"/>
    <cellStyle name="Título 1 2" xfId="28503" hidden="1"/>
    <cellStyle name="Título 1 2" xfId="28568" hidden="1"/>
    <cellStyle name="Título 1 2" xfId="28474" hidden="1"/>
    <cellStyle name="Título 1 2" xfId="28586" hidden="1"/>
    <cellStyle name="Título 1 2" xfId="28471" hidden="1"/>
    <cellStyle name="Título 1 2" xfId="28751" hidden="1"/>
    <cellStyle name="Título 1 2" xfId="28762" hidden="1"/>
    <cellStyle name="Título 1 2" xfId="28749" hidden="1"/>
    <cellStyle name="Título 1 2" xfId="28771" hidden="1"/>
    <cellStyle name="Título 1 2" xfId="28747" hidden="1"/>
    <cellStyle name="Título 1 2" xfId="28780" hidden="1"/>
    <cellStyle name="Título 1 2" xfId="28745" hidden="1"/>
    <cellStyle name="Título 1 2" xfId="28788" hidden="1"/>
    <cellStyle name="Título 1 2" xfId="28739" hidden="1"/>
    <cellStyle name="Título 1 2" xfId="28798" hidden="1"/>
    <cellStyle name="Título 1 2" xfId="28743" hidden="1"/>
    <cellStyle name="Título 1 2" xfId="28808" hidden="1"/>
    <cellStyle name="Título 1 2" xfId="28740" hidden="1"/>
    <cellStyle name="Título 1 2" xfId="28815" hidden="1"/>
    <cellStyle name="Título 1 2" xfId="28794" hidden="1"/>
    <cellStyle name="Título 1 2" xfId="28825" hidden="1"/>
    <cellStyle name="Título 1 2" xfId="28804" hidden="1"/>
    <cellStyle name="Título 1 2" xfId="28831" hidden="1"/>
    <cellStyle name="Título 1 2" xfId="28824" hidden="1"/>
    <cellStyle name="Título 1 2" xfId="28853" hidden="1"/>
    <cellStyle name="Título 1 2" xfId="28864" hidden="1"/>
    <cellStyle name="Título 1 2" xfId="28851" hidden="1"/>
    <cellStyle name="Título 1 2" xfId="28873" hidden="1"/>
    <cellStyle name="Título 1 2" xfId="28849" hidden="1"/>
    <cellStyle name="Título 1 2" xfId="28882" hidden="1"/>
    <cellStyle name="Título 1 2" xfId="28847" hidden="1"/>
    <cellStyle name="Título 1 2" xfId="28890" hidden="1"/>
    <cellStyle name="Título 1 2" xfId="28841" hidden="1"/>
    <cellStyle name="Título 1 2" xfId="28900" hidden="1"/>
    <cellStyle name="Título 1 2" xfId="28845" hidden="1"/>
    <cellStyle name="Título 1 2" xfId="28910" hidden="1"/>
    <cellStyle name="Título 1 2" xfId="28842" hidden="1"/>
    <cellStyle name="Título 1 2" xfId="28917" hidden="1"/>
    <cellStyle name="Título 1 2" xfId="28896" hidden="1"/>
    <cellStyle name="Título 1 2" xfId="28927" hidden="1"/>
    <cellStyle name="Título 1 2" xfId="28906" hidden="1"/>
    <cellStyle name="Título 1 2" xfId="28933" hidden="1"/>
    <cellStyle name="Título 1 2" xfId="28926" hidden="1"/>
    <cellStyle name="Título 1 2" xfId="29124" hidden="1"/>
    <cellStyle name="Título 1 2" xfId="29135" hidden="1"/>
    <cellStyle name="Título 1 2" xfId="29122" hidden="1"/>
    <cellStyle name="Título 1 2" xfId="29144" hidden="1"/>
    <cellStyle name="Título 1 2" xfId="29120" hidden="1"/>
    <cellStyle name="Título 1 2" xfId="29153" hidden="1"/>
    <cellStyle name="Título 1 2" xfId="29118" hidden="1"/>
    <cellStyle name="Título 1 2" xfId="29161" hidden="1"/>
    <cellStyle name="Título 1 2" xfId="29111" hidden="1"/>
    <cellStyle name="Título 1 2" xfId="29171" hidden="1"/>
    <cellStyle name="Título 1 2" xfId="29116" hidden="1"/>
    <cellStyle name="Título 1 2" xfId="29181" hidden="1"/>
    <cellStyle name="Título 1 2" xfId="29113" hidden="1"/>
    <cellStyle name="Título 1 2" xfId="29188" hidden="1"/>
    <cellStyle name="Título 1 2" xfId="29167" hidden="1"/>
    <cellStyle name="Título 1 2" xfId="29198" hidden="1"/>
    <cellStyle name="Título 1 2" xfId="29177" hidden="1"/>
    <cellStyle name="Título 1 2" xfId="29204" hidden="1"/>
    <cellStyle name="Título 1 2" xfId="29197" hidden="1"/>
    <cellStyle name="Título 1 2" xfId="29069" hidden="1"/>
    <cellStyle name="Título 1 2" xfId="28977" hidden="1"/>
    <cellStyle name="Título 1 2" xfId="29216" hidden="1"/>
    <cellStyle name="Título 1 2" xfId="28976" hidden="1"/>
    <cellStyle name="Título 1 2" xfId="29221" hidden="1"/>
    <cellStyle name="Título 1 2" xfId="28972" hidden="1"/>
    <cellStyle name="Título 1 2" xfId="28946" hidden="1"/>
    <cellStyle name="Título 1 2" xfId="28999" hidden="1"/>
    <cellStyle name="Título 1 2" xfId="29078" hidden="1"/>
    <cellStyle name="Título 1 2" xfId="28995" hidden="1"/>
    <cellStyle name="Título 1 2" xfId="28986" hidden="1"/>
    <cellStyle name="Título 1 2" xfId="28985" hidden="1"/>
    <cellStyle name="Título 1 2" xfId="28987" hidden="1"/>
    <cellStyle name="Título 1 2" xfId="29218" hidden="1"/>
    <cellStyle name="Título 1 2" xfId="29045" hidden="1"/>
    <cellStyle name="Título 1 2" xfId="29107" hidden="1"/>
    <cellStyle name="Título 1 2" xfId="28989" hidden="1"/>
    <cellStyle name="Título 1 2" xfId="29017" hidden="1"/>
    <cellStyle name="Título 1 2" xfId="29108" hidden="1"/>
    <cellStyle name="Título 1 2" xfId="28838" hidden="1"/>
    <cellStyle name="Título 1 2" xfId="29003" hidden="1"/>
    <cellStyle name="Título 1 2" xfId="29072" hidden="1"/>
    <cellStyle name="Título 1 2" xfId="29053" hidden="1"/>
    <cellStyle name="Título 1 2" xfId="28969" hidden="1"/>
    <cellStyle name="Título 1 2" xfId="28956" hidden="1"/>
    <cellStyle name="Título 1 2" xfId="29028" hidden="1"/>
    <cellStyle name="Título 1 2" xfId="29042" hidden="1"/>
    <cellStyle name="Título 1 2" xfId="29068" hidden="1"/>
    <cellStyle name="Título 1 2" xfId="29081" hidden="1"/>
    <cellStyle name="Título 1 2" xfId="28965" hidden="1"/>
    <cellStyle name="Título 1 2" xfId="28996" hidden="1"/>
    <cellStyle name="Título 1 2" xfId="29046" hidden="1"/>
    <cellStyle name="Título 1 2" xfId="29012" hidden="1"/>
    <cellStyle name="Título 1 2" xfId="28993" hidden="1"/>
    <cellStyle name="Título 1 2" xfId="29058" hidden="1"/>
    <cellStyle name="Título 1 2" xfId="28964" hidden="1"/>
    <cellStyle name="Título 1 2" xfId="29076" hidden="1"/>
    <cellStyle name="Título 1 2" xfId="28961" hidden="1"/>
    <cellStyle name="Título 1 2" xfId="29241" hidden="1"/>
    <cellStyle name="Título 1 2" xfId="29252" hidden="1"/>
    <cellStyle name="Título 1 2" xfId="29239" hidden="1"/>
    <cellStyle name="Título 1 2" xfId="29261" hidden="1"/>
    <cellStyle name="Título 1 2" xfId="29237" hidden="1"/>
    <cellStyle name="Título 1 2" xfId="29270" hidden="1"/>
    <cellStyle name="Título 1 2" xfId="29235" hidden="1"/>
    <cellStyle name="Título 1 2" xfId="29278" hidden="1"/>
    <cellStyle name="Título 1 2" xfId="29229" hidden="1"/>
    <cellStyle name="Título 1 2" xfId="29288" hidden="1"/>
    <cellStyle name="Título 1 2" xfId="29233" hidden="1"/>
    <cellStyle name="Título 1 2" xfId="29298" hidden="1"/>
    <cellStyle name="Título 1 2" xfId="29230" hidden="1"/>
    <cellStyle name="Título 1 2" xfId="29305" hidden="1"/>
    <cellStyle name="Título 1 2" xfId="29284" hidden="1"/>
    <cellStyle name="Título 1 2" xfId="29315" hidden="1"/>
    <cellStyle name="Título 1 2" xfId="29294" hidden="1"/>
    <cellStyle name="Título 1 2" xfId="29321" hidden="1"/>
    <cellStyle name="Título 1 2" xfId="29314" hidden="1"/>
    <cellStyle name="Título 1 2" xfId="29343" hidden="1"/>
    <cellStyle name="Título 1 2" xfId="29354" hidden="1"/>
    <cellStyle name="Título 1 2" xfId="29341" hidden="1"/>
    <cellStyle name="Título 1 2" xfId="29363" hidden="1"/>
    <cellStyle name="Título 1 2" xfId="29339" hidden="1"/>
    <cellStyle name="Título 1 2" xfId="29372" hidden="1"/>
    <cellStyle name="Título 1 2" xfId="29337" hidden="1"/>
    <cellStyle name="Título 1 2" xfId="29380" hidden="1"/>
    <cellStyle name="Título 1 2" xfId="29331" hidden="1"/>
    <cellStyle name="Título 1 2" xfId="29390" hidden="1"/>
    <cellStyle name="Título 1 2" xfId="29335" hidden="1"/>
    <cellStyle name="Título 1 2" xfId="29400" hidden="1"/>
    <cellStyle name="Título 1 2" xfId="29332" hidden="1"/>
    <cellStyle name="Título 1 2" xfId="29407" hidden="1"/>
    <cellStyle name="Título 1 2" xfId="29386" hidden="1"/>
    <cellStyle name="Título 1 2" xfId="29417" hidden="1"/>
    <cellStyle name="Título 1 2" xfId="29396" hidden="1"/>
    <cellStyle name="Título 1 2" xfId="29423" hidden="1"/>
    <cellStyle name="Título 1 2" xfId="29416" hidden="1"/>
    <cellStyle name="Título 1 2" xfId="29614" hidden="1"/>
    <cellStyle name="Título 1 2" xfId="29625" hidden="1"/>
    <cellStyle name="Título 1 2" xfId="29612" hidden="1"/>
    <cellStyle name="Título 1 2" xfId="29634" hidden="1"/>
    <cellStyle name="Título 1 2" xfId="29610" hidden="1"/>
    <cellStyle name="Título 1 2" xfId="29643" hidden="1"/>
    <cellStyle name="Título 1 2" xfId="29608" hidden="1"/>
    <cellStyle name="Título 1 2" xfId="29651" hidden="1"/>
    <cellStyle name="Título 1 2" xfId="29601" hidden="1"/>
    <cellStyle name="Título 1 2" xfId="29661" hidden="1"/>
    <cellStyle name="Título 1 2" xfId="29606" hidden="1"/>
    <cellStyle name="Título 1 2" xfId="29671" hidden="1"/>
    <cellStyle name="Título 1 2" xfId="29603" hidden="1"/>
    <cellStyle name="Título 1 2" xfId="29678" hidden="1"/>
    <cellStyle name="Título 1 2" xfId="29657" hidden="1"/>
    <cellStyle name="Título 1 2" xfId="29688" hidden="1"/>
    <cellStyle name="Título 1 2" xfId="29667" hidden="1"/>
    <cellStyle name="Título 1 2" xfId="29694" hidden="1"/>
    <cellStyle name="Título 1 2" xfId="29687" hidden="1"/>
    <cellStyle name="Título 1 2" xfId="29559" hidden="1"/>
    <cellStyle name="Título 1 2" xfId="29467" hidden="1"/>
    <cellStyle name="Título 1 2" xfId="29706" hidden="1"/>
    <cellStyle name="Título 1 2" xfId="29466" hidden="1"/>
    <cellStyle name="Título 1 2" xfId="29711" hidden="1"/>
    <cellStyle name="Título 1 2" xfId="29462" hidden="1"/>
    <cellStyle name="Título 1 2" xfId="29436" hidden="1"/>
    <cellStyle name="Título 1 2" xfId="29489" hidden="1"/>
    <cellStyle name="Título 1 2" xfId="29568" hidden="1"/>
    <cellStyle name="Título 1 2" xfId="29485" hidden="1"/>
    <cellStyle name="Título 1 2" xfId="29476" hidden="1"/>
    <cellStyle name="Título 1 2" xfId="29475" hidden="1"/>
    <cellStyle name="Título 1 2" xfId="29477" hidden="1"/>
    <cellStyle name="Título 1 2" xfId="29708" hidden="1"/>
    <cellStyle name="Título 1 2" xfId="29535" hidden="1"/>
    <cellStyle name="Título 1 2" xfId="29597" hidden="1"/>
    <cellStyle name="Título 1 2" xfId="29479" hidden="1"/>
    <cellStyle name="Título 1 2" xfId="29507" hidden="1"/>
    <cellStyle name="Título 1 2" xfId="29598" hidden="1"/>
    <cellStyle name="Título 1 2" xfId="29328" hidden="1"/>
    <cellStyle name="Título 1 2" xfId="29493" hidden="1"/>
    <cellStyle name="Título 1 2" xfId="29562" hidden="1"/>
    <cellStyle name="Título 1 2" xfId="29543" hidden="1"/>
    <cellStyle name="Título 1 2" xfId="29459" hidden="1"/>
    <cellStyle name="Título 1 2" xfId="29446" hidden="1"/>
    <cellStyle name="Título 1 2" xfId="29518" hidden="1"/>
    <cellStyle name="Título 1 2" xfId="29532" hidden="1"/>
    <cellStyle name="Título 1 2" xfId="29558" hidden="1"/>
    <cellStyle name="Título 1 2" xfId="29571" hidden="1"/>
    <cellStyle name="Título 1 2" xfId="29455" hidden="1"/>
    <cellStyle name="Título 1 2" xfId="29486" hidden="1"/>
    <cellStyle name="Título 1 2" xfId="29536" hidden="1"/>
    <cellStyle name="Título 1 2" xfId="29502" hidden="1"/>
    <cellStyle name="Título 1 2" xfId="29483" hidden="1"/>
    <cellStyle name="Título 1 2" xfId="29548" hidden="1"/>
    <cellStyle name="Título 1 2" xfId="29454" hidden="1"/>
    <cellStyle name="Título 1 2" xfId="29566" hidden="1"/>
    <cellStyle name="Título 1 2" xfId="29451" hidden="1"/>
    <cellStyle name="Título 1 2" xfId="29731" hidden="1"/>
    <cellStyle name="Título 1 2" xfId="29742" hidden="1"/>
    <cellStyle name="Título 1 2" xfId="29729" hidden="1"/>
    <cellStyle name="Título 1 2" xfId="29751" hidden="1"/>
    <cellStyle name="Título 1 2" xfId="29727" hidden="1"/>
    <cellStyle name="Título 1 2" xfId="29760" hidden="1"/>
    <cellStyle name="Título 1 2" xfId="29725" hidden="1"/>
    <cellStyle name="Título 1 2" xfId="29768" hidden="1"/>
    <cellStyle name="Título 1 2" xfId="29719" hidden="1"/>
    <cellStyle name="Título 1 2" xfId="29778" hidden="1"/>
    <cellStyle name="Título 1 2" xfId="29723" hidden="1"/>
    <cellStyle name="Título 1 2" xfId="29788" hidden="1"/>
    <cellStyle name="Título 1 2" xfId="29720" hidden="1"/>
    <cellStyle name="Título 1 2" xfId="29795" hidden="1"/>
    <cellStyle name="Título 1 2" xfId="29774" hidden="1"/>
    <cellStyle name="Título 1 2" xfId="29805" hidden="1"/>
    <cellStyle name="Título 1 2" xfId="29784" hidden="1"/>
    <cellStyle name="Título 1 2" xfId="29811" hidden="1"/>
    <cellStyle name="Título 1 2" xfId="29804" hidden="1"/>
    <cellStyle name="Título 1 2" xfId="29833" hidden="1"/>
    <cellStyle name="Título 1 2" xfId="29844" hidden="1"/>
    <cellStyle name="Título 1 2" xfId="29831" hidden="1"/>
    <cellStyle name="Título 1 2" xfId="29853" hidden="1"/>
    <cellStyle name="Título 1 2" xfId="29829" hidden="1"/>
    <cellStyle name="Título 1 2" xfId="29862" hidden="1"/>
    <cellStyle name="Título 1 2" xfId="29827" hidden="1"/>
    <cellStyle name="Título 1 2" xfId="29870" hidden="1"/>
    <cellStyle name="Título 1 2" xfId="29821" hidden="1"/>
    <cellStyle name="Título 1 2" xfId="29880" hidden="1"/>
    <cellStyle name="Título 1 2" xfId="29825" hidden="1"/>
    <cellStyle name="Título 1 2" xfId="29890" hidden="1"/>
    <cellStyle name="Título 1 2" xfId="29822" hidden="1"/>
    <cellStyle name="Título 1 2" xfId="29897" hidden="1"/>
    <cellStyle name="Título 1 2" xfId="29876" hidden="1"/>
    <cellStyle name="Título 1 2" xfId="29907" hidden="1"/>
    <cellStyle name="Título 1 2" xfId="29886" hidden="1"/>
    <cellStyle name="Título 1 2" xfId="29913" hidden="1"/>
    <cellStyle name="Título 1 2" xfId="29906" hidden="1"/>
    <cellStyle name="Título 1 2" xfId="30104" hidden="1"/>
    <cellStyle name="Título 1 2" xfId="30115" hidden="1"/>
    <cellStyle name="Título 1 2" xfId="30102" hidden="1"/>
    <cellStyle name="Título 1 2" xfId="30124" hidden="1"/>
    <cellStyle name="Título 1 2" xfId="30100" hidden="1"/>
    <cellStyle name="Título 1 2" xfId="30133" hidden="1"/>
    <cellStyle name="Título 1 2" xfId="30098" hidden="1"/>
    <cellStyle name="Título 1 2" xfId="30141" hidden="1"/>
    <cellStyle name="Título 1 2" xfId="30091" hidden="1"/>
    <cellStyle name="Título 1 2" xfId="30151" hidden="1"/>
    <cellStyle name="Título 1 2" xfId="30096" hidden="1"/>
    <cellStyle name="Título 1 2" xfId="30161" hidden="1"/>
    <cellStyle name="Título 1 2" xfId="30093" hidden="1"/>
    <cellStyle name="Título 1 2" xfId="30168" hidden="1"/>
    <cellStyle name="Título 1 2" xfId="30147" hidden="1"/>
    <cellStyle name="Título 1 2" xfId="30178" hidden="1"/>
    <cellStyle name="Título 1 2" xfId="30157" hidden="1"/>
    <cellStyle name="Título 1 2" xfId="30184" hidden="1"/>
    <cellStyle name="Título 1 2" xfId="30177" hidden="1"/>
    <cellStyle name="Título 1 2" xfId="30049" hidden="1"/>
    <cellStyle name="Título 1 2" xfId="29957" hidden="1"/>
    <cellStyle name="Título 1 2" xfId="30196" hidden="1"/>
    <cellStyle name="Título 1 2" xfId="29956" hidden="1"/>
    <cellStyle name="Título 1 2" xfId="30201" hidden="1"/>
    <cellStyle name="Título 1 2" xfId="29952" hidden="1"/>
    <cellStyle name="Título 1 2" xfId="29926" hidden="1"/>
    <cellStyle name="Título 1 2" xfId="29979" hidden="1"/>
    <cellStyle name="Título 1 2" xfId="30058" hidden="1"/>
    <cellStyle name="Título 1 2" xfId="29975" hidden="1"/>
    <cellStyle name="Título 1 2" xfId="29966" hidden="1"/>
    <cellStyle name="Título 1 2" xfId="29965" hidden="1"/>
    <cellStyle name="Título 1 2" xfId="29967" hidden="1"/>
    <cellStyle name="Título 1 2" xfId="30198" hidden="1"/>
    <cellStyle name="Título 1 2" xfId="30025" hidden="1"/>
    <cellStyle name="Título 1 2" xfId="30087" hidden="1"/>
    <cellStyle name="Título 1 2" xfId="29969" hidden="1"/>
    <cellStyle name="Título 1 2" xfId="29997" hidden="1"/>
    <cellStyle name="Título 1 2" xfId="30088" hidden="1"/>
    <cellStyle name="Título 1 2" xfId="29818" hidden="1"/>
    <cellStyle name="Título 1 2" xfId="29983" hidden="1"/>
    <cellStyle name="Título 1 2" xfId="30052" hidden="1"/>
    <cellStyle name="Título 1 2" xfId="30033" hidden="1"/>
    <cellStyle name="Título 1 2" xfId="29949" hidden="1"/>
    <cellStyle name="Título 1 2" xfId="29936" hidden="1"/>
    <cellStyle name="Título 1 2" xfId="30008" hidden="1"/>
    <cellStyle name="Título 1 2" xfId="30022" hidden="1"/>
    <cellStyle name="Título 1 2" xfId="30048" hidden="1"/>
    <cellStyle name="Título 1 2" xfId="30061" hidden="1"/>
    <cellStyle name="Título 1 2" xfId="29945" hidden="1"/>
    <cellStyle name="Título 1 2" xfId="29976" hidden="1"/>
    <cellStyle name="Título 1 2" xfId="30026" hidden="1"/>
    <cellStyle name="Título 1 2" xfId="29992" hidden="1"/>
    <cellStyle name="Título 1 2" xfId="29973" hidden="1"/>
    <cellStyle name="Título 1 2" xfId="30038" hidden="1"/>
    <cellStyle name="Título 1 2" xfId="29944" hidden="1"/>
    <cellStyle name="Título 1 2" xfId="30056" hidden="1"/>
    <cellStyle name="Título 1 2" xfId="29941" hidden="1"/>
    <cellStyle name="Título 1 2" xfId="30221" hidden="1"/>
    <cellStyle name="Título 1 2" xfId="30232" hidden="1"/>
    <cellStyle name="Título 1 2" xfId="30219" hidden="1"/>
    <cellStyle name="Título 1 2" xfId="30241" hidden="1"/>
    <cellStyle name="Título 1 2" xfId="30217" hidden="1"/>
    <cellStyle name="Título 1 2" xfId="30250" hidden="1"/>
    <cellStyle name="Título 1 2" xfId="30215" hidden="1"/>
    <cellStyle name="Título 1 2" xfId="30258" hidden="1"/>
    <cellStyle name="Título 1 2" xfId="30209" hidden="1"/>
    <cellStyle name="Título 1 2" xfId="30268" hidden="1"/>
    <cellStyle name="Título 1 2" xfId="30213" hidden="1"/>
    <cellStyle name="Título 1 2" xfId="30278" hidden="1"/>
    <cellStyle name="Título 1 2" xfId="30210" hidden="1"/>
    <cellStyle name="Título 1 2" xfId="30285" hidden="1"/>
    <cellStyle name="Título 1 2" xfId="30264" hidden="1"/>
    <cellStyle name="Título 1 2" xfId="30295" hidden="1"/>
    <cellStyle name="Título 1 2" xfId="30274" hidden="1"/>
    <cellStyle name="Título 1 2" xfId="30301" hidden="1"/>
    <cellStyle name="Título 1 2" xfId="30294" hidden="1"/>
    <cellStyle name="Título 1 2" xfId="30323" hidden="1"/>
    <cellStyle name="Título 1 2" xfId="30334" hidden="1"/>
    <cellStyle name="Título 1 2" xfId="30321" hidden="1"/>
    <cellStyle name="Título 1 2" xfId="30343" hidden="1"/>
    <cellStyle name="Título 1 2" xfId="30319" hidden="1"/>
    <cellStyle name="Título 1 2" xfId="30352" hidden="1"/>
    <cellStyle name="Título 1 2" xfId="30317" hidden="1"/>
    <cellStyle name="Título 1 2" xfId="30360" hidden="1"/>
    <cellStyle name="Título 1 2" xfId="30311" hidden="1"/>
    <cellStyle name="Título 1 2" xfId="30370" hidden="1"/>
    <cellStyle name="Título 1 2" xfId="30315" hidden="1"/>
    <cellStyle name="Título 1 2" xfId="30380" hidden="1"/>
    <cellStyle name="Título 1 2" xfId="30312" hidden="1"/>
    <cellStyle name="Título 1 2" xfId="30387" hidden="1"/>
    <cellStyle name="Título 1 2" xfId="30366" hidden="1"/>
    <cellStyle name="Título 1 2" xfId="30397" hidden="1"/>
    <cellStyle name="Título 1 2" xfId="30376" hidden="1"/>
    <cellStyle name="Título 1 2" xfId="30403" hidden="1"/>
    <cellStyle name="Título 1 2" xfId="30396" hidden="1"/>
    <cellStyle name="Título 1 2" xfId="30594" hidden="1"/>
    <cellStyle name="Título 1 2" xfId="30605" hidden="1"/>
    <cellStyle name="Título 1 2" xfId="30592" hidden="1"/>
    <cellStyle name="Título 1 2" xfId="30614" hidden="1"/>
    <cellStyle name="Título 1 2" xfId="30590" hidden="1"/>
    <cellStyle name="Título 1 2" xfId="30623" hidden="1"/>
    <cellStyle name="Título 1 2" xfId="30588" hidden="1"/>
    <cellStyle name="Título 1 2" xfId="30631" hidden="1"/>
    <cellStyle name="Título 1 2" xfId="30581" hidden="1"/>
    <cellStyle name="Título 1 2" xfId="30641" hidden="1"/>
    <cellStyle name="Título 1 2" xfId="30586" hidden="1"/>
    <cellStyle name="Título 1 2" xfId="30651" hidden="1"/>
    <cellStyle name="Título 1 2" xfId="30583" hidden="1"/>
    <cellStyle name="Título 1 2" xfId="30658" hidden="1"/>
    <cellStyle name="Título 1 2" xfId="30637" hidden="1"/>
    <cellStyle name="Título 1 2" xfId="30668" hidden="1"/>
    <cellStyle name="Título 1 2" xfId="30647" hidden="1"/>
    <cellStyle name="Título 1 2" xfId="30674" hidden="1"/>
    <cellStyle name="Título 1 2" xfId="30667" hidden="1"/>
    <cellStyle name="Título 1 2" xfId="30539" hidden="1"/>
    <cellStyle name="Título 1 2" xfId="30447" hidden="1"/>
    <cellStyle name="Título 1 2" xfId="30686" hidden="1"/>
    <cellStyle name="Título 1 2" xfId="30446" hidden="1"/>
    <cellStyle name="Título 1 2" xfId="30691" hidden="1"/>
    <cellStyle name="Título 1 2" xfId="30442" hidden="1"/>
    <cellStyle name="Título 1 2" xfId="30416" hidden="1"/>
    <cellStyle name="Título 1 2" xfId="30469" hidden="1"/>
    <cellStyle name="Título 1 2" xfId="30548" hidden="1"/>
    <cellStyle name="Título 1 2" xfId="30465" hidden="1"/>
    <cellStyle name="Título 1 2" xfId="30456" hidden="1"/>
    <cellStyle name="Título 1 2" xfId="30455" hidden="1"/>
    <cellStyle name="Título 1 2" xfId="30457" hidden="1"/>
    <cellStyle name="Título 1 2" xfId="30688" hidden="1"/>
    <cellStyle name="Título 1 2" xfId="30515" hidden="1"/>
    <cellStyle name="Título 1 2" xfId="30577" hidden="1"/>
    <cellStyle name="Título 1 2" xfId="30459" hidden="1"/>
    <cellStyle name="Título 1 2" xfId="30487" hidden="1"/>
    <cellStyle name="Título 1 2" xfId="30578" hidden="1"/>
    <cellStyle name="Título 1 2" xfId="30308" hidden="1"/>
    <cellStyle name="Título 1 2" xfId="30473" hidden="1"/>
    <cellStyle name="Título 1 2" xfId="30542" hidden="1"/>
    <cellStyle name="Título 1 2" xfId="30523" hidden="1"/>
    <cellStyle name="Título 1 2" xfId="30439" hidden="1"/>
    <cellStyle name="Título 1 2" xfId="30426" hidden="1"/>
    <cellStyle name="Título 1 2" xfId="30498" hidden="1"/>
    <cellStyle name="Título 1 2" xfId="30512" hidden="1"/>
    <cellStyle name="Título 1 2" xfId="30538" hidden="1"/>
    <cellStyle name="Título 1 2" xfId="30551" hidden="1"/>
    <cellStyle name="Título 1 2" xfId="30435" hidden="1"/>
    <cellStyle name="Título 1 2" xfId="30466" hidden="1"/>
    <cellStyle name="Título 1 2" xfId="30516" hidden="1"/>
    <cellStyle name="Título 1 2" xfId="30482" hidden="1"/>
    <cellStyle name="Título 1 2" xfId="30463" hidden="1"/>
    <cellStyle name="Título 1 2" xfId="30528" hidden="1"/>
    <cellStyle name="Título 1 2" xfId="30434" hidden="1"/>
    <cellStyle name="Título 1 2" xfId="30546" hidden="1"/>
    <cellStyle name="Título 1 2" xfId="30431" hidden="1"/>
    <cellStyle name="Título 1 2" xfId="26656" hidden="1"/>
    <cellStyle name="Título 1 2" xfId="26226" hidden="1"/>
    <cellStyle name="Título 1 2" xfId="23411" hidden="1"/>
    <cellStyle name="Título 1 2" xfId="25882" hidden="1"/>
    <cellStyle name="Título 1 2" xfId="23170" hidden="1"/>
    <cellStyle name="Título 1 2" xfId="26922" hidden="1"/>
    <cellStyle name="Título 1 2" xfId="26429" hidden="1"/>
    <cellStyle name="Título 1 2" xfId="27899" hidden="1"/>
    <cellStyle name="Título 1 2" xfId="21881" hidden="1"/>
    <cellStyle name="Título 1 2" xfId="23169" hidden="1"/>
    <cellStyle name="Título 1 2" xfId="22572" hidden="1"/>
    <cellStyle name="Título 1 2" xfId="27897" hidden="1"/>
    <cellStyle name="Título 1 2" xfId="26629" hidden="1"/>
    <cellStyle name="Título 1 2" xfId="26040" hidden="1"/>
    <cellStyle name="Título 1 2" xfId="23693" hidden="1"/>
    <cellStyle name="Título 1 2" xfId="21796" hidden="1"/>
    <cellStyle name="Título 1 2" xfId="26704" hidden="1"/>
    <cellStyle name="Título 1 2" xfId="26447" hidden="1"/>
    <cellStyle name="Título 1 2" xfId="26955" hidden="1"/>
    <cellStyle name="Título 1 2" xfId="26950" hidden="1"/>
    <cellStyle name="Título 1 2" xfId="22557" hidden="1"/>
    <cellStyle name="Título 1 2" xfId="27178" hidden="1"/>
    <cellStyle name="Título 1 2" xfId="26224" hidden="1"/>
    <cellStyle name="Título 1 2" xfId="27250" hidden="1"/>
    <cellStyle name="Título 1 2" xfId="26098" hidden="1"/>
    <cellStyle name="Título 1 2" xfId="22705" hidden="1"/>
    <cellStyle name="Título 1 2" xfId="23907" hidden="1"/>
    <cellStyle name="Título 1 2" xfId="24231" hidden="1"/>
    <cellStyle name="Título 1 2" xfId="24467" hidden="1"/>
    <cellStyle name="Título 1 2" xfId="21779" hidden="1"/>
    <cellStyle name="Título 1 2" xfId="21820" hidden="1"/>
    <cellStyle name="Título 1 2" xfId="22914" hidden="1"/>
    <cellStyle name="Título 1 2" xfId="27450" hidden="1"/>
    <cellStyle name="Título 1 2" xfId="25451" hidden="1"/>
    <cellStyle name="Título 1 2" xfId="23381" hidden="1"/>
    <cellStyle name="Título 1 2" xfId="26490" hidden="1"/>
    <cellStyle name="Título 1 2" xfId="22480" hidden="1"/>
    <cellStyle name="Título 1 2" xfId="22909" hidden="1"/>
    <cellStyle name="Título 1 2" xfId="26983" hidden="1"/>
    <cellStyle name="Título 1 2" xfId="26794" hidden="1"/>
    <cellStyle name="Título 1 2" xfId="22339" hidden="1"/>
    <cellStyle name="Título 1 2" xfId="22463" hidden="1"/>
    <cellStyle name="Título 1 2" xfId="25942" hidden="1"/>
    <cellStyle name="Título 1 2" xfId="26068" hidden="1"/>
    <cellStyle name="Título 1 2" xfId="26465" hidden="1"/>
    <cellStyle name="Título 1 2" xfId="24481" hidden="1"/>
    <cellStyle name="Título 1 2" xfId="25846" hidden="1"/>
    <cellStyle name="Título 1 2" xfId="22191" hidden="1"/>
    <cellStyle name="Título 1 2" xfId="26376" hidden="1"/>
    <cellStyle name="Título 1 2" xfId="22436" hidden="1"/>
    <cellStyle name="Título 1 2" xfId="27823" hidden="1"/>
    <cellStyle name="Título 1 2" xfId="25176" hidden="1"/>
    <cellStyle name="Título 1 2" xfId="22200" hidden="1"/>
    <cellStyle name="Título 1 2" xfId="23912" hidden="1"/>
    <cellStyle name="Título 1 2" xfId="27825" hidden="1"/>
    <cellStyle name="Título 1 2" xfId="21753" hidden="1"/>
    <cellStyle name="Título 1 2" xfId="23668" hidden="1"/>
    <cellStyle name="Título 1 2" xfId="26918" hidden="1"/>
    <cellStyle name="Título 1 2" xfId="25901" hidden="1"/>
    <cellStyle name="Título 1 2" xfId="26957" hidden="1"/>
    <cellStyle name="Título 1 2" xfId="25146" hidden="1"/>
    <cellStyle name="Título 1 2" xfId="26517" hidden="1"/>
    <cellStyle name="Título 1 2" xfId="25667" hidden="1"/>
    <cellStyle name="Título 1 2" xfId="23667" hidden="1"/>
    <cellStyle name="Título 1 2" xfId="22234" hidden="1"/>
    <cellStyle name="Título 1 2" xfId="26268" hidden="1"/>
    <cellStyle name="Título 1 2" xfId="23102" hidden="1"/>
    <cellStyle name="Título 1 2" xfId="23081" hidden="1"/>
    <cellStyle name="Título 1 2" xfId="23857" hidden="1"/>
    <cellStyle name="Título 1 2" xfId="25241" hidden="1"/>
    <cellStyle name="Título 1 2" xfId="25106" hidden="1"/>
    <cellStyle name="Título 1 2" xfId="23366" hidden="1"/>
    <cellStyle name="Título 1 2" xfId="25784" hidden="1"/>
    <cellStyle name="Título 1 2" xfId="26078" hidden="1"/>
    <cellStyle name="Título 1 2" xfId="25126" hidden="1"/>
    <cellStyle name="Título 1 2" xfId="23642" hidden="1"/>
    <cellStyle name="Título 1 2" xfId="22667" hidden="1"/>
    <cellStyle name="Título 1 2" xfId="24475" hidden="1"/>
    <cellStyle name="Título 1 2" xfId="23966" hidden="1"/>
    <cellStyle name="Título 1 2" xfId="23569" hidden="1"/>
    <cellStyle name="Título 1 2" xfId="22125" hidden="1"/>
    <cellStyle name="Título 1 2" xfId="26938" hidden="1"/>
    <cellStyle name="Título 1 2" xfId="24497" hidden="1"/>
    <cellStyle name="Título 1 2" xfId="23458" hidden="1"/>
    <cellStyle name="Título 1 2" xfId="25944" hidden="1"/>
    <cellStyle name="Título 1 2" xfId="27822" hidden="1"/>
    <cellStyle name="Título 1 2" xfId="26962" hidden="1"/>
    <cellStyle name="Título 1 2" xfId="22058" hidden="1"/>
    <cellStyle name="Título 1 2" xfId="25539" hidden="1"/>
    <cellStyle name="Título 1 2" xfId="22594" hidden="1"/>
    <cellStyle name="Título 1 2" xfId="23376" hidden="1"/>
    <cellStyle name="Título 1 2" xfId="26804" hidden="1"/>
    <cellStyle name="Título 1 2" xfId="27295" hidden="1"/>
    <cellStyle name="Título 1 2" xfId="23711" hidden="1"/>
    <cellStyle name="Título 1 2" xfId="27159" hidden="1"/>
    <cellStyle name="Título 1 2" xfId="22659" hidden="1"/>
    <cellStyle name="Título 1 2" xfId="23452" hidden="1"/>
    <cellStyle name="Título 1 2" xfId="27832" hidden="1"/>
    <cellStyle name="Título 1 2" xfId="21937" hidden="1"/>
    <cellStyle name="Título 1 2" xfId="25693" hidden="1"/>
    <cellStyle name="Título 1 2" xfId="27327" hidden="1"/>
    <cellStyle name="Título 1 2" xfId="25994" hidden="1"/>
    <cellStyle name="Título 1 2" xfId="27830" hidden="1"/>
    <cellStyle name="Título 1 2" xfId="26501" hidden="1"/>
    <cellStyle name="Título 1 2" xfId="25508" hidden="1"/>
    <cellStyle name="Título 1 2" xfId="25939" hidden="1"/>
    <cellStyle name="Título 1 2" xfId="21910" hidden="1"/>
    <cellStyle name="Título 1 2" xfId="26341" hidden="1"/>
    <cellStyle name="Título 1 2" xfId="23367" hidden="1"/>
    <cellStyle name="Título 1 2" xfId="25521" hidden="1"/>
    <cellStyle name="Título 1 2" xfId="22154" hidden="1"/>
    <cellStyle name="Título 1 2" xfId="24490" hidden="1"/>
    <cellStyle name="Título 1 2" xfId="22754" hidden="1"/>
    <cellStyle name="Título 1 2" xfId="23608" hidden="1"/>
    <cellStyle name="Título 1 2" xfId="27036" hidden="1"/>
    <cellStyle name="Título 1 2" xfId="22759" hidden="1"/>
    <cellStyle name="Título 1 2" xfId="25185" hidden="1"/>
    <cellStyle name="Título 1 2" xfId="23881" hidden="1"/>
    <cellStyle name="Título 1 2" xfId="26449" hidden="1"/>
    <cellStyle name="Título 1 2" xfId="23838" hidden="1"/>
    <cellStyle name="Título 1 2" xfId="23574" hidden="1"/>
    <cellStyle name="Título 1 2" xfId="27010" hidden="1"/>
    <cellStyle name="Título 1 2" xfId="26959" hidden="1"/>
    <cellStyle name="Título 1 2" xfId="25669" hidden="1"/>
    <cellStyle name="Título 1 2" xfId="26595" hidden="1"/>
    <cellStyle name="Título 1 2" xfId="22764" hidden="1"/>
    <cellStyle name="Título 1 2" xfId="25455" hidden="1"/>
    <cellStyle name="Título 1 2" xfId="25243" hidden="1"/>
    <cellStyle name="Título 1 2" xfId="27319" hidden="1"/>
    <cellStyle name="Título 1 2" xfId="25104" hidden="1"/>
    <cellStyle name="Título 1 2" xfId="25740" hidden="1"/>
    <cellStyle name="Título 1 2" xfId="21938" hidden="1"/>
    <cellStyle name="Título 1 2" xfId="23989" hidden="1"/>
    <cellStyle name="Título 1 2" xfId="23432" hidden="1"/>
    <cellStyle name="Título 1 2" xfId="22225" hidden="1"/>
    <cellStyle name="Título 1 2" xfId="26468" hidden="1"/>
    <cellStyle name="Título 1 2" xfId="26908" hidden="1"/>
    <cellStyle name="Título 1 2" xfId="22668" hidden="1"/>
    <cellStyle name="Título 1 2" xfId="23030" hidden="1"/>
    <cellStyle name="Título 1 2" xfId="25113" hidden="1"/>
    <cellStyle name="Título 1 2" xfId="27869" hidden="1"/>
    <cellStyle name="Título 1 2" xfId="23623" hidden="1"/>
    <cellStyle name="Título 1 2" xfId="22615" hidden="1"/>
    <cellStyle name="Título 1 2" xfId="24139" hidden="1"/>
    <cellStyle name="Título 1 2" xfId="22202" hidden="1"/>
    <cellStyle name="Título 1 2" xfId="27873" hidden="1"/>
    <cellStyle name="Título 1 2" xfId="23543" hidden="1"/>
    <cellStyle name="Título 1 2" xfId="24132" hidden="1"/>
    <cellStyle name="Título 1 2" xfId="23319" hidden="1"/>
    <cellStyle name="Título 1 2" xfId="27867" hidden="1"/>
    <cellStyle name="Título 1 2" xfId="26047" hidden="1"/>
    <cellStyle name="Título 1 2" xfId="23799" hidden="1"/>
    <cellStyle name="Título 1 2" xfId="25845" hidden="1"/>
    <cellStyle name="Título 1 2" xfId="23365" hidden="1"/>
    <cellStyle name="Título 1 2" xfId="25183" hidden="1"/>
    <cellStyle name="Título 1 2" xfId="22224" hidden="1"/>
    <cellStyle name="Título 1 2" xfId="25234" hidden="1"/>
    <cellStyle name="Título 1 2" xfId="22907" hidden="1"/>
    <cellStyle name="Título 1 2" xfId="26640" hidden="1"/>
    <cellStyle name="Título 1 2" xfId="24171" hidden="1"/>
    <cellStyle name="Título 1 2" xfId="25112" hidden="1"/>
    <cellStyle name="Título 1 2" xfId="25449" hidden="1"/>
    <cellStyle name="Título 1 2" xfId="22155" hidden="1"/>
    <cellStyle name="Título 1 2" xfId="23634" hidden="1"/>
    <cellStyle name="Título 1 2" xfId="23663" hidden="1"/>
    <cellStyle name="Título 1 2" xfId="27027" hidden="1"/>
    <cellStyle name="Título 1 2" xfId="26774" hidden="1"/>
    <cellStyle name="Título 1 2" xfId="22614" hidden="1"/>
    <cellStyle name="Título 1 2" xfId="21852" hidden="1"/>
    <cellStyle name="Título 1 2" xfId="25705" hidden="1"/>
    <cellStyle name="Título 1 2" xfId="26043" hidden="1"/>
    <cellStyle name="Título 1 2" xfId="27831" hidden="1"/>
    <cellStyle name="Título 1 2" xfId="27002" hidden="1"/>
    <cellStyle name="Título 1 2" xfId="22568" hidden="1"/>
    <cellStyle name="Título 1 2" xfId="27204" hidden="1"/>
    <cellStyle name="Título 1 2" xfId="22397" hidden="1"/>
    <cellStyle name="Título 1 2" xfId="26092" hidden="1"/>
    <cellStyle name="Título 1 2" xfId="27180" hidden="1"/>
    <cellStyle name="Título 1 2" xfId="23075" hidden="1"/>
    <cellStyle name="Título 1 2" xfId="27968" hidden="1"/>
    <cellStyle name="Título 1 2" xfId="22468" hidden="1"/>
    <cellStyle name="Título 1 2" xfId="22726" hidden="1"/>
    <cellStyle name="Título 1 2" xfId="22608" hidden="1"/>
    <cellStyle name="Título 1 2" xfId="23257" hidden="1"/>
    <cellStyle name="Título 1 2" xfId="23849" hidden="1"/>
    <cellStyle name="Título 1 2" xfId="26699" hidden="1"/>
    <cellStyle name="Título 1 2" xfId="26391" hidden="1"/>
    <cellStyle name="Título 1 2" xfId="21830" hidden="1"/>
    <cellStyle name="Título 1 2" xfId="26813" hidden="1"/>
    <cellStyle name="Título 1 2" xfId="25967" hidden="1"/>
    <cellStyle name="Título 1 2" xfId="24156" hidden="1"/>
    <cellStyle name="Título 1 2" xfId="23865" hidden="1"/>
    <cellStyle name="Título 1 2" xfId="23956" hidden="1"/>
    <cellStyle name="Título 1 2" xfId="26111" hidden="1"/>
    <cellStyle name="Título 1 2" xfId="26711" hidden="1"/>
    <cellStyle name="Título 1 2" xfId="22454" hidden="1"/>
    <cellStyle name="Título 1 2" xfId="23255" hidden="1"/>
    <cellStyle name="Título 1 2" xfId="21815" hidden="1"/>
    <cellStyle name="Título 1 2" xfId="22318" hidden="1"/>
    <cellStyle name="Título 1 2" xfId="26365" hidden="1"/>
    <cellStyle name="Título 1 2" xfId="25410" hidden="1"/>
    <cellStyle name="Título 1 2" xfId="25514" hidden="1"/>
    <cellStyle name="Título 1 2" xfId="21835" hidden="1"/>
    <cellStyle name="Título 1 2" xfId="23961" hidden="1"/>
    <cellStyle name="Título 1 2" xfId="22423" hidden="1"/>
    <cellStyle name="Título 1 2" xfId="22075" hidden="1"/>
    <cellStyle name="Título 1 2" xfId="23782" hidden="1"/>
    <cellStyle name="Título 1 2" xfId="21890" hidden="1"/>
    <cellStyle name="Título 1 2" xfId="23968" hidden="1"/>
    <cellStyle name="Título 1 2" xfId="30792" hidden="1"/>
    <cellStyle name="Título 1 2" xfId="30803" hidden="1"/>
    <cellStyle name="Título 1 2" xfId="30790" hidden="1"/>
    <cellStyle name="Título 1 2" xfId="30812" hidden="1"/>
    <cellStyle name="Título 1 2" xfId="30788" hidden="1"/>
    <cellStyle name="Título 1 2" xfId="30821" hidden="1"/>
    <cellStyle name="Título 1 2" xfId="30786" hidden="1"/>
    <cellStyle name="Título 1 2" xfId="30829" hidden="1"/>
    <cellStyle name="Título 1 2" xfId="30780" hidden="1"/>
    <cellStyle name="Título 1 2" xfId="30839" hidden="1"/>
    <cellStyle name="Título 1 2" xfId="30784" hidden="1"/>
    <cellStyle name="Título 1 2" xfId="30849" hidden="1"/>
    <cellStyle name="Título 1 2" xfId="30781" hidden="1"/>
    <cellStyle name="Título 1 2" xfId="30856" hidden="1"/>
    <cellStyle name="Título 1 2" xfId="30835" hidden="1"/>
    <cellStyle name="Título 1 2" xfId="30866" hidden="1"/>
    <cellStyle name="Título 1 2" xfId="30845" hidden="1"/>
    <cellStyle name="Título 1 2" xfId="30873" hidden="1"/>
    <cellStyle name="Título 1 2" xfId="30865" hidden="1"/>
    <cellStyle name="Título 1 2" xfId="31077" hidden="1"/>
    <cellStyle name="Título 1 2" xfId="31088" hidden="1"/>
    <cellStyle name="Título 1 2" xfId="31075" hidden="1"/>
    <cellStyle name="Título 1 2" xfId="31097" hidden="1"/>
    <cellStyle name="Título 1 2" xfId="31073" hidden="1"/>
    <cellStyle name="Título 1 2" xfId="31106" hidden="1"/>
    <cellStyle name="Título 1 2" xfId="31071" hidden="1"/>
    <cellStyle name="Título 1 2" xfId="31114" hidden="1"/>
    <cellStyle name="Título 1 2" xfId="31064" hidden="1"/>
    <cellStyle name="Título 1 2" xfId="31124" hidden="1"/>
    <cellStyle name="Título 1 2" xfId="31069" hidden="1"/>
    <cellStyle name="Título 1 2" xfId="31134" hidden="1"/>
    <cellStyle name="Título 1 2" xfId="31066" hidden="1"/>
    <cellStyle name="Título 1 2" xfId="31141" hidden="1"/>
    <cellStyle name="Título 1 2" xfId="31120" hidden="1"/>
    <cellStyle name="Título 1 2" xfId="31151" hidden="1"/>
    <cellStyle name="Título 1 2" xfId="31130" hidden="1"/>
    <cellStyle name="Título 1 2" xfId="31157" hidden="1"/>
    <cellStyle name="Título 1 2" xfId="31150" hidden="1"/>
    <cellStyle name="Título 1 2" xfId="31022" hidden="1"/>
    <cellStyle name="Título 1 2" xfId="30930" hidden="1"/>
    <cellStyle name="Título 1 2" xfId="31169" hidden="1"/>
    <cellStyle name="Título 1 2" xfId="30929" hidden="1"/>
    <cellStyle name="Título 1 2" xfId="31174" hidden="1"/>
    <cellStyle name="Título 1 2" xfId="30925" hidden="1"/>
    <cellStyle name="Título 1 2" xfId="30899" hidden="1"/>
    <cellStyle name="Título 1 2" xfId="30952" hidden="1"/>
    <cellStyle name="Título 1 2" xfId="31031" hidden="1"/>
    <cellStyle name="Título 1 2" xfId="30948" hidden="1"/>
    <cellStyle name="Título 1 2" xfId="30939" hidden="1"/>
    <cellStyle name="Título 1 2" xfId="30938" hidden="1"/>
    <cellStyle name="Título 1 2" xfId="30940" hidden="1"/>
    <cellStyle name="Título 1 2" xfId="31171" hidden="1"/>
    <cellStyle name="Título 1 2" xfId="30998" hidden="1"/>
    <cellStyle name="Título 1 2" xfId="31060" hidden="1"/>
    <cellStyle name="Título 1 2" xfId="30942" hidden="1"/>
    <cellStyle name="Título 1 2" xfId="30970" hidden="1"/>
    <cellStyle name="Título 1 2" xfId="31061" hidden="1"/>
    <cellStyle name="Título 1 2" xfId="26347" hidden="1"/>
    <cellStyle name="Título 1 2" xfId="30956" hidden="1"/>
    <cellStyle name="Título 1 2" xfId="31025" hidden="1"/>
    <cellStyle name="Título 1 2" xfId="31006" hidden="1"/>
    <cellStyle name="Título 1 2" xfId="30922" hidden="1"/>
    <cellStyle name="Título 1 2" xfId="30909" hidden="1"/>
    <cellStyle name="Título 1 2" xfId="30981" hidden="1"/>
    <cellStyle name="Título 1 2" xfId="30995" hidden="1"/>
    <cellStyle name="Título 1 2" xfId="31021" hidden="1"/>
    <cellStyle name="Título 1 2" xfId="31034" hidden="1"/>
    <cellStyle name="Título 1 2" xfId="30918" hidden="1"/>
    <cellStyle name="Título 1 2" xfId="30949" hidden="1"/>
    <cellStyle name="Título 1 2" xfId="30999" hidden="1"/>
    <cellStyle name="Título 1 2" xfId="30965" hidden="1"/>
    <cellStyle name="Título 1 2" xfId="30946" hidden="1"/>
    <cellStyle name="Título 1 2" xfId="31011" hidden="1"/>
    <cellStyle name="Título 1 2" xfId="30917" hidden="1"/>
    <cellStyle name="Título 1 2" xfId="31029" hidden="1"/>
    <cellStyle name="Título 1 2" xfId="30914" hidden="1"/>
    <cellStyle name="Título 1 2" xfId="23848" hidden="1"/>
    <cellStyle name="Título 1 2" xfId="23095" hidden="1"/>
    <cellStyle name="Título 1 2" xfId="25531" hidden="1"/>
    <cellStyle name="Título 1 2" xfId="26250" hidden="1"/>
    <cellStyle name="Título 1 2" xfId="26035" hidden="1"/>
    <cellStyle name="Título 1 2" xfId="26893" hidden="1"/>
    <cellStyle name="Título 1 2" xfId="23262" hidden="1"/>
    <cellStyle name="Título 1 2" xfId="22359" hidden="1"/>
    <cellStyle name="Título 1 2" xfId="23913" hidden="1"/>
    <cellStyle name="Título 1 2" xfId="25773" hidden="1"/>
    <cellStyle name="Título 1 2" xfId="21799" hidden="1"/>
    <cellStyle name="Título 1 2" xfId="26331" hidden="1"/>
    <cellStyle name="Título 1 2" xfId="23148" hidden="1"/>
    <cellStyle name="Título 1 2" xfId="25612" hidden="1"/>
    <cellStyle name="Título 1 2" xfId="27833" hidden="1"/>
    <cellStyle name="Título 1 2" xfId="25715" hidden="1"/>
    <cellStyle name="Título 1 2" xfId="22050" hidden="1"/>
    <cellStyle name="Título 1 2" xfId="26800" hidden="1"/>
    <cellStyle name="Título 1 2" xfId="22407" hidden="1"/>
    <cellStyle name="Título 1 2" xfId="25905" hidden="1"/>
    <cellStyle name="Título 1 2" xfId="26059" hidden="1"/>
    <cellStyle name="Título 1 2" xfId="24487" hidden="1"/>
    <cellStyle name="Título 1 2" xfId="25315" hidden="1"/>
    <cellStyle name="Título 1 2" xfId="25487" hidden="1"/>
    <cellStyle name="Título 1 2" xfId="22766" hidden="1"/>
    <cellStyle name="Título 1 2" xfId="22335" hidden="1"/>
    <cellStyle name="Título 1 2" xfId="22384" hidden="1"/>
    <cellStyle name="Título 1 2" xfId="25057" hidden="1"/>
    <cellStyle name="Título 1 2" xfId="23620" hidden="1"/>
    <cellStyle name="Título 1 2" xfId="25075" hidden="1"/>
    <cellStyle name="Título 1 2" xfId="22354" hidden="1"/>
    <cellStyle name="Título 1 2" xfId="26094" hidden="1"/>
    <cellStyle name="Título 1 2" xfId="31209" hidden="1"/>
    <cellStyle name="Título 1 2" xfId="23121" hidden="1"/>
    <cellStyle name="Título 1 2" xfId="31219" hidden="1"/>
    <cellStyle name="Título 1 2" xfId="23549" hidden="1"/>
    <cellStyle name="Título 1 2" xfId="31225" hidden="1"/>
    <cellStyle name="Título 1 2" xfId="31218" hidden="1"/>
    <cellStyle name="Título 1 2" xfId="31416" hidden="1"/>
    <cellStyle name="Título 1 2" xfId="31427" hidden="1"/>
    <cellStyle name="Título 1 2" xfId="31414" hidden="1"/>
    <cellStyle name="Título 1 2" xfId="31436" hidden="1"/>
    <cellStyle name="Título 1 2" xfId="31412" hidden="1"/>
    <cellStyle name="Título 1 2" xfId="31445" hidden="1"/>
    <cellStyle name="Título 1 2" xfId="31410" hidden="1"/>
    <cellStyle name="Título 1 2" xfId="31453" hidden="1"/>
    <cellStyle name="Título 1 2" xfId="31403" hidden="1"/>
    <cellStyle name="Título 1 2" xfId="31463" hidden="1"/>
    <cellStyle name="Título 1 2" xfId="31408" hidden="1"/>
    <cellStyle name="Título 1 2" xfId="31473" hidden="1"/>
    <cellStyle name="Título 1 2" xfId="31405" hidden="1"/>
    <cellStyle name="Título 1 2" xfId="31480" hidden="1"/>
    <cellStyle name="Título 1 2" xfId="31459" hidden="1"/>
    <cellStyle name="Título 1 2" xfId="31490" hidden="1"/>
    <cellStyle name="Título 1 2" xfId="31469" hidden="1"/>
    <cellStyle name="Título 1 2" xfId="31496" hidden="1"/>
    <cellStyle name="Título 1 2" xfId="31489" hidden="1"/>
    <cellStyle name="Título 1 2" xfId="31361" hidden="1"/>
    <cellStyle name="Título 1 2" xfId="31269" hidden="1"/>
    <cellStyle name="Título 1 2" xfId="31508" hidden="1"/>
    <cellStyle name="Título 1 2" xfId="31268" hidden="1"/>
    <cellStyle name="Título 1 2" xfId="31513" hidden="1"/>
    <cellStyle name="Título 1 2" xfId="31264" hidden="1"/>
    <cellStyle name="Título 1 2" xfId="31238" hidden="1"/>
    <cellStyle name="Título 1 2" xfId="31291" hidden="1"/>
    <cellStyle name="Título 1 2" xfId="31370" hidden="1"/>
    <cellStyle name="Título 1 2" xfId="31287" hidden="1"/>
    <cellStyle name="Título 1 2" xfId="31278" hidden="1"/>
    <cellStyle name="Título 1 2" xfId="31277" hidden="1"/>
    <cellStyle name="Título 1 2" xfId="31279" hidden="1"/>
    <cellStyle name="Título 1 2" xfId="31510" hidden="1"/>
    <cellStyle name="Título 1 2" xfId="31337" hidden="1"/>
    <cellStyle name="Título 1 2" xfId="31399" hidden="1"/>
    <cellStyle name="Título 1 2" xfId="31281" hidden="1"/>
    <cellStyle name="Título 1 2" xfId="31309" hidden="1"/>
    <cellStyle name="Título 1 2" xfId="31400" hidden="1"/>
    <cellStyle name="Título 1 2" xfId="25405" hidden="1"/>
    <cellStyle name="Título 1 2" xfId="31295" hidden="1"/>
    <cellStyle name="Título 1 2" xfId="31364" hidden="1"/>
    <cellStyle name="Título 1 2" xfId="31345" hidden="1"/>
    <cellStyle name="Título 1 2" xfId="31261" hidden="1"/>
    <cellStyle name="Título 1 2" xfId="31248" hidden="1"/>
    <cellStyle name="Título 1 2" xfId="31320" hidden="1"/>
    <cellStyle name="Título 1 2" xfId="31334" hidden="1"/>
    <cellStyle name="Título 1 2" xfId="31360" hidden="1"/>
    <cellStyle name="Título 1 2" xfId="31373" hidden="1"/>
    <cellStyle name="Título 1 2" xfId="31257" hidden="1"/>
    <cellStyle name="Título 1 2" xfId="31288" hidden="1"/>
    <cellStyle name="Título 1 2" xfId="31338" hidden="1"/>
    <cellStyle name="Título 1 2" xfId="31304" hidden="1"/>
    <cellStyle name="Título 1 2" xfId="31285" hidden="1"/>
    <cellStyle name="Título 1 2" xfId="31350" hidden="1"/>
    <cellStyle name="Título 1 2" xfId="31256" hidden="1"/>
    <cellStyle name="Título 1 2" xfId="31368" hidden="1"/>
    <cellStyle name="Título 1 2" xfId="31253" hidden="1"/>
    <cellStyle name="Título 1 2" xfId="31533" hidden="1"/>
    <cellStyle name="Título 1 2" xfId="31544" hidden="1"/>
    <cellStyle name="Título 1 2" xfId="31531" hidden="1"/>
    <cellStyle name="Título 1 2" xfId="31553" hidden="1"/>
    <cellStyle name="Título 1 2" xfId="31529" hidden="1"/>
    <cellStyle name="Título 1 2" xfId="31562" hidden="1"/>
    <cellStyle name="Título 1 2" xfId="31527" hidden="1"/>
    <cellStyle name="Título 1 2" xfId="31570" hidden="1"/>
    <cellStyle name="Título 1 2" xfId="31521" hidden="1"/>
    <cellStyle name="Título 1 2" xfId="31580" hidden="1"/>
    <cellStyle name="Título 1 2" xfId="31525" hidden="1"/>
    <cellStyle name="Título 1 2" xfId="31590" hidden="1"/>
    <cellStyle name="Título 1 2" xfId="31522" hidden="1"/>
    <cellStyle name="Título 1 2" xfId="31597" hidden="1"/>
    <cellStyle name="Título 1 2" xfId="31576" hidden="1"/>
    <cellStyle name="Título 1 2" xfId="31607" hidden="1"/>
    <cellStyle name="Título 1 2" xfId="31586" hidden="1"/>
    <cellStyle name="Título 1 2" xfId="31613" hidden="1"/>
    <cellStyle name="Título 1 2" xfId="31606" hidden="1"/>
    <cellStyle name="Título 1 2" xfId="31635" hidden="1"/>
    <cellStyle name="Título 1 2" xfId="31646" hidden="1"/>
    <cellStyle name="Título 1 2" xfId="31633" hidden="1"/>
    <cellStyle name="Título 1 2" xfId="31655" hidden="1"/>
    <cellStyle name="Título 1 2" xfId="31631" hidden="1"/>
    <cellStyle name="Título 1 2" xfId="31664" hidden="1"/>
    <cellStyle name="Título 1 2" xfId="31629" hidden="1"/>
    <cellStyle name="Título 1 2" xfId="31672" hidden="1"/>
    <cellStyle name="Título 1 2" xfId="31623" hidden="1"/>
    <cellStyle name="Título 1 2" xfId="31682" hidden="1"/>
    <cellStyle name="Título 1 2" xfId="31627" hidden="1"/>
    <cellStyle name="Título 1 2" xfId="31692" hidden="1"/>
    <cellStyle name="Título 1 2" xfId="31624" hidden="1"/>
    <cellStyle name="Título 1 2" xfId="31699" hidden="1"/>
    <cellStyle name="Título 1 2" xfId="31678" hidden="1"/>
    <cellStyle name="Título 1 2" xfId="31709" hidden="1"/>
    <cellStyle name="Título 1 2" xfId="31688" hidden="1"/>
    <cellStyle name="Título 1 2" xfId="31715" hidden="1"/>
    <cellStyle name="Título 1 2" xfId="31708" hidden="1"/>
    <cellStyle name="Título 1 2" xfId="31906" hidden="1"/>
    <cellStyle name="Título 1 2" xfId="31917" hidden="1"/>
    <cellStyle name="Título 1 2" xfId="31904" hidden="1"/>
    <cellStyle name="Título 1 2" xfId="31926" hidden="1"/>
    <cellStyle name="Título 1 2" xfId="31902" hidden="1"/>
    <cellStyle name="Título 1 2" xfId="31935" hidden="1"/>
    <cellStyle name="Título 1 2" xfId="31900" hidden="1"/>
    <cellStyle name="Título 1 2" xfId="31943" hidden="1"/>
    <cellStyle name="Título 1 2" xfId="31893" hidden="1"/>
    <cellStyle name="Título 1 2" xfId="31953" hidden="1"/>
    <cellStyle name="Título 1 2" xfId="31898" hidden="1"/>
    <cellStyle name="Título 1 2" xfId="31963" hidden="1"/>
    <cellStyle name="Título 1 2" xfId="31895" hidden="1"/>
    <cellStyle name="Título 1 2" xfId="31970" hidden="1"/>
    <cellStyle name="Título 1 2" xfId="31949" hidden="1"/>
    <cellStyle name="Título 1 2" xfId="31980" hidden="1"/>
    <cellStyle name="Título 1 2" xfId="31959" hidden="1"/>
    <cellStyle name="Título 1 2" xfId="31986" hidden="1"/>
    <cellStyle name="Título 1 2" xfId="31979" hidden="1"/>
    <cellStyle name="Título 1 2" xfId="31851" hidden="1"/>
    <cellStyle name="Título 1 2" xfId="31759" hidden="1"/>
    <cellStyle name="Título 1 2" xfId="31998" hidden="1"/>
    <cellStyle name="Título 1 2" xfId="31758" hidden="1"/>
    <cellStyle name="Título 1 2" xfId="32003" hidden="1"/>
    <cellStyle name="Título 1 2" xfId="31754" hidden="1"/>
    <cellStyle name="Título 1 2" xfId="31728" hidden="1"/>
    <cellStyle name="Título 1 2" xfId="31781" hidden="1"/>
    <cellStyle name="Título 1 2" xfId="31860" hidden="1"/>
    <cellStyle name="Título 1 2" xfId="31777" hidden="1"/>
    <cellStyle name="Título 1 2" xfId="31768" hidden="1"/>
    <cellStyle name="Título 1 2" xfId="31767" hidden="1"/>
    <cellStyle name="Título 1 2" xfId="31769" hidden="1"/>
    <cellStyle name="Título 1 2" xfId="32000" hidden="1"/>
    <cellStyle name="Título 1 2" xfId="31827" hidden="1"/>
    <cellStyle name="Título 1 2" xfId="31889" hidden="1"/>
    <cellStyle name="Título 1 2" xfId="31771" hidden="1"/>
    <cellStyle name="Título 1 2" xfId="31799" hidden="1"/>
    <cellStyle name="Título 1 2" xfId="31890" hidden="1"/>
    <cellStyle name="Título 1 2" xfId="31620" hidden="1"/>
    <cellStyle name="Título 1 2" xfId="31785" hidden="1"/>
    <cellStyle name="Título 1 2" xfId="31854" hidden="1"/>
    <cellStyle name="Título 1 2" xfId="31835" hidden="1"/>
    <cellStyle name="Título 1 2" xfId="31751" hidden="1"/>
    <cellStyle name="Título 1 2" xfId="31738" hidden="1"/>
    <cellStyle name="Título 1 2" xfId="31810" hidden="1"/>
    <cellStyle name="Título 1 2" xfId="31824" hidden="1"/>
    <cellStyle name="Título 1 2" xfId="31850" hidden="1"/>
    <cellStyle name="Título 1 2" xfId="31863" hidden="1"/>
    <cellStyle name="Título 1 2" xfId="31747" hidden="1"/>
    <cellStyle name="Título 1 2" xfId="31778" hidden="1"/>
    <cellStyle name="Título 1 2" xfId="31828" hidden="1"/>
    <cellStyle name="Título 1 2" xfId="31794" hidden="1"/>
    <cellStyle name="Título 1 2" xfId="31775" hidden="1"/>
    <cellStyle name="Título 1 2" xfId="31840" hidden="1"/>
    <cellStyle name="Título 1 2" xfId="31746" hidden="1"/>
    <cellStyle name="Título 1 2" xfId="31858" hidden="1"/>
    <cellStyle name="Título 1 2" xfId="31743" hidden="1"/>
    <cellStyle name="Título 1 2" xfId="32023" hidden="1"/>
    <cellStyle name="Título 1 2" xfId="32034" hidden="1"/>
    <cellStyle name="Título 1 2" xfId="32021" hidden="1"/>
    <cellStyle name="Título 1 2" xfId="32043" hidden="1"/>
    <cellStyle name="Título 1 2" xfId="32019" hidden="1"/>
    <cellStyle name="Título 1 2" xfId="32052" hidden="1"/>
    <cellStyle name="Título 1 2" xfId="32017" hidden="1"/>
    <cellStyle name="Título 1 2" xfId="32060" hidden="1"/>
    <cellStyle name="Título 1 2" xfId="32011" hidden="1"/>
    <cellStyle name="Título 1 2" xfId="32070" hidden="1"/>
    <cellStyle name="Título 1 2" xfId="32015" hidden="1"/>
    <cellStyle name="Título 1 2" xfId="32080" hidden="1"/>
    <cellStyle name="Título 1 2" xfId="32012" hidden="1"/>
    <cellStyle name="Título 1 2" xfId="32087" hidden="1"/>
    <cellStyle name="Título 1 2" xfId="32066" hidden="1"/>
    <cellStyle name="Título 1 2" xfId="32097" hidden="1"/>
    <cellStyle name="Título 1 2" xfId="32076" hidden="1"/>
    <cellStyle name="Título 1 2" xfId="32103" hidden="1"/>
    <cellStyle name="Título 1 2" xfId="32096" hidden="1"/>
    <cellStyle name="Título 1 2" xfId="32125" hidden="1"/>
    <cellStyle name="Título 1 2" xfId="32136" hidden="1"/>
    <cellStyle name="Título 1 2" xfId="32123" hidden="1"/>
    <cellStyle name="Título 1 2" xfId="32145" hidden="1"/>
    <cellStyle name="Título 1 2" xfId="32121" hidden="1"/>
    <cellStyle name="Título 1 2" xfId="32154" hidden="1"/>
    <cellStyle name="Título 1 2" xfId="32119" hidden="1"/>
    <cellStyle name="Título 1 2" xfId="32162" hidden="1"/>
    <cellStyle name="Título 1 2" xfId="32113" hidden="1"/>
    <cellStyle name="Título 1 2" xfId="32172" hidden="1"/>
    <cellStyle name="Título 1 2" xfId="32117" hidden="1"/>
    <cellStyle name="Título 1 2" xfId="32182" hidden="1"/>
    <cellStyle name="Título 1 2" xfId="32114" hidden="1"/>
    <cellStyle name="Título 1 2" xfId="32189" hidden="1"/>
    <cellStyle name="Título 1 2" xfId="32168" hidden="1"/>
    <cellStyle name="Título 1 2" xfId="32199" hidden="1"/>
    <cellStyle name="Título 1 2" xfId="32178" hidden="1"/>
    <cellStyle name="Título 1 2" xfId="32205" hidden="1"/>
    <cellStyle name="Título 1 2" xfId="32198" hidden="1"/>
    <cellStyle name="Título 1 2" xfId="32396" hidden="1"/>
    <cellStyle name="Título 1 2" xfId="32407" hidden="1"/>
    <cellStyle name="Título 1 2" xfId="32394" hidden="1"/>
    <cellStyle name="Título 1 2" xfId="32416" hidden="1"/>
    <cellStyle name="Título 1 2" xfId="32392" hidden="1"/>
    <cellStyle name="Título 1 2" xfId="32425" hidden="1"/>
    <cellStyle name="Título 1 2" xfId="32390" hidden="1"/>
    <cellStyle name="Título 1 2" xfId="32433" hidden="1"/>
    <cellStyle name="Título 1 2" xfId="32383" hidden="1"/>
    <cellStyle name="Título 1 2" xfId="32443" hidden="1"/>
    <cellStyle name="Título 1 2" xfId="32388" hidden="1"/>
    <cellStyle name="Título 1 2" xfId="32453" hidden="1"/>
    <cellStyle name="Título 1 2" xfId="32385" hidden="1"/>
    <cellStyle name="Título 1 2" xfId="32460" hidden="1"/>
    <cellStyle name="Título 1 2" xfId="32439" hidden="1"/>
    <cellStyle name="Título 1 2" xfId="32470" hidden="1"/>
    <cellStyle name="Título 1 2" xfId="32449" hidden="1"/>
    <cellStyle name="Título 1 2" xfId="32476" hidden="1"/>
    <cellStyle name="Título 1 2" xfId="32469" hidden="1"/>
    <cellStyle name="Título 1 2" xfId="32341" hidden="1"/>
    <cellStyle name="Título 1 2" xfId="32249" hidden="1"/>
    <cellStyle name="Título 1 2" xfId="32488" hidden="1"/>
    <cellStyle name="Título 1 2" xfId="32248" hidden="1"/>
    <cellStyle name="Título 1 2" xfId="32493" hidden="1"/>
    <cellStyle name="Título 1 2" xfId="32244" hidden="1"/>
    <cellStyle name="Título 1 2" xfId="32218" hidden="1"/>
    <cellStyle name="Título 1 2" xfId="32271" hidden="1"/>
    <cellStyle name="Título 1 2" xfId="32350" hidden="1"/>
    <cellStyle name="Título 1 2" xfId="32267" hidden="1"/>
    <cellStyle name="Título 1 2" xfId="32258" hidden="1"/>
    <cellStyle name="Título 1 2" xfId="32257" hidden="1"/>
    <cellStyle name="Título 1 2" xfId="32259" hidden="1"/>
    <cellStyle name="Título 1 2" xfId="32490" hidden="1"/>
    <cellStyle name="Título 1 2" xfId="32317" hidden="1"/>
    <cellStyle name="Título 1 2" xfId="32379" hidden="1"/>
    <cellStyle name="Título 1 2" xfId="32261" hidden="1"/>
    <cellStyle name="Título 1 2" xfId="32289" hidden="1"/>
    <cellStyle name="Título 1 2" xfId="32380" hidden="1"/>
    <cellStyle name="Título 1 2" xfId="32110" hidden="1"/>
    <cellStyle name="Título 1 2" xfId="32275" hidden="1"/>
    <cellStyle name="Título 1 2" xfId="32344" hidden="1"/>
    <cellStyle name="Título 1 2" xfId="32325" hidden="1"/>
    <cellStyle name="Título 1 2" xfId="32241" hidden="1"/>
    <cellStyle name="Título 1 2" xfId="32228" hidden="1"/>
    <cellStyle name="Título 1 2" xfId="32300" hidden="1"/>
    <cellStyle name="Título 1 2" xfId="32314" hidden="1"/>
    <cellStyle name="Título 1 2" xfId="32340" hidden="1"/>
    <cellStyle name="Título 1 2" xfId="32353" hidden="1"/>
    <cellStyle name="Título 1 2" xfId="32237" hidden="1"/>
    <cellStyle name="Título 1 2" xfId="32268" hidden="1"/>
    <cellStyle name="Título 1 2" xfId="32318" hidden="1"/>
    <cellStyle name="Título 1 2" xfId="32284" hidden="1"/>
    <cellStyle name="Título 1 2" xfId="32265" hidden="1"/>
    <cellStyle name="Título 1 2" xfId="32330" hidden="1"/>
    <cellStyle name="Título 1 2" xfId="32236" hidden="1"/>
    <cellStyle name="Título 1 2" xfId="32348" hidden="1"/>
    <cellStyle name="Título 1 2" xfId="32233" hidden="1"/>
    <cellStyle name="Título 1 2" xfId="32513" hidden="1"/>
    <cellStyle name="Título 1 2" xfId="32524" hidden="1"/>
    <cellStyle name="Título 1 2" xfId="32511" hidden="1"/>
    <cellStyle name="Título 1 2" xfId="32533" hidden="1"/>
    <cellStyle name="Título 1 2" xfId="32509" hidden="1"/>
    <cellStyle name="Título 1 2" xfId="32542" hidden="1"/>
    <cellStyle name="Título 1 2" xfId="32507" hidden="1"/>
    <cellStyle name="Título 1 2" xfId="32550" hidden="1"/>
    <cellStyle name="Título 1 2" xfId="32501" hidden="1"/>
    <cellStyle name="Título 1 2" xfId="32560" hidden="1"/>
    <cellStyle name="Título 1 2" xfId="32505" hidden="1"/>
    <cellStyle name="Título 1 2" xfId="32570" hidden="1"/>
    <cellStyle name="Título 1 2" xfId="32502" hidden="1"/>
    <cellStyle name="Título 1 2" xfId="32577" hidden="1"/>
    <cellStyle name="Título 1 2" xfId="32556" hidden="1"/>
    <cellStyle name="Título 1 2" xfId="32587" hidden="1"/>
    <cellStyle name="Título 1 2" xfId="32566" hidden="1"/>
    <cellStyle name="Título 1 2" xfId="32593" hidden="1"/>
    <cellStyle name="Título 1 2" xfId="32586" hidden="1"/>
    <cellStyle name="Título 1 2" xfId="32615" hidden="1"/>
    <cellStyle name="Título 1 2" xfId="32626" hidden="1"/>
    <cellStyle name="Título 1 2" xfId="32613" hidden="1"/>
    <cellStyle name="Título 1 2" xfId="32635" hidden="1"/>
    <cellStyle name="Título 1 2" xfId="32611" hidden="1"/>
    <cellStyle name="Título 1 2" xfId="32644" hidden="1"/>
    <cellStyle name="Título 1 2" xfId="32609" hidden="1"/>
    <cellStyle name="Título 1 2" xfId="32652" hidden="1"/>
    <cellStyle name="Título 1 2" xfId="32603" hidden="1"/>
    <cellStyle name="Título 1 2" xfId="32662" hidden="1"/>
    <cellStyle name="Título 1 2" xfId="32607" hidden="1"/>
    <cellStyle name="Título 1 2" xfId="32672" hidden="1"/>
    <cellStyle name="Título 1 2" xfId="32604" hidden="1"/>
    <cellStyle name="Título 1 2" xfId="32679" hidden="1"/>
    <cellStyle name="Título 1 2" xfId="32658" hidden="1"/>
    <cellStyle name="Título 1 2" xfId="32689" hidden="1"/>
    <cellStyle name="Título 1 2" xfId="32668" hidden="1"/>
    <cellStyle name="Título 1 2" xfId="32695" hidden="1"/>
    <cellStyle name="Título 1 2" xfId="32688" hidden="1"/>
    <cellStyle name="Título 1 2" xfId="32886" hidden="1"/>
    <cellStyle name="Título 1 2" xfId="32897" hidden="1"/>
    <cellStyle name="Título 1 2" xfId="32884" hidden="1"/>
    <cellStyle name="Título 1 2" xfId="32906" hidden="1"/>
    <cellStyle name="Título 1 2" xfId="32882" hidden="1"/>
    <cellStyle name="Título 1 2" xfId="32915" hidden="1"/>
    <cellStyle name="Título 1 2" xfId="32880" hidden="1"/>
    <cellStyle name="Título 1 2" xfId="32923" hidden="1"/>
    <cellStyle name="Título 1 2" xfId="32873" hidden="1"/>
    <cellStyle name="Título 1 2" xfId="32933" hidden="1"/>
    <cellStyle name="Título 1 2" xfId="32878" hidden="1"/>
    <cellStyle name="Título 1 2" xfId="32943" hidden="1"/>
    <cellStyle name="Título 1 2" xfId="32875" hidden="1"/>
    <cellStyle name="Título 1 2" xfId="32950" hidden="1"/>
    <cellStyle name="Título 1 2" xfId="32929" hidden="1"/>
    <cellStyle name="Título 1 2" xfId="32960" hidden="1"/>
    <cellStyle name="Título 1 2" xfId="32939" hidden="1"/>
    <cellStyle name="Título 1 2" xfId="32966" hidden="1"/>
    <cellStyle name="Título 1 2" xfId="32959" hidden="1"/>
    <cellStyle name="Título 1 2" xfId="32831" hidden="1"/>
    <cellStyle name="Título 1 2" xfId="32739" hidden="1"/>
    <cellStyle name="Título 1 2" xfId="32978" hidden="1"/>
    <cellStyle name="Título 1 2" xfId="32738" hidden="1"/>
    <cellStyle name="Título 1 2" xfId="32983" hidden="1"/>
    <cellStyle name="Título 1 2" xfId="32734" hidden="1"/>
    <cellStyle name="Título 1 2" xfId="32708" hidden="1"/>
    <cellStyle name="Título 1 2" xfId="32761" hidden="1"/>
    <cellStyle name="Título 1 2" xfId="32840" hidden="1"/>
    <cellStyle name="Título 1 2" xfId="32757" hidden="1"/>
    <cellStyle name="Título 1 2" xfId="32748" hidden="1"/>
    <cellStyle name="Título 1 2" xfId="32747" hidden="1"/>
    <cellStyle name="Título 1 2" xfId="32749" hidden="1"/>
    <cellStyle name="Título 1 2" xfId="32980" hidden="1"/>
    <cellStyle name="Título 1 2" xfId="32807" hidden="1"/>
    <cellStyle name="Título 1 2" xfId="32869" hidden="1"/>
    <cellStyle name="Título 1 2" xfId="32751" hidden="1"/>
    <cellStyle name="Título 1 2" xfId="32779" hidden="1"/>
    <cellStyle name="Título 1 2" xfId="32870" hidden="1"/>
    <cellStyle name="Título 1 2" xfId="32600" hidden="1"/>
    <cellStyle name="Título 1 2" xfId="32765" hidden="1"/>
    <cellStyle name="Título 1 2" xfId="32834" hidden="1"/>
    <cellStyle name="Título 1 2" xfId="32815" hidden="1"/>
    <cellStyle name="Título 1 2" xfId="32731" hidden="1"/>
    <cellStyle name="Título 1 2" xfId="32718" hidden="1"/>
    <cellStyle name="Título 1 2" xfId="32790" hidden="1"/>
    <cellStyle name="Título 1 2" xfId="32804" hidden="1"/>
    <cellStyle name="Título 1 2" xfId="32830" hidden="1"/>
    <cellStyle name="Título 1 2" xfId="32843" hidden="1"/>
    <cellStyle name="Título 1 2" xfId="32727" hidden="1"/>
    <cellStyle name="Título 1 2" xfId="32758" hidden="1"/>
    <cellStyle name="Título 1 2" xfId="32808" hidden="1"/>
    <cellStyle name="Título 1 2" xfId="32774" hidden="1"/>
    <cellStyle name="Título 1 2" xfId="32755" hidden="1"/>
    <cellStyle name="Título 1 2" xfId="32820" hidden="1"/>
    <cellStyle name="Título 1 2" xfId="32726" hidden="1"/>
    <cellStyle name="Título 1 2" xfId="32838" hidden="1"/>
    <cellStyle name="Título 1 2" xfId="32723" hidden="1"/>
    <cellStyle name="Título 1 2" xfId="33003" hidden="1"/>
    <cellStyle name="Título 1 2" xfId="33014" hidden="1"/>
    <cellStyle name="Título 1 2" xfId="33001" hidden="1"/>
    <cellStyle name="Título 1 2" xfId="33023" hidden="1"/>
    <cellStyle name="Título 1 2" xfId="32999" hidden="1"/>
    <cellStyle name="Título 1 2" xfId="33032" hidden="1"/>
    <cellStyle name="Título 1 2" xfId="32997" hidden="1"/>
    <cellStyle name="Título 1 2" xfId="33040" hidden="1"/>
    <cellStyle name="Título 1 2" xfId="32991" hidden="1"/>
    <cellStyle name="Título 1 2" xfId="33050" hidden="1"/>
    <cellStyle name="Título 1 2" xfId="32995" hidden="1"/>
    <cellStyle name="Título 1 2" xfId="33060" hidden="1"/>
    <cellStyle name="Título 1 2" xfId="32992" hidden="1"/>
    <cellStyle name="Título 1 2" xfId="33067" hidden="1"/>
    <cellStyle name="Título 1 2" xfId="33046" hidden="1"/>
    <cellStyle name="Título 1 2" xfId="33077" hidden="1"/>
    <cellStyle name="Título 1 2" xfId="33056" hidden="1"/>
    <cellStyle name="Título 1 2" xfId="33083" hidden="1"/>
    <cellStyle name="Título 1 2" xfId="33076" hidden="1"/>
    <cellStyle name="Título 1 2" xfId="33105" hidden="1"/>
    <cellStyle name="Título 1 2" xfId="33116" hidden="1"/>
    <cellStyle name="Título 1 2" xfId="33103" hidden="1"/>
    <cellStyle name="Título 1 2" xfId="33125" hidden="1"/>
    <cellStyle name="Título 1 2" xfId="33101" hidden="1"/>
    <cellStyle name="Título 1 2" xfId="33134" hidden="1"/>
    <cellStyle name="Título 1 2" xfId="33099" hidden="1"/>
    <cellStyle name="Título 1 2" xfId="33142" hidden="1"/>
    <cellStyle name="Título 1 2" xfId="33093" hidden="1"/>
    <cellStyle name="Título 1 2" xfId="33152" hidden="1"/>
    <cellStyle name="Título 1 2" xfId="33097" hidden="1"/>
    <cellStyle name="Título 1 2" xfId="33162" hidden="1"/>
    <cellStyle name="Título 1 2" xfId="33094" hidden="1"/>
    <cellStyle name="Título 1 2" xfId="33169" hidden="1"/>
    <cellStyle name="Título 1 2" xfId="33148" hidden="1"/>
    <cellStyle name="Título 1 2" xfId="33179" hidden="1"/>
    <cellStyle name="Título 1 2" xfId="33158" hidden="1"/>
    <cellStyle name="Título 1 2" xfId="33185" hidden="1"/>
    <cellStyle name="Título 1 2" xfId="33178" hidden="1"/>
    <cellStyle name="Título 1 2" xfId="33376" hidden="1"/>
    <cellStyle name="Título 1 2" xfId="33387" hidden="1"/>
    <cellStyle name="Título 1 2" xfId="33374" hidden="1"/>
    <cellStyle name="Título 1 2" xfId="33396" hidden="1"/>
    <cellStyle name="Título 1 2" xfId="33372" hidden="1"/>
    <cellStyle name="Título 1 2" xfId="33405" hidden="1"/>
    <cellStyle name="Título 1 2" xfId="33370" hidden="1"/>
    <cellStyle name="Título 1 2" xfId="33413" hidden="1"/>
    <cellStyle name="Título 1 2" xfId="33363" hidden="1"/>
    <cellStyle name="Título 1 2" xfId="33423" hidden="1"/>
    <cellStyle name="Título 1 2" xfId="33368" hidden="1"/>
    <cellStyle name="Título 1 2" xfId="33433" hidden="1"/>
    <cellStyle name="Título 1 2" xfId="33365" hidden="1"/>
    <cellStyle name="Título 1 2" xfId="33440" hidden="1"/>
    <cellStyle name="Título 1 2" xfId="33419" hidden="1"/>
    <cellStyle name="Título 1 2" xfId="33450" hidden="1"/>
    <cellStyle name="Título 1 2" xfId="33429" hidden="1"/>
    <cellStyle name="Título 1 2" xfId="33456" hidden="1"/>
    <cellStyle name="Título 1 2" xfId="33449" hidden="1"/>
    <cellStyle name="Título 1 2" xfId="33321" hidden="1"/>
    <cellStyle name="Título 1 2" xfId="33229" hidden="1"/>
    <cellStyle name="Título 1 2" xfId="33468" hidden="1"/>
    <cellStyle name="Título 1 2" xfId="33228" hidden="1"/>
    <cellStyle name="Título 1 2" xfId="33473" hidden="1"/>
    <cellStyle name="Título 1 2" xfId="33224" hidden="1"/>
    <cellStyle name="Título 1 2" xfId="33198" hidden="1"/>
    <cellStyle name="Título 1 2" xfId="33251" hidden="1"/>
    <cellStyle name="Título 1 2" xfId="33330" hidden="1"/>
    <cellStyle name="Título 1 2" xfId="33247" hidden="1"/>
    <cellStyle name="Título 1 2" xfId="33238" hidden="1"/>
    <cellStyle name="Título 1 2" xfId="33237" hidden="1"/>
    <cellStyle name="Título 1 2" xfId="33239" hidden="1"/>
    <cellStyle name="Título 1 2" xfId="33470" hidden="1"/>
    <cellStyle name="Título 1 2" xfId="33297" hidden="1"/>
    <cellStyle name="Título 1 2" xfId="33359" hidden="1"/>
    <cellStyle name="Título 1 2" xfId="33241" hidden="1"/>
    <cellStyle name="Título 1 2" xfId="33269" hidden="1"/>
    <cellStyle name="Título 1 2" xfId="33360" hidden="1"/>
    <cellStyle name="Título 1 2" xfId="33090" hidden="1"/>
    <cellStyle name="Título 1 2" xfId="33255" hidden="1"/>
    <cellStyle name="Título 1 2" xfId="33324" hidden="1"/>
    <cellStyle name="Título 1 2" xfId="33305" hidden="1"/>
    <cellStyle name="Título 1 2" xfId="33221" hidden="1"/>
    <cellStyle name="Título 1 2" xfId="33208" hidden="1"/>
    <cellStyle name="Título 1 2" xfId="33280" hidden="1"/>
    <cellStyle name="Título 1 2" xfId="33294" hidden="1"/>
    <cellStyle name="Título 1 2" xfId="33320" hidden="1"/>
    <cellStyle name="Título 1 2" xfId="33333" hidden="1"/>
    <cellStyle name="Título 1 2" xfId="33217" hidden="1"/>
    <cellStyle name="Título 1 2" xfId="33248" hidden="1"/>
    <cellStyle name="Título 1 2" xfId="33298" hidden="1"/>
    <cellStyle name="Título 1 2" xfId="33264" hidden="1"/>
    <cellStyle name="Título 1 2" xfId="33245" hidden="1"/>
    <cellStyle name="Título 1 2" xfId="33310" hidden="1"/>
    <cellStyle name="Título 1 2" xfId="33216" hidden="1"/>
    <cellStyle name="Título 1 2" xfId="33328" hidden="1"/>
    <cellStyle name="Título 1 2" xfId="33213" hidden="1"/>
    <cellStyle name="Título 1 2" xfId="25422" hidden="1"/>
    <cellStyle name="Título 1 2" xfId="23371" hidden="1"/>
    <cellStyle name="Título 1 2" xfId="25134" hidden="1"/>
    <cellStyle name="Título 1 2" xfId="26519" hidden="1"/>
    <cellStyle name="Título 1 2" xfId="25512" hidden="1"/>
    <cellStyle name="Título 1 2" xfId="25534" hidden="1"/>
    <cellStyle name="Título 1 2" xfId="23772" hidden="1"/>
    <cellStyle name="Título 1 2" xfId="27924" hidden="1"/>
    <cellStyle name="Título 1 2" xfId="22074" hidden="1"/>
    <cellStyle name="Título 1 2" xfId="25393" hidden="1"/>
    <cellStyle name="Título 1 2" xfId="23564" hidden="1"/>
    <cellStyle name="Título 1 2" xfId="23873" hidden="1"/>
    <cellStyle name="Título 1 2" xfId="25924" hidden="1"/>
    <cellStyle name="Título 1 2" xfId="21833" hidden="1"/>
    <cellStyle name="Título 1 2" xfId="26508" hidden="1"/>
    <cellStyle name="Título 1 2" xfId="23131" hidden="1"/>
    <cellStyle name="Título 1 2" xfId="27211" hidden="1"/>
    <cellStyle name="Título 1 2" xfId="22064" hidden="1"/>
    <cellStyle name="Título 1 2" xfId="25093" hidden="1"/>
    <cellStyle name="Título 1 2" xfId="27808" hidden="1"/>
    <cellStyle name="Título 1 2" xfId="28188" hidden="1"/>
    <cellStyle name="Título 1 2" xfId="26574" hidden="1"/>
    <cellStyle name="Título 1 2" xfId="21772" hidden="1"/>
    <cellStyle name="Título 1 2" xfId="27043" hidden="1"/>
    <cellStyle name="Título 1 2" xfId="27931" hidden="1"/>
    <cellStyle name="Título 1 2" xfId="21817" hidden="1"/>
    <cellStyle name="Título 1 2" xfId="23788" hidden="1"/>
    <cellStyle name="Título 1 2" xfId="25155" hidden="1"/>
    <cellStyle name="Título 1 2" xfId="22483" hidden="1"/>
    <cellStyle name="Título 1 2" xfId="28392" hidden="1"/>
    <cellStyle name="Título 1 2" xfId="22540" hidden="1"/>
    <cellStyle name="Título 1 2" xfId="22445" hidden="1"/>
    <cellStyle name="Título 1 2" xfId="25695" hidden="1"/>
    <cellStyle name="Título 1 2" xfId="22474" hidden="1"/>
    <cellStyle name="Título 1 2" xfId="26736" hidden="1"/>
    <cellStyle name="Título 1 2" xfId="22600" hidden="1"/>
    <cellStyle name="Título 1 2" xfId="25366" hidden="1"/>
    <cellStyle name="Título 1 2" xfId="25915" hidden="1"/>
    <cellStyle name="Título 1 2" xfId="26751" hidden="1"/>
    <cellStyle name="Título 1 2" xfId="21825" hidden="1"/>
    <cellStyle name="Título 1 2" xfId="23558" hidden="1"/>
    <cellStyle name="Título 1 2" xfId="27323" hidden="1"/>
    <cellStyle name="Título 1 2" xfId="26750" hidden="1"/>
    <cellStyle name="Título 1 2" xfId="23435" hidden="1"/>
    <cellStyle name="Título 1 2" xfId="25883" hidden="1"/>
    <cellStyle name="Título 1 2" xfId="23715" hidden="1"/>
    <cellStyle name="Título 1 2" xfId="22611" hidden="1"/>
    <cellStyle name="Título 1 2" xfId="21838" hidden="1"/>
    <cellStyle name="Título 1 2" xfId="27185" hidden="1"/>
    <cellStyle name="Título 1 2" xfId="25341" hidden="1"/>
    <cellStyle name="Título 1 2" xfId="25780" hidden="1"/>
    <cellStyle name="Título 1 2" xfId="25409" hidden="1"/>
    <cellStyle name="Título 1 2" xfId="27889" hidden="1"/>
    <cellStyle name="Título 1 2" xfId="23918" hidden="1"/>
    <cellStyle name="Título 1 2" xfId="21883" hidden="1"/>
    <cellStyle name="Título 1 2" xfId="26744" hidden="1"/>
    <cellStyle name="Título 1 2" xfId="22925" hidden="1"/>
    <cellStyle name="Título 1 2" xfId="25778" hidden="1"/>
    <cellStyle name="Título 1 2" xfId="26242" hidden="1"/>
    <cellStyle name="Título 1 2" xfId="22685" hidden="1"/>
    <cellStyle name="Título 1 2" xfId="27948" hidden="1"/>
    <cellStyle name="Título 1 2" xfId="22076" hidden="1"/>
    <cellStyle name="Título 1 2" xfId="22388" hidden="1"/>
    <cellStyle name="Título 1 2" xfId="25090" hidden="1"/>
    <cellStyle name="Título 1 2" xfId="25087" hidden="1"/>
    <cellStyle name="Título 1 2" xfId="25932" hidden="1"/>
    <cellStyle name="Título 1 2" xfId="23406" hidden="1"/>
    <cellStyle name="Título 1 2" xfId="25656" hidden="1"/>
    <cellStyle name="Título 1 2" xfId="23388" hidden="1"/>
    <cellStyle name="Título 1 2" xfId="25671" hidden="1"/>
    <cellStyle name="Título 1 2" xfId="26909" hidden="1"/>
    <cellStyle name="Título 1 2" xfId="22482" hidden="1"/>
    <cellStyle name="Título 1 2" xfId="22323" hidden="1"/>
    <cellStyle name="Título 1 2" xfId="28401" hidden="1"/>
    <cellStyle name="Título 1 2" xfId="27301" hidden="1"/>
    <cellStyle name="Título 1 2" xfId="24003" hidden="1"/>
    <cellStyle name="Título 1 2" xfId="25434" hidden="1"/>
    <cellStyle name="Título 1 2" xfId="25218" hidden="1"/>
    <cellStyle name="Título 1 2" xfId="27123" hidden="1"/>
    <cellStyle name="Título 1 2" xfId="21864" hidden="1"/>
    <cellStyle name="Título 1 2" xfId="23749" hidden="1"/>
    <cellStyle name="Título 1 2" xfId="22315" hidden="1"/>
    <cellStyle name="Título 1 2" xfId="22645" hidden="1"/>
    <cellStyle name="Título 1 2" xfId="26489" hidden="1"/>
    <cellStyle name="Título 1 2" xfId="23928" hidden="1"/>
    <cellStyle name="Título 1 2" xfId="25246" hidden="1"/>
    <cellStyle name="Título 1 2" xfId="26003" hidden="1"/>
    <cellStyle name="Título 1 2" xfId="26904" hidden="1"/>
    <cellStyle name="Título 1 2" xfId="25541" hidden="1"/>
    <cellStyle name="Título 1 2" xfId="25408" hidden="1"/>
    <cellStyle name="Título 1 2" xfId="26394" hidden="1"/>
    <cellStyle name="Título 1 2" xfId="25650" hidden="1"/>
    <cellStyle name="Título 1 2" xfId="22053" hidden="1"/>
    <cellStyle name="Título 1 2" xfId="23443" hidden="1"/>
    <cellStyle name="Título 1 2" xfId="25885" hidden="1"/>
    <cellStyle name="Título 1 2" xfId="25863" hidden="1"/>
    <cellStyle name="Título 1 2" xfId="22734" hidden="1"/>
    <cellStyle name="Título 1 2" xfId="27942" hidden="1"/>
    <cellStyle name="Título 1 2" xfId="25117" hidden="1"/>
    <cellStyle name="Título 1 2" xfId="23780" hidden="1"/>
    <cellStyle name="Título 1 2" xfId="22558" hidden="1"/>
    <cellStyle name="Título 1 2" xfId="22580" hidden="1"/>
    <cellStyle name="Título 1 2" xfId="25639" hidden="1"/>
    <cellStyle name="Título 1 2" xfId="25979" hidden="1"/>
    <cellStyle name="Título 1 2" xfId="23307" hidden="1"/>
    <cellStyle name="Título 1 2" xfId="22929" hidden="1"/>
    <cellStyle name="Título 1 2" xfId="21888" hidden="1"/>
    <cellStyle name="Título 1 2" xfId="23259" hidden="1"/>
    <cellStyle name="Título 1 2" xfId="27491" hidden="1"/>
    <cellStyle name="Título 1 2" xfId="23051" hidden="1"/>
    <cellStyle name="Título 1 2" xfId="25894" hidden="1"/>
    <cellStyle name="Título 1 2" xfId="27914" hidden="1"/>
    <cellStyle name="Título 1 2" xfId="26110" hidden="1"/>
    <cellStyle name="Título 1 2" xfId="23107" hidden="1"/>
    <cellStyle name="Título 1 2" xfId="25349" hidden="1"/>
    <cellStyle name="Título 1 2" xfId="22142" hidden="1"/>
    <cellStyle name="Título 1 2" xfId="22755" hidden="1"/>
    <cellStyle name="Título 1 2" xfId="22364" hidden="1"/>
    <cellStyle name="Título 1 2" xfId="26222" hidden="1"/>
    <cellStyle name="Título 1 2" xfId="22449" hidden="1"/>
    <cellStyle name="Título 1 2" xfId="22435" hidden="1"/>
    <cellStyle name="Título 1 2" xfId="23938" hidden="1"/>
    <cellStyle name="Título 1 2" xfId="26666" hidden="1"/>
    <cellStyle name="Título 1 2" xfId="22031" hidden="1"/>
    <cellStyle name="Título 1 2" xfId="25212" hidden="1"/>
    <cellStyle name="Título 1 2" xfId="21898" hidden="1"/>
    <cellStyle name="Título 1 2" xfId="23293" hidden="1"/>
    <cellStyle name="Título 1 2" xfId="22363" hidden="1"/>
    <cellStyle name="Título 1 2" xfId="26948" hidden="1"/>
    <cellStyle name="Título 1 2" xfId="23275" hidden="1"/>
    <cellStyle name="Título 1 2" xfId="26789" hidden="1"/>
    <cellStyle name="Título 1 2" xfId="26396" hidden="1"/>
    <cellStyle name="Título 1 2" xfId="27484" hidden="1"/>
    <cellStyle name="Título 1 2" xfId="26466" hidden="1"/>
    <cellStyle name="Título 1 2" xfId="26221" hidden="1"/>
    <cellStyle name="Título 1 2" xfId="21769" hidden="1"/>
    <cellStyle name="Título 1 2" xfId="25481" hidden="1"/>
    <cellStyle name="Título 1 2" xfId="27960" hidden="1"/>
    <cellStyle name="Título 1 2" xfId="27167" hidden="1"/>
    <cellStyle name="Título 1 2" xfId="22804" hidden="1"/>
    <cellStyle name="Título 1 2" xfId="26082" hidden="1"/>
    <cellStyle name="Título 1 2" xfId="21837" hidden="1"/>
    <cellStyle name="Título 1 2" xfId="23426" hidden="1"/>
    <cellStyle name="Título 1 2" xfId="27340" hidden="1"/>
    <cellStyle name="Título 1 2" xfId="25777" hidden="1"/>
    <cellStyle name="Título 1 2" xfId="25659" hidden="1"/>
    <cellStyle name="Título 1 2" xfId="23418" hidden="1"/>
    <cellStyle name="Título 1 2" xfId="27362" hidden="1"/>
    <cellStyle name="Título 1 2" xfId="25055" hidden="1"/>
    <cellStyle name="Título 1 2" xfId="25357" hidden="1"/>
    <cellStyle name="Título 1 2" xfId="23289" hidden="1"/>
    <cellStyle name="Título 1 2" xfId="27809" hidden="1"/>
    <cellStyle name="Título 1 2" xfId="30776" hidden="1"/>
    <cellStyle name="Título 1 2" xfId="22786" hidden="1"/>
    <cellStyle name="Título 1 2" xfId="23971" hidden="1"/>
    <cellStyle name="Título 1 2" xfId="27042" hidden="1"/>
    <cellStyle name="Título 1 2" xfId="22583" hidden="1"/>
    <cellStyle name="Título 1 2" xfId="22446" hidden="1"/>
    <cellStyle name="Título 1 2" xfId="26433" hidden="1"/>
    <cellStyle name="Título 1 2" xfId="22232" hidden="1"/>
    <cellStyle name="Título 1 2" xfId="23468" hidden="1"/>
    <cellStyle name="Título 1 2" xfId="23412" hidden="1"/>
    <cellStyle name="Título 1 2" xfId="26607" hidden="1"/>
    <cellStyle name="Título 1 2" xfId="25158" hidden="1"/>
    <cellStyle name="Título 1 2" xfId="26634" hidden="1"/>
    <cellStyle name="Título 1 2" xfId="26366" hidden="1"/>
    <cellStyle name="Título 1 2" xfId="23453" hidden="1"/>
    <cellStyle name="Título 1 2" xfId="26784" hidden="1"/>
    <cellStyle name="Título 1 2" xfId="22301" hidden="1"/>
    <cellStyle name="Título 1 2" xfId="26494" hidden="1"/>
    <cellStyle name="Título 1 2" xfId="22113" hidden="1"/>
    <cellStyle name="Título 1 2" xfId="26039" hidden="1"/>
    <cellStyle name="Título 1 2" xfId="27894" hidden="1"/>
    <cellStyle name="Título 1 2" xfId="23187" hidden="1"/>
    <cellStyle name="Título 1 2" xfId="11283" hidden="1"/>
    <cellStyle name="Título 1 2" xfId="22069" hidden="1"/>
    <cellStyle name="Título 1 2" xfId="22052" hidden="1"/>
    <cellStyle name="Título 1 2" xfId="12363" hidden="1"/>
    <cellStyle name="Título 1 2" xfId="22305" hidden="1"/>
    <cellStyle name="Título 1 2" xfId="25257" hidden="1"/>
    <cellStyle name="Título 1 2" xfId="27308" hidden="1"/>
    <cellStyle name="Título 1 2" xfId="25765" hidden="1"/>
    <cellStyle name="Título 1 2" xfId="25782" hidden="1"/>
    <cellStyle name="Título 1 2" xfId="22186" hidden="1"/>
    <cellStyle name="Título 1 2" xfId="21885" hidden="1"/>
    <cellStyle name="Título 1 2" xfId="25948" hidden="1"/>
    <cellStyle name="Título 1 2" xfId="23130" hidden="1"/>
    <cellStyle name="Título 1 2" xfId="22368" hidden="1"/>
    <cellStyle name="Título 1 2" xfId="25680" hidden="1"/>
    <cellStyle name="Título 1 2" xfId="27945" hidden="1"/>
    <cellStyle name="Título 1 2" xfId="23791" hidden="1"/>
    <cellStyle name="Título 1 2" xfId="25768" hidden="1"/>
    <cellStyle name="Título 1 2" xfId="26935" hidden="1"/>
    <cellStyle name="Título 1 2" xfId="25975" hidden="1"/>
    <cellStyle name="Título 1 2" xfId="22569" hidden="1"/>
    <cellStyle name="Título 1 2" xfId="28402" hidden="1"/>
    <cellStyle name="Título 1 2" xfId="25652" hidden="1"/>
    <cellStyle name="Título 1 2" xfId="26799" hidden="1"/>
    <cellStyle name="Título 1 2" xfId="22953" hidden="1"/>
    <cellStyle name="Título 1 2" xfId="22383" hidden="1"/>
    <cellStyle name="Título 1 2" xfId="27908" hidden="1"/>
    <cellStyle name="Título 1 2" xfId="25936" hidden="1"/>
    <cellStyle name="Título 1 2" xfId="23829" hidden="1"/>
    <cellStyle name="Título 1 2" xfId="26952" hidden="1"/>
    <cellStyle name="Título 1 2" xfId="25658" hidden="1"/>
    <cellStyle name="Título 1 2" xfId="22486" hidden="1"/>
    <cellStyle name="Título 1 2" xfId="26369" hidden="1"/>
    <cellStyle name="Título 1 2" xfId="25925" hidden="1"/>
    <cellStyle name="Título 1 2" xfId="23324" hidden="1"/>
    <cellStyle name="Título 1 2" xfId="33511" hidden="1"/>
    <cellStyle name="Título 1 2" xfId="33522" hidden="1"/>
    <cellStyle name="Título 1 2" xfId="33509" hidden="1"/>
    <cellStyle name="Título 1 2" xfId="33531" hidden="1"/>
    <cellStyle name="Título 1 2" xfId="33507" hidden="1"/>
    <cellStyle name="Título 1 2" xfId="33540" hidden="1"/>
    <cellStyle name="Título 1 2" xfId="33505" hidden="1"/>
    <cellStyle name="Título 1 2" xfId="33548" hidden="1"/>
    <cellStyle name="Título 1 2" xfId="33499" hidden="1"/>
    <cellStyle name="Título 1 2" xfId="33558" hidden="1"/>
    <cellStyle name="Título 1 2" xfId="33503" hidden="1"/>
    <cellStyle name="Título 1 2" xfId="33568" hidden="1"/>
    <cellStyle name="Título 1 2" xfId="33500" hidden="1"/>
    <cellStyle name="Título 1 2" xfId="33575" hidden="1"/>
    <cellStyle name="Título 1 2" xfId="33554" hidden="1"/>
    <cellStyle name="Título 1 2" xfId="33585" hidden="1"/>
    <cellStyle name="Título 1 2" xfId="33564" hidden="1"/>
    <cellStyle name="Título 1 2" xfId="33591" hidden="1"/>
    <cellStyle name="Título 1 2" xfId="33584" hidden="1"/>
    <cellStyle name="Título 1 2" xfId="33782" hidden="1"/>
    <cellStyle name="Título 1 2" xfId="33793" hidden="1"/>
    <cellStyle name="Título 1 2" xfId="33780" hidden="1"/>
    <cellStyle name="Título 1 2" xfId="33802" hidden="1"/>
    <cellStyle name="Título 1 2" xfId="33778" hidden="1"/>
    <cellStyle name="Título 1 2" xfId="33811" hidden="1"/>
    <cellStyle name="Título 1 2" xfId="33776" hidden="1"/>
    <cellStyle name="Título 1 2" xfId="33819" hidden="1"/>
    <cellStyle name="Título 1 2" xfId="33769" hidden="1"/>
    <cellStyle name="Título 1 2" xfId="33829" hidden="1"/>
    <cellStyle name="Título 1 2" xfId="33774" hidden="1"/>
    <cellStyle name="Título 1 2" xfId="33839" hidden="1"/>
    <cellStyle name="Título 1 2" xfId="33771" hidden="1"/>
    <cellStyle name="Título 1 2" xfId="33846" hidden="1"/>
    <cellStyle name="Título 1 2" xfId="33825" hidden="1"/>
    <cellStyle name="Título 1 2" xfId="33856" hidden="1"/>
    <cellStyle name="Título 1 2" xfId="33835" hidden="1"/>
    <cellStyle name="Título 1 2" xfId="33862" hidden="1"/>
    <cellStyle name="Título 1 2" xfId="33855" hidden="1"/>
    <cellStyle name="Título 1 2" xfId="33727" hidden="1"/>
    <cellStyle name="Título 1 2" xfId="33635" hidden="1"/>
    <cellStyle name="Título 1 2" xfId="33874" hidden="1"/>
    <cellStyle name="Título 1 2" xfId="33634" hidden="1"/>
    <cellStyle name="Título 1 2" xfId="33879" hidden="1"/>
    <cellStyle name="Título 1 2" xfId="33630" hidden="1"/>
    <cellStyle name="Título 1 2" xfId="33604" hidden="1"/>
    <cellStyle name="Título 1 2" xfId="33657" hidden="1"/>
    <cellStyle name="Título 1 2" xfId="33736" hidden="1"/>
    <cellStyle name="Título 1 2" xfId="33653" hidden="1"/>
    <cellStyle name="Título 1 2" xfId="33644" hidden="1"/>
    <cellStyle name="Título 1 2" xfId="33643" hidden="1"/>
    <cellStyle name="Título 1 2" xfId="33645" hidden="1"/>
    <cellStyle name="Título 1 2" xfId="33876" hidden="1"/>
    <cellStyle name="Título 1 2" xfId="33703" hidden="1"/>
    <cellStyle name="Título 1 2" xfId="33765" hidden="1"/>
    <cellStyle name="Título 1 2" xfId="33647" hidden="1"/>
    <cellStyle name="Título 1 2" xfId="33675" hidden="1"/>
    <cellStyle name="Título 1 2" xfId="33766" hidden="1"/>
    <cellStyle name="Título 1 2" xfId="23408" hidden="1"/>
    <cellStyle name="Título 1 2" xfId="33661" hidden="1"/>
    <cellStyle name="Título 1 2" xfId="33730" hidden="1"/>
    <cellStyle name="Título 1 2" xfId="33711" hidden="1"/>
    <cellStyle name="Título 1 2" xfId="33627" hidden="1"/>
    <cellStyle name="Título 1 2" xfId="33614" hidden="1"/>
    <cellStyle name="Título 1 2" xfId="33686" hidden="1"/>
    <cellStyle name="Título 1 2" xfId="33700" hidden="1"/>
    <cellStyle name="Título 1 2" xfId="33726" hidden="1"/>
    <cellStyle name="Título 1 2" xfId="33739" hidden="1"/>
    <cellStyle name="Título 1 2" xfId="33623" hidden="1"/>
    <cellStyle name="Título 1 2" xfId="33654" hidden="1"/>
    <cellStyle name="Título 1 2" xfId="33704" hidden="1"/>
    <cellStyle name="Título 1 2" xfId="33670" hidden="1"/>
    <cellStyle name="Título 1 2" xfId="33651" hidden="1"/>
    <cellStyle name="Título 1 2" xfId="33716" hidden="1"/>
    <cellStyle name="Título 1 2" xfId="33622" hidden="1"/>
    <cellStyle name="Título 1 2" xfId="33734" hidden="1"/>
    <cellStyle name="Título 1 2" xfId="33619" hidden="1"/>
    <cellStyle name="Título 1 2" xfId="21886" hidden="1"/>
    <cellStyle name="Título 1 2" xfId="25502" hidden="1"/>
    <cellStyle name="Título 1 2" xfId="25054" hidden="1"/>
    <cellStyle name="Título 1 2" xfId="23808" hidden="1"/>
    <cellStyle name="Título 1 2" xfId="26818" hidden="1"/>
    <cellStyle name="Título 1 2" xfId="11074" hidden="1"/>
    <cellStyle name="Título 1 2" xfId="25252" hidden="1"/>
    <cellStyle name="Título 1 2" xfId="23579" hidden="1"/>
    <cellStyle name="Título 1 2" xfId="23901" hidden="1"/>
    <cellStyle name="Título 1 2" xfId="25718" hidden="1"/>
    <cellStyle name="Título 1 2" xfId="23861" hidden="1"/>
    <cellStyle name="Título 1 2" xfId="23563" hidden="1"/>
    <cellStyle name="Título 1 2" xfId="25147" hidden="1"/>
    <cellStyle name="Título 1 2" xfId="28415" hidden="1"/>
    <cellStyle name="Título 1 2" xfId="23080" hidden="1"/>
    <cellStyle name="Título 1 2" xfId="22322" hidden="1"/>
    <cellStyle name="Título 1 2" xfId="22739" hidden="1"/>
    <cellStyle name="Título 1 2" xfId="25386" hidden="1"/>
    <cellStyle name="Título 1 2" xfId="21905" hidden="1"/>
    <cellStyle name="Título 1 2" xfId="23282" hidden="1"/>
    <cellStyle name="Título 1 2" xfId="26081" hidden="1"/>
    <cellStyle name="Título 1 2" xfId="26617" hidden="1"/>
    <cellStyle name="Título 1 2" xfId="22039" hidden="1"/>
    <cellStyle name="Título 1 2" xfId="22485" hidden="1"/>
    <cellStyle name="Título 1 2" xfId="21760" hidden="1"/>
    <cellStyle name="Título 1 2" xfId="25084" hidden="1"/>
    <cellStyle name="Título 1 2" xfId="26677" hidden="1"/>
    <cellStyle name="Título 1 2" xfId="25943" hidden="1"/>
    <cellStyle name="Título 1 2" xfId="25893" hidden="1"/>
    <cellStyle name="Título 1 2" xfId="26859" hidden="1"/>
    <cellStyle name="Título 1 2" xfId="27483" hidden="1"/>
    <cellStyle name="Título 1 2" xfId="23248" hidden="1"/>
    <cellStyle name="Título 1 2" xfId="33893" hidden="1"/>
    <cellStyle name="Título 1 2" xfId="27936" hidden="1"/>
    <cellStyle name="Título 1 2" xfId="33903" hidden="1"/>
    <cellStyle name="Título 1 2" xfId="28418" hidden="1"/>
    <cellStyle name="Título 1 2" xfId="33909" hidden="1"/>
    <cellStyle name="Título 1 2" xfId="33902" hidden="1"/>
    <cellStyle name="Título 1 2" xfId="34100" hidden="1"/>
    <cellStyle name="Título 1 2" xfId="34111" hidden="1"/>
    <cellStyle name="Título 1 2" xfId="34098" hidden="1"/>
    <cellStyle name="Título 1 2" xfId="34120" hidden="1"/>
    <cellStyle name="Título 1 2" xfId="34096" hidden="1"/>
    <cellStyle name="Título 1 2" xfId="34129" hidden="1"/>
    <cellStyle name="Título 1 2" xfId="34094" hidden="1"/>
    <cellStyle name="Título 1 2" xfId="34137" hidden="1"/>
    <cellStyle name="Título 1 2" xfId="34087" hidden="1"/>
    <cellStyle name="Título 1 2" xfId="34147" hidden="1"/>
    <cellStyle name="Título 1 2" xfId="34092" hidden="1"/>
    <cellStyle name="Título 1 2" xfId="34157" hidden="1"/>
    <cellStyle name="Título 1 2" xfId="34089" hidden="1"/>
    <cellStyle name="Título 1 2" xfId="34164" hidden="1"/>
    <cellStyle name="Título 1 2" xfId="34143" hidden="1"/>
    <cellStyle name="Título 1 2" xfId="34174" hidden="1"/>
    <cellStyle name="Título 1 2" xfId="34153" hidden="1"/>
    <cellStyle name="Título 1 2" xfId="34180" hidden="1"/>
    <cellStyle name="Título 1 2" xfId="34173" hidden="1"/>
    <cellStyle name="Título 1 2" xfId="34045" hidden="1"/>
    <cellStyle name="Título 1 2" xfId="33953" hidden="1"/>
    <cellStyle name="Título 1 2" xfId="34192" hidden="1"/>
    <cellStyle name="Título 1 2" xfId="33952" hidden="1"/>
    <cellStyle name="Título 1 2" xfId="34197" hidden="1"/>
    <cellStyle name="Título 1 2" xfId="33948" hidden="1"/>
    <cellStyle name="Título 1 2" xfId="33922" hidden="1"/>
    <cellStyle name="Título 1 2" xfId="33975" hidden="1"/>
    <cellStyle name="Título 1 2" xfId="34054" hidden="1"/>
    <cellStyle name="Título 1 2" xfId="33971" hidden="1"/>
    <cellStyle name="Título 1 2" xfId="33962" hidden="1"/>
    <cellStyle name="Título 1 2" xfId="33961" hidden="1"/>
    <cellStyle name="Título 1 2" xfId="33963" hidden="1"/>
    <cellStyle name="Título 1 2" xfId="34194" hidden="1"/>
    <cellStyle name="Título 1 2" xfId="34021" hidden="1"/>
    <cellStyle name="Título 1 2" xfId="34083" hidden="1"/>
    <cellStyle name="Título 1 2" xfId="33965" hidden="1"/>
    <cellStyle name="Título 1 2" xfId="33993" hidden="1"/>
    <cellStyle name="Título 1 2" xfId="34084" hidden="1"/>
    <cellStyle name="Título 1 2" xfId="27485" hidden="1"/>
    <cellStyle name="Título 1 2" xfId="33979" hidden="1"/>
    <cellStyle name="Título 1 2" xfId="34048" hidden="1"/>
    <cellStyle name="Título 1 2" xfId="34029" hidden="1"/>
    <cellStyle name="Título 1 2" xfId="33945" hidden="1"/>
    <cellStyle name="Título 1 2" xfId="33932" hidden="1"/>
    <cellStyle name="Título 1 2" xfId="34004" hidden="1"/>
    <cellStyle name="Título 1 2" xfId="34018" hidden="1"/>
    <cellStyle name="Título 1 2" xfId="34044" hidden="1"/>
    <cellStyle name="Título 1 2" xfId="34057" hidden="1"/>
    <cellStyle name="Título 1 2" xfId="33941" hidden="1"/>
    <cellStyle name="Título 1 2" xfId="33972" hidden="1"/>
    <cellStyle name="Título 1 2" xfId="34022" hidden="1"/>
    <cellStyle name="Título 1 2" xfId="33988" hidden="1"/>
    <cellStyle name="Título 1 2" xfId="33969" hidden="1"/>
    <cellStyle name="Título 1 2" xfId="34034" hidden="1"/>
    <cellStyle name="Título 1 2" xfId="33940" hidden="1"/>
    <cellStyle name="Título 1 2" xfId="34052" hidden="1"/>
    <cellStyle name="Título 1 2" xfId="33937" hidden="1"/>
    <cellStyle name="Título 1 2" xfId="34217" hidden="1"/>
    <cellStyle name="Título 1 2" xfId="34228" hidden="1"/>
    <cellStyle name="Título 1 2" xfId="34215" hidden="1"/>
    <cellStyle name="Título 1 2" xfId="34237" hidden="1"/>
    <cellStyle name="Título 1 2" xfId="34213" hidden="1"/>
    <cellStyle name="Título 1 2" xfId="34246" hidden="1"/>
    <cellStyle name="Título 1 2" xfId="34211" hidden="1"/>
    <cellStyle name="Título 1 2" xfId="34254" hidden="1"/>
    <cellStyle name="Título 1 2" xfId="34205" hidden="1"/>
    <cellStyle name="Título 1 2" xfId="34264" hidden="1"/>
    <cellStyle name="Título 1 2" xfId="34209" hidden="1"/>
    <cellStyle name="Título 1 2" xfId="34274" hidden="1"/>
    <cellStyle name="Título 1 2" xfId="34206" hidden="1"/>
    <cellStyle name="Título 1 2" xfId="34281" hidden="1"/>
    <cellStyle name="Título 1 2" xfId="34260" hidden="1"/>
    <cellStyle name="Título 1 2" xfId="34291" hidden="1"/>
    <cellStyle name="Título 1 2" xfId="34270" hidden="1"/>
    <cellStyle name="Título 1 2" xfId="34297" hidden="1"/>
    <cellStyle name="Título 1 2" xfId="34290" hidden="1"/>
    <cellStyle name="Título 1 2" xfId="34319" hidden="1"/>
    <cellStyle name="Título 1 2" xfId="34330" hidden="1"/>
    <cellStyle name="Título 1 2" xfId="34317" hidden="1"/>
    <cellStyle name="Título 1 2" xfId="34339" hidden="1"/>
    <cellStyle name="Título 1 2" xfId="34315" hidden="1"/>
    <cellStyle name="Título 1 2" xfId="34348" hidden="1"/>
    <cellStyle name="Título 1 2" xfId="34313" hidden="1"/>
    <cellStyle name="Título 1 2" xfId="34356" hidden="1"/>
    <cellStyle name="Título 1 2" xfId="34307" hidden="1"/>
    <cellStyle name="Título 1 2" xfId="34366" hidden="1"/>
    <cellStyle name="Título 1 2" xfId="34311" hidden="1"/>
    <cellStyle name="Título 1 2" xfId="34376" hidden="1"/>
    <cellStyle name="Título 1 2" xfId="34308" hidden="1"/>
    <cellStyle name="Título 1 2" xfId="34383" hidden="1"/>
    <cellStyle name="Título 1 2" xfId="34362" hidden="1"/>
    <cellStyle name="Título 1 2" xfId="34393" hidden="1"/>
    <cellStyle name="Título 1 2" xfId="34372" hidden="1"/>
    <cellStyle name="Título 1 2" xfId="34399" hidden="1"/>
    <cellStyle name="Título 1 2" xfId="34392" hidden="1"/>
    <cellStyle name="Título 1 2" xfId="34590" hidden="1"/>
    <cellStyle name="Título 1 2" xfId="34601" hidden="1"/>
    <cellStyle name="Título 1 2" xfId="34588" hidden="1"/>
    <cellStyle name="Título 1 2" xfId="34610" hidden="1"/>
    <cellStyle name="Título 1 2" xfId="34586" hidden="1"/>
    <cellStyle name="Título 1 2" xfId="34619" hidden="1"/>
    <cellStyle name="Título 1 2" xfId="34584" hidden="1"/>
    <cellStyle name="Título 1 2" xfId="34627" hidden="1"/>
    <cellStyle name="Título 1 2" xfId="34577" hidden="1"/>
    <cellStyle name="Título 1 2" xfId="34637" hidden="1"/>
    <cellStyle name="Título 1 2" xfId="34582" hidden="1"/>
    <cellStyle name="Título 1 2" xfId="34647" hidden="1"/>
    <cellStyle name="Título 1 2" xfId="34579" hidden="1"/>
    <cellStyle name="Título 1 2" xfId="34654" hidden="1"/>
    <cellStyle name="Título 1 2" xfId="34633" hidden="1"/>
    <cellStyle name="Título 1 2" xfId="34664" hidden="1"/>
    <cellStyle name="Título 1 2" xfId="34643" hidden="1"/>
    <cellStyle name="Título 1 2" xfId="34670" hidden="1"/>
    <cellStyle name="Título 1 2" xfId="34663" hidden="1"/>
    <cellStyle name="Título 1 2" xfId="34535" hidden="1"/>
    <cellStyle name="Título 1 2" xfId="34443" hidden="1"/>
    <cellStyle name="Título 1 2" xfId="34682" hidden="1"/>
    <cellStyle name="Título 1 2" xfId="34442" hidden="1"/>
    <cellStyle name="Título 1 2" xfId="34687" hidden="1"/>
    <cellStyle name="Título 1 2" xfId="34438" hidden="1"/>
    <cellStyle name="Título 1 2" xfId="34412" hidden="1"/>
    <cellStyle name="Título 1 2" xfId="34465" hidden="1"/>
    <cellStyle name="Título 1 2" xfId="34544" hidden="1"/>
    <cellStyle name="Título 1 2" xfId="34461" hidden="1"/>
    <cellStyle name="Título 1 2" xfId="34452" hidden="1"/>
    <cellStyle name="Título 1 2" xfId="34451" hidden="1"/>
    <cellStyle name="Título 1 2" xfId="34453" hidden="1"/>
    <cellStyle name="Título 1 2" xfId="34684" hidden="1"/>
    <cellStyle name="Título 1 2" xfId="34511" hidden="1"/>
    <cellStyle name="Título 1 2" xfId="34573" hidden="1"/>
    <cellStyle name="Título 1 2" xfId="34455" hidden="1"/>
    <cellStyle name="Título 1 2" xfId="34483" hidden="1"/>
    <cellStyle name="Título 1 2" xfId="34574" hidden="1"/>
    <cellStyle name="Título 1 2" xfId="34304" hidden="1"/>
    <cellStyle name="Título 1 2" xfId="34469" hidden="1"/>
    <cellStyle name="Título 1 2" xfId="34538" hidden="1"/>
    <cellStyle name="Título 1 2" xfId="34519" hidden="1"/>
    <cellStyle name="Título 1 2" xfId="34435" hidden="1"/>
    <cellStyle name="Título 1 2" xfId="34422" hidden="1"/>
    <cellStyle name="Título 1 2" xfId="34494" hidden="1"/>
    <cellStyle name="Título 1 2" xfId="34508" hidden="1"/>
    <cellStyle name="Título 1 2" xfId="34534" hidden="1"/>
    <cellStyle name="Título 1 2" xfId="34547" hidden="1"/>
    <cellStyle name="Título 1 2" xfId="34431" hidden="1"/>
    <cellStyle name="Título 1 2" xfId="34462" hidden="1"/>
    <cellStyle name="Título 1 2" xfId="34512" hidden="1"/>
    <cellStyle name="Título 1 2" xfId="34478" hidden="1"/>
    <cellStyle name="Título 1 2" xfId="34459" hidden="1"/>
    <cellStyle name="Título 1 2" xfId="34524" hidden="1"/>
    <cellStyle name="Título 1 2" xfId="34430" hidden="1"/>
    <cellStyle name="Título 1 2" xfId="34542" hidden="1"/>
    <cellStyle name="Título 1 2" xfId="34427" hidden="1"/>
    <cellStyle name="Título 1 2" xfId="34707" hidden="1"/>
    <cellStyle name="Título 1 2" xfId="34718" hidden="1"/>
    <cellStyle name="Título 1 2" xfId="34705" hidden="1"/>
    <cellStyle name="Título 1 2" xfId="34727" hidden="1"/>
    <cellStyle name="Título 1 2" xfId="34703" hidden="1"/>
    <cellStyle name="Título 1 2" xfId="34736" hidden="1"/>
    <cellStyle name="Título 1 2" xfId="34701" hidden="1"/>
    <cellStyle name="Título 1 2" xfId="34744" hidden="1"/>
    <cellStyle name="Título 1 2" xfId="34695" hidden="1"/>
    <cellStyle name="Título 1 2" xfId="34754" hidden="1"/>
    <cellStyle name="Título 1 2" xfId="34699" hidden="1"/>
    <cellStyle name="Título 1 2" xfId="34764" hidden="1"/>
    <cellStyle name="Título 1 2" xfId="34696" hidden="1"/>
    <cellStyle name="Título 1 2" xfId="34771" hidden="1"/>
    <cellStyle name="Título 1 2" xfId="34750" hidden="1"/>
    <cellStyle name="Título 1 2" xfId="34781" hidden="1"/>
    <cellStyle name="Título 1 2" xfId="34760" hidden="1"/>
    <cellStyle name="Título 1 2" xfId="34787" hidden="1"/>
    <cellStyle name="Título 1 2" xfId="34780" hidden="1"/>
    <cellStyle name="Título 1 2" xfId="34809" hidden="1"/>
    <cellStyle name="Título 1 2" xfId="34820" hidden="1"/>
    <cellStyle name="Título 1 2" xfId="34807" hidden="1"/>
    <cellStyle name="Título 1 2" xfId="34829" hidden="1"/>
    <cellStyle name="Título 1 2" xfId="34805" hidden="1"/>
    <cellStyle name="Título 1 2" xfId="34838" hidden="1"/>
    <cellStyle name="Título 1 2" xfId="34803" hidden="1"/>
    <cellStyle name="Título 1 2" xfId="34846" hidden="1"/>
    <cellStyle name="Título 1 2" xfId="34797" hidden="1"/>
    <cellStyle name="Título 1 2" xfId="34856" hidden="1"/>
    <cellStyle name="Título 1 2" xfId="34801" hidden="1"/>
    <cellStyle name="Título 1 2" xfId="34866" hidden="1"/>
    <cellStyle name="Título 1 2" xfId="34798" hidden="1"/>
    <cellStyle name="Título 1 2" xfId="34873" hidden="1"/>
    <cellStyle name="Título 1 2" xfId="34852" hidden="1"/>
    <cellStyle name="Título 1 2" xfId="34883" hidden="1"/>
    <cellStyle name="Título 1 2" xfId="34862" hidden="1"/>
    <cellStyle name="Título 1 2" xfId="34889" hidden="1"/>
    <cellStyle name="Título 1 2" xfId="34882" hidden="1"/>
    <cellStyle name="Título 1 2" xfId="35080" hidden="1"/>
    <cellStyle name="Título 1 2" xfId="35091" hidden="1"/>
    <cellStyle name="Título 1 2" xfId="35078" hidden="1"/>
    <cellStyle name="Título 1 2" xfId="35100" hidden="1"/>
    <cellStyle name="Título 1 2" xfId="35076" hidden="1"/>
    <cellStyle name="Título 1 2" xfId="35109" hidden="1"/>
    <cellStyle name="Título 1 2" xfId="35074" hidden="1"/>
    <cellStyle name="Título 1 2" xfId="35117" hidden="1"/>
    <cellStyle name="Título 1 2" xfId="35067" hidden="1"/>
    <cellStyle name="Título 1 2" xfId="35127" hidden="1"/>
    <cellStyle name="Título 1 2" xfId="35072" hidden="1"/>
    <cellStyle name="Título 1 2" xfId="35137" hidden="1"/>
    <cellStyle name="Título 1 2" xfId="35069" hidden="1"/>
    <cellStyle name="Título 1 2" xfId="35144" hidden="1"/>
    <cellStyle name="Título 1 2" xfId="35123" hidden="1"/>
    <cellStyle name="Título 1 2" xfId="35154" hidden="1"/>
    <cellStyle name="Título 1 2" xfId="35133" hidden="1"/>
    <cellStyle name="Título 1 2" xfId="35160" hidden="1"/>
    <cellStyle name="Título 1 2" xfId="35153" hidden="1"/>
    <cellStyle name="Título 1 2" xfId="35025" hidden="1"/>
    <cellStyle name="Título 1 2" xfId="34933" hidden="1"/>
    <cellStyle name="Título 1 2" xfId="35172" hidden="1"/>
    <cellStyle name="Título 1 2" xfId="34932" hidden="1"/>
    <cellStyle name="Título 1 2" xfId="35177" hidden="1"/>
    <cellStyle name="Título 1 2" xfId="34928" hidden="1"/>
    <cellStyle name="Título 1 2" xfId="34902" hidden="1"/>
    <cellStyle name="Título 1 2" xfId="34955" hidden="1"/>
    <cellStyle name="Título 1 2" xfId="35034" hidden="1"/>
    <cellStyle name="Título 1 2" xfId="34951" hidden="1"/>
    <cellStyle name="Título 1 2" xfId="34942" hidden="1"/>
    <cellStyle name="Título 1 2" xfId="34941" hidden="1"/>
    <cellStyle name="Título 1 2" xfId="34943" hidden="1"/>
    <cellStyle name="Título 1 2" xfId="35174" hidden="1"/>
    <cellStyle name="Título 1 2" xfId="35001" hidden="1"/>
    <cellStyle name="Título 1 2" xfId="35063" hidden="1"/>
    <cellStyle name="Título 1 2" xfId="34945" hidden="1"/>
    <cellStyle name="Título 1 2" xfId="34973" hidden="1"/>
    <cellStyle name="Título 1 2" xfId="35064" hidden="1"/>
    <cellStyle name="Título 1 2" xfId="34794" hidden="1"/>
    <cellStyle name="Título 1 2" xfId="34959" hidden="1"/>
    <cellStyle name="Título 1 2" xfId="35028" hidden="1"/>
    <cellStyle name="Título 1 2" xfId="35009" hidden="1"/>
    <cellStyle name="Título 1 2" xfId="34925" hidden="1"/>
    <cellStyle name="Título 1 2" xfId="34912" hidden="1"/>
    <cellStyle name="Título 1 2" xfId="34984" hidden="1"/>
    <cellStyle name="Título 1 2" xfId="34998" hidden="1"/>
    <cellStyle name="Título 1 2" xfId="35024" hidden="1"/>
    <cellStyle name="Título 1 2" xfId="35037" hidden="1"/>
    <cellStyle name="Título 1 2" xfId="34921" hidden="1"/>
    <cellStyle name="Título 1 2" xfId="34952" hidden="1"/>
    <cellStyle name="Título 1 2" xfId="35002" hidden="1"/>
    <cellStyle name="Título 1 2" xfId="34968" hidden="1"/>
    <cellStyle name="Título 1 2" xfId="34949" hidden="1"/>
    <cellStyle name="Título 1 2" xfId="35014" hidden="1"/>
    <cellStyle name="Título 1 2" xfId="34920" hidden="1"/>
    <cellStyle name="Título 1 2" xfId="35032" hidden="1"/>
    <cellStyle name="Título 1 2" xfId="34917" hidden="1"/>
    <cellStyle name="Título 1 2" xfId="35197" hidden="1"/>
    <cellStyle name="Título 1 2" xfId="35208" hidden="1"/>
    <cellStyle name="Título 1 2" xfId="35195" hidden="1"/>
    <cellStyle name="Título 1 2" xfId="35217" hidden="1"/>
    <cellStyle name="Título 1 2" xfId="35193" hidden="1"/>
    <cellStyle name="Título 1 2" xfId="35226" hidden="1"/>
    <cellStyle name="Título 1 2" xfId="35191" hidden="1"/>
    <cellStyle name="Título 1 2" xfId="35234" hidden="1"/>
    <cellStyle name="Título 1 2" xfId="35185" hidden="1"/>
    <cellStyle name="Título 1 2" xfId="35244" hidden="1"/>
    <cellStyle name="Título 1 2" xfId="35189" hidden="1"/>
    <cellStyle name="Título 1 2" xfId="35254" hidden="1"/>
    <cellStyle name="Título 1 2" xfId="35186" hidden="1"/>
    <cellStyle name="Título 1 2" xfId="35261" hidden="1"/>
    <cellStyle name="Título 1 2" xfId="35240" hidden="1"/>
    <cellStyle name="Título 1 2" xfId="35271" hidden="1"/>
    <cellStyle name="Título 1 2" xfId="35250" hidden="1"/>
    <cellStyle name="Título 1 2" xfId="35277" hidden="1"/>
    <cellStyle name="Título 1 2" xfId="35270" hidden="1"/>
    <cellStyle name="Título 1 2" xfId="35299" hidden="1"/>
    <cellStyle name="Título 1 2" xfId="35310" hidden="1"/>
    <cellStyle name="Título 1 2" xfId="35297" hidden="1"/>
    <cellStyle name="Título 1 2" xfId="35319" hidden="1"/>
    <cellStyle name="Título 1 2" xfId="35295" hidden="1"/>
    <cellStyle name="Título 1 2" xfId="35328" hidden="1"/>
    <cellStyle name="Título 1 2" xfId="35293" hidden="1"/>
    <cellStyle name="Título 1 2" xfId="35336" hidden="1"/>
    <cellStyle name="Título 1 2" xfId="35287" hidden="1"/>
    <cellStyle name="Título 1 2" xfId="35346" hidden="1"/>
    <cellStyle name="Título 1 2" xfId="35291" hidden="1"/>
    <cellStyle name="Título 1 2" xfId="35356" hidden="1"/>
    <cellStyle name="Título 1 2" xfId="35288" hidden="1"/>
    <cellStyle name="Título 1 2" xfId="35363" hidden="1"/>
    <cellStyle name="Título 1 2" xfId="35342" hidden="1"/>
    <cellStyle name="Título 1 2" xfId="35373" hidden="1"/>
    <cellStyle name="Título 1 2" xfId="35352" hidden="1"/>
    <cellStyle name="Título 1 2" xfId="35379" hidden="1"/>
    <cellStyle name="Título 1 2" xfId="35372" hidden="1"/>
    <cellStyle name="Título 1 2" xfId="35570" hidden="1"/>
    <cellStyle name="Título 1 2" xfId="35581" hidden="1"/>
    <cellStyle name="Título 1 2" xfId="35568" hidden="1"/>
    <cellStyle name="Título 1 2" xfId="35590" hidden="1"/>
    <cellStyle name="Título 1 2" xfId="35566" hidden="1"/>
    <cellStyle name="Título 1 2" xfId="35599" hidden="1"/>
    <cellStyle name="Título 1 2" xfId="35564" hidden="1"/>
    <cellStyle name="Título 1 2" xfId="35607" hidden="1"/>
    <cellStyle name="Título 1 2" xfId="35557" hidden="1"/>
    <cellStyle name="Título 1 2" xfId="35617" hidden="1"/>
    <cellStyle name="Título 1 2" xfId="35562" hidden="1"/>
    <cellStyle name="Título 1 2" xfId="35627" hidden="1"/>
    <cellStyle name="Título 1 2" xfId="35559" hidden="1"/>
    <cellStyle name="Título 1 2" xfId="35634" hidden="1"/>
    <cellStyle name="Título 1 2" xfId="35613" hidden="1"/>
    <cellStyle name="Título 1 2" xfId="35644" hidden="1"/>
    <cellStyle name="Título 1 2" xfId="35623" hidden="1"/>
    <cellStyle name="Título 1 2" xfId="35650" hidden="1"/>
    <cellStyle name="Título 1 2" xfId="35643" hidden="1"/>
    <cellStyle name="Título 1 2" xfId="35515" hidden="1"/>
    <cellStyle name="Título 1 2" xfId="35423" hidden="1"/>
    <cellStyle name="Título 1 2" xfId="35662" hidden="1"/>
    <cellStyle name="Título 1 2" xfId="35422" hidden="1"/>
    <cellStyle name="Título 1 2" xfId="35667" hidden="1"/>
    <cellStyle name="Título 1 2" xfId="35418" hidden="1"/>
    <cellStyle name="Título 1 2" xfId="35392" hidden="1"/>
    <cellStyle name="Título 1 2" xfId="35445" hidden="1"/>
    <cellStyle name="Título 1 2" xfId="35524" hidden="1"/>
    <cellStyle name="Título 1 2" xfId="35441" hidden="1"/>
    <cellStyle name="Título 1 2" xfId="35432" hidden="1"/>
    <cellStyle name="Título 1 2" xfId="35431" hidden="1"/>
    <cellStyle name="Título 1 2" xfId="35433" hidden="1"/>
    <cellStyle name="Título 1 2" xfId="35664" hidden="1"/>
    <cellStyle name="Título 1 2" xfId="35491" hidden="1"/>
    <cellStyle name="Título 1 2" xfId="35553" hidden="1"/>
    <cellStyle name="Título 1 2" xfId="35435" hidden="1"/>
    <cellStyle name="Título 1 2" xfId="35463" hidden="1"/>
    <cellStyle name="Título 1 2" xfId="35554" hidden="1"/>
    <cellStyle name="Título 1 2" xfId="35284" hidden="1"/>
    <cellStyle name="Título 1 2" xfId="35449" hidden="1"/>
    <cellStyle name="Título 1 2" xfId="35518" hidden="1"/>
    <cellStyle name="Título 1 2" xfId="35499" hidden="1"/>
    <cellStyle name="Título 1 2" xfId="35415" hidden="1"/>
    <cellStyle name="Título 1 2" xfId="35402" hidden="1"/>
    <cellStyle name="Título 1 2" xfId="35474" hidden="1"/>
    <cellStyle name="Título 1 2" xfId="35488" hidden="1"/>
    <cellStyle name="Título 1 2" xfId="35514" hidden="1"/>
    <cellStyle name="Título 1 2" xfId="35527" hidden="1"/>
    <cellStyle name="Título 1 2" xfId="35411" hidden="1"/>
    <cellStyle name="Título 1 2" xfId="35442" hidden="1"/>
    <cellStyle name="Título 1 2" xfId="35492" hidden="1"/>
    <cellStyle name="Título 1 2" xfId="35458" hidden="1"/>
    <cellStyle name="Título 1 2" xfId="35439" hidden="1"/>
    <cellStyle name="Título 1 2" xfId="35504" hidden="1"/>
    <cellStyle name="Título 1 2" xfId="35410" hidden="1"/>
    <cellStyle name="Título 1 2" xfId="35522" hidden="1"/>
    <cellStyle name="Título 1 2" xfId="35407" hidden="1"/>
    <cellStyle name="Título 1 2" xfId="35687" hidden="1"/>
    <cellStyle name="Título 1 2" xfId="35698" hidden="1"/>
    <cellStyle name="Título 1 2" xfId="35685" hidden="1"/>
    <cellStyle name="Título 1 2" xfId="35707" hidden="1"/>
    <cellStyle name="Título 1 2" xfId="35683" hidden="1"/>
    <cellStyle name="Título 1 2" xfId="35716" hidden="1"/>
    <cellStyle name="Título 1 2" xfId="35681" hidden="1"/>
    <cellStyle name="Título 1 2" xfId="35724" hidden="1"/>
    <cellStyle name="Título 1 2" xfId="35675" hidden="1"/>
    <cellStyle name="Título 1 2" xfId="35734" hidden="1"/>
    <cellStyle name="Título 1 2" xfId="35679" hidden="1"/>
    <cellStyle name="Título 1 2" xfId="35744" hidden="1"/>
    <cellStyle name="Título 1 2" xfId="35676" hidden="1"/>
    <cellStyle name="Título 1 2" xfId="35751" hidden="1"/>
    <cellStyle name="Título 1 2" xfId="35730" hidden="1"/>
    <cellStyle name="Título 1 2" xfId="35761" hidden="1"/>
    <cellStyle name="Título 1 2" xfId="35740" hidden="1"/>
    <cellStyle name="Título 1 2" xfId="35767" hidden="1"/>
    <cellStyle name="Título 1 2" xfId="35760" hidden="1"/>
    <cellStyle name="Título 1 2" xfId="35789" hidden="1"/>
    <cellStyle name="Título 1 2" xfId="35800" hidden="1"/>
    <cellStyle name="Título 1 2" xfId="35787" hidden="1"/>
    <cellStyle name="Título 1 2" xfId="35809" hidden="1"/>
    <cellStyle name="Título 1 2" xfId="35785" hidden="1"/>
    <cellStyle name="Título 1 2" xfId="35818" hidden="1"/>
    <cellStyle name="Título 1 2" xfId="35783" hidden="1"/>
    <cellStyle name="Título 1 2" xfId="35826" hidden="1"/>
    <cellStyle name="Título 1 2" xfId="35777" hidden="1"/>
    <cellStyle name="Título 1 2" xfId="35836" hidden="1"/>
    <cellStyle name="Título 1 2" xfId="35781" hidden="1"/>
    <cellStyle name="Título 1 2" xfId="35846" hidden="1"/>
    <cellStyle name="Título 1 2" xfId="35778" hidden="1"/>
    <cellStyle name="Título 1 2" xfId="35853" hidden="1"/>
    <cellStyle name="Título 1 2" xfId="35832" hidden="1"/>
    <cellStyle name="Título 1 2" xfId="35863" hidden="1"/>
    <cellStyle name="Título 1 2" xfId="35842" hidden="1"/>
    <cellStyle name="Título 1 2" xfId="35869" hidden="1"/>
    <cellStyle name="Título 1 2" xfId="35862" hidden="1"/>
    <cellStyle name="Título 1 2" xfId="36060" hidden="1"/>
    <cellStyle name="Título 1 2" xfId="36071" hidden="1"/>
    <cellStyle name="Título 1 2" xfId="36058" hidden="1"/>
    <cellStyle name="Título 1 2" xfId="36080" hidden="1"/>
    <cellStyle name="Título 1 2" xfId="36056" hidden="1"/>
    <cellStyle name="Título 1 2" xfId="36089" hidden="1"/>
    <cellStyle name="Título 1 2" xfId="36054" hidden="1"/>
    <cellStyle name="Título 1 2" xfId="36097" hidden="1"/>
    <cellStyle name="Título 1 2" xfId="36047" hidden="1"/>
    <cellStyle name="Título 1 2" xfId="36107" hidden="1"/>
    <cellStyle name="Título 1 2" xfId="36052" hidden="1"/>
    <cellStyle name="Título 1 2" xfId="36117" hidden="1"/>
    <cellStyle name="Título 1 2" xfId="36049" hidden="1"/>
    <cellStyle name="Título 1 2" xfId="36124" hidden="1"/>
    <cellStyle name="Título 1 2" xfId="36103" hidden="1"/>
    <cellStyle name="Título 1 2" xfId="36134" hidden="1"/>
    <cellStyle name="Título 1 2" xfId="36113" hidden="1"/>
    <cellStyle name="Título 1 2" xfId="36140" hidden="1"/>
    <cellStyle name="Título 1 2" xfId="36133" hidden="1"/>
    <cellStyle name="Título 1 2" xfId="36005" hidden="1"/>
    <cellStyle name="Título 1 2" xfId="35913" hidden="1"/>
    <cellStyle name="Título 1 2" xfId="36152" hidden="1"/>
    <cellStyle name="Título 1 2" xfId="35912" hidden="1"/>
    <cellStyle name="Título 1 2" xfId="36157" hidden="1"/>
    <cellStyle name="Título 1 2" xfId="35908" hidden="1"/>
    <cellStyle name="Título 1 2" xfId="35882" hidden="1"/>
    <cellStyle name="Título 1 2" xfId="35935" hidden="1"/>
    <cellStyle name="Título 1 2" xfId="36014" hidden="1"/>
    <cellStyle name="Título 1 2" xfId="35931" hidden="1"/>
    <cellStyle name="Título 1 2" xfId="35922" hidden="1"/>
    <cellStyle name="Título 1 2" xfId="35921" hidden="1"/>
    <cellStyle name="Título 1 2" xfId="35923" hidden="1"/>
    <cellStyle name="Título 1 2" xfId="36154" hidden="1"/>
    <cellStyle name="Título 1 2" xfId="35981" hidden="1"/>
    <cellStyle name="Título 1 2" xfId="36043" hidden="1"/>
    <cellStyle name="Título 1 2" xfId="35925" hidden="1"/>
    <cellStyle name="Título 1 2" xfId="35953" hidden="1"/>
    <cellStyle name="Título 1 2" xfId="36044" hidden="1"/>
    <cellStyle name="Título 1 2" xfId="35774" hidden="1"/>
    <cellStyle name="Título 1 2" xfId="35939" hidden="1"/>
    <cellStyle name="Título 1 2" xfId="36008" hidden="1"/>
    <cellStyle name="Título 1 2" xfId="35989" hidden="1"/>
    <cellStyle name="Título 1 2" xfId="35905" hidden="1"/>
    <cellStyle name="Título 1 2" xfId="35892" hidden="1"/>
    <cellStyle name="Título 1 2" xfId="35964" hidden="1"/>
    <cellStyle name="Título 1 2" xfId="35978" hidden="1"/>
    <cellStyle name="Título 1 2" xfId="36004" hidden="1"/>
    <cellStyle name="Título 1 2" xfId="36017" hidden="1"/>
    <cellStyle name="Título 1 2" xfId="35901" hidden="1"/>
    <cellStyle name="Título 1 2" xfId="35932" hidden="1"/>
    <cellStyle name="Título 1 2" xfId="35982" hidden="1"/>
    <cellStyle name="Título 1 2" xfId="35948" hidden="1"/>
    <cellStyle name="Título 1 2" xfId="35929" hidden="1"/>
    <cellStyle name="Título 1 2" xfId="35994" hidden="1"/>
    <cellStyle name="Título 1 2" xfId="35900" hidden="1"/>
    <cellStyle name="Título 1 2" xfId="36012" hidden="1"/>
    <cellStyle name="Título 1 2" xfId="35897" hidden="1"/>
    <cellStyle name="Título 1 2" xfId="27142" hidden="1"/>
    <cellStyle name="Título 1 2" xfId="22937" hidden="1"/>
    <cellStyle name="Título 1 2" xfId="22370" hidden="1"/>
    <cellStyle name="Título 1 2" xfId="23692" hidden="1"/>
    <cellStyle name="Título 1 2" xfId="23778" hidden="1"/>
    <cellStyle name="Título 1 2" xfId="26779" hidden="1"/>
    <cellStyle name="Título 1 2" xfId="23783" hidden="1"/>
    <cellStyle name="Título 1 2" xfId="22353" hidden="1"/>
    <cellStyle name="Título 1 2" xfId="25530" hidden="1"/>
    <cellStyle name="Título 1 2" xfId="21945" hidden="1"/>
    <cellStyle name="Título 1 2" xfId="26761" hidden="1"/>
    <cellStyle name="Título 1 2" xfId="23401" hidden="1"/>
    <cellStyle name="Título 1 2" xfId="23272" hidden="1"/>
    <cellStyle name="Título 1 2" xfId="27116" hidden="1"/>
    <cellStyle name="Título 1 2" xfId="23606" hidden="1"/>
    <cellStyle name="Título 1 2" xfId="23352" hidden="1"/>
    <cellStyle name="Título 1 2" xfId="27839" hidden="1"/>
    <cellStyle name="Título 1 2" xfId="26496" hidden="1"/>
    <cellStyle name="Título 1 2" xfId="24164" hidden="1"/>
    <cellStyle name="Título 1 2" xfId="28395" hidden="1"/>
    <cellStyle name="Título 1 2" xfId="25993" hidden="1"/>
    <cellStyle name="Título 1 2" xfId="23475" hidden="1"/>
    <cellStyle name="Título 1 2" xfId="27135" hidden="1"/>
    <cellStyle name="Título 1 2" xfId="23261" hidden="1"/>
    <cellStyle name="Título 1 2" xfId="23353" hidden="1"/>
    <cellStyle name="Título 1 2" xfId="23157" hidden="1"/>
    <cellStyle name="Título 1 2" xfId="24005" hidden="1"/>
    <cellStyle name="Título 1 2" xfId="21832" hidden="1"/>
    <cellStyle name="Título 1 2" xfId="26217" hidden="1"/>
    <cellStyle name="Título 1 2" xfId="25149" hidden="1"/>
    <cellStyle name="Título 1 2" xfId="23286" hidden="1"/>
    <cellStyle name="Título 1 2" xfId="22589" hidden="1"/>
    <cellStyle name="Título 1 2" xfId="22197" hidden="1"/>
    <cellStyle name="Título 1 2" xfId="25879" hidden="1"/>
    <cellStyle name="Título 1 2" xfId="30880" hidden="1"/>
    <cellStyle name="Título 1 2" xfId="25225" hidden="1"/>
    <cellStyle name="Título 1 2" xfId="30710" hidden="1"/>
    <cellStyle name="Título 1 2" xfId="30699" hidden="1"/>
    <cellStyle name="Título 1 2" xfId="30751" hidden="1"/>
    <cellStyle name="Título 1 2" xfId="30733" hidden="1"/>
    <cellStyle name="Título 1 2" xfId="22195" hidden="1"/>
    <cellStyle name="Título 1 2" xfId="27055" hidden="1"/>
    <cellStyle name="Título 1 2" xfId="30754" hidden="1"/>
    <cellStyle name="Título 1 2" xfId="25601" hidden="1"/>
    <cellStyle name="Título 1 2" xfId="22665" hidden="1"/>
    <cellStyle name="Título 1 2" xfId="26583" hidden="1"/>
    <cellStyle name="Título 1 2" xfId="25309" hidden="1"/>
    <cellStyle name="Título 1 2" xfId="22112" hidden="1"/>
    <cellStyle name="Título 1 2" xfId="25211" hidden="1"/>
    <cellStyle name="Título 1 2" xfId="22619" hidden="1"/>
    <cellStyle name="Título 1 2" xfId="22399" hidden="1"/>
    <cellStyle name="Título 1 2" xfId="26796" hidden="1"/>
    <cellStyle name="Título 1 2" xfId="23172" hidden="1"/>
    <cellStyle name="Título 1 2" xfId="23433" hidden="1"/>
    <cellStyle name="Título 1 2" xfId="22648" hidden="1"/>
    <cellStyle name="Título 1 2" xfId="25507" hidden="1"/>
    <cellStyle name="Título 1 2" xfId="23405" hidden="1"/>
    <cellStyle name="Título 1 2" xfId="27918" hidden="1"/>
    <cellStyle name="Título 1 2" xfId="26455" hidden="1"/>
    <cellStyle name="Título 1 2" xfId="21853" hidden="1"/>
    <cellStyle name="Título 1 2" xfId="30765" hidden="1"/>
    <cellStyle name="Título 1 2" xfId="25917" hidden="1"/>
    <cellStyle name="Título 1 2" xfId="23332" hidden="1"/>
    <cellStyle name="Título 1 2" xfId="21827" hidden="1"/>
    <cellStyle name="Título 1 2" xfId="22349" hidden="1"/>
    <cellStyle name="Título 1 2" xfId="27044" hidden="1"/>
    <cellStyle name="Título 1 2" xfId="30753" hidden="1"/>
    <cellStyle name="Título 1 2" xfId="26432" hidden="1"/>
    <cellStyle name="Título 1 2" xfId="25313" hidden="1"/>
    <cellStyle name="Título 1 2" xfId="25088" hidden="1"/>
    <cellStyle name="Título 1 2" xfId="30759" hidden="1"/>
    <cellStyle name="Título 1 2" xfId="25595" hidden="1"/>
    <cellStyle name="Título 1 2" xfId="23695" hidden="1"/>
    <cellStyle name="Título 1 2" xfId="22753" hidden="1"/>
    <cellStyle name="Título 1 2" xfId="24004" hidden="1"/>
    <cellStyle name="Título 1 2" xfId="26891" hidden="1"/>
    <cellStyle name="Título 1 2" xfId="26652" hidden="1"/>
    <cellStyle name="Título 1 2" xfId="23787" hidden="1"/>
    <cellStyle name="Título 1 2" xfId="26023" hidden="1"/>
    <cellStyle name="Título 1 2" xfId="23258" hidden="1"/>
    <cellStyle name="Título 1 2" xfId="25181" hidden="1"/>
    <cellStyle name="Título 1 2" xfId="25325" hidden="1"/>
    <cellStyle name="Título 1 2" xfId="22210" hidden="1"/>
    <cellStyle name="Título 1 2" xfId="25232" hidden="1"/>
    <cellStyle name="Título 1 2" xfId="27125" hidden="1"/>
    <cellStyle name="Título 1 2" xfId="27236" hidden="1"/>
    <cellStyle name="Título 1 2" xfId="26518" hidden="1"/>
    <cellStyle name="Título 1 2" xfId="26412" hidden="1"/>
    <cellStyle name="Título 1 2" xfId="26487" hidden="1"/>
    <cellStyle name="Título 1 2" xfId="22376" hidden="1"/>
    <cellStyle name="Título 1 2" xfId="22413" hidden="1"/>
    <cellStyle name="Título 1 2" xfId="30700" hidden="1"/>
    <cellStyle name="Título 1 2" xfId="26021" hidden="1"/>
    <cellStyle name="Título 1 2" xfId="23906" hidden="1"/>
    <cellStyle name="Título 1 2" xfId="24472" hidden="1"/>
    <cellStyle name="Título 1 2" xfId="25895" hidden="1"/>
    <cellStyle name="Título 1 2" xfId="27510" hidden="1"/>
    <cellStyle name="Título 1 2" xfId="26057" hidden="1"/>
    <cellStyle name="Título 1 2" xfId="27124" hidden="1"/>
    <cellStyle name="Título 1 2" xfId="22082" hidden="1"/>
    <cellStyle name="Título 1 2" xfId="26817" hidden="1"/>
    <cellStyle name="Título 1 2" xfId="23594" hidden="1"/>
    <cellStyle name="Título 1 2" xfId="30747" hidden="1"/>
    <cellStyle name="Título 1 2" xfId="25171" hidden="1"/>
    <cellStyle name="Título 1 2" xfId="25133" hidden="1"/>
    <cellStyle name="Título 1 2" xfId="25382" hidden="1"/>
    <cellStyle name="Título 1 2" xfId="23595" hidden="1"/>
    <cellStyle name="Título 1 2" xfId="26596" hidden="1"/>
    <cellStyle name="Título 1 2" xfId="26336" hidden="1"/>
    <cellStyle name="Título 1 2" xfId="25124" hidden="1"/>
    <cellStyle name="Título 1 2" xfId="27933" hidden="1"/>
    <cellStyle name="Título 1 2" xfId="27177" hidden="1"/>
    <cellStyle name="Título 1 2" xfId="23845" hidden="1"/>
    <cellStyle name="Título 1 2" xfId="22412" hidden="1"/>
    <cellStyle name="Título 1 2" xfId="23983" hidden="1"/>
    <cellStyle name="Título 1 2" xfId="22728" hidden="1"/>
    <cellStyle name="Título 1 2" xfId="26005" hidden="1"/>
    <cellStyle name="Título 1 2" xfId="27963" hidden="1"/>
    <cellStyle name="Título 1 2" xfId="23630" hidden="1"/>
    <cellStyle name="Título 1 2" xfId="22748" hidden="1"/>
    <cellStyle name="Título 1 2" xfId="23470" hidden="1"/>
    <cellStyle name="Título 1 2" xfId="22622" hidden="1"/>
    <cellStyle name="Título 1 2" xfId="26792" hidden="1"/>
    <cellStyle name="Título 1 2" xfId="21920" hidden="1"/>
    <cellStyle name="Título 1 2" xfId="30772" hidden="1"/>
    <cellStyle name="Título 1 2" xfId="28083" hidden="1"/>
    <cellStyle name="Título 1 2" xfId="27886" hidden="1"/>
    <cellStyle name="Título 1 2" xfId="22699" hidden="1"/>
    <cellStyle name="Título 1 2" xfId="22231" hidden="1"/>
    <cellStyle name="Título 1 2" xfId="12361" hidden="1"/>
    <cellStyle name="Título 1 2" xfId="25640" hidden="1"/>
    <cellStyle name="Título 1 2" xfId="28090" hidden="1"/>
    <cellStyle name="Título 1 2" xfId="26992" hidden="1"/>
    <cellStyle name="Título 1 2" xfId="25922" hidden="1"/>
    <cellStyle name="Título 1 2" xfId="21854" hidden="1"/>
    <cellStyle name="Título 1 2" xfId="22457" hidden="1"/>
    <cellStyle name="Título 1 2" xfId="25677" hidden="1"/>
    <cellStyle name="Título 1 2" xfId="24150" hidden="1"/>
    <cellStyle name="Título 1 2" xfId="30723" hidden="1"/>
    <cellStyle name="Título 1 2" xfId="22709" hidden="1"/>
    <cellStyle name="Título 1 2" xfId="27168" hidden="1"/>
    <cellStyle name="Título 1 2" xfId="23111" hidden="1"/>
    <cellStyle name="Título 1 2" xfId="26733" hidden="1"/>
    <cellStyle name="Título 1 2" xfId="23403" hidden="1"/>
    <cellStyle name="Título 1 2" xfId="22797" hidden="1"/>
    <cellStyle name="Título 1 2" xfId="22477" hidden="1"/>
    <cellStyle name="Título 1 2" xfId="23340" hidden="1"/>
    <cellStyle name="Título 1 2" xfId="24495" hidden="1"/>
    <cellStyle name="Título 1 2" xfId="24163" hidden="1"/>
    <cellStyle name="Título 1 2" xfId="25375" hidden="1"/>
    <cellStyle name="Título 1 2" xfId="27356" hidden="1"/>
    <cellStyle name="Título 1 2" xfId="25912" hidden="1"/>
    <cellStyle name="Título 1 2" xfId="33498" hidden="1"/>
    <cellStyle name="Título 1 2" xfId="25390" hidden="1"/>
    <cellStyle name="Título 1 2" xfId="27255" hidden="1"/>
    <cellStyle name="Título 1 2" xfId="22721" hidden="1"/>
    <cellStyle name="Título 1 2" xfId="26228" hidden="1"/>
    <cellStyle name="Título 1 2" xfId="22146" hidden="1"/>
    <cellStyle name="Título 1 2" xfId="26902" hidden="1"/>
    <cellStyle name="Título 1 2" xfId="23811" hidden="1"/>
    <cellStyle name="Título 1 2" xfId="27220" hidden="1"/>
    <cellStyle name="Título 1 2" xfId="23179" hidden="1"/>
    <cellStyle name="Título 1 2" xfId="26253" hidden="1"/>
    <cellStyle name="Título 1 2" xfId="25648" hidden="1"/>
    <cellStyle name="Título 1 2" xfId="30736" hidden="1"/>
    <cellStyle name="Título 1 2" xfId="11284" hidden="1"/>
    <cellStyle name="Título 1 2" xfId="22443" hidden="1"/>
    <cellStyle name="Título 1 2" xfId="23602" hidden="1"/>
    <cellStyle name="Título 1 2" xfId="22912" hidden="1"/>
    <cellStyle name="Título 1 2" xfId="25665" hidden="1"/>
    <cellStyle name="Título 1 2" xfId="26926" hidden="1"/>
    <cellStyle name="Título 1 2" xfId="23067" hidden="1"/>
    <cellStyle name="Título 1 2" xfId="27006" hidden="1"/>
    <cellStyle name="Título 1 2" xfId="22590" hidden="1"/>
    <cellStyle name="Título 1 2" xfId="26989" hidden="1"/>
    <cellStyle name="Título 1 2" xfId="22020" hidden="1"/>
    <cellStyle name="Título 1 2" xfId="22018" hidden="1"/>
    <cellStyle name="Título 1 2" xfId="27884" hidden="1"/>
    <cellStyle name="Título 1 2" xfId="22351" hidden="1"/>
    <cellStyle name="Título 1 2" xfId="23053" hidden="1"/>
    <cellStyle name="Título 1 2" xfId="23568" hidden="1"/>
    <cellStyle name="Título 1 2" xfId="25719" hidden="1"/>
    <cellStyle name="Título 1 2" xfId="21814" hidden="1"/>
    <cellStyle name="Título 1 2" xfId="27495" hidden="1"/>
    <cellStyle name="Título 1 2" xfId="26644" hidden="1"/>
    <cellStyle name="Título 1 2" xfId="22710" hidden="1"/>
    <cellStyle name="Título 1 2" xfId="21792" hidden="1"/>
    <cellStyle name="Título 1 2" xfId="27451" hidden="1"/>
    <cellStyle name="Título 1 2" xfId="21894" hidden="1"/>
    <cellStyle name="Título 1 2" xfId="23943" hidden="1"/>
    <cellStyle name="Título 1 2" xfId="22028" hidden="1"/>
    <cellStyle name="Título 1 2" xfId="21804" hidden="1"/>
    <cellStyle name="Título 1 2" xfId="23816" hidden="1"/>
    <cellStyle name="Título 1 2" xfId="23681" hidden="1"/>
    <cellStyle name="Título 1 2" xfId="22774" hidden="1"/>
    <cellStyle name="Título 1 2" xfId="31187" hidden="1"/>
    <cellStyle name="Título 1 2" xfId="21800" hidden="1"/>
    <cellStyle name="Título 1 2" xfId="26507" hidden="1"/>
    <cellStyle name="Título 1 2" xfId="22946" hidden="1"/>
    <cellStyle name="Título 1 2" xfId="25191" hidden="1"/>
    <cellStyle name="Título 1 2" xfId="23659" hidden="1"/>
    <cellStyle name="Título 1 2" xfId="22157" hidden="1"/>
    <cellStyle name="Título 1 2" xfId="25476" hidden="1"/>
    <cellStyle name="Título 1 2" xfId="23650" hidden="1"/>
    <cellStyle name="Título 1 2" xfId="26236" hidden="1"/>
    <cellStyle name="Título 1 2" xfId="25535" hidden="1"/>
    <cellStyle name="Título 1 2" xfId="25379" hidden="1"/>
    <cellStyle name="Título 1 2" xfId="27910" hidden="1"/>
    <cellStyle name="Título 1 2" xfId="22663" hidden="1"/>
    <cellStyle name="Título 1 2" xfId="36177" hidden="1"/>
    <cellStyle name="Título 1 2" xfId="36188" hidden="1"/>
    <cellStyle name="Título 1 2" xfId="36175" hidden="1"/>
    <cellStyle name="Título 1 2" xfId="36197" hidden="1"/>
    <cellStyle name="Título 1 2" xfId="36173" hidden="1"/>
    <cellStyle name="Título 1 2" xfId="36206" hidden="1"/>
    <cellStyle name="Título 1 2" xfId="36171" hidden="1"/>
    <cellStyle name="Título 1 2" xfId="36214" hidden="1"/>
    <cellStyle name="Título 1 2" xfId="36165" hidden="1"/>
    <cellStyle name="Título 1 2" xfId="36224" hidden="1"/>
    <cellStyle name="Título 1 2" xfId="36169" hidden="1"/>
    <cellStyle name="Título 1 2" xfId="36234" hidden="1"/>
    <cellStyle name="Título 1 2" xfId="36166" hidden="1"/>
    <cellStyle name="Título 1 2" xfId="36241" hidden="1"/>
    <cellStyle name="Título 1 2" xfId="36220" hidden="1"/>
    <cellStyle name="Título 1 2" xfId="36251" hidden="1"/>
    <cellStyle name="Título 1 2" xfId="36230" hidden="1"/>
    <cellStyle name="Título 1 2" xfId="36257" hidden="1"/>
    <cellStyle name="Título 1 2" xfId="36250" hidden="1"/>
    <cellStyle name="Título 1 2" xfId="36448" hidden="1"/>
    <cellStyle name="Título 1 2" xfId="36459" hidden="1"/>
    <cellStyle name="Título 1 2" xfId="36446" hidden="1"/>
    <cellStyle name="Título 1 2" xfId="36468" hidden="1"/>
    <cellStyle name="Título 1 2" xfId="36444" hidden="1"/>
    <cellStyle name="Título 1 2" xfId="36477" hidden="1"/>
    <cellStyle name="Título 1 2" xfId="36442" hidden="1"/>
    <cellStyle name="Título 1 2" xfId="36485" hidden="1"/>
    <cellStyle name="Título 1 2" xfId="36435" hidden="1"/>
    <cellStyle name="Título 1 2" xfId="36495" hidden="1"/>
    <cellStyle name="Título 1 2" xfId="36440" hidden="1"/>
    <cellStyle name="Título 1 2" xfId="36505" hidden="1"/>
    <cellStyle name="Título 1 2" xfId="36437" hidden="1"/>
    <cellStyle name="Título 1 2" xfId="36512" hidden="1"/>
    <cellStyle name="Título 1 2" xfId="36491" hidden="1"/>
    <cellStyle name="Título 1 2" xfId="36522" hidden="1"/>
    <cellStyle name="Título 1 2" xfId="36501" hidden="1"/>
    <cellStyle name="Título 1 2" xfId="36528" hidden="1"/>
    <cellStyle name="Título 1 2" xfId="36521" hidden="1"/>
    <cellStyle name="Título 1 2" xfId="36393" hidden="1"/>
    <cellStyle name="Título 1 2" xfId="36301" hidden="1"/>
    <cellStyle name="Título 1 2" xfId="36540" hidden="1"/>
    <cellStyle name="Título 1 2" xfId="36300" hidden="1"/>
    <cellStyle name="Título 1 2" xfId="36545" hidden="1"/>
    <cellStyle name="Título 1 2" xfId="36296" hidden="1"/>
    <cellStyle name="Título 1 2" xfId="36270" hidden="1"/>
    <cellStyle name="Título 1 2" xfId="36323" hidden="1"/>
    <cellStyle name="Título 1 2" xfId="36402" hidden="1"/>
    <cellStyle name="Título 1 2" xfId="36319" hidden="1"/>
    <cellStyle name="Título 1 2" xfId="36310" hidden="1"/>
    <cellStyle name="Título 1 2" xfId="36309" hidden="1"/>
    <cellStyle name="Título 1 2" xfId="36311" hidden="1"/>
    <cellStyle name="Título 1 2" xfId="36542" hidden="1"/>
    <cellStyle name="Título 1 2" xfId="36369" hidden="1"/>
    <cellStyle name="Título 1 2" xfId="36431" hidden="1"/>
    <cellStyle name="Título 1 2" xfId="36313" hidden="1"/>
    <cellStyle name="Título 1 2" xfId="36341" hidden="1"/>
    <cellStyle name="Título 1 2" xfId="36432" hidden="1"/>
    <cellStyle name="Título 1 2" xfId="26973" hidden="1"/>
    <cellStyle name="Título 1 2" xfId="36327" hidden="1"/>
    <cellStyle name="Título 1 2" xfId="36396" hidden="1"/>
    <cellStyle name="Título 1 2" xfId="36377" hidden="1"/>
    <cellStyle name="Título 1 2" xfId="36293" hidden="1"/>
    <cellStyle name="Título 1 2" xfId="36280" hidden="1"/>
    <cellStyle name="Título 1 2" xfId="36352" hidden="1"/>
    <cellStyle name="Título 1 2" xfId="36366" hidden="1"/>
    <cellStyle name="Título 1 2" xfId="36392" hidden="1"/>
    <cellStyle name="Título 1 2" xfId="36405" hidden="1"/>
    <cellStyle name="Título 1 2" xfId="36289" hidden="1"/>
    <cellStyle name="Título 1 2" xfId="36320" hidden="1"/>
    <cellStyle name="Título 1 2" xfId="36370" hidden="1"/>
    <cellStyle name="Título 1 2" xfId="36336" hidden="1"/>
    <cellStyle name="Título 1 2" xfId="36317" hidden="1"/>
    <cellStyle name="Título 1 2" xfId="36382" hidden="1"/>
    <cellStyle name="Título 1 2" xfId="36288" hidden="1"/>
    <cellStyle name="Título 1 2" xfId="36400" hidden="1"/>
    <cellStyle name="Título 1 2" xfId="36285" hidden="1"/>
    <cellStyle name="Título 1 2" xfId="22556" hidden="1"/>
    <cellStyle name="Título 1 2" xfId="23834" hidden="1"/>
    <cellStyle name="Título 1 2" xfId="26642" hidden="1"/>
    <cellStyle name="Título 1 2" xfId="27023" hidden="1"/>
    <cellStyle name="Título 1 2" xfId="27846" hidden="1"/>
    <cellStyle name="Título 1 2" xfId="31198" hidden="1"/>
    <cellStyle name="Título 1 2" xfId="23135" hidden="1"/>
    <cellStyle name="Título 1 2" xfId="23023" hidden="1"/>
    <cellStyle name="Título 1 2" xfId="26912" hidden="1"/>
    <cellStyle name="Título 1 2" xfId="22341" hidden="1"/>
    <cellStyle name="Título 1 2" xfId="25758" hidden="1"/>
    <cellStyle name="Título 1 2" xfId="25474" hidden="1"/>
    <cellStyle name="Título 1 2" xfId="25891" hidden="1"/>
    <cellStyle name="Título 1 2" xfId="25858" hidden="1"/>
    <cellStyle name="Título 1 2" xfId="23670" hidden="1"/>
    <cellStyle name="Título 1 2" xfId="26608" hidden="1"/>
    <cellStyle name="Título 1 2" xfId="22025" hidden="1"/>
    <cellStyle name="Título 1 2" xfId="22777" hidden="1"/>
    <cellStyle name="Título 1 2" xfId="27903" hidden="1"/>
    <cellStyle name="Título 1 2" xfId="30762" hidden="1"/>
    <cellStyle name="Título 1 2" xfId="23290" hidden="1"/>
    <cellStyle name="Título 1 2" xfId="30761" hidden="1"/>
    <cellStyle name="Título 1 2" xfId="26058" hidden="1"/>
    <cellStyle name="Título 1 2" xfId="26416" hidden="1"/>
    <cellStyle name="Título 1 2" xfId="23323" hidden="1"/>
    <cellStyle name="Título 1 2" xfId="25457" hidden="1"/>
    <cellStyle name="Título 1 2" xfId="23069" hidden="1"/>
    <cellStyle name="Título 1 2" xfId="25876" hidden="1"/>
    <cellStyle name="Título 1 2" xfId="21755" hidden="1"/>
    <cellStyle name="Título 1 2" xfId="31202" hidden="1"/>
    <cellStyle name="Título 1 2" xfId="27162" hidden="1"/>
    <cellStyle name="Título 1 2" xfId="30883" hidden="1"/>
    <cellStyle name="Título 1 2" xfId="36559" hidden="1"/>
    <cellStyle name="Título 1 2" xfId="25868" hidden="1"/>
    <cellStyle name="Título 1 2" xfId="36569" hidden="1"/>
    <cellStyle name="Título 1 2" xfId="26034" hidden="1"/>
    <cellStyle name="Título 1 2" xfId="36575" hidden="1"/>
    <cellStyle name="Título 1 2" xfId="36568" hidden="1"/>
    <cellStyle name="Título 1 2" xfId="36766" hidden="1"/>
    <cellStyle name="Título 1 2" xfId="36777" hidden="1"/>
    <cellStyle name="Título 1 2" xfId="36764" hidden="1"/>
    <cellStyle name="Título 1 2" xfId="36786" hidden="1"/>
    <cellStyle name="Título 1 2" xfId="36762" hidden="1"/>
    <cellStyle name="Título 1 2" xfId="36795" hidden="1"/>
    <cellStyle name="Título 1 2" xfId="36760" hidden="1"/>
    <cellStyle name="Título 1 2" xfId="36803" hidden="1"/>
    <cellStyle name="Título 1 2" xfId="36753" hidden="1"/>
    <cellStyle name="Título 1 2" xfId="36813" hidden="1"/>
    <cellStyle name="Título 1 2" xfId="36758" hidden="1"/>
    <cellStyle name="Título 1 2" xfId="36823" hidden="1"/>
    <cellStyle name="Título 1 2" xfId="36755" hidden="1"/>
    <cellStyle name="Título 1 2" xfId="36830" hidden="1"/>
    <cellStyle name="Título 1 2" xfId="36809" hidden="1"/>
    <cellStyle name="Título 1 2" xfId="36840" hidden="1"/>
    <cellStyle name="Título 1 2" xfId="36819" hidden="1"/>
    <cellStyle name="Título 1 2" xfId="36846" hidden="1"/>
    <cellStyle name="Título 1 2" xfId="36839" hidden="1"/>
    <cellStyle name="Título 1 2" xfId="36711" hidden="1"/>
    <cellStyle name="Título 1 2" xfId="36619" hidden="1"/>
    <cellStyle name="Título 1 2" xfId="36858" hidden="1"/>
    <cellStyle name="Título 1 2" xfId="36618" hidden="1"/>
    <cellStyle name="Título 1 2" xfId="36863" hidden="1"/>
    <cellStyle name="Título 1 2" xfId="36614" hidden="1"/>
    <cellStyle name="Título 1 2" xfId="36588" hidden="1"/>
    <cellStyle name="Título 1 2" xfId="36641" hidden="1"/>
    <cellStyle name="Título 1 2" xfId="36720" hidden="1"/>
    <cellStyle name="Título 1 2" xfId="36637" hidden="1"/>
    <cellStyle name="Título 1 2" xfId="36628" hidden="1"/>
    <cellStyle name="Título 1 2" xfId="36627" hidden="1"/>
    <cellStyle name="Título 1 2" xfId="36629" hidden="1"/>
    <cellStyle name="Título 1 2" xfId="36860" hidden="1"/>
    <cellStyle name="Título 1 2" xfId="36687" hidden="1"/>
    <cellStyle name="Título 1 2" xfId="36749" hidden="1"/>
    <cellStyle name="Título 1 2" xfId="36631" hidden="1"/>
    <cellStyle name="Título 1 2" xfId="36659" hidden="1"/>
    <cellStyle name="Título 1 2" xfId="36750" hidden="1"/>
    <cellStyle name="Título 1 2" xfId="23445" hidden="1"/>
    <cellStyle name="Título 1 2" xfId="36645" hidden="1"/>
    <cellStyle name="Título 1 2" xfId="36714" hidden="1"/>
    <cellStyle name="Título 1 2" xfId="36695" hidden="1"/>
    <cellStyle name="Título 1 2" xfId="36611" hidden="1"/>
    <cellStyle name="Título 1 2" xfId="36598" hidden="1"/>
    <cellStyle name="Título 1 2" xfId="36670" hidden="1"/>
    <cellStyle name="Título 1 2" xfId="36684" hidden="1"/>
    <cellStyle name="Título 1 2" xfId="36710" hidden="1"/>
    <cellStyle name="Título 1 2" xfId="36723" hidden="1"/>
    <cellStyle name="Título 1 2" xfId="36607" hidden="1"/>
    <cellStyle name="Título 1 2" xfId="36638" hidden="1"/>
    <cellStyle name="Título 1 2" xfId="36688" hidden="1"/>
    <cellStyle name="Título 1 2" xfId="36654" hidden="1"/>
    <cellStyle name="Título 1 2" xfId="36635" hidden="1"/>
    <cellStyle name="Título 1 2" xfId="36700" hidden="1"/>
    <cellStyle name="Título 1 2" xfId="36606" hidden="1"/>
    <cellStyle name="Título 1 2" xfId="36718" hidden="1"/>
    <cellStyle name="Título 1 2" xfId="36603" hidden="1"/>
    <cellStyle name="Título 1 2" xfId="36883" hidden="1"/>
    <cellStyle name="Título 1 2" xfId="36894" hidden="1"/>
    <cellStyle name="Título 1 2" xfId="36881" hidden="1"/>
    <cellStyle name="Título 1 2" xfId="36903" hidden="1"/>
    <cellStyle name="Título 1 2" xfId="36879" hidden="1"/>
    <cellStyle name="Título 1 2" xfId="36912" hidden="1"/>
    <cellStyle name="Título 1 2" xfId="36877" hidden="1"/>
    <cellStyle name="Título 1 2" xfId="36920" hidden="1"/>
    <cellStyle name="Título 1 2" xfId="36871" hidden="1"/>
    <cellStyle name="Título 1 2" xfId="36930" hidden="1"/>
    <cellStyle name="Título 1 2" xfId="36875" hidden="1"/>
    <cellStyle name="Título 1 2" xfId="36940" hidden="1"/>
    <cellStyle name="Título 1 2" xfId="36872" hidden="1"/>
    <cellStyle name="Título 1 2" xfId="36947" hidden="1"/>
    <cellStyle name="Título 1 2" xfId="36926" hidden="1"/>
    <cellStyle name="Título 1 2" xfId="36957" hidden="1"/>
    <cellStyle name="Título 1 2" xfId="36936" hidden="1"/>
    <cellStyle name="Título 1 2" xfId="36963" hidden="1"/>
    <cellStyle name="Título 1 2" xfId="36956" hidden="1"/>
    <cellStyle name="Título 1 2" xfId="36985" hidden="1"/>
    <cellStyle name="Título 1 2" xfId="36996" hidden="1"/>
    <cellStyle name="Título 1 2" xfId="36983" hidden="1"/>
    <cellStyle name="Título 1 2" xfId="37005" hidden="1"/>
    <cellStyle name="Título 1 2" xfId="36981" hidden="1"/>
    <cellStyle name="Título 1 2" xfId="37014" hidden="1"/>
    <cellStyle name="Título 1 2" xfId="36979" hidden="1"/>
    <cellStyle name="Título 1 2" xfId="37022" hidden="1"/>
    <cellStyle name="Título 1 2" xfId="36973" hidden="1"/>
    <cellStyle name="Título 1 2" xfId="37032" hidden="1"/>
    <cellStyle name="Título 1 2" xfId="36977" hidden="1"/>
    <cellStyle name="Título 1 2" xfId="37042" hidden="1"/>
    <cellStyle name="Título 1 2" xfId="36974" hidden="1"/>
    <cellStyle name="Título 1 2" xfId="37049" hidden="1"/>
    <cellStyle name="Título 1 2" xfId="37028" hidden="1"/>
    <cellStyle name="Título 1 2" xfId="37059" hidden="1"/>
    <cellStyle name="Título 1 2" xfId="37038" hidden="1"/>
    <cellStyle name="Título 1 2" xfId="37065" hidden="1"/>
    <cellStyle name="Título 1 2" xfId="37058" hidden="1"/>
    <cellStyle name="Título 1 2" xfId="37256" hidden="1"/>
    <cellStyle name="Título 1 2" xfId="37267" hidden="1"/>
    <cellStyle name="Título 1 2" xfId="37254" hidden="1"/>
    <cellStyle name="Título 1 2" xfId="37276" hidden="1"/>
    <cellStyle name="Título 1 2" xfId="37252" hidden="1"/>
    <cellStyle name="Título 1 2" xfId="37285" hidden="1"/>
    <cellStyle name="Título 1 2" xfId="37250" hidden="1"/>
    <cellStyle name="Título 1 2" xfId="37293" hidden="1"/>
    <cellStyle name="Título 1 2" xfId="37243" hidden="1"/>
    <cellStyle name="Título 1 2" xfId="37303" hidden="1"/>
    <cellStyle name="Título 1 2" xfId="37248" hidden="1"/>
    <cellStyle name="Título 1 2" xfId="37313" hidden="1"/>
    <cellStyle name="Título 1 2" xfId="37245" hidden="1"/>
    <cellStyle name="Título 1 2" xfId="37320" hidden="1"/>
    <cellStyle name="Título 1 2" xfId="37299" hidden="1"/>
    <cellStyle name="Título 1 2" xfId="37330" hidden="1"/>
    <cellStyle name="Título 1 2" xfId="37309" hidden="1"/>
    <cellStyle name="Título 1 2" xfId="37336" hidden="1"/>
    <cellStyle name="Título 1 2" xfId="37329" hidden="1"/>
    <cellStyle name="Título 1 2" xfId="37201" hidden="1"/>
    <cellStyle name="Título 1 2" xfId="37109" hidden="1"/>
    <cellStyle name="Título 1 2" xfId="37348" hidden="1"/>
    <cellStyle name="Título 1 2" xfId="37108" hidden="1"/>
    <cellStyle name="Título 1 2" xfId="37353" hidden="1"/>
    <cellStyle name="Título 1 2" xfId="37104" hidden="1"/>
    <cellStyle name="Título 1 2" xfId="37078" hidden="1"/>
    <cellStyle name="Título 1 2" xfId="37131" hidden="1"/>
    <cellStyle name="Título 1 2" xfId="37210" hidden="1"/>
    <cellStyle name="Título 1 2" xfId="37127" hidden="1"/>
    <cellStyle name="Título 1 2" xfId="37118" hidden="1"/>
    <cellStyle name="Título 1 2" xfId="37117" hidden="1"/>
    <cellStyle name="Título 1 2" xfId="37119" hidden="1"/>
    <cellStyle name="Título 1 2" xfId="37350" hidden="1"/>
    <cellStyle name="Título 1 2" xfId="37177" hidden="1"/>
    <cellStyle name="Título 1 2" xfId="37239" hidden="1"/>
    <cellStyle name="Título 1 2" xfId="37121" hidden="1"/>
    <cellStyle name="Título 1 2" xfId="37149" hidden="1"/>
    <cellStyle name="Título 1 2" xfId="37240" hidden="1"/>
    <cellStyle name="Título 1 2" xfId="36970" hidden="1"/>
    <cellStyle name="Título 1 2" xfId="37135" hidden="1"/>
    <cellStyle name="Título 1 2" xfId="37204" hidden="1"/>
    <cellStyle name="Título 1 2" xfId="37185" hidden="1"/>
    <cellStyle name="Título 1 2" xfId="37101" hidden="1"/>
    <cellStyle name="Título 1 2" xfId="37088" hidden="1"/>
    <cellStyle name="Título 1 2" xfId="37160" hidden="1"/>
    <cellStyle name="Título 1 2" xfId="37174" hidden="1"/>
    <cellStyle name="Título 1 2" xfId="37200" hidden="1"/>
    <cellStyle name="Título 1 2" xfId="37213" hidden="1"/>
    <cellStyle name="Título 1 2" xfId="37097" hidden="1"/>
    <cellStyle name="Título 1 2" xfId="37128" hidden="1"/>
    <cellStyle name="Título 1 2" xfId="37178" hidden="1"/>
    <cellStyle name="Título 1 2" xfId="37144" hidden="1"/>
    <cellStyle name="Título 1 2" xfId="37125" hidden="1"/>
    <cellStyle name="Título 1 2" xfId="37190" hidden="1"/>
    <cellStyle name="Título 1 2" xfId="37096" hidden="1"/>
    <cellStyle name="Título 1 2" xfId="37208" hidden="1"/>
    <cellStyle name="Título 1 2" xfId="37093" hidden="1"/>
    <cellStyle name="Título 1 2" xfId="37373" hidden="1"/>
    <cellStyle name="Título 1 2" xfId="37384" hidden="1"/>
    <cellStyle name="Título 1 2" xfId="37371" hidden="1"/>
    <cellStyle name="Título 1 2" xfId="37393" hidden="1"/>
    <cellStyle name="Título 1 2" xfId="37369" hidden="1"/>
    <cellStyle name="Título 1 2" xfId="37402" hidden="1"/>
    <cellStyle name="Título 1 2" xfId="37367" hidden="1"/>
    <cellStyle name="Título 1 2" xfId="37410" hidden="1"/>
    <cellStyle name="Título 1 2" xfId="37361" hidden="1"/>
    <cellStyle name="Título 1 2" xfId="37420" hidden="1"/>
    <cellStyle name="Título 1 2" xfId="37365" hidden="1"/>
    <cellStyle name="Título 1 2" xfId="37430" hidden="1"/>
    <cellStyle name="Título 1 2" xfId="37362" hidden="1"/>
    <cellStyle name="Título 1 2" xfId="37437" hidden="1"/>
    <cellStyle name="Título 1 2" xfId="37416" hidden="1"/>
    <cellStyle name="Título 1 2" xfId="37447" hidden="1"/>
    <cellStyle name="Título 1 2" xfId="37426" hidden="1"/>
    <cellStyle name="Título 1 2" xfId="37453" hidden="1"/>
    <cellStyle name="Título 1 2" xfId="37446" hidden="1"/>
    <cellStyle name="Título 1 2" xfId="37475" hidden="1"/>
    <cellStyle name="Título 1 2" xfId="37486" hidden="1"/>
    <cellStyle name="Título 1 2" xfId="37473" hidden="1"/>
    <cellStyle name="Título 1 2" xfId="37495" hidden="1"/>
    <cellStyle name="Título 1 2" xfId="37471" hidden="1"/>
    <cellStyle name="Título 1 2" xfId="37504" hidden="1"/>
    <cellStyle name="Título 1 2" xfId="37469" hidden="1"/>
    <cellStyle name="Título 1 2" xfId="37512" hidden="1"/>
    <cellStyle name="Título 1 2" xfId="37463" hidden="1"/>
    <cellStyle name="Título 1 2" xfId="37522" hidden="1"/>
    <cellStyle name="Título 1 2" xfId="37467" hidden="1"/>
    <cellStyle name="Título 1 2" xfId="37532" hidden="1"/>
    <cellStyle name="Título 1 2" xfId="37464" hidden="1"/>
    <cellStyle name="Título 1 2" xfId="37539" hidden="1"/>
    <cellStyle name="Título 1 2" xfId="37518" hidden="1"/>
    <cellStyle name="Título 1 2" xfId="37549" hidden="1"/>
    <cellStyle name="Título 1 2" xfId="37528" hidden="1"/>
    <cellStyle name="Título 1 2" xfId="37555" hidden="1"/>
    <cellStyle name="Título 1 2" xfId="37548" hidden="1"/>
    <cellStyle name="Título 1 2" xfId="37746" hidden="1"/>
    <cellStyle name="Título 1 2" xfId="37757" hidden="1"/>
    <cellStyle name="Título 1 2" xfId="37744" hidden="1"/>
    <cellStyle name="Título 1 2" xfId="37766" hidden="1"/>
    <cellStyle name="Título 1 2" xfId="37742" hidden="1"/>
    <cellStyle name="Título 1 2" xfId="37775" hidden="1"/>
    <cellStyle name="Título 1 2" xfId="37740" hidden="1"/>
    <cellStyle name="Título 1 2" xfId="37783" hidden="1"/>
    <cellStyle name="Título 1 2" xfId="37733" hidden="1"/>
    <cellStyle name="Título 1 2" xfId="37793" hidden="1"/>
    <cellStyle name="Título 1 2" xfId="37738" hidden="1"/>
    <cellStyle name="Título 1 2" xfId="37803" hidden="1"/>
    <cellStyle name="Título 1 2" xfId="37735" hidden="1"/>
    <cellStyle name="Título 1 2" xfId="37810" hidden="1"/>
    <cellStyle name="Título 1 2" xfId="37789" hidden="1"/>
    <cellStyle name="Título 1 2" xfId="37820" hidden="1"/>
    <cellStyle name="Título 1 2" xfId="37799" hidden="1"/>
    <cellStyle name="Título 1 2" xfId="37826" hidden="1"/>
    <cellStyle name="Título 1 2" xfId="37819" hidden="1"/>
    <cellStyle name="Título 1 2" xfId="37691" hidden="1"/>
    <cellStyle name="Título 1 2" xfId="37599" hidden="1"/>
    <cellStyle name="Título 1 2" xfId="37838" hidden="1"/>
    <cellStyle name="Título 1 2" xfId="37598" hidden="1"/>
    <cellStyle name="Título 1 2" xfId="37843" hidden="1"/>
    <cellStyle name="Título 1 2" xfId="37594" hidden="1"/>
    <cellStyle name="Título 1 2" xfId="37568" hidden="1"/>
    <cellStyle name="Título 1 2" xfId="37621" hidden="1"/>
    <cellStyle name="Título 1 2" xfId="37700" hidden="1"/>
    <cellStyle name="Título 1 2" xfId="37617" hidden="1"/>
    <cellStyle name="Título 1 2" xfId="37608" hidden="1"/>
    <cellStyle name="Título 1 2" xfId="37607" hidden="1"/>
    <cellStyle name="Título 1 2" xfId="37609" hidden="1"/>
    <cellStyle name="Título 1 2" xfId="37840" hidden="1"/>
    <cellStyle name="Título 1 2" xfId="37667" hidden="1"/>
    <cellStyle name="Título 1 2" xfId="37729" hidden="1"/>
    <cellStyle name="Título 1 2" xfId="37611" hidden="1"/>
    <cellStyle name="Título 1 2" xfId="37639" hidden="1"/>
    <cellStyle name="Título 1 2" xfId="37730" hidden="1"/>
    <cellStyle name="Título 1 2" xfId="37460" hidden="1"/>
    <cellStyle name="Título 1 2" xfId="37625" hidden="1"/>
    <cellStyle name="Título 1 2" xfId="37694" hidden="1"/>
    <cellStyle name="Título 1 2" xfId="37675" hidden="1"/>
    <cellStyle name="Título 1 2" xfId="37591" hidden="1"/>
    <cellStyle name="Título 1 2" xfId="37578" hidden="1"/>
    <cellStyle name="Título 1 2" xfId="37650" hidden="1"/>
    <cellStyle name="Título 1 2" xfId="37664" hidden="1"/>
    <cellStyle name="Título 1 2" xfId="37690" hidden="1"/>
    <cellStyle name="Título 1 2" xfId="37703" hidden="1"/>
    <cellStyle name="Título 1 2" xfId="37587" hidden="1"/>
    <cellStyle name="Título 1 2" xfId="37618" hidden="1"/>
    <cellStyle name="Título 1 2" xfId="37668" hidden="1"/>
    <cellStyle name="Título 1 2" xfId="37634" hidden="1"/>
    <cellStyle name="Título 1 2" xfId="37615" hidden="1"/>
    <cellStyle name="Título 1 2" xfId="37680" hidden="1"/>
    <cellStyle name="Título 1 2" xfId="37586" hidden="1"/>
    <cellStyle name="Título 1 2" xfId="37698" hidden="1"/>
    <cellStyle name="Título 1 2" xfId="37583" hidden="1"/>
    <cellStyle name="Título 1 2" xfId="37863" hidden="1"/>
    <cellStyle name="Título 1 2" xfId="37874" hidden="1"/>
    <cellStyle name="Título 1 2" xfId="37861" hidden="1"/>
    <cellStyle name="Título 1 2" xfId="37883" hidden="1"/>
    <cellStyle name="Título 1 2" xfId="37859" hidden="1"/>
    <cellStyle name="Título 1 2" xfId="37892" hidden="1"/>
    <cellStyle name="Título 1 2" xfId="37857" hidden="1"/>
    <cellStyle name="Título 1 2" xfId="37900" hidden="1"/>
    <cellStyle name="Título 1 2" xfId="37851" hidden="1"/>
    <cellStyle name="Título 1 2" xfId="37910" hidden="1"/>
    <cellStyle name="Título 1 2" xfId="37855" hidden="1"/>
    <cellStyle name="Título 1 2" xfId="37920" hidden="1"/>
    <cellStyle name="Título 1 2" xfId="37852" hidden="1"/>
    <cellStyle name="Título 1 2" xfId="37927" hidden="1"/>
    <cellStyle name="Título 1 2" xfId="37906" hidden="1"/>
    <cellStyle name="Título 1 2" xfId="37937" hidden="1"/>
    <cellStyle name="Título 1 2" xfId="37916" hidden="1"/>
    <cellStyle name="Título 1 2" xfId="37943" hidden="1"/>
    <cellStyle name="Título 1 2" xfId="37936" hidden="1"/>
    <cellStyle name="Título 1 2" xfId="37965" hidden="1"/>
    <cellStyle name="Título 1 2" xfId="37976" hidden="1"/>
    <cellStyle name="Título 1 2" xfId="37963" hidden="1"/>
    <cellStyle name="Título 1 2" xfId="37985" hidden="1"/>
    <cellStyle name="Título 1 2" xfId="37961" hidden="1"/>
    <cellStyle name="Título 1 2" xfId="37994" hidden="1"/>
    <cellStyle name="Título 1 2" xfId="37959" hidden="1"/>
    <cellStyle name="Título 1 2" xfId="38002" hidden="1"/>
    <cellStyle name="Título 1 2" xfId="37953" hidden="1"/>
    <cellStyle name="Título 1 2" xfId="38012" hidden="1"/>
    <cellStyle name="Título 1 2" xfId="37957" hidden="1"/>
    <cellStyle name="Título 1 2" xfId="38022" hidden="1"/>
    <cellStyle name="Título 1 2" xfId="37954" hidden="1"/>
    <cellStyle name="Título 1 2" xfId="38029" hidden="1"/>
    <cellStyle name="Título 1 2" xfId="38008" hidden="1"/>
    <cellStyle name="Título 1 2" xfId="38039" hidden="1"/>
    <cellStyle name="Título 1 2" xfId="38018" hidden="1"/>
    <cellStyle name="Título 1 2" xfId="38045" hidden="1"/>
    <cellStyle name="Título 1 2" xfId="38038" hidden="1"/>
    <cellStyle name="Título 1 2" xfId="38236" hidden="1"/>
    <cellStyle name="Título 1 2" xfId="38247" hidden="1"/>
    <cellStyle name="Título 1 2" xfId="38234" hidden="1"/>
    <cellStyle name="Título 1 2" xfId="38256" hidden="1"/>
    <cellStyle name="Título 1 2" xfId="38232" hidden="1"/>
    <cellStyle name="Título 1 2" xfId="38265" hidden="1"/>
    <cellStyle name="Título 1 2" xfId="38230" hidden="1"/>
    <cellStyle name="Título 1 2" xfId="38273" hidden="1"/>
    <cellStyle name="Título 1 2" xfId="38223" hidden="1"/>
    <cellStyle name="Título 1 2" xfId="38283" hidden="1"/>
    <cellStyle name="Título 1 2" xfId="38228" hidden="1"/>
    <cellStyle name="Título 1 2" xfId="38293" hidden="1"/>
    <cellStyle name="Título 1 2" xfId="38225" hidden="1"/>
    <cellStyle name="Título 1 2" xfId="38300" hidden="1"/>
    <cellStyle name="Título 1 2" xfId="38279" hidden="1"/>
    <cellStyle name="Título 1 2" xfId="38310" hidden="1"/>
    <cellStyle name="Título 1 2" xfId="38289" hidden="1"/>
    <cellStyle name="Título 1 2" xfId="38316" hidden="1"/>
    <cellStyle name="Título 1 2" xfId="38309" hidden="1"/>
    <cellStyle name="Título 1 2" xfId="38181" hidden="1"/>
    <cellStyle name="Título 1 2" xfId="38089" hidden="1"/>
    <cellStyle name="Título 1 2" xfId="38328" hidden="1"/>
    <cellStyle name="Título 1 2" xfId="38088" hidden="1"/>
    <cellStyle name="Título 1 2" xfId="38333" hidden="1"/>
    <cellStyle name="Título 1 2" xfId="38084" hidden="1"/>
    <cellStyle name="Título 1 2" xfId="38058" hidden="1"/>
    <cellStyle name="Título 1 2" xfId="38111" hidden="1"/>
    <cellStyle name="Título 1 2" xfId="38190" hidden="1"/>
    <cellStyle name="Título 1 2" xfId="38107" hidden="1"/>
    <cellStyle name="Título 1 2" xfId="38098" hidden="1"/>
    <cellStyle name="Título 1 2" xfId="38097" hidden="1"/>
    <cellStyle name="Título 1 2" xfId="38099" hidden="1"/>
    <cellStyle name="Título 1 2" xfId="38330" hidden="1"/>
    <cellStyle name="Título 1 2" xfId="38157" hidden="1"/>
    <cellStyle name="Título 1 2" xfId="38219" hidden="1"/>
    <cellStyle name="Título 1 2" xfId="38101" hidden="1"/>
    <cellStyle name="Título 1 2" xfId="38129" hidden="1"/>
    <cellStyle name="Título 1 2" xfId="38220" hidden="1"/>
    <cellStyle name="Título 1 2" xfId="37950" hidden="1"/>
    <cellStyle name="Título 1 2" xfId="38115" hidden="1"/>
    <cellStyle name="Título 1 2" xfId="38184" hidden="1"/>
    <cellStyle name="Título 1 2" xfId="38165" hidden="1"/>
    <cellStyle name="Título 1 2" xfId="38081" hidden="1"/>
    <cellStyle name="Título 1 2" xfId="38068" hidden="1"/>
    <cellStyle name="Título 1 2" xfId="38140" hidden="1"/>
    <cellStyle name="Título 1 2" xfId="38154" hidden="1"/>
    <cellStyle name="Título 1 2" xfId="38180" hidden="1"/>
    <cellStyle name="Título 1 2" xfId="38193" hidden="1"/>
    <cellStyle name="Título 1 2" xfId="38077" hidden="1"/>
    <cellStyle name="Título 1 2" xfId="38108" hidden="1"/>
    <cellStyle name="Título 1 2" xfId="38158" hidden="1"/>
    <cellStyle name="Título 1 2" xfId="38124" hidden="1"/>
    <cellStyle name="Título 1 2" xfId="38105" hidden="1"/>
    <cellStyle name="Título 1 2" xfId="38170" hidden="1"/>
    <cellStyle name="Título 1 2" xfId="38076" hidden="1"/>
    <cellStyle name="Título 1 2" xfId="38188" hidden="1"/>
    <cellStyle name="Título 1 2" xfId="38073" hidden="1"/>
    <cellStyle name="Título 1 2" xfId="38353" hidden="1"/>
    <cellStyle name="Título 1 2" xfId="38364" hidden="1"/>
    <cellStyle name="Título 1 2" xfId="38351" hidden="1"/>
    <cellStyle name="Título 1 2" xfId="38373" hidden="1"/>
    <cellStyle name="Título 1 2" xfId="38349" hidden="1"/>
    <cellStyle name="Título 1 2" xfId="38382" hidden="1"/>
    <cellStyle name="Título 1 2" xfId="38347" hidden="1"/>
    <cellStyle name="Título 1 2" xfId="38390" hidden="1"/>
    <cellStyle name="Título 1 2" xfId="38341" hidden="1"/>
    <cellStyle name="Título 1 2" xfId="38400" hidden="1"/>
    <cellStyle name="Título 1 2" xfId="38345" hidden="1"/>
    <cellStyle name="Título 1 2" xfId="38410" hidden="1"/>
    <cellStyle name="Título 1 2" xfId="38342" hidden="1"/>
    <cellStyle name="Título 1 2" xfId="38417" hidden="1"/>
    <cellStyle name="Título 1 2" xfId="38396" hidden="1"/>
    <cellStyle name="Título 1 2" xfId="38427" hidden="1"/>
    <cellStyle name="Título 1 2" xfId="38406" hidden="1"/>
    <cellStyle name="Título 1 2" xfId="38433" hidden="1"/>
    <cellStyle name="Título 1 2" xfId="38426" hidden="1"/>
    <cellStyle name="Título 1 2" xfId="38455" hidden="1"/>
    <cellStyle name="Título 1 2" xfId="38466" hidden="1"/>
    <cellStyle name="Título 1 2" xfId="38453" hidden="1"/>
    <cellStyle name="Título 1 2" xfId="38475" hidden="1"/>
    <cellStyle name="Título 1 2" xfId="38451" hidden="1"/>
    <cellStyle name="Título 1 2" xfId="38484" hidden="1"/>
    <cellStyle name="Título 1 2" xfId="38449" hidden="1"/>
    <cellStyle name="Título 1 2" xfId="38492" hidden="1"/>
    <cellStyle name="Título 1 2" xfId="38443" hidden="1"/>
    <cellStyle name="Título 1 2" xfId="38502" hidden="1"/>
    <cellStyle name="Título 1 2" xfId="38447" hidden="1"/>
    <cellStyle name="Título 1 2" xfId="38512" hidden="1"/>
    <cellStyle name="Título 1 2" xfId="38444" hidden="1"/>
    <cellStyle name="Título 1 2" xfId="38519" hidden="1"/>
    <cellStyle name="Título 1 2" xfId="38498" hidden="1"/>
    <cellStyle name="Título 1 2" xfId="38529" hidden="1"/>
    <cellStyle name="Título 1 2" xfId="38508" hidden="1"/>
    <cellStyle name="Título 1 2" xfId="38535" hidden="1"/>
    <cellStyle name="Título 1 2" xfId="38528" hidden="1"/>
    <cellStyle name="Título 1 2" xfId="38726" hidden="1"/>
    <cellStyle name="Título 1 2" xfId="38737" hidden="1"/>
    <cellStyle name="Título 1 2" xfId="38724" hidden="1"/>
    <cellStyle name="Título 1 2" xfId="38746" hidden="1"/>
    <cellStyle name="Título 1 2" xfId="38722" hidden="1"/>
    <cellStyle name="Título 1 2" xfId="38755" hidden="1"/>
    <cellStyle name="Título 1 2" xfId="38720" hidden="1"/>
    <cellStyle name="Título 1 2" xfId="38763" hidden="1"/>
    <cellStyle name="Título 1 2" xfId="38713" hidden="1"/>
    <cellStyle name="Título 1 2" xfId="38773" hidden="1"/>
    <cellStyle name="Título 1 2" xfId="38718" hidden="1"/>
    <cellStyle name="Título 1 2" xfId="38783" hidden="1"/>
    <cellStyle name="Título 1 2" xfId="38715" hidden="1"/>
    <cellStyle name="Título 1 2" xfId="38790" hidden="1"/>
    <cellStyle name="Título 1 2" xfId="38769" hidden="1"/>
    <cellStyle name="Título 1 2" xfId="38800" hidden="1"/>
    <cellStyle name="Título 1 2" xfId="38779" hidden="1"/>
    <cellStyle name="Título 1 2" xfId="38806" hidden="1"/>
    <cellStyle name="Título 1 2" xfId="38799" hidden="1"/>
    <cellStyle name="Título 1 2" xfId="38671" hidden="1"/>
    <cellStyle name="Título 1 2" xfId="38579" hidden="1"/>
    <cellStyle name="Título 1 2" xfId="38818" hidden="1"/>
    <cellStyle name="Título 1 2" xfId="38578" hidden="1"/>
    <cellStyle name="Título 1 2" xfId="38823" hidden="1"/>
    <cellStyle name="Título 1 2" xfId="38574" hidden="1"/>
    <cellStyle name="Título 1 2" xfId="38548" hidden="1"/>
    <cellStyle name="Título 1 2" xfId="38601" hidden="1"/>
    <cellStyle name="Título 1 2" xfId="38680" hidden="1"/>
    <cellStyle name="Título 1 2" xfId="38597" hidden="1"/>
    <cellStyle name="Título 1 2" xfId="38588" hidden="1"/>
    <cellStyle name="Título 1 2" xfId="38587" hidden="1"/>
    <cellStyle name="Título 1 2" xfId="38589" hidden="1"/>
    <cellStyle name="Título 1 2" xfId="38820" hidden="1"/>
    <cellStyle name="Título 1 2" xfId="38647" hidden="1"/>
    <cellStyle name="Título 1 2" xfId="38709" hidden="1"/>
    <cellStyle name="Título 1 2" xfId="38591" hidden="1"/>
    <cellStyle name="Título 1 2" xfId="38619" hidden="1"/>
    <cellStyle name="Título 1 2" xfId="38710" hidden="1"/>
    <cellStyle name="Título 1 2" xfId="38440" hidden="1"/>
    <cellStyle name="Título 1 2" xfId="38605" hidden="1"/>
    <cellStyle name="Título 1 2" xfId="38674" hidden="1"/>
    <cellStyle name="Título 1 2" xfId="38655" hidden="1"/>
    <cellStyle name="Título 1 2" xfId="38571" hidden="1"/>
    <cellStyle name="Título 1 2" xfId="38558" hidden="1"/>
    <cellStyle name="Título 1 2" xfId="38630" hidden="1"/>
    <cellStyle name="Título 1 2" xfId="38644" hidden="1"/>
    <cellStyle name="Título 1 2" xfId="38670" hidden="1"/>
    <cellStyle name="Título 1 2" xfId="38683" hidden="1"/>
    <cellStyle name="Título 1 2" xfId="38567" hidden="1"/>
    <cellStyle name="Título 1 2" xfId="38598" hidden="1"/>
    <cellStyle name="Título 1 2" xfId="38648" hidden="1"/>
    <cellStyle name="Título 1 2" xfId="38614" hidden="1"/>
    <cellStyle name="Título 1 2" xfId="38595" hidden="1"/>
    <cellStyle name="Título 1 2" xfId="38660" hidden="1"/>
    <cellStyle name="Título 1 2" xfId="38566" hidden="1"/>
    <cellStyle name="Título 1 2" xfId="38678" hidden="1"/>
    <cellStyle name="Título 1 2" xfId="38563"/>
    <cellStyle name="Título 1 3" xfId="5076" hidden="1"/>
    <cellStyle name="Título 1 3" xfId="5095" hidden="1"/>
    <cellStyle name="Título 1 3" xfId="5107" hidden="1"/>
    <cellStyle name="Título 1 3" xfId="5119" hidden="1"/>
    <cellStyle name="Título 1 3" xfId="5130" hidden="1"/>
    <cellStyle name="Título 1 3" xfId="5142" hidden="1"/>
    <cellStyle name="Título 1 3" xfId="5116" hidden="1"/>
    <cellStyle name="Título 1 3" xfId="5115" hidden="1"/>
    <cellStyle name="Título 1 3" xfId="5083" hidden="1"/>
    <cellStyle name="Título 1 3" xfId="5179" hidden="1"/>
    <cellStyle name="Título 1 3" xfId="10239" hidden="1"/>
    <cellStyle name="Título 1 3" xfId="10251" hidden="1"/>
    <cellStyle name="Título 1 3" xfId="10263" hidden="1"/>
    <cellStyle name="Título 1 3" xfId="10274" hidden="1"/>
    <cellStyle name="Título 1 3" xfId="10286" hidden="1"/>
    <cellStyle name="Título 1 3" xfId="10260" hidden="1"/>
    <cellStyle name="Título 1 3" xfId="10259" hidden="1"/>
    <cellStyle name="Título 1 3" xfId="10227" hidden="1"/>
    <cellStyle name="Título 1 3" xfId="10317" hidden="1"/>
    <cellStyle name="Título 1 3" xfId="10764" hidden="1"/>
    <cellStyle name="Título 1 3" xfId="10773" hidden="1"/>
    <cellStyle name="Título 1 3" xfId="10782" hidden="1"/>
    <cellStyle name="Título 1 3" xfId="10790" hidden="1"/>
    <cellStyle name="Título 1 3" xfId="10800" hidden="1"/>
    <cellStyle name="Título 1 3" xfId="10779" hidden="1"/>
    <cellStyle name="Título 1 3" xfId="10778" hidden="1"/>
    <cellStyle name="Título 1 3" xfId="10756" hidden="1"/>
    <cellStyle name="Título 1 3" xfId="10822" hidden="1"/>
    <cellStyle name="Título 1 3" xfId="10736" hidden="1"/>
    <cellStyle name="Título 1 3" xfId="10720" hidden="1"/>
    <cellStyle name="Título 1 3" xfId="10714" hidden="1"/>
    <cellStyle name="Título 1 3" xfId="10674" hidden="1"/>
    <cellStyle name="Título 1 3" xfId="10666" hidden="1"/>
    <cellStyle name="Título 1 3" xfId="10631" hidden="1"/>
    <cellStyle name="Título 1 3" xfId="10716" hidden="1"/>
    <cellStyle name="Título 1 3" xfId="10645" hidden="1"/>
    <cellStyle name="Título 1 3" xfId="10566" hidden="1"/>
    <cellStyle name="Título 1 3" xfId="10846" hidden="1"/>
    <cellStyle name="Título 1 3" xfId="10850" hidden="1"/>
    <cellStyle name="Título 1 3" xfId="10733" hidden="1"/>
    <cellStyle name="Título 1 3" xfId="10574" hidden="1"/>
    <cellStyle name="Título 1 3" xfId="10719" hidden="1"/>
    <cellStyle name="Título 1 3" xfId="10579" hidden="1"/>
    <cellStyle name="Título 1 3" xfId="10596" hidden="1"/>
    <cellStyle name="Título 1 3" xfId="10665" hidden="1"/>
    <cellStyle name="Título 1 3" xfId="10565" hidden="1"/>
    <cellStyle name="Título 1 3" xfId="15890" hidden="1"/>
    <cellStyle name="Título 1 3" xfId="15902" hidden="1"/>
    <cellStyle name="Título 1 3" xfId="15914" hidden="1"/>
    <cellStyle name="Título 1 3" xfId="15925" hidden="1"/>
    <cellStyle name="Título 1 3" xfId="15937" hidden="1"/>
    <cellStyle name="Título 1 3" xfId="15911" hidden="1"/>
    <cellStyle name="Título 1 3" xfId="15910" hidden="1"/>
    <cellStyle name="Título 1 3" xfId="15878" hidden="1"/>
    <cellStyle name="Título 1 3" xfId="15972" hidden="1"/>
    <cellStyle name="Título 1 3" xfId="21022" hidden="1"/>
    <cellStyle name="Título 1 3" xfId="21034" hidden="1"/>
    <cellStyle name="Título 1 3" xfId="21046" hidden="1"/>
    <cellStyle name="Título 1 3" xfId="21057" hidden="1"/>
    <cellStyle name="Título 1 3" xfId="21069" hidden="1"/>
    <cellStyle name="Título 1 3" xfId="21043" hidden="1"/>
    <cellStyle name="Título 1 3" xfId="21042" hidden="1"/>
    <cellStyle name="Título 1 3" xfId="21010" hidden="1"/>
    <cellStyle name="Título 1 3" xfId="21100" hidden="1"/>
    <cellStyle name="Título 1 3" xfId="21547" hidden="1"/>
    <cellStyle name="Título 1 3" xfId="21556" hidden="1"/>
    <cellStyle name="Título 1 3" xfId="21565" hidden="1"/>
    <cellStyle name="Título 1 3" xfId="21573" hidden="1"/>
    <cellStyle name="Título 1 3" xfId="21583" hidden="1"/>
    <cellStyle name="Título 1 3" xfId="21562" hidden="1"/>
    <cellStyle name="Título 1 3" xfId="21561" hidden="1"/>
    <cellStyle name="Título 1 3" xfId="21539" hidden="1"/>
    <cellStyle name="Título 1 3" xfId="21605" hidden="1"/>
    <cellStyle name="Título 1 3" xfId="21519" hidden="1"/>
    <cellStyle name="Título 1 3" xfId="21503" hidden="1"/>
    <cellStyle name="Título 1 3" xfId="21497" hidden="1"/>
    <cellStyle name="Título 1 3" xfId="21457" hidden="1"/>
    <cellStyle name="Título 1 3" xfId="21449" hidden="1"/>
    <cellStyle name="Título 1 3" xfId="21414" hidden="1"/>
    <cellStyle name="Título 1 3" xfId="21499" hidden="1"/>
    <cellStyle name="Título 1 3" xfId="21428" hidden="1"/>
    <cellStyle name="Título 1 3" xfId="21349" hidden="1"/>
    <cellStyle name="Título 1 3" xfId="21629" hidden="1"/>
    <cellStyle name="Título 1 3" xfId="21633" hidden="1"/>
    <cellStyle name="Título 1 3" xfId="21516" hidden="1"/>
    <cellStyle name="Título 1 3" xfId="21357" hidden="1"/>
    <cellStyle name="Título 1 3" xfId="21502" hidden="1"/>
    <cellStyle name="Título 1 3" xfId="21362" hidden="1"/>
    <cellStyle name="Título 1 3" xfId="21379" hidden="1"/>
    <cellStyle name="Título 1 3" xfId="21448" hidden="1"/>
    <cellStyle name="Título 1 3" xfId="21348" hidden="1"/>
    <cellStyle name="Título 1 3" xfId="22831" hidden="1"/>
    <cellStyle name="Título 1 3" xfId="22841" hidden="1"/>
    <cellStyle name="Título 1 3" xfId="22850" hidden="1"/>
    <cellStyle name="Título 1 3" xfId="22858" hidden="1"/>
    <cellStyle name="Título 1 3" xfId="22869" hidden="1"/>
    <cellStyle name="Título 1 3" xfId="22847" hidden="1"/>
    <cellStyle name="Título 1 3" xfId="22846" hidden="1"/>
    <cellStyle name="Título 1 3" xfId="22823" hidden="1"/>
    <cellStyle name="Título 1 3" xfId="22891" hidden="1"/>
    <cellStyle name="Título 1 3" xfId="24054" hidden="1"/>
    <cellStyle name="Título 1 3" xfId="24064" hidden="1"/>
    <cellStyle name="Título 1 3" xfId="24073" hidden="1"/>
    <cellStyle name="Título 1 3" xfId="24081" hidden="1"/>
    <cellStyle name="Título 1 3" xfId="24092" hidden="1"/>
    <cellStyle name="Título 1 3" xfId="24070" hidden="1"/>
    <cellStyle name="Título 1 3" xfId="24069" hidden="1"/>
    <cellStyle name="Título 1 3" xfId="24045" hidden="1"/>
    <cellStyle name="Título 1 3" xfId="24114" hidden="1"/>
    <cellStyle name="Título 1 3" xfId="24374" hidden="1"/>
    <cellStyle name="Título 1 3" xfId="24383" hidden="1"/>
    <cellStyle name="Título 1 3" xfId="24392" hidden="1"/>
    <cellStyle name="Título 1 3" xfId="24400" hidden="1"/>
    <cellStyle name="Título 1 3" xfId="24410" hidden="1"/>
    <cellStyle name="Título 1 3" xfId="24389" hidden="1"/>
    <cellStyle name="Título 1 3" xfId="24388" hidden="1"/>
    <cellStyle name="Título 1 3" xfId="24366" hidden="1"/>
    <cellStyle name="Título 1 3" xfId="24432" hidden="1"/>
    <cellStyle name="Título 1 3" xfId="24346" hidden="1"/>
    <cellStyle name="Título 1 3" xfId="24330" hidden="1"/>
    <cellStyle name="Título 1 3" xfId="24324" hidden="1"/>
    <cellStyle name="Título 1 3" xfId="24285" hidden="1"/>
    <cellStyle name="Título 1 3" xfId="24277" hidden="1"/>
    <cellStyle name="Título 1 3" xfId="24242" hidden="1"/>
    <cellStyle name="Título 1 3" xfId="24326" hidden="1"/>
    <cellStyle name="Título 1 3" xfId="24256" hidden="1"/>
    <cellStyle name="Título 1 3" xfId="24179" hidden="1"/>
    <cellStyle name="Título 1 3" xfId="24456" hidden="1"/>
    <cellStyle name="Título 1 3" xfId="24460" hidden="1"/>
    <cellStyle name="Título 1 3" xfId="24343" hidden="1"/>
    <cellStyle name="Título 1 3" xfId="24187" hidden="1"/>
    <cellStyle name="Título 1 3" xfId="24329" hidden="1"/>
    <cellStyle name="Título 1 3" xfId="24192" hidden="1"/>
    <cellStyle name="Título 1 3" xfId="24209" hidden="1"/>
    <cellStyle name="Título 1 3" xfId="24276" hidden="1"/>
    <cellStyle name="Título 1 3" xfId="24178" hidden="1"/>
    <cellStyle name="Título 1 3" xfId="24530" hidden="1"/>
    <cellStyle name="Título 1 3" xfId="24539" hidden="1"/>
    <cellStyle name="Título 1 3" xfId="24548" hidden="1"/>
    <cellStyle name="Título 1 3" xfId="24556" hidden="1"/>
    <cellStyle name="Título 1 3" xfId="24566" hidden="1"/>
    <cellStyle name="Título 1 3" xfId="24545" hidden="1"/>
    <cellStyle name="Título 1 3" xfId="24544" hidden="1"/>
    <cellStyle name="Título 1 3" xfId="24522" hidden="1"/>
    <cellStyle name="Título 1 3" xfId="24588" hidden="1"/>
    <cellStyle name="Título 1 3" xfId="24632" hidden="1"/>
    <cellStyle name="Título 1 3" xfId="24641" hidden="1"/>
    <cellStyle name="Título 1 3" xfId="24650" hidden="1"/>
    <cellStyle name="Título 1 3" xfId="24658" hidden="1"/>
    <cellStyle name="Título 1 3" xfId="24668" hidden="1"/>
    <cellStyle name="Título 1 3" xfId="24647" hidden="1"/>
    <cellStyle name="Título 1 3" xfId="24646" hidden="1"/>
    <cellStyle name="Título 1 3" xfId="24624" hidden="1"/>
    <cellStyle name="Título 1 3" xfId="24690" hidden="1"/>
    <cellStyle name="Título 1 3" xfId="24903" hidden="1"/>
    <cellStyle name="Título 1 3" xfId="24912" hidden="1"/>
    <cellStyle name="Título 1 3" xfId="24921" hidden="1"/>
    <cellStyle name="Título 1 3" xfId="24929" hidden="1"/>
    <cellStyle name="Título 1 3" xfId="24939" hidden="1"/>
    <cellStyle name="Título 1 3" xfId="24918" hidden="1"/>
    <cellStyle name="Título 1 3" xfId="24917" hidden="1"/>
    <cellStyle name="Título 1 3" xfId="24895" hidden="1"/>
    <cellStyle name="Título 1 3" xfId="24961" hidden="1"/>
    <cellStyle name="Título 1 3" xfId="24875" hidden="1"/>
    <cellStyle name="Título 1 3" xfId="24859" hidden="1"/>
    <cellStyle name="Título 1 3" xfId="24853" hidden="1"/>
    <cellStyle name="Título 1 3" xfId="24814" hidden="1"/>
    <cellStyle name="Título 1 3" xfId="24806" hidden="1"/>
    <cellStyle name="Título 1 3" xfId="24772" hidden="1"/>
    <cellStyle name="Título 1 3" xfId="24855" hidden="1"/>
    <cellStyle name="Título 1 3" xfId="24786" hidden="1"/>
    <cellStyle name="Título 1 3" xfId="24710" hidden="1"/>
    <cellStyle name="Título 1 3" xfId="24985" hidden="1"/>
    <cellStyle name="Título 1 3" xfId="24989" hidden="1"/>
    <cellStyle name="Título 1 3" xfId="24872" hidden="1"/>
    <cellStyle name="Título 1 3" xfId="24718" hidden="1"/>
    <cellStyle name="Título 1 3" xfId="24858" hidden="1"/>
    <cellStyle name="Título 1 3" xfId="24723" hidden="1"/>
    <cellStyle name="Título 1 3" xfId="24740" hidden="1"/>
    <cellStyle name="Título 1 3" xfId="24805" hidden="1"/>
    <cellStyle name="Título 1 3" xfId="24709" hidden="1"/>
    <cellStyle name="Título 1 3" xfId="26139" hidden="1"/>
    <cellStyle name="Título 1 3" xfId="26148" hidden="1"/>
    <cellStyle name="Título 1 3" xfId="26157" hidden="1"/>
    <cellStyle name="Título 1 3" xfId="26165" hidden="1"/>
    <cellStyle name="Título 1 3" xfId="26175" hidden="1"/>
    <cellStyle name="Título 1 3" xfId="26154" hidden="1"/>
    <cellStyle name="Título 1 3" xfId="26153" hidden="1"/>
    <cellStyle name="Título 1 3" xfId="26131" hidden="1"/>
    <cellStyle name="Título 1 3" xfId="26198" hidden="1"/>
    <cellStyle name="Título 1 3" xfId="27397" hidden="1"/>
    <cellStyle name="Título 1 3" xfId="27406" hidden="1"/>
    <cellStyle name="Título 1 3" xfId="27415" hidden="1"/>
    <cellStyle name="Título 1 3" xfId="27423" hidden="1"/>
    <cellStyle name="Título 1 3" xfId="27434" hidden="1"/>
    <cellStyle name="Título 1 3" xfId="27412" hidden="1"/>
    <cellStyle name="Título 1 3" xfId="27411" hidden="1"/>
    <cellStyle name="Título 1 3" xfId="27388" hidden="1"/>
    <cellStyle name="Título 1 3" xfId="27460" hidden="1"/>
    <cellStyle name="Título 1 3" xfId="27710" hidden="1"/>
    <cellStyle name="Título 1 3" xfId="27719" hidden="1"/>
    <cellStyle name="Título 1 3" xfId="27728" hidden="1"/>
    <cellStyle name="Título 1 3" xfId="27736" hidden="1"/>
    <cellStyle name="Título 1 3" xfId="27746" hidden="1"/>
    <cellStyle name="Título 1 3" xfId="27725" hidden="1"/>
    <cellStyle name="Título 1 3" xfId="27724" hidden="1"/>
    <cellStyle name="Título 1 3" xfId="27702" hidden="1"/>
    <cellStyle name="Título 1 3" xfId="27768" hidden="1"/>
    <cellStyle name="Título 1 3" xfId="27682" hidden="1"/>
    <cellStyle name="Título 1 3" xfId="27666" hidden="1"/>
    <cellStyle name="Título 1 3" xfId="27660" hidden="1"/>
    <cellStyle name="Título 1 3" xfId="27621" hidden="1"/>
    <cellStyle name="Título 1 3" xfId="27613" hidden="1"/>
    <cellStyle name="Título 1 3" xfId="27579" hidden="1"/>
    <cellStyle name="Título 1 3" xfId="27662" hidden="1"/>
    <cellStyle name="Título 1 3" xfId="27593" hidden="1"/>
    <cellStyle name="Título 1 3" xfId="27517" hidden="1"/>
    <cellStyle name="Título 1 3" xfId="27792" hidden="1"/>
    <cellStyle name="Título 1 3" xfId="27796" hidden="1"/>
    <cellStyle name="Título 1 3" xfId="27679" hidden="1"/>
    <cellStyle name="Título 1 3" xfId="27525" hidden="1"/>
    <cellStyle name="Título 1 3" xfId="27665" hidden="1"/>
    <cellStyle name="Título 1 3" xfId="27530" hidden="1"/>
    <cellStyle name="Título 1 3" xfId="27547" hidden="1"/>
    <cellStyle name="Título 1 3" xfId="27612" hidden="1"/>
    <cellStyle name="Título 1 3" xfId="27516" hidden="1"/>
    <cellStyle name="Título 1 3" xfId="23924" hidden="1"/>
    <cellStyle name="Título 1 3" xfId="26740" hidden="1"/>
    <cellStyle name="Título 1 3" xfId="27011" hidden="1"/>
    <cellStyle name="Título 1 3" xfId="21915" hidden="1"/>
    <cellStyle name="Título 1 3" xfId="27263" hidden="1"/>
    <cellStyle name="Título 1 3" xfId="26480" hidden="1"/>
    <cellStyle name="Título 1 3" xfId="25205" hidden="1"/>
    <cellStyle name="Título 1 3" xfId="25207" hidden="1"/>
    <cellStyle name="Título 1 3" xfId="25060" hidden="1"/>
    <cellStyle name="Título 1 3" xfId="25618" hidden="1"/>
    <cellStyle name="Título 1 3" xfId="21786" hidden="1"/>
    <cellStyle name="Título 1 3" xfId="27132" hidden="1"/>
    <cellStyle name="Título 1 3" xfId="22310" hidden="1"/>
    <cellStyle name="Título 1 3" xfId="23033" hidden="1"/>
    <cellStyle name="Título 1 3" xfId="26603" hidden="1"/>
    <cellStyle name="Título 1 3" xfId="25345" hidden="1"/>
    <cellStyle name="Título 1 3" xfId="25347" hidden="1"/>
    <cellStyle name="Título 1 3" xfId="26350" hidden="1"/>
    <cellStyle name="Título 1 3" xfId="26561" hidden="1"/>
    <cellStyle name="Título 1 3" xfId="26310" hidden="1"/>
    <cellStyle name="Título 1 3" xfId="25828" hidden="1"/>
    <cellStyle name="Título 1 3" xfId="22994" hidden="1"/>
    <cellStyle name="Título 1 3" xfId="23755" hidden="1"/>
    <cellStyle name="Título 1 3" xfId="25297" hidden="1"/>
    <cellStyle name="Título 1 3" xfId="22278" hidden="1"/>
    <cellStyle name="Título 1 3" xfId="25036" hidden="1"/>
    <cellStyle name="Título 1 3" xfId="22992" hidden="1"/>
    <cellStyle name="Título 1 3" xfId="23759" hidden="1"/>
    <cellStyle name="Título 1 3" xfId="23760" hidden="1"/>
    <cellStyle name="Título 1 3" xfId="22282" hidden="1"/>
    <cellStyle name="Título 1 3" xfId="21996" hidden="1"/>
    <cellStyle name="Título 1 3" xfId="22285" hidden="1"/>
    <cellStyle name="Título 1 3" xfId="25590" hidden="1"/>
    <cellStyle name="Título 1 3" xfId="26564" hidden="1"/>
    <cellStyle name="Título 1 3" xfId="26318" hidden="1"/>
    <cellStyle name="Título 1 3" xfId="23008" hidden="1"/>
    <cellStyle name="Título 1 3" xfId="25824" hidden="1"/>
    <cellStyle name="Título 1 3" xfId="21985" hidden="1"/>
    <cellStyle name="Título 1 3" xfId="23236" hidden="1"/>
    <cellStyle name="Título 1 3" xfId="25841" hidden="1"/>
    <cellStyle name="Título 1 3" xfId="27099" hidden="1"/>
    <cellStyle name="Título 1 3" xfId="11523" hidden="1"/>
    <cellStyle name="Título 1 3" xfId="25046" hidden="1"/>
    <cellStyle name="Título 1 3" xfId="23526" hidden="1"/>
    <cellStyle name="Título 1 3" xfId="26323" hidden="1"/>
    <cellStyle name="Título 1 3" xfId="26545" hidden="1"/>
    <cellStyle name="Título 1 3" xfId="26296" hidden="1"/>
    <cellStyle name="Título 1 3" xfId="25814" hidden="1"/>
    <cellStyle name="Título 1 3" xfId="22978" hidden="1"/>
    <cellStyle name="Título 1 3" xfId="23740" hidden="1"/>
    <cellStyle name="Título 1 3" xfId="25283" hidden="1"/>
    <cellStyle name="Título 1 3" xfId="22264" hidden="1"/>
    <cellStyle name="Título 1 3" xfId="25023" hidden="1"/>
    <cellStyle name="Título 1 3" xfId="26293" hidden="1"/>
    <cellStyle name="Título 1 3" xfId="23730" hidden="1"/>
    <cellStyle name="Título 1 3" xfId="23493" hidden="1"/>
    <cellStyle name="Título 1 3" xfId="21964" hidden="1"/>
    <cellStyle name="Título 1 3" xfId="22251" hidden="1"/>
    <cellStyle name="Título 1 3" xfId="25008" hidden="1"/>
    <cellStyle name="Título 1 3" xfId="27068" hidden="1"/>
    <cellStyle name="Título 1 3" xfId="25802" hidden="1"/>
    <cellStyle name="Título 1 3" xfId="26839" hidden="1"/>
    <cellStyle name="Título 1 3" xfId="22249" hidden="1"/>
    <cellStyle name="Título 1 3" xfId="23645" hidden="1"/>
    <cellStyle name="Título 1 3" xfId="22128" hidden="1"/>
    <cellStyle name="Título 1 3" xfId="25427" hidden="1"/>
    <cellStyle name="Título 1 3" xfId="21875" hidden="1"/>
    <cellStyle name="Título 1 3" xfId="23361" hidden="1"/>
    <cellStyle name="Título 1 3" xfId="26981" hidden="1"/>
    <cellStyle name="Título 1 3" xfId="25711" hidden="1"/>
    <cellStyle name="Título 1 3" xfId="22655" hidden="1"/>
    <cellStyle name="Título 1 3" xfId="21863" hidden="1"/>
    <cellStyle name="Título 1 3" xfId="23368" hidden="1"/>
    <cellStyle name="Título 1 3" xfId="23953" hidden="1"/>
    <cellStyle name="Título 1 3" xfId="22469" hidden="1"/>
    <cellStyle name="Título 1 3" xfId="22956" hidden="1"/>
    <cellStyle name="Título 1 3" xfId="25792" hidden="1"/>
    <cellStyle name="Título 1 3" xfId="26524" hidden="1"/>
    <cellStyle name="Título 1 3" xfId="26776" hidden="1"/>
    <cellStyle name="Título 1 3" xfId="22243" hidden="1"/>
    <cellStyle name="Título 1 3" xfId="25798" hidden="1"/>
    <cellStyle name="Título 1 3" xfId="25415" hidden="1"/>
    <cellStyle name="Título 1 3" xfId="27213" hidden="1"/>
    <cellStyle name="Título 1 3" xfId="22408" hidden="1"/>
    <cellStyle name="Título 1 3" xfId="22962" hidden="1"/>
    <cellStyle name="Título 1 3" xfId="27287" hidden="1"/>
    <cellStyle name="Título 1 3" xfId="25266" hidden="1"/>
    <cellStyle name="Título 1 3" xfId="26526" hidden="1"/>
    <cellStyle name="Título 1 3" xfId="23198" hidden="1"/>
    <cellStyle name="Título 1 3" xfId="23204" hidden="1"/>
    <cellStyle name="Título 1 3" xfId="21872" hidden="1"/>
    <cellStyle name="Título 1 3" xfId="27189" hidden="1"/>
    <cellStyle name="Título 1 3" xfId="25371" hidden="1"/>
    <cellStyle name="Título 1 3" xfId="23062" hidden="1"/>
    <cellStyle name="Título 1 3" xfId="22056" hidden="1"/>
    <cellStyle name="Título 1 3" xfId="26933" hidden="1"/>
    <cellStyle name="Título 1 3" xfId="25654" hidden="1"/>
    <cellStyle name="Título 1 3" xfId="25706" hidden="1"/>
    <cellStyle name="Título 1 3" xfId="22581" hidden="1"/>
    <cellStyle name="Título 1 3" xfId="28003" hidden="1"/>
    <cellStyle name="Título 1 3" xfId="28012" hidden="1"/>
    <cellStyle name="Título 1 3" xfId="28021" hidden="1"/>
    <cellStyle name="Título 1 3" xfId="28029" hidden="1"/>
    <cellStyle name="Título 1 3" xfId="28040" hidden="1"/>
    <cellStyle name="Título 1 3" xfId="28018" hidden="1"/>
    <cellStyle name="Título 1 3" xfId="28017" hidden="1"/>
    <cellStyle name="Título 1 3" xfId="27995" hidden="1"/>
    <cellStyle name="Título 1 3" xfId="28062" hidden="1"/>
    <cellStyle name="Título 1 3" xfId="28300" hidden="1"/>
    <cellStyle name="Título 1 3" xfId="28309" hidden="1"/>
    <cellStyle name="Título 1 3" xfId="28318" hidden="1"/>
    <cellStyle name="Título 1 3" xfId="28326" hidden="1"/>
    <cellStyle name="Título 1 3" xfId="28336" hidden="1"/>
    <cellStyle name="Título 1 3" xfId="28315" hidden="1"/>
    <cellStyle name="Título 1 3" xfId="28314" hidden="1"/>
    <cellStyle name="Título 1 3" xfId="28292" hidden="1"/>
    <cellStyle name="Título 1 3" xfId="28358" hidden="1"/>
    <cellStyle name="Título 1 3" xfId="28272" hidden="1"/>
    <cellStyle name="Título 1 3" xfId="28256" hidden="1"/>
    <cellStyle name="Título 1 3" xfId="28250" hidden="1"/>
    <cellStyle name="Título 1 3" xfId="28211" hidden="1"/>
    <cellStyle name="Título 1 3" xfId="28203" hidden="1"/>
    <cellStyle name="Título 1 3" xfId="28168" hidden="1"/>
    <cellStyle name="Título 1 3" xfId="28252" hidden="1"/>
    <cellStyle name="Título 1 3" xfId="28182" hidden="1"/>
    <cellStyle name="Título 1 3" xfId="28106" hidden="1"/>
    <cellStyle name="Título 1 3" xfId="28382" hidden="1"/>
    <cellStyle name="Título 1 3" xfId="28386" hidden="1"/>
    <cellStyle name="Título 1 3" xfId="28269" hidden="1"/>
    <cellStyle name="Título 1 3" xfId="28114" hidden="1"/>
    <cellStyle name="Título 1 3" xfId="28255" hidden="1"/>
    <cellStyle name="Título 1 3" xfId="28119" hidden="1"/>
    <cellStyle name="Título 1 3" xfId="28136" hidden="1"/>
    <cellStyle name="Título 1 3" xfId="28202" hidden="1"/>
    <cellStyle name="Título 1 3" xfId="28105" hidden="1"/>
    <cellStyle name="Título 1 3" xfId="23508" hidden="1"/>
    <cellStyle name="Título 1 3" xfId="25276" hidden="1"/>
    <cellStyle name="Título 1 3" xfId="25570" hidden="1"/>
    <cellStyle name="Título 1 3" xfId="26540" hidden="1"/>
    <cellStyle name="Título 1 3" xfId="12183" hidden="1"/>
    <cellStyle name="Título 1 3" xfId="26300" hidden="1"/>
    <cellStyle name="Título 1 3" xfId="22257" hidden="1"/>
    <cellStyle name="Título 1 3" xfId="25807" hidden="1"/>
    <cellStyle name="Título 1 3" xfId="25015" hidden="1"/>
    <cellStyle name="Título 1 3" xfId="21979" hidden="1"/>
    <cellStyle name="Título 1 3" xfId="26842" hidden="1"/>
    <cellStyle name="Título 1 3" xfId="23744" hidden="1"/>
    <cellStyle name="Título 1 3" xfId="25562" hidden="1"/>
    <cellStyle name="Título 1 3" xfId="25805" hidden="1"/>
    <cellStyle name="Título 1 3" xfId="23224" hidden="1"/>
    <cellStyle name="Título 1 3" xfId="25559" hidden="1"/>
    <cellStyle name="Título 1 3" xfId="25275" hidden="1"/>
    <cellStyle name="Título 1 3" xfId="28434" hidden="1"/>
    <cellStyle name="Título 1 3" xfId="28647" hidden="1"/>
    <cellStyle name="Título 1 3" xfId="28656" hidden="1"/>
    <cellStyle name="Título 1 3" xfId="28665" hidden="1"/>
    <cellStyle name="Título 1 3" xfId="28673" hidden="1"/>
    <cellStyle name="Título 1 3" xfId="28683" hidden="1"/>
    <cellStyle name="Título 1 3" xfId="28662" hidden="1"/>
    <cellStyle name="Título 1 3" xfId="28661" hidden="1"/>
    <cellStyle name="Título 1 3" xfId="28639" hidden="1"/>
    <cellStyle name="Título 1 3" xfId="28705" hidden="1"/>
    <cellStyle name="Título 1 3" xfId="28619" hidden="1"/>
    <cellStyle name="Título 1 3" xfId="28603" hidden="1"/>
    <cellStyle name="Título 1 3" xfId="28597" hidden="1"/>
    <cellStyle name="Título 1 3" xfId="28558" hidden="1"/>
    <cellStyle name="Título 1 3" xfId="28550" hidden="1"/>
    <cellStyle name="Título 1 3" xfId="28516" hidden="1"/>
    <cellStyle name="Título 1 3" xfId="28599" hidden="1"/>
    <cellStyle name="Título 1 3" xfId="28530" hidden="1"/>
    <cellStyle name="Título 1 3" xfId="28454" hidden="1"/>
    <cellStyle name="Título 1 3" xfId="28729" hidden="1"/>
    <cellStyle name="Título 1 3" xfId="28733" hidden="1"/>
    <cellStyle name="Título 1 3" xfId="28616" hidden="1"/>
    <cellStyle name="Título 1 3" xfId="28462" hidden="1"/>
    <cellStyle name="Título 1 3" xfId="28602" hidden="1"/>
    <cellStyle name="Título 1 3" xfId="28467" hidden="1"/>
    <cellStyle name="Título 1 3" xfId="28484" hidden="1"/>
    <cellStyle name="Título 1 3" xfId="28549" hidden="1"/>
    <cellStyle name="Título 1 3" xfId="28453" hidden="1"/>
    <cellStyle name="Título 1 3" xfId="28764" hidden="1"/>
    <cellStyle name="Título 1 3" xfId="28773" hidden="1"/>
    <cellStyle name="Título 1 3" xfId="28782" hidden="1"/>
    <cellStyle name="Título 1 3" xfId="28790" hidden="1"/>
    <cellStyle name="Título 1 3" xfId="28800" hidden="1"/>
    <cellStyle name="Título 1 3" xfId="28779" hidden="1"/>
    <cellStyle name="Título 1 3" xfId="28778" hidden="1"/>
    <cellStyle name="Título 1 3" xfId="28756" hidden="1"/>
    <cellStyle name="Título 1 3" xfId="28822" hidden="1"/>
    <cellStyle name="Título 1 3" xfId="28866" hidden="1"/>
    <cellStyle name="Título 1 3" xfId="28875" hidden="1"/>
    <cellStyle name="Título 1 3" xfId="28884" hidden="1"/>
    <cellStyle name="Título 1 3" xfId="28892" hidden="1"/>
    <cellStyle name="Título 1 3" xfId="28902" hidden="1"/>
    <cellStyle name="Título 1 3" xfId="28881" hidden="1"/>
    <cellStyle name="Título 1 3" xfId="28880" hidden="1"/>
    <cellStyle name="Título 1 3" xfId="28858" hidden="1"/>
    <cellStyle name="Título 1 3" xfId="28924" hidden="1"/>
    <cellStyle name="Título 1 3" xfId="29137" hidden="1"/>
    <cellStyle name="Título 1 3" xfId="29146" hidden="1"/>
    <cellStyle name="Título 1 3" xfId="29155" hidden="1"/>
    <cellStyle name="Título 1 3" xfId="29163" hidden="1"/>
    <cellStyle name="Título 1 3" xfId="29173" hidden="1"/>
    <cellStyle name="Título 1 3" xfId="29152" hidden="1"/>
    <cellStyle name="Título 1 3" xfId="29151" hidden="1"/>
    <cellStyle name="Título 1 3" xfId="29129" hidden="1"/>
    <cellStyle name="Título 1 3" xfId="29195" hidden="1"/>
    <cellStyle name="Título 1 3" xfId="29109" hidden="1"/>
    <cellStyle name="Título 1 3" xfId="29093" hidden="1"/>
    <cellStyle name="Título 1 3" xfId="29087" hidden="1"/>
    <cellStyle name="Título 1 3" xfId="29048" hidden="1"/>
    <cellStyle name="Título 1 3" xfId="29040" hidden="1"/>
    <cellStyle name="Título 1 3" xfId="29006" hidden="1"/>
    <cellStyle name="Título 1 3" xfId="29089" hidden="1"/>
    <cellStyle name="Título 1 3" xfId="29020" hidden="1"/>
    <cellStyle name="Título 1 3" xfId="28944" hidden="1"/>
    <cellStyle name="Título 1 3" xfId="29219" hidden="1"/>
    <cellStyle name="Título 1 3" xfId="29223" hidden="1"/>
    <cellStyle name="Título 1 3" xfId="29106" hidden="1"/>
    <cellStyle name="Título 1 3" xfId="28952" hidden="1"/>
    <cellStyle name="Título 1 3" xfId="29092" hidden="1"/>
    <cellStyle name="Título 1 3" xfId="28957" hidden="1"/>
    <cellStyle name="Título 1 3" xfId="28974" hidden="1"/>
    <cellStyle name="Título 1 3" xfId="29039" hidden="1"/>
    <cellStyle name="Título 1 3" xfId="28943" hidden="1"/>
    <cellStyle name="Título 1 3" xfId="29254" hidden="1"/>
    <cellStyle name="Título 1 3" xfId="29263" hidden="1"/>
    <cellStyle name="Título 1 3" xfId="29272" hidden="1"/>
    <cellStyle name="Título 1 3" xfId="29280" hidden="1"/>
    <cellStyle name="Título 1 3" xfId="29290" hidden="1"/>
    <cellStyle name="Título 1 3" xfId="29269" hidden="1"/>
    <cellStyle name="Título 1 3" xfId="29268" hidden="1"/>
    <cellStyle name="Título 1 3" xfId="29246" hidden="1"/>
    <cellStyle name="Título 1 3" xfId="29312" hidden="1"/>
    <cellStyle name="Título 1 3" xfId="29356" hidden="1"/>
    <cellStyle name="Título 1 3" xfId="29365" hidden="1"/>
    <cellStyle name="Título 1 3" xfId="29374" hidden="1"/>
    <cellStyle name="Título 1 3" xfId="29382" hidden="1"/>
    <cellStyle name="Título 1 3" xfId="29392" hidden="1"/>
    <cellStyle name="Título 1 3" xfId="29371" hidden="1"/>
    <cellStyle name="Título 1 3" xfId="29370" hidden="1"/>
    <cellStyle name="Título 1 3" xfId="29348" hidden="1"/>
    <cellStyle name="Título 1 3" xfId="29414" hidden="1"/>
    <cellStyle name="Título 1 3" xfId="29627" hidden="1"/>
    <cellStyle name="Título 1 3" xfId="29636" hidden="1"/>
    <cellStyle name="Título 1 3" xfId="29645" hidden="1"/>
    <cellStyle name="Título 1 3" xfId="29653" hidden="1"/>
    <cellStyle name="Título 1 3" xfId="29663" hidden="1"/>
    <cellStyle name="Título 1 3" xfId="29642" hidden="1"/>
    <cellStyle name="Título 1 3" xfId="29641" hidden="1"/>
    <cellStyle name="Título 1 3" xfId="29619" hidden="1"/>
    <cellStyle name="Título 1 3" xfId="29685" hidden="1"/>
    <cellStyle name="Título 1 3" xfId="29599" hidden="1"/>
    <cellStyle name="Título 1 3" xfId="29583" hidden="1"/>
    <cellStyle name="Título 1 3" xfId="29577" hidden="1"/>
    <cellStyle name="Título 1 3" xfId="29538" hidden="1"/>
    <cellStyle name="Título 1 3" xfId="29530" hidden="1"/>
    <cellStyle name="Título 1 3" xfId="29496" hidden="1"/>
    <cellStyle name="Título 1 3" xfId="29579" hidden="1"/>
    <cellStyle name="Título 1 3" xfId="29510" hidden="1"/>
    <cellStyle name="Título 1 3" xfId="29434" hidden="1"/>
    <cellStyle name="Título 1 3" xfId="29709" hidden="1"/>
    <cellStyle name="Título 1 3" xfId="29713" hidden="1"/>
    <cellStyle name="Título 1 3" xfId="29596" hidden="1"/>
    <cellStyle name="Título 1 3" xfId="29442" hidden="1"/>
    <cellStyle name="Título 1 3" xfId="29582" hidden="1"/>
    <cellStyle name="Título 1 3" xfId="29447" hidden="1"/>
    <cellStyle name="Título 1 3" xfId="29464" hidden="1"/>
    <cellStyle name="Título 1 3" xfId="29529" hidden="1"/>
    <cellStyle name="Título 1 3" xfId="29433" hidden="1"/>
    <cellStyle name="Título 1 3" xfId="29744" hidden="1"/>
    <cellStyle name="Título 1 3" xfId="29753" hidden="1"/>
    <cellStyle name="Título 1 3" xfId="29762" hidden="1"/>
    <cellStyle name="Título 1 3" xfId="29770" hidden="1"/>
    <cellStyle name="Título 1 3" xfId="29780" hidden="1"/>
    <cellStyle name="Título 1 3" xfId="29759" hidden="1"/>
    <cellStyle name="Título 1 3" xfId="29758" hidden="1"/>
    <cellStyle name="Título 1 3" xfId="29736" hidden="1"/>
    <cellStyle name="Título 1 3" xfId="29802" hidden="1"/>
    <cellStyle name="Título 1 3" xfId="29846" hidden="1"/>
    <cellStyle name="Título 1 3" xfId="29855" hidden="1"/>
    <cellStyle name="Título 1 3" xfId="29864" hidden="1"/>
    <cellStyle name="Título 1 3" xfId="29872" hidden="1"/>
    <cellStyle name="Título 1 3" xfId="29882" hidden="1"/>
    <cellStyle name="Título 1 3" xfId="29861" hidden="1"/>
    <cellStyle name="Título 1 3" xfId="29860" hidden="1"/>
    <cellStyle name="Título 1 3" xfId="29838" hidden="1"/>
    <cellStyle name="Título 1 3" xfId="29904" hidden="1"/>
    <cellStyle name="Título 1 3" xfId="30117" hidden="1"/>
    <cellStyle name="Título 1 3" xfId="30126" hidden="1"/>
    <cellStyle name="Título 1 3" xfId="30135" hidden="1"/>
    <cellStyle name="Título 1 3" xfId="30143" hidden="1"/>
    <cellStyle name="Título 1 3" xfId="30153" hidden="1"/>
    <cellStyle name="Título 1 3" xfId="30132" hidden="1"/>
    <cellStyle name="Título 1 3" xfId="30131" hidden="1"/>
    <cellStyle name="Título 1 3" xfId="30109" hidden="1"/>
    <cellStyle name="Título 1 3" xfId="30175" hidden="1"/>
    <cellStyle name="Título 1 3" xfId="30089" hidden="1"/>
    <cellStyle name="Título 1 3" xfId="30073" hidden="1"/>
    <cellStyle name="Título 1 3" xfId="30067" hidden="1"/>
    <cellStyle name="Título 1 3" xfId="30028" hidden="1"/>
    <cellStyle name="Título 1 3" xfId="30020" hidden="1"/>
    <cellStyle name="Título 1 3" xfId="29986" hidden="1"/>
    <cellStyle name="Título 1 3" xfId="30069" hidden="1"/>
    <cellStyle name="Título 1 3" xfId="30000" hidden="1"/>
    <cellStyle name="Título 1 3" xfId="29924" hidden="1"/>
    <cellStyle name="Título 1 3" xfId="30199" hidden="1"/>
    <cellStyle name="Título 1 3" xfId="30203" hidden="1"/>
    <cellStyle name="Título 1 3" xfId="30086" hidden="1"/>
    <cellStyle name="Título 1 3" xfId="29932" hidden="1"/>
    <cellStyle name="Título 1 3" xfId="30072" hidden="1"/>
    <cellStyle name="Título 1 3" xfId="29937" hidden="1"/>
    <cellStyle name="Título 1 3" xfId="29954" hidden="1"/>
    <cellStyle name="Título 1 3" xfId="30019" hidden="1"/>
    <cellStyle name="Título 1 3" xfId="29923" hidden="1"/>
    <cellStyle name="Título 1 3" xfId="30234" hidden="1"/>
    <cellStyle name="Título 1 3" xfId="30243" hidden="1"/>
    <cellStyle name="Título 1 3" xfId="30252" hidden="1"/>
    <cellStyle name="Título 1 3" xfId="30260" hidden="1"/>
    <cellStyle name="Título 1 3" xfId="30270" hidden="1"/>
    <cellStyle name="Título 1 3" xfId="30249" hidden="1"/>
    <cellStyle name="Título 1 3" xfId="30248" hidden="1"/>
    <cellStyle name="Título 1 3" xfId="30226" hidden="1"/>
    <cellStyle name="Título 1 3" xfId="30292" hidden="1"/>
    <cellStyle name="Título 1 3" xfId="30336" hidden="1"/>
    <cellStyle name="Título 1 3" xfId="30345" hidden="1"/>
    <cellStyle name="Título 1 3" xfId="30354" hidden="1"/>
    <cellStyle name="Título 1 3" xfId="30362" hidden="1"/>
    <cellStyle name="Título 1 3" xfId="30372" hidden="1"/>
    <cellStyle name="Título 1 3" xfId="30351" hidden="1"/>
    <cellStyle name="Título 1 3" xfId="30350" hidden="1"/>
    <cellStyle name="Título 1 3" xfId="30328" hidden="1"/>
    <cellStyle name="Título 1 3" xfId="30394" hidden="1"/>
    <cellStyle name="Título 1 3" xfId="30607" hidden="1"/>
    <cellStyle name="Título 1 3" xfId="30616" hidden="1"/>
    <cellStyle name="Título 1 3" xfId="30625" hidden="1"/>
    <cellStyle name="Título 1 3" xfId="30633" hidden="1"/>
    <cellStyle name="Título 1 3" xfId="30643" hidden="1"/>
    <cellStyle name="Título 1 3" xfId="30622" hidden="1"/>
    <cellStyle name="Título 1 3" xfId="30621" hidden="1"/>
    <cellStyle name="Título 1 3" xfId="30599" hidden="1"/>
    <cellStyle name="Título 1 3" xfId="30665" hidden="1"/>
    <cellStyle name="Título 1 3" xfId="30579" hidden="1"/>
    <cellStyle name="Título 1 3" xfId="30563" hidden="1"/>
    <cellStyle name="Título 1 3" xfId="30557" hidden="1"/>
    <cellStyle name="Título 1 3" xfId="30518" hidden="1"/>
    <cellStyle name="Título 1 3" xfId="30510" hidden="1"/>
    <cellStyle name="Título 1 3" xfId="30476" hidden="1"/>
    <cellStyle name="Título 1 3" xfId="30559" hidden="1"/>
    <cellStyle name="Título 1 3" xfId="30490" hidden="1"/>
    <cellStyle name="Título 1 3" xfId="30414" hidden="1"/>
    <cellStyle name="Título 1 3" xfId="30689" hidden="1"/>
    <cellStyle name="Título 1 3" xfId="30693" hidden="1"/>
    <cellStyle name="Título 1 3" xfId="30576" hidden="1"/>
    <cellStyle name="Título 1 3" xfId="30422" hidden="1"/>
    <cellStyle name="Título 1 3" xfId="30562" hidden="1"/>
    <cellStyle name="Título 1 3" xfId="30427" hidden="1"/>
    <cellStyle name="Título 1 3" xfId="30444" hidden="1"/>
    <cellStyle name="Título 1 3" xfId="30509" hidden="1"/>
    <cellStyle name="Título 1 3" xfId="30413" hidden="1"/>
    <cellStyle name="Título 1 3" xfId="23192" hidden="1"/>
    <cellStyle name="Título 1 3" xfId="22188" hidden="1"/>
    <cellStyle name="Título 1 3" xfId="22666" hidden="1"/>
    <cellStyle name="Título 1 3" xfId="22228" hidden="1"/>
    <cellStyle name="Título 1 3" xfId="23874" hidden="1"/>
    <cellStyle name="Título 1 3" xfId="26463" hidden="1"/>
    <cellStyle name="Título 1 3" xfId="26588" hidden="1"/>
    <cellStyle name="Título 1 3" xfId="25854" hidden="1"/>
    <cellStyle name="Título 1 3" xfId="26884" hidden="1"/>
    <cellStyle name="Título 1 3" xfId="26903" hidden="1"/>
    <cellStyle name="Título 1 3" xfId="25486" hidden="1"/>
    <cellStyle name="Título 1 3" xfId="23112" hidden="1"/>
    <cellStyle name="Título 1 3" xfId="23410" hidden="1"/>
    <cellStyle name="Título 1 3" xfId="23328" hidden="1"/>
    <cellStyle name="Título 1 3" xfId="22752" hidden="1"/>
    <cellStyle name="Título 1 3" xfId="25941" hidden="1"/>
    <cellStyle name="Título 1 3" xfId="23862" hidden="1"/>
    <cellStyle name="Título 1 3" xfId="23547" hidden="1"/>
    <cellStyle name="Título 1 3" xfId="27325" hidden="1"/>
    <cellStyle name="Título 1 3" xfId="24021" hidden="1"/>
    <cellStyle name="Título 1 3" xfId="25250" hidden="1"/>
    <cellStyle name="Título 1 3" xfId="26958" hidden="1"/>
    <cellStyle name="Título 1 3" xfId="27052" hidden="1"/>
    <cellStyle name="Título 1 3" xfId="26671" hidden="1"/>
    <cellStyle name="Título 1 3" xfId="25504" hidden="1"/>
    <cellStyle name="Título 1 3" xfId="24480" hidden="1"/>
    <cellStyle name="Título 1 3" xfId="23098" hidden="1"/>
    <cellStyle name="Título 1 3" xfId="21759" hidden="1"/>
    <cellStyle name="Título 1 3" xfId="24996" hidden="1"/>
    <cellStyle name="Título 1 3" xfId="27302" hidden="1"/>
    <cellStyle name="Título 1 3" xfId="22009" hidden="1"/>
    <cellStyle name="Título 1 3" xfId="22196" hidden="1"/>
    <cellStyle name="Título 1 3" xfId="26627" hidden="1"/>
    <cellStyle name="Título 1 3" xfId="22216" hidden="1"/>
    <cellStyle name="Título 1 3" xfId="24009" hidden="1"/>
    <cellStyle name="Título 1 3" xfId="23101" hidden="1"/>
    <cellStyle name="Título 1 3" xfId="27297" hidden="1"/>
    <cellStyle name="Título 1 3" xfId="25598" hidden="1"/>
    <cellStyle name="Título 1 3" xfId="25363" hidden="1"/>
    <cellStyle name="Título 1 3" xfId="24028" hidden="1"/>
    <cellStyle name="Título 1 3" xfId="22406" hidden="1"/>
    <cellStyle name="Título 1 3" xfId="23183" hidden="1"/>
    <cellStyle name="Título 1 3" xfId="24474" hidden="1"/>
    <cellStyle name="Título 1 3" xfId="22422" hidden="1"/>
    <cellStyle name="Título 1 3" xfId="22773" hidden="1"/>
    <cellStyle name="Título 1 3" xfId="23990" hidden="1"/>
    <cellStyle name="Título 1 3" xfId="27127" hidden="1"/>
    <cellStyle name="Título 1 3" xfId="26795" hidden="1"/>
    <cellStyle name="Título 1 3" xfId="22628" hidden="1"/>
    <cellStyle name="Título 1 3" xfId="25356" hidden="1"/>
    <cellStyle name="Título 1 3" xfId="26430" hidden="1"/>
    <cellStyle name="Título 1 3" xfId="26801" hidden="1"/>
    <cellStyle name="Título 1 3" xfId="25069" hidden="1"/>
    <cellStyle name="Título 1 3" xfId="25340" hidden="1"/>
    <cellStyle name="Título 1 3" xfId="22603" hidden="1"/>
    <cellStyle name="Título 1 3" xfId="23911" hidden="1"/>
    <cellStyle name="Título 1 3" xfId="26940" hidden="1"/>
    <cellStyle name="Título 1 3" xfId="26083" hidden="1"/>
    <cellStyle name="Título 1 3" xfId="24493" hidden="1"/>
    <cellStyle name="Título 1 3" xfId="21876" hidden="1"/>
    <cellStyle name="Título 1 3" xfId="23982" hidden="1"/>
    <cellStyle name="Título 1 3" xfId="22437" hidden="1"/>
    <cellStyle name="Título 1 3" xfId="24011" hidden="1"/>
    <cellStyle name="Título 1 3" xfId="27126" hidden="1"/>
    <cellStyle name="Título 1 3" xfId="22593" hidden="1"/>
    <cellStyle name="Título 1 3" xfId="23598" hidden="1"/>
    <cellStyle name="Título 1 3" xfId="23167" hidden="1"/>
    <cellStyle name="Título 1 3" xfId="22456" hidden="1"/>
    <cellStyle name="Título 1 3" xfId="22136" hidden="1"/>
    <cellStyle name="Título 1 3" xfId="24007" hidden="1"/>
    <cellStyle name="Título 1 3" xfId="27868" hidden="1"/>
    <cellStyle name="Título 1 3" xfId="23936" hidden="1"/>
    <cellStyle name="Título 1 3" xfId="22238" hidden="1"/>
    <cellStyle name="Título 1 3" xfId="25981" hidden="1"/>
    <cellStyle name="Título 1 3" xfId="26650" hidden="1"/>
    <cellStyle name="Título 1 3" xfId="25416" hidden="1"/>
    <cellStyle name="Título 1 3" xfId="26076" hidden="1"/>
    <cellStyle name="Título 1 3" xfId="25527" hidden="1"/>
    <cellStyle name="Título 1 3" xfId="25779" hidden="1"/>
    <cellStyle name="Título 1 3" xfId="26213" hidden="1"/>
    <cellStyle name="Título 1 3" xfId="26803" hidden="1"/>
    <cellStyle name="Título 1 3" xfId="25384" hidden="1"/>
    <cellStyle name="Título 1 3" xfId="21861" hidden="1"/>
    <cellStyle name="Título 1 3" xfId="25987" hidden="1"/>
    <cellStyle name="Título 1 3" xfId="22644" hidden="1"/>
    <cellStyle name="Título 1 3" xfId="21856" hidden="1"/>
    <cellStyle name="Título 1 3" xfId="26345" hidden="1"/>
    <cellStyle name="Título 1 3" xfId="23462" hidden="1"/>
    <cellStyle name="Título 1 3" xfId="23302" hidden="1"/>
    <cellStyle name="Título 1 3" xfId="21809" hidden="1"/>
    <cellStyle name="Título 1 3" xfId="27864" hidden="1"/>
    <cellStyle name="Título 1 3" xfId="22190" hidden="1"/>
    <cellStyle name="Título 1 3" xfId="25707" hidden="1"/>
    <cellStyle name="Título 1 3" xfId="27496" hidden="1"/>
    <cellStyle name="Título 1 3" xfId="25785" hidden="1"/>
    <cellStyle name="Título 1 3" xfId="26411" hidden="1"/>
    <cellStyle name="Título 1 3" xfId="27820" hidden="1"/>
    <cellStyle name="Título 1 3" xfId="23188" hidden="1"/>
    <cellStyle name="Título 1 3" xfId="25417" hidden="1"/>
    <cellStyle name="Título 1 3" xfId="30805" hidden="1"/>
    <cellStyle name="Título 1 3" xfId="30814" hidden="1"/>
    <cellStyle name="Título 1 3" xfId="30823" hidden="1"/>
    <cellStyle name="Título 1 3" xfId="30831" hidden="1"/>
    <cellStyle name="Título 1 3" xfId="30841" hidden="1"/>
    <cellStyle name="Título 1 3" xfId="30820" hidden="1"/>
    <cellStyle name="Título 1 3" xfId="30819" hidden="1"/>
    <cellStyle name="Título 1 3" xfId="30797" hidden="1"/>
    <cellStyle name="Título 1 3" xfId="30863" hidden="1"/>
    <cellStyle name="Título 1 3" xfId="31090" hidden="1"/>
    <cellStyle name="Título 1 3" xfId="31099" hidden="1"/>
    <cellStyle name="Título 1 3" xfId="31108" hidden="1"/>
    <cellStyle name="Título 1 3" xfId="31116" hidden="1"/>
    <cellStyle name="Título 1 3" xfId="31126" hidden="1"/>
    <cellStyle name="Título 1 3" xfId="31105" hidden="1"/>
    <cellStyle name="Título 1 3" xfId="31104" hidden="1"/>
    <cellStyle name="Título 1 3" xfId="31082" hidden="1"/>
    <cellStyle name="Título 1 3" xfId="31148" hidden="1"/>
    <cellStyle name="Título 1 3" xfId="31062" hidden="1"/>
    <cellStyle name="Título 1 3" xfId="31046" hidden="1"/>
    <cellStyle name="Título 1 3" xfId="31040" hidden="1"/>
    <cellStyle name="Título 1 3" xfId="31001" hidden="1"/>
    <cellStyle name="Título 1 3" xfId="30993" hidden="1"/>
    <cellStyle name="Título 1 3" xfId="30959" hidden="1"/>
    <cellStyle name="Título 1 3" xfId="31042" hidden="1"/>
    <cellStyle name="Título 1 3" xfId="30973" hidden="1"/>
    <cellStyle name="Título 1 3" xfId="30897" hidden="1"/>
    <cellStyle name="Título 1 3" xfId="31172" hidden="1"/>
    <cellStyle name="Título 1 3" xfId="31176" hidden="1"/>
    <cellStyle name="Título 1 3" xfId="31059" hidden="1"/>
    <cellStyle name="Título 1 3" xfId="30905" hidden="1"/>
    <cellStyle name="Título 1 3" xfId="31045" hidden="1"/>
    <cellStyle name="Título 1 3" xfId="30910" hidden="1"/>
    <cellStyle name="Título 1 3" xfId="30927" hidden="1"/>
    <cellStyle name="Título 1 3" xfId="30992" hidden="1"/>
    <cellStyle name="Título 1 3" xfId="30896" hidden="1"/>
    <cellStyle name="Título 1 3" xfId="27254" hidden="1"/>
    <cellStyle name="Título 1 3" xfId="27122" hidden="1"/>
    <cellStyle name="Título 1 3" xfId="27188" hidden="1"/>
    <cellStyle name="Título 1 3" xfId="25528" hidden="1"/>
    <cellStyle name="Título 1 3" xfId="22467" hidden="1"/>
    <cellStyle name="Título 1 3" xfId="21781" hidden="1"/>
    <cellStyle name="Título 1 3" xfId="23466" hidden="1"/>
    <cellStyle name="Título 1 3" xfId="23448" hidden="1"/>
    <cellStyle name="Título 1 3" xfId="27836" hidden="1"/>
    <cellStyle name="Título 1 3" xfId="25668" hidden="1"/>
    <cellStyle name="Título 1 3" xfId="23390" hidden="1"/>
    <cellStyle name="Título 1 3" xfId="27150" hidden="1"/>
    <cellStyle name="Título 1 3" xfId="25685" hidden="1"/>
    <cellStyle name="Título 1 3" xfId="25518" hidden="1"/>
    <cellStyle name="Título 1 3" xfId="27827" hidden="1"/>
    <cellStyle name="Título 1 3" xfId="25138" hidden="1"/>
    <cellStyle name="Título 1 3" xfId="25864" hidden="1"/>
    <cellStyle name="Título 1 3" xfId="31216" hidden="1"/>
    <cellStyle name="Título 1 3" xfId="31429" hidden="1"/>
    <cellStyle name="Título 1 3" xfId="31438" hidden="1"/>
    <cellStyle name="Título 1 3" xfId="31447" hidden="1"/>
    <cellStyle name="Título 1 3" xfId="31455" hidden="1"/>
    <cellStyle name="Título 1 3" xfId="31465" hidden="1"/>
    <cellStyle name="Título 1 3" xfId="31444" hidden="1"/>
    <cellStyle name="Título 1 3" xfId="31443" hidden="1"/>
    <cellStyle name="Título 1 3" xfId="31421" hidden="1"/>
    <cellStyle name="Título 1 3" xfId="31487" hidden="1"/>
    <cellStyle name="Título 1 3" xfId="31401" hidden="1"/>
    <cellStyle name="Título 1 3" xfId="31385" hidden="1"/>
    <cellStyle name="Título 1 3" xfId="31379" hidden="1"/>
    <cellStyle name="Título 1 3" xfId="31340" hidden="1"/>
    <cellStyle name="Título 1 3" xfId="31332" hidden="1"/>
    <cellStyle name="Título 1 3" xfId="31298" hidden="1"/>
    <cellStyle name="Título 1 3" xfId="31381" hidden="1"/>
    <cellStyle name="Título 1 3" xfId="31312" hidden="1"/>
    <cellStyle name="Título 1 3" xfId="31236" hidden="1"/>
    <cellStyle name="Título 1 3" xfId="31511" hidden="1"/>
    <cellStyle name="Título 1 3" xfId="31515" hidden="1"/>
    <cellStyle name="Título 1 3" xfId="31398" hidden="1"/>
    <cellStyle name="Título 1 3" xfId="31244" hidden="1"/>
    <cellStyle name="Título 1 3" xfId="31384" hidden="1"/>
    <cellStyle name="Título 1 3" xfId="31249" hidden="1"/>
    <cellStyle name="Título 1 3" xfId="31266" hidden="1"/>
    <cellStyle name="Título 1 3" xfId="31331" hidden="1"/>
    <cellStyle name="Título 1 3" xfId="31235" hidden="1"/>
    <cellStyle name="Título 1 3" xfId="31546" hidden="1"/>
    <cellStyle name="Título 1 3" xfId="31555" hidden="1"/>
    <cellStyle name="Título 1 3" xfId="31564" hidden="1"/>
    <cellStyle name="Título 1 3" xfId="31572" hidden="1"/>
    <cellStyle name="Título 1 3" xfId="31582" hidden="1"/>
    <cellStyle name="Título 1 3" xfId="31561" hidden="1"/>
    <cellStyle name="Título 1 3" xfId="31560" hidden="1"/>
    <cellStyle name="Título 1 3" xfId="31538" hidden="1"/>
    <cellStyle name="Título 1 3" xfId="31604" hidden="1"/>
    <cellStyle name="Título 1 3" xfId="31648" hidden="1"/>
    <cellStyle name="Título 1 3" xfId="31657" hidden="1"/>
    <cellStyle name="Título 1 3" xfId="31666" hidden="1"/>
    <cellStyle name="Título 1 3" xfId="31674" hidden="1"/>
    <cellStyle name="Título 1 3" xfId="31684" hidden="1"/>
    <cellStyle name="Título 1 3" xfId="31663" hidden="1"/>
    <cellStyle name="Título 1 3" xfId="31662" hidden="1"/>
    <cellStyle name="Título 1 3" xfId="31640" hidden="1"/>
    <cellStyle name="Título 1 3" xfId="31706" hidden="1"/>
    <cellStyle name="Título 1 3" xfId="31919" hidden="1"/>
    <cellStyle name="Título 1 3" xfId="31928" hidden="1"/>
    <cellStyle name="Título 1 3" xfId="31937" hidden="1"/>
    <cellStyle name="Título 1 3" xfId="31945" hidden="1"/>
    <cellStyle name="Título 1 3" xfId="31955" hidden="1"/>
    <cellStyle name="Título 1 3" xfId="31934" hidden="1"/>
    <cellStyle name="Título 1 3" xfId="31933" hidden="1"/>
    <cellStyle name="Título 1 3" xfId="31911" hidden="1"/>
    <cellStyle name="Título 1 3" xfId="31977" hidden="1"/>
    <cellStyle name="Título 1 3" xfId="31891" hidden="1"/>
    <cellStyle name="Título 1 3" xfId="31875" hidden="1"/>
    <cellStyle name="Título 1 3" xfId="31869" hidden="1"/>
    <cellStyle name="Título 1 3" xfId="31830" hidden="1"/>
    <cellStyle name="Título 1 3" xfId="31822" hidden="1"/>
    <cellStyle name="Título 1 3" xfId="31788" hidden="1"/>
    <cellStyle name="Título 1 3" xfId="31871" hidden="1"/>
    <cellStyle name="Título 1 3" xfId="31802" hidden="1"/>
    <cellStyle name="Título 1 3" xfId="31726" hidden="1"/>
    <cellStyle name="Título 1 3" xfId="32001" hidden="1"/>
    <cellStyle name="Título 1 3" xfId="32005" hidden="1"/>
    <cellStyle name="Título 1 3" xfId="31888" hidden="1"/>
    <cellStyle name="Título 1 3" xfId="31734" hidden="1"/>
    <cellStyle name="Título 1 3" xfId="31874" hidden="1"/>
    <cellStyle name="Título 1 3" xfId="31739" hidden="1"/>
    <cellStyle name="Título 1 3" xfId="31756" hidden="1"/>
    <cellStyle name="Título 1 3" xfId="31821" hidden="1"/>
    <cellStyle name="Título 1 3" xfId="31725" hidden="1"/>
    <cellStyle name="Título 1 3" xfId="32036" hidden="1"/>
    <cellStyle name="Título 1 3" xfId="32045" hidden="1"/>
    <cellStyle name="Título 1 3" xfId="32054" hidden="1"/>
    <cellStyle name="Título 1 3" xfId="32062" hidden="1"/>
    <cellStyle name="Título 1 3" xfId="32072" hidden="1"/>
    <cellStyle name="Título 1 3" xfId="32051" hidden="1"/>
    <cellStyle name="Título 1 3" xfId="32050" hidden="1"/>
    <cellStyle name="Título 1 3" xfId="32028" hidden="1"/>
    <cellStyle name="Título 1 3" xfId="32094" hidden="1"/>
    <cellStyle name="Título 1 3" xfId="32138" hidden="1"/>
    <cellStyle name="Título 1 3" xfId="32147" hidden="1"/>
    <cellStyle name="Título 1 3" xfId="32156" hidden="1"/>
    <cellStyle name="Título 1 3" xfId="32164" hidden="1"/>
    <cellStyle name="Título 1 3" xfId="32174" hidden="1"/>
    <cellStyle name="Título 1 3" xfId="32153" hidden="1"/>
    <cellStyle name="Título 1 3" xfId="32152" hidden="1"/>
    <cellStyle name="Título 1 3" xfId="32130" hidden="1"/>
    <cellStyle name="Título 1 3" xfId="32196" hidden="1"/>
    <cellStyle name="Título 1 3" xfId="32409" hidden="1"/>
    <cellStyle name="Título 1 3" xfId="32418" hidden="1"/>
    <cellStyle name="Título 1 3" xfId="32427" hidden="1"/>
    <cellStyle name="Título 1 3" xfId="32435" hidden="1"/>
    <cellStyle name="Título 1 3" xfId="32445" hidden="1"/>
    <cellStyle name="Título 1 3" xfId="32424" hidden="1"/>
    <cellStyle name="Título 1 3" xfId="32423" hidden="1"/>
    <cellStyle name="Título 1 3" xfId="32401" hidden="1"/>
    <cellStyle name="Título 1 3" xfId="32467" hidden="1"/>
    <cellStyle name="Título 1 3" xfId="32381" hidden="1"/>
    <cellStyle name="Título 1 3" xfId="32365" hidden="1"/>
    <cellStyle name="Título 1 3" xfId="32359" hidden="1"/>
    <cellStyle name="Título 1 3" xfId="32320" hidden="1"/>
    <cellStyle name="Título 1 3" xfId="32312" hidden="1"/>
    <cellStyle name="Título 1 3" xfId="32278" hidden="1"/>
    <cellStyle name="Título 1 3" xfId="32361" hidden="1"/>
    <cellStyle name="Título 1 3" xfId="32292" hidden="1"/>
    <cellStyle name="Título 1 3" xfId="32216" hidden="1"/>
    <cellStyle name="Título 1 3" xfId="32491" hidden="1"/>
    <cellStyle name="Título 1 3" xfId="32495" hidden="1"/>
    <cellStyle name="Título 1 3" xfId="32378" hidden="1"/>
    <cellStyle name="Título 1 3" xfId="32224" hidden="1"/>
    <cellStyle name="Título 1 3" xfId="32364" hidden="1"/>
    <cellStyle name="Título 1 3" xfId="32229" hidden="1"/>
    <cellStyle name="Título 1 3" xfId="32246" hidden="1"/>
    <cellStyle name="Título 1 3" xfId="32311" hidden="1"/>
    <cellStyle name="Título 1 3" xfId="32215" hidden="1"/>
    <cellStyle name="Título 1 3" xfId="32526" hidden="1"/>
    <cellStyle name="Título 1 3" xfId="32535" hidden="1"/>
    <cellStyle name="Título 1 3" xfId="32544" hidden="1"/>
    <cellStyle name="Título 1 3" xfId="32552" hidden="1"/>
    <cellStyle name="Título 1 3" xfId="32562" hidden="1"/>
    <cellStyle name="Título 1 3" xfId="32541" hidden="1"/>
    <cellStyle name="Título 1 3" xfId="32540" hidden="1"/>
    <cellStyle name="Título 1 3" xfId="32518" hidden="1"/>
    <cellStyle name="Título 1 3" xfId="32584" hidden="1"/>
    <cellStyle name="Título 1 3" xfId="32628" hidden="1"/>
    <cellStyle name="Título 1 3" xfId="32637" hidden="1"/>
    <cellStyle name="Título 1 3" xfId="32646" hidden="1"/>
    <cellStyle name="Título 1 3" xfId="32654" hidden="1"/>
    <cellStyle name="Título 1 3" xfId="32664" hidden="1"/>
    <cellStyle name="Título 1 3" xfId="32643" hidden="1"/>
    <cellStyle name="Título 1 3" xfId="32642" hidden="1"/>
    <cellStyle name="Título 1 3" xfId="32620" hidden="1"/>
    <cellStyle name="Título 1 3" xfId="32686" hidden="1"/>
    <cellStyle name="Título 1 3" xfId="32899" hidden="1"/>
    <cellStyle name="Título 1 3" xfId="32908" hidden="1"/>
    <cellStyle name="Título 1 3" xfId="32917" hidden="1"/>
    <cellStyle name="Título 1 3" xfId="32925" hidden="1"/>
    <cellStyle name="Título 1 3" xfId="32935" hidden="1"/>
    <cellStyle name="Título 1 3" xfId="32914" hidden="1"/>
    <cellStyle name="Título 1 3" xfId="32913" hidden="1"/>
    <cellStyle name="Título 1 3" xfId="32891" hidden="1"/>
    <cellStyle name="Título 1 3" xfId="32957" hidden="1"/>
    <cellStyle name="Título 1 3" xfId="32871" hidden="1"/>
    <cellStyle name="Título 1 3" xfId="32855" hidden="1"/>
    <cellStyle name="Título 1 3" xfId="32849" hidden="1"/>
    <cellStyle name="Título 1 3" xfId="32810" hidden="1"/>
    <cellStyle name="Título 1 3" xfId="32802" hidden="1"/>
    <cellStyle name="Título 1 3" xfId="32768" hidden="1"/>
    <cellStyle name="Título 1 3" xfId="32851" hidden="1"/>
    <cellStyle name="Título 1 3" xfId="32782" hidden="1"/>
    <cellStyle name="Título 1 3" xfId="32706" hidden="1"/>
    <cellStyle name="Título 1 3" xfId="32981" hidden="1"/>
    <cellStyle name="Título 1 3" xfId="32985" hidden="1"/>
    <cellStyle name="Título 1 3" xfId="32868" hidden="1"/>
    <cellStyle name="Título 1 3" xfId="32714" hidden="1"/>
    <cellStyle name="Título 1 3" xfId="32854" hidden="1"/>
    <cellStyle name="Título 1 3" xfId="32719" hidden="1"/>
    <cellStyle name="Título 1 3" xfId="32736" hidden="1"/>
    <cellStyle name="Título 1 3" xfId="32801" hidden="1"/>
    <cellStyle name="Título 1 3" xfId="32705" hidden="1"/>
    <cellStyle name="Título 1 3" xfId="33016" hidden="1"/>
    <cellStyle name="Título 1 3" xfId="33025" hidden="1"/>
    <cellStyle name="Título 1 3" xfId="33034" hidden="1"/>
    <cellStyle name="Título 1 3" xfId="33042" hidden="1"/>
    <cellStyle name="Título 1 3" xfId="33052" hidden="1"/>
    <cellStyle name="Título 1 3" xfId="33031" hidden="1"/>
    <cellStyle name="Título 1 3" xfId="33030" hidden="1"/>
    <cellStyle name="Título 1 3" xfId="33008" hidden="1"/>
    <cellStyle name="Título 1 3" xfId="33074" hidden="1"/>
    <cellStyle name="Título 1 3" xfId="33118" hidden="1"/>
    <cellStyle name="Título 1 3" xfId="33127" hidden="1"/>
    <cellStyle name="Título 1 3" xfId="33136" hidden="1"/>
    <cellStyle name="Título 1 3" xfId="33144" hidden="1"/>
    <cellStyle name="Título 1 3" xfId="33154" hidden="1"/>
    <cellStyle name="Título 1 3" xfId="33133" hidden="1"/>
    <cellStyle name="Título 1 3" xfId="33132" hidden="1"/>
    <cellStyle name="Título 1 3" xfId="33110" hidden="1"/>
    <cellStyle name="Título 1 3" xfId="33176" hidden="1"/>
    <cellStyle name="Título 1 3" xfId="33389" hidden="1"/>
    <cellStyle name="Título 1 3" xfId="33398" hidden="1"/>
    <cellStyle name="Título 1 3" xfId="33407" hidden="1"/>
    <cellStyle name="Título 1 3" xfId="33415" hidden="1"/>
    <cellStyle name="Título 1 3" xfId="33425" hidden="1"/>
    <cellStyle name="Título 1 3" xfId="33404" hidden="1"/>
    <cellStyle name="Título 1 3" xfId="33403" hidden="1"/>
    <cellStyle name="Título 1 3" xfId="33381" hidden="1"/>
    <cellStyle name="Título 1 3" xfId="33447" hidden="1"/>
    <cellStyle name="Título 1 3" xfId="33361" hidden="1"/>
    <cellStyle name="Título 1 3" xfId="33345" hidden="1"/>
    <cellStyle name="Título 1 3" xfId="33339" hidden="1"/>
    <cellStyle name="Título 1 3" xfId="33300" hidden="1"/>
    <cellStyle name="Título 1 3" xfId="33292" hidden="1"/>
    <cellStyle name="Título 1 3" xfId="33258" hidden="1"/>
    <cellStyle name="Título 1 3" xfId="33341" hidden="1"/>
    <cellStyle name="Título 1 3" xfId="33272" hidden="1"/>
    <cellStyle name="Título 1 3" xfId="33196" hidden="1"/>
    <cellStyle name="Título 1 3" xfId="33471" hidden="1"/>
    <cellStyle name="Título 1 3" xfId="33475" hidden="1"/>
    <cellStyle name="Título 1 3" xfId="33358" hidden="1"/>
    <cellStyle name="Título 1 3" xfId="33204" hidden="1"/>
    <cellStyle name="Título 1 3" xfId="33344" hidden="1"/>
    <cellStyle name="Título 1 3" xfId="33209" hidden="1"/>
    <cellStyle name="Título 1 3" xfId="33226" hidden="1"/>
    <cellStyle name="Título 1 3" xfId="33291" hidden="1"/>
    <cellStyle name="Título 1 3" xfId="33195" hidden="1"/>
    <cellStyle name="Título 1 3" xfId="21927" hidden="1"/>
    <cellStyle name="Título 1 3" xfId="23992" hidden="1"/>
    <cellStyle name="Título 1 3" xfId="26454" hidden="1"/>
    <cellStyle name="Título 1 3" xfId="21896" hidden="1"/>
    <cellStyle name="Título 1 3" xfId="28085" hidden="1"/>
    <cellStyle name="Título 1 3" xfId="26062" hidden="1"/>
    <cellStyle name="Título 1 3" xfId="22633" hidden="1"/>
    <cellStyle name="Título 1 3" xfId="22475" hidden="1"/>
    <cellStyle name="Título 1 3" xfId="26326" hidden="1"/>
    <cellStyle name="Título 1 3" xfId="22587" hidden="1"/>
    <cellStyle name="Título 1 3" xfId="26054" hidden="1"/>
    <cellStyle name="Título 1 3" xfId="26623" hidden="1"/>
    <cellStyle name="Título 1 3" xfId="21807" hidden="1"/>
    <cellStyle name="Título 1 3" xfId="27050" hidden="1"/>
    <cellStyle name="Título 1 3" xfId="22473" hidden="1"/>
    <cellStyle name="Título 1 3" xfId="26510" hidden="1"/>
    <cellStyle name="Título 1 3" xfId="22743" hidden="1"/>
    <cellStyle name="Título 1 3" xfId="25231" hidden="1"/>
    <cellStyle name="Título 1 3" xfId="27291" hidden="1"/>
    <cellStyle name="Título 1 3" xfId="28407" hidden="1"/>
    <cellStyle name="Título 1 3" xfId="27290" hidden="1"/>
    <cellStyle name="Título 1 3" xfId="27969" hidden="1"/>
    <cellStyle name="Título 1 3" xfId="23434" hidden="1"/>
    <cellStyle name="Título 1 3" xfId="27928" hidden="1"/>
    <cellStyle name="Título 1 3" xfId="26328" hidden="1"/>
    <cellStyle name="Título 1 3" xfId="23596" hidden="1"/>
    <cellStyle name="Título 1 3" xfId="22547" hidden="1"/>
    <cellStyle name="Título 1 3" xfId="25338" hidden="1"/>
    <cellStyle name="Título 1 3" xfId="25450" hidden="1"/>
    <cellStyle name="Título 1 3" xfId="22605" hidden="1"/>
    <cellStyle name="Título 1 3" xfId="25783" hidden="1"/>
    <cellStyle name="Título 1 3" xfId="26814" hidden="1"/>
    <cellStyle name="Título 1 3" xfId="22344" hidden="1"/>
    <cellStyle name="Título 1 3" xfId="11050" hidden="1"/>
    <cellStyle name="Título 1 3" xfId="28403" hidden="1"/>
    <cellStyle name="Título 1 3" xfId="22702" hidden="1"/>
    <cellStyle name="Título 1 3" xfId="28071" hidden="1"/>
    <cellStyle name="Título 1 3" xfId="25690" hidden="1"/>
    <cellStyle name="Título 1 3" xfId="27939" hidden="1"/>
    <cellStyle name="Título 1 3" xfId="24169" hidden="1"/>
    <cellStyle name="Título 1 3" xfId="23577" hidden="1"/>
    <cellStyle name="Título 1 3" xfId="23904" hidden="1"/>
    <cellStyle name="Título 1 3" xfId="21774" hidden="1"/>
    <cellStyle name="Título 1 3" xfId="26900" hidden="1"/>
    <cellStyle name="Título 1 3" xfId="25292" hidden="1"/>
    <cellStyle name="Título 1 3" xfId="22348" hidden="1"/>
    <cellStyle name="Título 1 3" xfId="26304" hidden="1"/>
    <cellStyle name="Título 1 3" xfId="21933" hidden="1"/>
    <cellStyle name="Título 1 3" xfId="25254" hidden="1"/>
    <cellStyle name="Título 1 3" xfId="25421" hidden="1"/>
    <cellStyle name="Título 1 3" xfId="23050" hidden="1"/>
    <cellStyle name="Título 1 3" xfId="23536" hidden="1"/>
    <cellStyle name="Título 1 3" xfId="24008" hidden="1"/>
    <cellStyle name="Título 1 3" xfId="22163" hidden="1"/>
    <cellStyle name="Título 1 3" xfId="24140" hidden="1"/>
    <cellStyle name="Título 1 3" xfId="22687" hidden="1"/>
    <cellStyle name="Título 1 3" xfId="22570" hidden="1"/>
    <cellStyle name="Título 1 3" xfId="22577" hidden="1"/>
    <cellStyle name="Título 1 3" xfId="25860" hidden="1"/>
    <cellStyle name="Título 1 3" xfId="22584" hidden="1"/>
    <cellStyle name="Título 1 3" xfId="25249" hidden="1"/>
    <cellStyle name="Título 1 3" xfId="27196" hidden="1"/>
    <cellStyle name="Título 1 3" xfId="23428" hidden="1"/>
    <cellStyle name="Título 1 3" xfId="27182" hidden="1"/>
    <cellStyle name="Título 1 3" xfId="30721" hidden="1"/>
    <cellStyle name="Título 1 3" xfId="22836" hidden="1"/>
    <cellStyle name="Título 1 3" xfId="23656" hidden="1"/>
    <cellStyle name="Título 1 3" xfId="23661" hidden="1"/>
    <cellStyle name="Título 1 3" xfId="22040" hidden="1"/>
    <cellStyle name="Título 1 3" xfId="27176" hidden="1"/>
    <cellStyle name="Título 1 3" xfId="22750" hidden="1"/>
    <cellStyle name="Título 1 3" xfId="23587" hidden="1"/>
    <cellStyle name="Título 1 3" xfId="26483" hidden="1"/>
    <cellStyle name="Título 1 3" xfId="25472" hidden="1"/>
    <cellStyle name="Título 1 3" xfId="23273" hidden="1"/>
    <cellStyle name="Título 1 3" xfId="23671" hidden="1"/>
    <cellStyle name="Título 1 3" xfId="26080" hidden="1"/>
    <cellStyle name="Título 1 3" xfId="25914" hidden="1"/>
    <cellStyle name="Título 1 3" xfId="22130" hidden="1"/>
    <cellStyle name="Título 1 3" xfId="27973" hidden="1"/>
    <cellStyle name="Título 1 3" xfId="25769" hidden="1"/>
    <cellStyle name="Título 1 3" xfId="25647" hidden="1"/>
    <cellStyle name="Título 1 3" xfId="21775" hidden="1"/>
    <cellStyle name="Título 1 3" xfId="24019" hidden="1"/>
    <cellStyle name="Título 1 3" xfId="28095" hidden="1"/>
    <cellStyle name="Título 1 3" xfId="21805" hidden="1"/>
    <cellStyle name="Título 1 3" xfId="27819" hidden="1"/>
    <cellStyle name="Título 1 3" xfId="26239" hidden="1"/>
    <cellStyle name="Título 1 3" xfId="23315" hidden="1"/>
    <cellStyle name="Título 1 3" xfId="23872" hidden="1"/>
    <cellStyle name="Título 1 3" xfId="11292" hidden="1"/>
    <cellStyle name="Título 1 3" xfId="26375" hidden="1"/>
    <cellStyle name="Título 1 3" xfId="23128" hidden="1"/>
    <cellStyle name="Título 1 3" xfId="25227" hidden="1"/>
    <cellStyle name="Título 1 3" xfId="27028" hidden="1"/>
    <cellStyle name="Título 1 3" xfId="23009" hidden="1"/>
    <cellStyle name="Título 1 3" xfId="25435" hidden="1"/>
    <cellStyle name="Título 1 3" xfId="23311" hidden="1"/>
    <cellStyle name="Título 1 3" xfId="22717" hidden="1"/>
    <cellStyle name="Título 1 3" xfId="33524" hidden="1"/>
    <cellStyle name="Título 1 3" xfId="33533" hidden="1"/>
    <cellStyle name="Título 1 3" xfId="33542" hidden="1"/>
    <cellStyle name="Título 1 3" xfId="33550" hidden="1"/>
    <cellStyle name="Título 1 3" xfId="33560" hidden="1"/>
    <cellStyle name="Título 1 3" xfId="33539" hidden="1"/>
    <cellStyle name="Título 1 3" xfId="33538" hidden="1"/>
    <cellStyle name="Título 1 3" xfId="33516" hidden="1"/>
    <cellStyle name="Título 1 3" xfId="33582" hidden="1"/>
    <cellStyle name="Título 1 3" xfId="33795" hidden="1"/>
    <cellStyle name="Título 1 3" xfId="33804" hidden="1"/>
    <cellStyle name="Título 1 3" xfId="33813" hidden="1"/>
    <cellStyle name="Título 1 3" xfId="33821" hidden="1"/>
    <cellStyle name="Título 1 3" xfId="33831" hidden="1"/>
    <cellStyle name="Título 1 3" xfId="33810" hidden="1"/>
    <cellStyle name="Título 1 3" xfId="33809" hidden="1"/>
    <cellStyle name="Título 1 3" xfId="33787" hidden="1"/>
    <cellStyle name="Título 1 3" xfId="33853" hidden="1"/>
    <cellStyle name="Título 1 3" xfId="33767" hidden="1"/>
    <cellStyle name="Título 1 3" xfId="33751" hidden="1"/>
    <cellStyle name="Título 1 3" xfId="33745" hidden="1"/>
    <cellStyle name="Título 1 3" xfId="33706" hidden="1"/>
    <cellStyle name="Título 1 3" xfId="33698" hidden="1"/>
    <cellStyle name="Título 1 3" xfId="33664" hidden="1"/>
    <cellStyle name="Título 1 3" xfId="33747" hidden="1"/>
    <cellStyle name="Título 1 3" xfId="33678" hidden="1"/>
    <cellStyle name="Título 1 3" xfId="33602" hidden="1"/>
    <cellStyle name="Título 1 3" xfId="33877" hidden="1"/>
    <cellStyle name="Título 1 3" xfId="33881" hidden="1"/>
    <cellStyle name="Título 1 3" xfId="33764" hidden="1"/>
    <cellStyle name="Título 1 3" xfId="33610" hidden="1"/>
    <cellStyle name="Título 1 3" xfId="33750" hidden="1"/>
    <cellStyle name="Título 1 3" xfId="33615" hidden="1"/>
    <cellStyle name="Título 1 3" xfId="33632" hidden="1"/>
    <cellStyle name="Título 1 3" xfId="33697" hidden="1"/>
    <cellStyle name="Título 1 3" xfId="33601" hidden="1"/>
    <cellStyle name="Título 1 3" xfId="22433" hidden="1"/>
    <cellStyle name="Título 1 3" xfId="27138" hidden="1"/>
    <cellStyle name="Título 1 3" xfId="22576" hidden="1"/>
    <cellStyle name="Título 1 3" xfId="22606" hidden="1"/>
    <cellStyle name="Título 1 3" xfId="26053" hidden="1"/>
    <cellStyle name="Título 1 3" xfId="26258" hidden="1"/>
    <cellStyle name="Título 1 3" xfId="27119" hidden="1"/>
    <cellStyle name="Título 1 3" xfId="22204" hidden="1"/>
    <cellStyle name="Título 1 3" xfId="22729" hidden="1"/>
    <cellStyle name="Título 1 3" xfId="22105" hidden="1"/>
    <cellStyle name="Título 1 3" xfId="23071" hidden="1"/>
    <cellStyle name="Título 1 3" xfId="25907" hidden="1"/>
    <cellStyle name="Título 1 3" xfId="24470" hidden="1"/>
    <cellStyle name="Título 1 3" xfId="27151" hidden="1"/>
    <cellStyle name="Título 1 3" xfId="11031" hidden="1"/>
    <cellStyle name="Título 1 3" xfId="25123" hidden="1"/>
    <cellStyle name="Título 1 3" xfId="27954" hidden="1"/>
    <cellStyle name="Título 1 3" xfId="33900" hidden="1"/>
    <cellStyle name="Título 1 3" xfId="34113" hidden="1"/>
    <cellStyle name="Título 1 3" xfId="34122" hidden="1"/>
    <cellStyle name="Título 1 3" xfId="34131" hidden="1"/>
    <cellStyle name="Título 1 3" xfId="34139" hidden="1"/>
    <cellStyle name="Título 1 3" xfId="34149" hidden="1"/>
    <cellStyle name="Título 1 3" xfId="34128" hidden="1"/>
    <cellStyle name="Título 1 3" xfId="34127" hidden="1"/>
    <cellStyle name="Título 1 3" xfId="34105" hidden="1"/>
    <cellStyle name="Título 1 3" xfId="34171" hidden="1"/>
    <cellStyle name="Título 1 3" xfId="34085" hidden="1"/>
    <cellStyle name="Título 1 3" xfId="34069" hidden="1"/>
    <cellStyle name="Título 1 3" xfId="34063" hidden="1"/>
    <cellStyle name="Título 1 3" xfId="34024" hidden="1"/>
    <cellStyle name="Título 1 3" xfId="34016" hidden="1"/>
    <cellStyle name="Título 1 3" xfId="33982" hidden="1"/>
    <cellStyle name="Título 1 3" xfId="34065" hidden="1"/>
    <cellStyle name="Título 1 3" xfId="33996" hidden="1"/>
    <cellStyle name="Título 1 3" xfId="33920" hidden="1"/>
    <cellStyle name="Título 1 3" xfId="34195" hidden="1"/>
    <cellStyle name="Título 1 3" xfId="34199" hidden="1"/>
    <cellStyle name="Título 1 3" xfId="34082" hidden="1"/>
    <cellStyle name="Título 1 3" xfId="33928" hidden="1"/>
    <cellStyle name="Título 1 3" xfId="34068" hidden="1"/>
    <cellStyle name="Título 1 3" xfId="33933" hidden="1"/>
    <cellStyle name="Título 1 3" xfId="33950" hidden="1"/>
    <cellStyle name="Título 1 3" xfId="34015" hidden="1"/>
    <cellStyle name="Título 1 3" xfId="33919" hidden="1"/>
    <cellStyle name="Título 1 3" xfId="34230" hidden="1"/>
    <cellStyle name="Título 1 3" xfId="34239" hidden="1"/>
    <cellStyle name="Título 1 3" xfId="34248" hidden="1"/>
    <cellStyle name="Título 1 3" xfId="34256" hidden="1"/>
    <cellStyle name="Título 1 3" xfId="34266" hidden="1"/>
    <cellStyle name="Título 1 3" xfId="34245" hidden="1"/>
    <cellStyle name="Título 1 3" xfId="34244" hidden="1"/>
    <cellStyle name="Título 1 3" xfId="34222" hidden="1"/>
    <cellStyle name="Título 1 3" xfId="34288" hidden="1"/>
    <cellStyle name="Título 1 3" xfId="34332" hidden="1"/>
    <cellStyle name="Título 1 3" xfId="34341" hidden="1"/>
    <cellStyle name="Título 1 3" xfId="34350" hidden="1"/>
    <cellStyle name="Título 1 3" xfId="34358" hidden="1"/>
    <cellStyle name="Título 1 3" xfId="34368" hidden="1"/>
    <cellStyle name="Título 1 3" xfId="34347" hidden="1"/>
    <cellStyle name="Título 1 3" xfId="34346" hidden="1"/>
    <cellStyle name="Título 1 3" xfId="34324" hidden="1"/>
    <cellStyle name="Título 1 3" xfId="34390" hidden="1"/>
    <cellStyle name="Título 1 3" xfId="34603" hidden="1"/>
    <cellStyle name="Título 1 3" xfId="34612" hidden="1"/>
    <cellStyle name="Título 1 3" xfId="34621" hidden="1"/>
    <cellStyle name="Título 1 3" xfId="34629" hidden="1"/>
    <cellStyle name="Título 1 3" xfId="34639" hidden="1"/>
    <cellStyle name="Título 1 3" xfId="34618" hidden="1"/>
    <cellStyle name="Título 1 3" xfId="34617" hidden="1"/>
    <cellStyle name="Título 1 3" xfId="34595" hidden="1"/>
    <cellStyle name="Título 1 3" xfId="34661" hidden="1"/>
    <cellStyle name="Título 1 3" xfId="34575" hidden="1"/>
    <cellStyle name="Título 1 3" xfId="34559" hidden="1"/>
    <cellStyle name="Título 1 3" xfId="34553" hidden="1"/>
    <cellStyle name="Título 1 3" xfId="34514" hidden="1"/>
    <cellStyle name="Título 1 3" xfId="34506" hidden="1"/>
    <cellStyle name="Título 1 3" xfId="34472" hidden="1"/>
    <cellStyle name="Título 1 3" xfId="34555" hidden="1"/>
    <cellStyle name="Título 1 3" xfId="34486" hidden="1"/>
    <cellStyle name="Título 1 3" xfId="34410" hidden="1"/>
    <cellStyle name="Título 1 3" xfId="34685" hidden="1"/>
    <cellStyle name="Título 1 3" xfId="34689" hidden="1"/>
    <cellStyle name="Título 1 3" xfId="34572" hidden="1"/>
    <cellStyle name="Título 1 3" xfId="34418" hidden="1"/>
    <cellStyle name="Título 1 3" xfId="34558" hidden="1"/>
    <cellStyle name="Título 1 3" xfId="34423" hidden="1"/>
    <cellStyle name="Título 1 3" xfId="34440" hidden="1"/>
    <cellStyle name="Título 1 3" xfId="34505" hidden="1"/>
    <cellStyle name="Título 1 3" xfId="34409" hidden="1"/>
    <cellStyle name="Título 1 3" xfId="34720" hidden="1"/>
    <cellStyle name="Título 1 3" xfId="34729" hidden="1"/>
    <cellStyle name="Título 1 3" xfId="34738" hidden="1"/>
    <cellStyle name="Título 1 3" xfId="34746" hidden="1"/>
    <cellStyle name="Título 1 3" xfId="34756" hidden="1"/>
    <cellStyle name="Título 1 3" xfId="34735" hidden="1"/>
    <cellStyle name="Título 1 3" xfId="34734" hidden="1"/>
    <cellStyle name="Título 1 3" xfId="34712" hidden="1"/>
    <cellStyle name="Título 1 3" xfId="34778" hidden="1"/>
    <cellStyle name="Título 1 3" xfId="34822" hidden="1"/>
    <cellStyle name="Título 1 3" xfId="34831" hidden="1"/>
    <cellStyle name="Título 1 3" xfId="34840" hidden="1"/>
    <cellStyle name="Título 1 3" xfId="34848" hidden="1"/>
    <cellStyle name="Título 1 3" xfId="34858" hidden="1"/>
    <cellStyle name="Título 1 3" xfId="34837" hidden="1"/>
    <cellStyle name="Título 1 3" xfId="34836" hidden="1"/>
    <cellStyle name="Título 1 3" xfId="34814" hidden="1"/>
    <cellStyle name="Título 1 3" xfId="34880" hidden="1"/>
    <cellStyle name="Título 1 3" xfId="35093" hidden="1"/>
    <cellStyle name="Título 1 3" xfId="35102" hidden="1"/>
    <cellStyle name="Título 1 3" xfId="35111" hidden="1"/>
    <cellStyle name="Título 1 3" xfId="35119" hidden="1"/>
    <cellStyle name="Título 1 3" xfId="35129" hidden="1"/>
    <cellStyle name="Título 1 3" xfId="35108" hidden="1"/>
    <cellStyle name="Título 1 3" xfId="35107" hidden="1"/>
    <cellStyle name="Título 1 3" xfId="35085" hidden="1"/>
    <cellStyle name="Título 1 3" xfId="35151" hidden="1"/>
    <cellStyle name="Título 1 3" xfId="35065" hidden="1"/>
    <cellStyle name="Título 1 3" xfId="35049" hidden="1"/>
    <cellStyle name="Título 1 3" xfId="35043" hidden="1"/>
    <cellStyle name="Título 1 3" xfId="35004" hidden="1"/>
    <cellStyle name="Título 1 3" xfId="34996" hidden="1"/>
    <cellStyle name="Título 1 3" xfId="34962" hidden="1"/>
    <cellStyle name="Título 1 3" xfId="35045" hidden="1"/>
    <cellStyle name="Título 1 3" xfId="34976" hidden="1"/>
    <cellStyle name="Título 1 3" xfId="34900" hidden="1"/>
    <cellStyle name="Título 1 3" xfId="35175" hidden="1"/>
    <cellStyle name="Título 1 3" xfId="35179" hidden="1"/>
    <cellStyle name="Título 1 3" xfId="35062" hidden="1"/>
    <cellStyle name="Título 1 3" xfId="34908" hidden="1"/>
    <cellStyle name="Título 1 3" xfId="35048" hidden="1"/>
    <cellStyle name="Título 1 3" xfId="34913" hidden="1"/>
    <cellStyle name="Título 1 3" xfId="34930" hidden="1"/>
    <cellStyle name="Título 1 3" xfId="34995" hidden="1"/>
    <cellStyle name="Título 1 3" xfId="34899" hidden="1"/>
    <cellStyle name="Título 1 3" xfId="35210" hidden="1"/>
    <cellStyle name="Título 1 3" xfId="35219" hidden="1"/>
    <cellStyle name="Título 1 3" xfId="35228" hidden="1"/>
    <cellStyle name="Título 1 3" xfId="35236" hidden="1"/>
    <cellStyle name="Título 1 3" xfId="35246" hidden="1"/>
    <cellStyle name="Título 1 3" xfId="35225" hidden="1"/>
    <cellStyle name="Título 1 3" xfId="35224" hidden="1"/>
    <cellStyle name="Título 1 3" xfId="35202" hidden="1"/>
    <cellStyle name="Título 1 3" xfId="35268" hidden="1"/>
    <cellStyle name="Título 1 3" xfId="35312" hidden="1"/>
    <cellStyle name="Título 1 3" xfId="35321" hidden="1"/>
    <cellStyle name="Título 1 3" xfId="35330" hidden="1"/>
    <cellStyle name="Título 1 3" xfId="35338" hidden="1"/>
    <cellStyle name="Título 1 3" xfId="35348" hidden="1"/>
    <cellStyle name="Título 1 3" xfId="35327" hidden="1"/>
    <cellStyle name="Título 1 3" xfId="35326" hidden="1"/>
    <cellStyle name="Título 1 3" xfId="35304" hidden="1"/>
    <cellStyle name="Título 1 3" xfId="35370" hidden="1"/>
    <cellStyle name="Título 1 3" xfId="35583" hidden="1"/>
    <cellStyle name="Título 1 3" xfId="35592" hidden="1"/>
    <cellStyle name="Título 1 3" xfId="35601" hidden="1"/>
    <cellStyle name="Título 1 3" xfId="35609" hidden="1"/>
    <cellStyle name="Título 1 3" xfId="35619" hidden="1"/>
    <cellStyle name="Título 1 3" xfId="35598" hidden="1"/>
    <cellStyle name="Título 1 3" xfId="35597" hidden="1"/>
    <cellStyle name="Título 1 3" xfId="35575" hidden="1"/>
    <cellStyle name="Título 1 3" xfId="35641" hidden="1"/>
    <cellStyle name="Título 1 3" xfId="35555" hidden="1"/>
    <cellStyle name="Título 1 3" xfId="35539" hidden="1"/>
    <cellStyle name="Título 1 3" xfId="35533" hidden="1"/>
    <cellStyle name="Título 1 3" xfId="35494" hidden="1"/>
    <cellStyle name="Título 1 3" xfId="35486" hidden="1"/>
    <cellStyle name="Título 1 3" xfId="35452" hidden="1"/>
    <cellStyle name="Título 1 3" xfId="35535" hidden="1"/>
    <cellStyle name="Título 1 3" xfId="35466" hidden="1"/>
    <cellStyle name="Título 1 3" xfId="35390" hidden="1"/>
    <cellStyle name="Título 1 3" xfId="35665" hidden="1"/>
    <cellStyle name="Título 1 3" xfId="35669" hidden="1"/>
    <cellStyle name="Título 1 3" xfId="35552" hidden="1"/>
    <cellStyle name="Título 1 3" xfId="35398" hidden="1"/>
    <cellStyle name="Título 1 3" xfId="35538" hidden="1"/>
    <cellStyle name="Título 1 3" xfId="35403" hidden="1"/>
    <cellStyle name="Título 1 3" xfId="35420" hidden="1"/>
    <cellStyle name="Título 1 3" xfId="35485" hidden="1"/>
    <cellStyle name="Título 1 3" xfId="35389" hidden="1"/>
    <cellStyle name="Título 1 3" xfId="35700" hidden="1"/>
    <cellStyle name="Título 1 3" xfId="35709" hidden="1"/>
    <cellStyle name="Título 1 3" xfId="35718" hidden="1"/>
    <cellStyle name="Título 1 3" xfId="35726" hidden="1"/>
    <cellStyle name="Título 1 3" xfId="35736" hidden="1"/>
    <cellStyle name="Título 1 3" xfId="35715" hidden="1"/>
    <cellStyle name="Título 1 3" xfId="35714" hidden="1"/>
    <cellStyle name="Título 1 3" xfId="35692" hidden="1"/>
    <cellStyle name="Título 1 3" xfId="35758" hidden="1"/>
    <cellStyle name="Título 1 3" xfId="35802" hidden="1"/>
    <cellStyle name="Título 1 3" xfId="35811" hidden="1"/>
    <cellStyle name="Título 1 3" xfId="35820" hidden="1"/>
    <cellStyle name="Título 1 3" xfId="35828" hidden="1"/>
    <cellStyle name="Título 1 3" xfId="35838" hidden="1"/>
    <cellStyle name="Título 1 3" xfId="35817" hidden="1"/>
    <cellStyle name="Título 1 3" xfId="35816" hidden="1"/>
    <cellStyle name="Título 1 3" xfId="35794" hidden="1"/>
    <cellStyle name="Título 1 3" xfId="35860" hidden="1"/>
    <cellStyle name="Título 1 3" xfId="36073" hidden="1"/>
    <cellStyle name="Título 1 3" xfId="36082" hidden="1"/>
    <cellStyle name="Título 1 3" xfId="36091" hidden="1"/>
    <cellStyle name="Título 1 3" xfId="36099" hidden="1"/>
    <cellStyle name="Título 1 3" xfId="36109" hidden="1"/>
    <cellStyle name="Título 1 3" xfId="36088" hidden="1"/>
    <cellStyle name="Título 1 3" xfId="36087" hidden="1"/>
    <cellStyle name="Título 1 3" xfId="36065" hidden="1"/>
    <cellStyle name="Título 1 3" xfId="36131" hidden="1"/>
    <cellStyle name="Título 1 3" xfId="36045" hidden="1"/>
    <cellStyle name="Título 1 3" xfId="36029" hidden="1"/>
    <cellStyle name="Título 1 3" xfId="36023" hidden="1"/>
    <cellStyle name="Título 1 3" xfId="35984" hidden="1"/>
    <cellStyle name="Título 1 3" xfId="35976" hidden="1"/>
    <cellStyle name="Título 1 3" xfId="35942" hidden="1"/>
    <cellStyle name="Título 1 3" xfId="36025" hidden="1"/>
    <cellStyle name="Título 1 3" xfId="35956" hidden="1"/>
    <cellStyle name="Título 1 3" xfId="35880" hidden="1"/>
    <cellStyle name="Título 1 3" xfId="36155" hidden="1"/>
    <cellStyle name="Título 1 3" xfId="36159" hidden="1"/>
    <cellStyle name="Título 1 3" xfId="36042" hidden="1"/>
    <cellStyle name="Título 1 3" xfId="35888" hidden="1"/>
    <cellStyle name="Título 1 3" xfId="36028" hidden="1"/>
    <cellStyle name="Título 1 3" xfId="35893" hidden="1"/>
    <cellStyle name="Título 1 3" xfId="35910" hidden="1"/>
    <cellStyle name="Título 1 3" xfId="35975" hidden="1"/>
    <cellStyle name="Título 1 3" xfId="35879" hidden="1"/>
    <cellStyle name="Título 1 3" xfId="23785" hidden="1"/>
    <cellStyle name="Título 1 3" xfId="27865" hidden="1"/>
    <cellStyle name="Título 1 3" xfId="23856" hidden="1"/>
    <cellStyle name="Título 1 3" xfId="25670" hidden="1"/>
    <cellStyle name="Título 1 3" xfId="26748" hidden="1"/>
    <cellStyle name="Título 1 3" xfId="24155" hidden="1"/>
    <cellStyle name="Título 1 3" xfId="22012" hidden="1"/>
    <cellStyle name="Título 1 3" xfId="25995" hidden="1"/>
    <cellStyle name="Título 1 3" xfId="30775" hidden="1"/>
    <cellStyle name="Título 1 3" xfId="23438" hidden="1"/>
    <cellStyle name="Título 1 3" xfId="22229" hidden="1"/>
    <cellStyle name="Título 1 3" xfId="23149" hidden="1"/>
    <cellStyle name="Título 1 3" xfId="23919" hidden="1"/>
    <cellStyle name="Título 1 3" xfId="22337" hidden="1"/>
    <cellStyle name="Título 1 3" xfId="27346" hidden="1"/>
    <cellStyle name="Título 1 3" xfId="25352" hidden="1"/>
    <cellStyle name="Título 1 3" xfId="24503" hidden="1"/>
    <cellStyle name="Título 1 3" xfId="27987" hidden="1"/>
    <cellStyle name="Título 1 3" xfId="27004" hidden="1"/>
    <cellStyle name="Título 1 3" xfId="26580" hidden="1"/>
    <cellStyle name="Título 1 3" xfId="11054" hidden="1"/>
    <cellStyle name="Título 1 3" xfId="30777" hidden="1"/>
    <cellStyle name="Título 1 3" xfId="28396" hidden="1"/>
    <cellStyle name="Título 1 3" xfId="23327" hidden="1"/>
    <cellStyle name="Título 1 3" xfId="27961" hidden="1"/>
    <cellStyle name="Título 1 3" xfId="25997" hidden="1"/>
    <cellStyle name="Título 1 3" xfId="26370" hidden="1"/>
    <cellStyle name="Título 1 3" xfId="27303" hidden="1"/>
    <cellStyle name="Título 1 3" xfId="22714" hidden="1"/>
    <cellStyle name="Título 1 3" xfId="22233" hidden="1"/>
    <cellStyle name="Título 1 3" xfId="25676" hidden="1"/>
    <cellStyle name="Título 1 3" xfId="27358" hidden="1"/>
    <cellStyle name="Título 1 3" xfId="30701" hidden="1"/>
    <cellStyle name="Título 1 3" xfId="25372" hidden="1"/>
    <cellStyle name="Título 1 3" xfId="22099" hidden="1"/>
    <cellStyle name="Título 1 3" xfId="27904" hidden="1"/>
    <cellStyle name="Título 1 3" xfId="23951" hidden="1"/>
    <cellStyle name="Título 1 3" xfId="26388" hidden="1"/>
    <cellStyle name="Título 1 3" xfId="26084" hidden="1"/>
    <cellStyle name="Título 1 3" xfId="23380" hidden="1"/>
    <cellStyle name="Título 1 3" xfId="26585" hidden="1"/>
    <cellStyle name="Título 1 3" xfId="25938" hidden="1"/>
    <cellStyle name="Título 1 3" xfId="26601" hidden="1"/>
    <cellStyle name="Título 1 3" xfId="23283" hidden="1"/>
    <cellStyle name="Título 1 3" xfId="31185" hidden="1"/>
    <cellStyle name="Título 1 3" xfId="23702" hidden="1"/>
    <cellStyle name="Título 1 3" xfId="31200" hidden="1"/>
    <cellStyle name="Título 1 3" xfId="23716" hidden="1"/>
    <cellStyle name="Título 1 3" xfId="23152" hidden="1"/>
    <cellStyle name="Título 1 3" xfId="27241" hidden="1"/>
    <cellStyle name="Título 1 3" xfId="26359" hidden="1"/>
    <cellStyle name="Título 1 3" xfId="22610" hidden="1"/>
    <cellStyle name="Título 1 3" xfId="22758" hidden="1"/>
    <cellStyle name="Título 1 3" xfId="27357" hidden="1"/>
    <cellStyle name="Título 1 3" xfId="24141" hidden="1"/>
    <cellStyle name="Título 1 3" xfId="24138" hidden="1"/>
    <cellStyle name="Título 1 3" xfId="26256" hidden="1"/>
    <cellStyle name="Título 1 3" xfId="22689" hidden="1"/>
    <cellStyle name="Título 1 3" xfId="27956" hidden="1"/>
    <cellStyle name="Título 1 3" xfId="26584" hidden="1"/>
    <cellStyle name="Título 1 3" xfId="23133" hidden="1"/>
    <cellStyle name="Título 1 3" xfId="26680" hidden="1"/>
    <cellStyle name="Título 1 3" xfId="25538" hidden="1"/>
    <cellStyle name="Título 1 3" xfId="23409" hidden="1"/>
    <cellStyle name="Título 1 3" xfId="33490" hidden="1"/>
    <cellStyle name="Título 1 3" xfId="26255" hidden="1"/>
    <cellStyle name="Título 1 3" xfId="22235" hidden="1"/>
    <cellStyle name="Título 1 3" xfId="25107" hidden="1"/>
    <cellStyle name="Título 1 3" xfId="26945" hidden="1"/>
    <cellStyle name="Título 1 3" xfId="23447" hidden="1"/>
    <cellStyle name="Título 1 3" xfId="24145" hidden="1"/>
    <cellStyle name="Título 1 3" xfId="22720" hidden="1"/>
    <cellStyle name="Título 1 3" xfId="27037" hidden="1"/>
    <cellStyle name="Título 1 3" xfId="23998" hidden="1"/>
    <cellStyle name="Título 1 3" xfId="25152" hidden="1"/>
    <cellStyle name="Título 1 3" xfId="23706" hidden="1"/>
    <cellStyle name="Título 1 3" xfId="22088" hidden="1"/>
    <cellStyle name="Título 1 3" xfId="30705" hidden="1"/>
    <cellStyle name="Título 1 3" xfId="25475" hidden="1"/>
    <cellStyle name="Título 1 3" xfId="25923" hidden="1"/>
    <cellStyle name="Título 1 3" xfId="26706" hidden="1"/>
    <cellStyle name="Título 1 3" xfId="27965" hidden="1"/>
    <cellStyle name="Título 1 3" xfId="22017" hidden="1"/>
    <cellStyle name="Título 1 3" xfId="27847" hidden="1"/>
    <cellStyle name="Título 1 3" xfId="30890" hidden="1"/>
    <cellStyle name="Título 1 3" xfId="21812" hidden="1"/>
    <cellStyle name="Título 1 3" xfId="27288" hidden="1"/>
    <cellStyle name="Título 1 3" xfId="23189" hidden="1"/>
    <cellStyle name="Título 1 3" xfId="23844" hidden="1"/>
    <cellStyle name="Título 1 3" xfId="26266" hidden="1"/>
    <cellStyle name="Título 1 3" xfId="24149" hidden="1"/>
    <cellStyle name="Título 1 3" xfId="27298" hidden="1"/>
    <cellStyle name="Título 1 3" xfId="27310" hidden="1"/>
    <cellStyle name="Título 1 3" xfId="26949" hidden="1"/>
    <cellStyle name="Título 1 3" xfId="23164" hidden="1"/>
    <cellStyle name="Título 1 3" xfId="30889" hidden="1"/>
    <cellStyle name="Título 1 3" xfId="25108" hidden="1"/>
    <cellStyle name="Título 1 3" xfId="22129" hidden="1"/>
    <cellStyle name="Título 1 3" xfId="30767" hidden="1"/>
    <cellStyle name="Título 1 3" xfId="36190" hidden="1"/>
    <cellStyle name="Título 1 3" xfId="36199" hidden="1"/>
    <cellStyle name="Título 1 3" xfId="36208" hidden="1"/>
    <cellStyle name="Título 1 3" xfId="36216" hidden="1"/>
    <cellStyle name="Título 1 3" xfId="36226" hidden="1"/>
    <cellStyle name="Título 1 3" xfId="36205" hidden="1"/>
    <cellStyle name="Título 1 3" xfId="36204" hidden="1"/>
    <cellStyle name="Título 1 3" xfId="36182" hidden="1"/>
    <cellStyle name="Título 1 3" xfId="36248" hidden="1"/>
    <cellStyle name="Título 1 3" xfId="36461" hidden="1"/>
    <cellStyle name="Título 1 3" xfId="36470" hidden="1"/>
    <cellStyle name="Título 1 3" xfId="36479" hidden="1"/>
    <cellStyle name="Título 1 3" xfId="36487" hidden="1"/>
    <cellStyle name="Título 1 3" xfId="36497" hidden="1"/>
    <cellStyle name="Título 1 3" xfId="36476" hidden="1"/>
    <cellStyle name="Título 1 3" xfId="36475" hidden="1"/>
    <cellStyle name="Título 1 3" xfId="36453" hidden="1"/>
    <cellStyle name="Título 1 3" xfId="36519" hidden="1"/>
    <cellStyle name="Título 1 3" xfId="36433" hidden="1"/>
    <cellStyle name="Título 1 3" xfId="36417" hidden="1"/>
    <cellStyle name="Título 1 3" xfId="36411" hidden="1"/>
    <cellStyle name="Título 1 3" xfId="36372" hidden="1"/>
    <cellStyle name="Título 1 3" xfId="36364" hidden="1"/>
    <cellStyle name="Título 1 3" xfId="36330" hidden="1"/>
    <cellStyle name="Título 1 3" xfId="36413" hidden="1"/>
    <cellStyle name="Título 1 3" xfId="36344" hidden="1"/>
    <cellStyle name="Título 1 3" xfId="36268" hidden="1"/>
    <cellStyle name="Título 1 3" xfId="36543" hidden="1"/>
    <cellStyle name="Título 1 3" xfId="36547" hidden="1"/>
    <cellStyle name="Título 1 3" xfId="36430" hidden="1"/>
    <cellStyle name="Título 1 3" xfId="36276" hidden="1"/>
    <cellStyle name="Título 1 3" xfId="36416" hidden="1"/>
    <cellStyle name="Título 1 3" xfId="36281" hidden="1"/>
    <cellStyle name="Título 1 3" xfId="36298" hidden="1"/>
    <cellStyle name="Título 1 3" xfId="36363" hidden="1"/>
    <cellStyle name="Título 1 3" xfId="36267" hidden="1"/>
    <cellStyle name="Título 1 3" xfId="22391" hidden="1"/>
    <cellStyle name="Título 1 3" xfId="27923" hidden="1"/>
    <cellStyle name="Título 1 3" xfId="28087" hidden="1"/>
    <cellStyle name="Título 1 3" xfId="21762" hidden="1"/>
    <cellStyle name="Título 1 3" xfId="25130" hidden="1"/>
    <cellStyle name="Título 1 3" xfId="23305" hidden="1"/>
    <cellStyle name="Título 1 3" xfId="27504" hidden="1"/>
    <cellStyle name="Título 1 3" xfId="23087" hidden="1"/>
    <cellStyle name="Título 1 3" xfId="23694" hidden="1"/>
    <cellStyle name="Título 1 3" xfId="25644" hidden="1"/>
    <cellStyle name="Título 1 3" xfId="23093" hidden="1"/>
    <cellStyle name="Título 1 3" xfId="30719" hidden="1"/>
    <cellStyle name="Título 1 3" xfId="21925" hidden="1"/>
    <cellStyle name="Título 1 3" xfId="24134" hidden="1"/>
    <cellStyle name="Título 1 3" xfId="22207" hidden="1"/>
    <cellStyle name="Título 1 3" xfId="26409" hidden="1"/>
    <cellStyle name="Título 1 3" xfId="24026" hidden="1"/>
    <cellStyle name="Título 1 3" xfId="36566" hidden="1"/>
    <cellStyle name="Título 1 3" xfId="36779" hidden="1"/>
    <cellStyle name="Título 1 3" xfId="36788" hidden="1"/>
    <cellStyle name="Título 1 3" xfId="36797" hidden="1"/>
    <cellStyle name="Título 1 3" xfId="36805" hidden="1"/>
    <cellStyle name="Título 1 3" xfId="36815" hidden="1"/>
    <cellStyle name="Título 1 3" xfId="36794" hidden="1"/>
    <cellStyle name="Título 1 3" xfId="36793" hidden="1"/>
    <cellStyle name="Título 1 3" xfId="36771" hidden="1"/>
    <cellStyle name="Título 1 3" xfId="36837" hidden="1"/>
    <cellStyle name="Título 1 3" xfId="36751" hidden="1"/>
    <cellStyle name="Título 1 3" xfId="36735" hidden="1"/>
    <cellStyle name="Título 1 3" xfId="36729" hidden="1"/>
    <cellStyle name="Título 1 3" xfId="36690" hidden="1"/>
    <cellStyle name="Título 1 3" xfId="36682" hidden="1"/>
    <cellStyle name="Título 1 3" xfId="36648" hidden="1"/>
    <cellStyle name="Título 1 3" xfId="36731" hidden="1"/>
    <cellStyle name="Título 1 3" xfId="36662" hidden="1"/>
    <cellStyle name="Título 1 3" xfId="36586" hidden="1"/>
    <cellStyle name="Título 1 3" xfId="36861" hidden="1"/>
    <cellStyle name="Título 1 3" xfId="36865" hidden="1"/>
    <cellStyle name="Título 1 3" xfId="36748" hidden="1"/>
    <cellStyle name="Título 1 3" xfId="36594" hidden="1"/>
    <cellStyle name="Título 1 3" xfId="36734" hidden="1"/>
    <cellStyle name="Título 1 3" xfId="36599" hidden="1"/>
    <cellStyle name="Título 1 3" xfId="36616" hidden="1"/>
    <cellStyle name="Título 1 3" xfId="36681" hidden="1"/>
    <cellStyle name="Título 1 3" xfId="36585" hidden="1"/>
    <cellStyle name="Título 1 3" xfId="36896" hidden="1"/>
    <cellStyle name="Título 1 3" xfId="36905" hidden="1"/>
    <cellStyle name="Título 1 3" xfId="36914" hidden="1"/>
    <cellStyle name="Título 1 3" xfId="36922" hidden="1"/>
    <cellStyle name="Título 1 3" xfId="36932" hidden="1"/>
    <cellStyle name="Título 1 3" xfId="36911" hidden="1"/>
    <cellStyle name="Título 1 3" xfId="36910" hidden="1"/>
    <cellStyle name="Título 1 3" xfId="36888" hidden="1"/>
    <cellStyle name="Título 1 3" xfId="36954" hidden="1"/>
    <cellStyle name="Título 1 3" xfId="36998" hidden="1"/>
    <cellStyle name="Título 1 3" xfId="37007" hidden="1"/>
    <cellStyle name="Título 1 3" xfId="37016" hidden="1"/>
    <cellStyle name="Título 1 3" xfId="37024" hidden="1"/>
    <cellStyle name="Título 1 3" xfId="37034" hidden="1"/>
    <cellStyle name="Título 1 3" xfId="37013" hidden="1"/>
    <cellStyle name="Título 1 3" xfId="37012" hidden="1"/>
    <cellStyle name="Título 1 3" xfId="36990" hidden="1"/>
    <cellStyle name="Título 1 3" xfId="37056" hidden="1"/>
    <cellStyle name="Título 1 3" xfId="37269" hidden="1"/>
    <cellStyle name="Título 1 3" xfId="37278" hidden="1"/>
    <cellStyle name="Título 1 3" xfId="37287" hidden="1"/>
    <cellStyle name="Título 1 3" xfId="37295" hidden="1"/>
    <cellStyle name="Título 1 3" xfId="37305" hidden="1"/>
    <cellStyle name="Título 1 3" xfId="37284" hidden="1"/>
    <cellStyle name="Título 1 3" xfId="37283" hidden="1"/>
    <cellStyle name="Título 1 3" xfId="37261" hidden="1"/>
    <cellStyle name="Título 1 3" xfId="37327" hidden="1"/>
    <cellStyle name="Título 1 3" xfId="37241" hidden="1"/>
    <cellStyle name="Título 1 3" xfId="37225" hidden="1"/>
    <cellStyle name="Título 1 3" xfId="37219" hidden="1"/>
    <cellStyle name="Título 1 3" xfId="37180" hidden="1"/>
    <cellStyle name="Título 1 3" xfId="37172" hidden="1"/>
    <cellStyle name="Título 1 3" xfId="37138" hidden="1"/>
    <cellStyle name="Título 1 3" xfId="37221" hidden="1"/>
    <cellStyle name="Título 1 3" xfId="37152" hidden="1"/>
    <cellStyle name="Título 1 3" xfId="37076" hidden="1"/>
    <cellStyle name="Título 1 3" xfId="37351" hidden="1"/>
    <cellStyle name="Título 1 3" xfId="37355" hidden="1"/>
    <cellStyle name="Título 1 3" xfId="37238" hidden="1"/>
    <cellStyle name="Título 1 3" xfId="37084" hidden="1"/>
    <cellStyle name="Título 1 3" xfId="37224" hidden="1"/>
    <cellStyle name="Título 1 3" xfId="37089" hidden="1"/>
    <cellStyle name="Título 1 3" xfId="37106" hidden="1"/>
    <cellStyle name="Título 1 3" xfId="37171" hidden="1"/>
    <cellStyle name="Título 1 3" xfId="37075" hidden="1"/>
    <cellStyle name="Título 1 3" xfId="37386" hidden="1"/>
    <cellStyle name="Título 1 3" xfId="37395" hidden="1"/>
    <cellStyle name="Título 1 3" xfId="37404" hidden="1"/>
    <cellStyle name="Título 1 3" xfId="37412" hidden="1"/>
    <cellStyle name="Título 1 3" xfId="37422" hidden="1"/>
    <cellStyle name="Título 1 3" xfId="37401" hidden="1"/>
    <cellStyle name="Título 1 3" xfId="37400" hidden="1"/>
    <cellStyle name="Título 1 3" xfId="37378" hidden="1"/>
    <cellStyle name="Título 1 3" xfId="37444" hidden="1"/>
    <cellStyle name="Título 1 3" xfId="37488" hidden="1"/>
    <cellStyle name="Título 1 3" xfId="37497" hidden="1"/>
    <cellStyle name="Título 1 3" xfId="37506" hidden="1"/>
    <cellStyle name="Título 1 3" xfId="37514" hidden="1"/>
    <cellStyle name="Título 1 3" xfId="37524" hidden="1"/>
    <cellStyle name="Título 1 3" xfId="37503" hidden="1"/>
    <cellStyle name="Título 1 3" xfId="37502" hidden="1"/>
    <cellStyle name="Título 1 3" xfId="37480" hidden="1"/>
    <cellStyle name="Título 1 3" xfId="37546" hidden="1"/>
    <cellStyle name="Título 1 3" xfId="37759" hidden="1"/>
    <cellStyle name="Título 1 3" xfId="37768" hidden="1"/>
    <cellStyle name="Título 1 3" xfId="37777" hidden="1"/>
    <cellStyle name="Título 1 3" xfId="37785" hidden="1"/>
    <cellStyle name="Título 1 3" xfId="37795" hidden="1"/>
    <cellStyle name="Título 1 3" xfId="37774" hidden="1"/>
    <cellStyle name="Título 1 3" xfId="37773" hidden="1"/>
    <cellStyle name="Título 1 3" xfId="37751" hidden="1"/>
    <cellStyle name="Título 1 3" xfId="37817" hidden="1"/>
    <cellStyle name="Título 1 3" xfId="37731" hidden="1"/>
    <cellStyle name="Título 1 3" xfId="37715" hidden="1"/>
    <cellStyle name="Título 1 3" xfId="37709" hidden="1"/>
    <cellStyle name="Título 1 3" xfId="37670" hidden="1"/>
    <cellStyle name="Título 1 3" xfId="37662" hidden="1"/>
    <cellStyle name="Título 1 3" xfId="37628" hidden="1"/>
    <cellStyle name="Título 1 3" xfId="37711" hidden="1"/>
    <cellStyle name="Título 1 3" xfId="37642" hidden="1"/>
    <cellStyle name="Título 1 3" xfId="37566" hidden="1"/>
    <cellStyle name="Título 1 3" xfId="37841" hidden="1"/>
    <cellStyle name="Título 1 3" xfId="37845" hidden="1"/>
    <cellStyle name="Título 1 3" xfId="37728" hidden="1"/>
    <cellStyle name="Título 1 3" xfId="37574" hidden="1"/>
    <cellStyle name="Título 1 3" xfId="37714" hidden="1"/>
    <cellStyle name="Título 1 3" xfId="37579" hidden="1"/>
    <cellStyle name="Título 1 3" xfId="37596" hidden="1"/>
    <cellStyle name="Título 1 3" xfId="37661" hidden="1"/>
    <cellStyle name="Título 1 3" xfId="37565" hidden="1"/>
    <cellStyle name="Título 1 3" xfId="37876" hidden="1"/>
    <cellStyle name="Título 1 3" xfId="37885" hidden="1"/>
    <cellStyle name="Título 1 3" xfId="37894" hidden="1"/>
    <cellStyle name="Título 1 3" xfId="37902" hidden="1"/>
    <cellStyle name="Título 1 3" xfId="37912" hidden="1"/>
    <cellStyle name="Título 1 3" xfId="37891" hidden="1"/>
    <cellStyle name="Título 1 3" xfId="37890" hidden="1"/>
    <cellStyle name="Título 1 3" xfId="37868" hidden="1"/>
    <cellStyle name="Título 1 3" xfId="37934" hidden="1"/>
    <cellStyle name="Título 1 3" xfId="37978" hidden="1"/>
    <cellStyle name="Título 1 3" xfId="37987" hidden="1"/>
    <cellStyle name="Título 1 3" xfId="37996" hidden="1"/>
    <cellStyle name="Título 1 3" xfId="38004" hidden="1"/>
    <cellStyle name="Título 1 3" xfId="38014" hidden="1"/>
    <cellStyle name="Título 1 3" xfId="37993" hidden="1"/>
    <cellStyle name="Título 1 3" xfId="37992" hidden="1"/>
    <cellStyle name="Título 1 3" xfId="37970" hidden="1"/>
    <cellStyle name="Título 1 3" xfId="38036" hidden="1"/>
    <cellStyle name="Título 1 3" xfId="38249" hidden="1"/>
    <cellStyle name="Título 1 3" xfId="38258" hidden="1"/>
    <cellStyle name="Título 1 3" xfId="38267" hidden="1"/>
    <cellStyle name="Título 1 3" xfId="38275" hidden="1"/>
    <cellStyle name="Título 1 3" xfId="38285" hidden="1"/>
    <cellStyle name="Título 1 3" xfId="38264" hidden="1"/>
    <cellStyle name="Título 1 3" xfId="38263" hidden="1"/>
    <cellStyle name="Título 1 3" xfId="38241" hidden="1"/>
    <cellStyle name="Título 1 3" xfId="38307" hidden="1"/>
    <cellStyle name="Título 1 3" xfId="38221" hidden="1"/>
    <cellStyle name="Título 1 3" xfId="38205" hidden="1"/>
    <cellStyle name="Título 1 3" xfId="38199" hidden="1"/>
    <cellStyle name="Título 1 3" xfId="38160" hidden="1"/>
    <cellStyle name="Título 1 3" xfId="38152" hidden="1"/>
    <cellStyle name="Título 1 3" xfId="38118" hidden="1"/>
    <cellStyle name="Título 1 3" xfId="38201" hidden="1"/>
    <cellStyle name="Título 1 3" xfId="38132" hidden="1"/>
    <cellStyle name="Título 1 3" xfId="38056" hidden="1"/>
    <cellStyle name="Título 1 3" xfId="38331" hidden="1"/>
    <cellStyle name="Título 1 3" xfId="38335" hidden="1"/>
    <cellStyle name="Título 1 3" xfId="38218" hidden="1"/>
    <cellStyle name="Título 1 3" xfId="38064" hidden="1"/>
    <cellStyle name="Título 1 3" xfId="38204" hidden="1"/>
    <cellStyle name="Título 1 3" xfId="38069" hidden="1"/>
    <cellStyle name="Título 1 3" xfId="38086" hidden="1"/>
    <cellStyle name="Título 1 3" xfId="38151" hidden="1"/>
    <cellStyle name="Título 1 3" xfId="38055" hidden="1"/>
    <cellStyle name="Título 1 3" xfId="38366" hidden="1"/>
    <cellStyle name="Título 1 3" xfId="38375" hidden="1"/>
    <cellStyle name="Título 1 3" xfId="38384" hidden="1"/>
    <cellStyle name="Título 1 3" xfId="38392" hidden="1"/>
    <cellStyle name="Título 1 3" xfId="38402" hidden="1"/>
    <cellStyle name="Título 1 3" xfId="38381" hidden="1"/>
    <cellStyle name="Título 1 3" xfId="38380" hidden="1"/>
    <cellStyle name="Título 1 3" xfId="38358" hidden="1"/>
    <cellStyle name="Título 1 3" xfId="38424" hidden="1"/>
    <cellStyle name="Título 1 3" xfId="38468" hidden="1"/>
    <cellStyle name="Título 1 3" xfId="38477" hidden="1"/>
    <cellStyle name="Título 1 3" xfId="38486" hidden="1"/>
    <cellStyle name="Título 1 3" xfId="38494" hidden="1"/>
    <cellStyle name="Título 1 3" xfId="38504" hidden="1"/>
    <cellStyle name="Título 1 3" xfId="38483" hidden="1"/>
    <cellStyle name="Título 1 3" xfId="38482" hidden="1"/>
    <cellStyle name="Título 1 3" xfId="38460" hidden="1"/>
    <cellStyle name="Título 1 3" xfId="38526" hidden="1"/>
    <cellStyle name="Título 1 3" xfId="38739" hidden="1"/>
    <cellStyle name="Título 1 3" xfId="38748" hidden="1"/>
    <cellStyle name="Título 1 3" xfId="38757" hidden="1"/>
    <cellStyle name="Título 1 3" xfId="38765" hidden="1"/>
    <cellStyle name="Título 1 3" xfId="38775" hidden="1"/>
    <cellStyle name="Título 1 3" xfId="38754" hidden="1"/>
    <cellStyle name="Título 1 3" xfId="38753" hidden="1"/>
    <cellStyle name="Título 1 3" xfId="38731" hidden="1"/>
    <cellStyle name="Título 1 3" xfId="38797" hidden="1"/>
    <cellStyle name="Título 1 3" xfId="38711" hidden="1"/>
    <cellStyle name="Título 1 3" xfId="38695" hidden="1"/>
    <cellStyle name="Título 1 3" xfId="38689" hidden="1"/>
    <cellStyle name="Título 1 3" xfId="38650" hidden="1"/>
    <cellStyle name="Título 1 3" xfId="38642" hidden="1"/>
    <cellStyle name="Título 1 3" xfId="38608" hidden="1"/>
    <cellStyle name="Título 1 3" xfId="38691" hidden="1"/>
    <cellStyle name="Título 1 3" xfId="38622" hidden="1"/>
    <cellStyle name="Título 1 3" xfId="38546" hidden="1"/>
    <cellStyle name="Título 1 3" xfId="38821" hidden="1"/>
    <cellStyle name="Título 1 3" xfId="38825" hidden="1"/>
    <cellStyle name="Título 1 3" xfId="38708" hidden="1"/>
    <cellStyle name="Título 1 3" xfId="38554" hidden="1"/>
    <cellStyle name="Título 1 3" xfId="38694" hidden="1"/>
    <cellStyle name="Título 1 3" xfId="38559" hidden="1"/>
    <cellStyle name="Título 1 3" xfId="38576" hidden="1"/>
    <cellStyle name="Título 1 3" xfId="38641" hidden="1"/>
    <cellStyle name="Título 1 3" xfId="38545"/>
    <cellStyle name="Título 1 4" xfId="5078" hidden="1"/>
    <cellStyle name="Título 1 4" xfId="5097" hidden="1"/>
    <cellStyle name="Título 1 4" xfId="5109" hidden="1"/>
    <cellStyle name="Título 1 4" xfId="5121" hidden="1"/>
    <cellStyle name="Título 1 4" xfId="5132" hidden="1"/>
    <cellStyle name="Título 1 4" xfId="5144" hidden="1"/>
    <cellStyle name="Título 1 4" xfId="5099" hidden="1"/>
    <cellStyle name="Título 1 4" xfId="5137" hidden="1"/>
    <cellStyle name="Título 1 4" xfId="5082" hidden="1"/>
    <cellStyle name="Título 1 4" xfId="5166" hidden="1"/>
    <cellStyle name="Título 1 4" xfId="10241" hidden="1"/>
    <cellStyle name="Título 1 4" xfId="10253" hidden="1"/>
    <cellStyle name="Título 1 4" xfId="10265" hidden="1"/>
    <cellStyle name="Título 1 4" xfId="10276" hidden="1"/>
    <cellStyle name="Título 1 4" xfId="10288" hidden="1"/>
    <cellStyle name="Título 1 4" xfId="10243" hidden="1"/>
    <cellStyle name="Título 1 4" xfId="10281" hidden="1"/>
    <cellStyle name="Título 1 4" xfId="10226" hidden="1"/>
    <cellStyle name="Título 1 4" xfId="10304" hidden="1"/>
    <cellStyle name="Título 1 4" xfId="10766" hidden="1"/>
    <cellStyle name="Título 1 4" xfId="10775" hidden="1"/>
    <cellStyle name="Título 1 4" xfId="10784" hidden="1"/>
    <cellStyle name="Título 1 4" xfId="10792" hidden="1"/>
    <cellStyle name="Título 1 4" xfId="10802" hidden="1"/>
    <cellStyle name="Título 1 4" xfId="10768" hidden="1"/>
    <cellStyle name="Título 1 4" xfId="10795" hidden="1"/>
    <cellStyle name="Título 1 4" xfId="10755" hidden="1"/>
    <cellStyle name="Título 1 4" xfId="10814" hidden="1"/>
    <cellStyle name="Título 1 4" xfId="10692" hidden="1"/>
    <cellStyle name="Título 1 4" xfId="10597" hidden="1"/>
    <cellStyle name="Título 1 4" xfId="10593" hidden="1"/>
    <cellStyle name="Título 1 4" xfId="10622" hidden="1"/>
    <cellStyle name="Título 1 4" xfId="10616" hidden="1"/>
    <cellStyle name="Título 1 4" xfId="10667" hidden="1"/>
    <cellStyle name="Título 1 4" xfId="10585" hidden="1"/>
    <cellStyle name="Título 1 4" xfId="10730" hidden="1"/>
    <cellStyle name="Título 1 4" xfId="10852" hidden="1"/>
    <cellStyle name="Título 1 4" xfId="10600" hidden="1"/>
    <cellStyle name="Título 1 4" xfId="10652" hidden="1"/>
    <cellStyle name="Título 1 4" xfId="10629" hidden="1"/>
    <cellStyle name="Título 1 4" xfId="10584" hidden="1"/>
    <cellStyle name="Título 1 4" xfId="10563" hidden="1"/>
    <cellStyle name="Título 1 4" xfId="10670" hidden="1"/>
    <cellStyle name="Título 1 4" xfId="10640" hidden="1"/>
    <cellStyle name="Título 1 4" xfId="10676" hidden="1"/>
    <cellStyle name="Título 1 4" xfId="10854" hidden="1"/>
    <cellStyle name="Título 1 4" xfId="15892" hidden="1"/>
    <cellStyle name="Título 1 4" xfId="15904" hidden="1"/>
    <cellStyle name="Título 1 4" xfId="15916" hidden="1"/>
    <cellStyle name="Título 1 4" xfId="15927" hidden="1"/>
    <cellStyle name="Título 1 4" xfId="15939" hidden="1"/>
    <cellStyle name="Título 1 4" xfId="15894" hidden="1"/>
    <cellStyle name="Título 1 4" xfId="15932" hidden="1"/>
    <cellStyle name="Título 1 4" xfId="15877" hidden="1"/>
    <cellStyle name="Título 1 4" xfId="15959" hidden="1"/>
    <cellStyle name="Título 1 4" xfId="21024" hidden="1"/>
    <cellStyle name="Título 1 4" xfId="21036" hidden="1"/>
    <cellStyle name="Título 1 4" xfId="21048" hidden="1"/>
    <cellStyle name="Título 1 4" xfId="21059" hidden="1"/>
    <cellStyle name="Título 1 4" xfId="21071" hidden="1"/>
    <cellStyle name="Título 1 4" xfId="21026" hidden="1"/>
    <cellStyle name="Título 1 4" xfId="21064" hidden="1"/>
    <cellStyle name="Título 1 4" xfId="21009" hidden="1"/>
    <cellStyle name="Título 1 4" xfId="21087" hidden="1"/>
    <cellStyle name="Título 1 4" xfId="21549" hidden="1"/>
    <cellStyle name="Título 1 4" xfId="21558" hidden="1"/>
    <cellStyle name="Título 1 4" xfId="21567" hidden="1"/>
    <cellStyle name="Título 1 4" xfId="21575" hidden="1"/>
    <cellStyle name="Título 1 4" xfId="21585" hidden="1"/>
    <cellStyle name="Título 1 4" xfId="21551" hidden="1"/>
    <cellStyle name="Título 1 4" xfId="21578" hidden="1"/>
    <cellStyle name="Título 1 4" xfId="21538" hidden="1"/>
    <cellStyle name="Título 1 4" xfId="21597" hidden="1"/>
    <cellStyle name="Título 1 4" xfId="21475" hidden="1"/>
    <cellStyle name="Título 1 4" xfId="21380" hidden="1"/>
    <cellStyle name="Título 1 4" xfId="21376" hidden="1"/>
    <cellStyle name="Título 1 4" xfId="21405" hidden="1"/>
    <cellStyle name="Título 1 4" xfId="21399" hidden="1"/>
    <cellStyle name="Título 1 4" xfId="21450" hidden="1"/>
    <cellStyle name="Título 1 4" xfId="21368" hidden="1"/>
    <cellStyle name="Título 1 4" xfId="21513" hidden="1"/>
    <cellStyle name="Título 1 4" xfId="21635" hidden="1"/>
    <cellStyle name="Título 1 4" xfId="21383" hidden="1"/>
    <cellStyle name="Título 1 4" xfId="21435" hidden="1"/>
    <cellStyle name="Título 1 4" xfId="21412" hidden="1"/>
    <cellStyle name="Título 1 4" xfId="21367" hidden="1"/>
    <cellStyle name="Título 1 4" xfId="21346" hidden="1"/>
    <cellStyle name="Título 1 4" xfId="21453" hidden="1"/>
    <cellStyle name="Título 1 4" xfId="21423" hidden="1"/>
    <cellStyle name="Título 1 4" xfId="21459" hidden="1"/>
    <cellStyle name="Título 1 4" xfId="21637" hidden="1"/>
    <cellStyle name="Título 1 4" xfId="22833" hidden="1"/>
    <cellStyle name="Título 1 4" xfId="22843" hidden="1"/>
    <cellStyle name="Título 1 4" xfId="22852" hidden="1"/>
    <cellStyle name="Título 1 4" xfId="22860" hidden="1"/>
    <cellStyle name="Título 1 4" xfId="22871" hidden="1"/>
    <cellStyle name="Título 1 4" xfId="22835" hidden="1"/>
    <cellStyle name="Título 1 4" xfId="22864" hidden="1"/>
    <cellStyle name="Título 1 4" xfId="22822" hidden="1"/>
    <cellStyle name="Título 1 4" xfId="22883" hidden="1"/>
    <cellStyle name="Título 1 4" xfId="24056" hidden="1"/>
    <cellStyle name="Título 1 4" xfId="24066" hidden="1"/>
    <cellStyle name="Título 1 4" xfId="24075" hidden="1"/>
    <cellStyle name="Título 1 4" xfId="24083" hidden="1"/>
    <cellStyle name="Título 1 4" xfId="24094" hidden="1"/>
    <cellStyle name="Título 1 4" xfId="24058" hidden="1"/>
    <cellStyle name="Título 1 4" xfId="24087" hidden="1"/>
    <cellStyle name="Título 1 4" xfId="24044" hidden="1"/>
    <cellStyle name="Título 1 4" xfId="24106" hidden="1"/>
    <cellStyle name="Título 1 4" xfId="24376" hidden="1"/>
    <cellStyle name="Título 1 4" xfId="24385" hidden="1"/>
    <cellStyle name="Título 1 4" xfId="24394" hidden="1"/>
    <cellStyle name="Título 1 4" xfId="24402" hidden="1"/>
    <cellStyle name="Título 1 4" xfId="24412" hidden="1"/>
    <cellStyle name="Título 1 4" xfId="24378" hidden="1"/>
    <cellStyle name="Título 1 4" xfId="24405" hidden="1"/>
    <cellStyle name="Título 1 4" xfId="24365" hidden="1"/>
    <cellStyle name="Título 1 4" xfId="24424" hidden="1"/>
    <cellStyle name="Título 1 4" xfId="24303" hidden="1"/>
    <cellStyle name="Título 1 4" xfId="24210" hidden="1"/>
    <cellStyle name="Título 1 4" xfId="24206" hidden="1"/>
    <cellStyle name="Título 1 4" xfId="24233" hidden="1"/>
    <cellStyle name="Título 1 4" xfId="24227" hidden="1"/>
    <cellStyle name="Título 1 4" xfId="24278" hidden="1"/>
    <cellStyle name="Título 1 4" xfId="24198" hidden="1"/>
    <cellStyle name="Título 1 4" xfId="24340" hidden="1"/>
    <cellStyle name="Título 1 4" xfId="24462" hidden="1"/>
    <cellStyle name="Título 1 4" xfId="24213" hidden="1"/>
    <cellStyle name="Título 1 4" xfId="24263" hidden="1"/>
    <cellStyle name="Título 1 4" xfId="24240" hidden="1"/>
    <cellStyle name="Título 1 4" xfId="24197" hidden="1"/>
    <cellStyle name="Título 1 4" xfId="24176" hidden="1"/>
    <cellStyle name="Título 1 4" xfId="24281" hidden="1"/>
    <cellStyle name="Título 1 4" xfId="24251" hidden="1"/>
    <cellStyle name="Título 1 4" xfId="24287" hidden="1"/>
    <cellStyle name="Título 1 4" xfId="24464" hidden="1"/>
    <cellStyle name="Título 1 4" xfId="24532" hidden="1"/>
    <cellStyle name="Título 1 4" xfId="24541" hidden="1"/>
    <cellStyle name="Título 1 4" xfId="24550" hidden="1"/>
    <cellStyle name="Título 1 4" xfId="24558" hidden="1"/>
    <cellStyle name="Título 1 4" xfId="24568" hidden="1"/>
    <cellStyle name="Título 1 4" xfId="24534" hidden="1"/>
    <cellStyle name="Título 1 4" xfId="24561" hidden="1"/>
    <cellStyle name="Título 1 4" xfId="24521" hidden="1"/>
    <cellStyle name="Título 1 4" xfId="24580" hidden="1"/>
    <cellStyle name="Título 1 4" xfId="24634" hidden="1"/>
    <cellStyle name="Título 1 4" xfId="24643" hidden="1"/>
    <cellStyle name="Título 1 4" xfId="24652" hidden="1"/>
    <cellStyle name="Título 1 4" xfId="24660" hidden="1"/>
    <cellStyle name="Título 1 4" xfId="24670" hidden="1"/>
    <cellStyle name="Título 1 4" xfId="24636" hidden="1"/>
    <cellStyle name="Título 1 4" xfId="24663" hidden="1"/>
    <cellStyle name="Título 1 4" xfId="24623" hidden="1"/>
    <cellStyle name="Título 1 4" xfId="24682" hidden="1"/>
    <cellStyle name="Título 1 4" xfId="24905" hidden="1"/>
    <cellStyle name="Título 1 4" xfId="24914" hidden="1"/>
    <cellStyle name="Título 1 4" xfId="24923" hidden="1"/>
    <cellStyle name="Título 1 4" xfId="24931" hidden="1"/>
    <cellStyle name="Título 1 4" xfId="24941" hidden="1"/>
    <cellStyle name="Título 1 4" xfId="24907" hidden="1"/>
    <cellStyle name="Título 1 4" xfId="24934" hidden="1"/>
    <cellStyle name="Título 1 4" xfId="24894" hidden="1"/>
    <cellStyle name="Título 1 4" xfId="24953" hidden="1"/>
    <cellStyle name="Título 1 4" xfId="24832" hidden="1"/>
    <cellStyle name="Título 1 4" xfId="24741" hidden="1"/>
    <cellStyle name="Título 1 4" xfId="24737" hidden="1"/>
    <cellStyle name="Título 1 4" xfId="24763" hidden="1"/>
    <cellStyle name="Título 1 4" xfId="24758" hidden="1"/>
    <cellStyle name="Título 1 4" xfId="24807" hidden="1"/>
    <cellStyle name="Título 1 4" xfId="24729" hidden="1"/>
    <cellStyle name="Título 1 4" xfId="24869" hidden="1"/>
    <cellStyle name="Título 1 4" xfId="24991" hidden="1"/>
    <cellStyle name="Título 1 4" xfId="24744" hidden="1"/>
    <cellStyle name="Título 1 4" xfId="24792" hidden="1"/>
    <cellStyle name="Título 1 4" xfId="24770" hidden="1"/>
    <cellStyle name="Título 1 4" xfId="24728" hidden="1"/>
    <cellStyle name="Título 1 4" xfId="24707" hidden="1"/>
    <cellStyle name="Título 1 4" xfId="24810" hidden="1"/>
    <cellStyle name="Título 1 4" xfId="24781" hidden="1"/>
    <cellStyle name="Título 1 4" xfId="24816" hidden="1"/>
    <cellStyle name="Título 1 4" xfId="24993" hidden="1"/>
    <cellStyle name="Título 1 4" xfId="26141" hidden="1"/>
    <cellStyle name="Título 1 4" xfId="26150" hidden="1"/>
    <cellStyle name="Título 1 4" xfId="26159" hidden="1"/>
    <cellStyle name="Título 1 4" xfId="26167" hidden="1"/>
    <cellStyle name="Título 1 4" xfId="26177" hidden="1"/>
    <cellStyle name="Título 1 4" xfId="26143" hidden="1"/>
    <cellStyle name="Título 1 4" xfId="26170" hidden="1"/>
    <cellStyle name="Título 1 4" xfId="26130" hidden="1"/>
    <cellStyle name="Título 1 4" xfId="26189" hidden="1"/>
    <cellStyle name="Título 1 4" xfId="27399" hidden="1"/>
    <cellStyle name="Título 1 4" xfId="27408" hidden="1"/>
    <cellStyle name="Título 1 4" xfId="27417" hidden="1"/>
    <cellStyle name="Título 1 4" xfId="27425" hidden="1"/>
    <cellStyle name="Título 1 4" xfId="27436" hidden="1"/>
    <cellStyle name="Título 1 4" xfId="27401" hidden="1"/>
    <cellStyle name="Título 1 4" xfId="27429" hidden="1"/>
    <cellStyle name="Título 1 4" xfId="27387" hidden="1"/>
    <cellStyle name="Título 1 4" xfId="27449" hidden="1"/>
    <cellStyle name="Título 1 4" xfId="27712" hidden="1"/>
    <cellStyle name="Título 1 4" xfId="27721" hidden="1"/>
    <cellStyle name="Título 1 4" xfId="27730" hidden="1"/>
    <cellStyle name="Título 1 4" xfId="27738" hidden="1"/>
    <cellStyle name="Título 1 4" xfId="27748" hidden="1"/>
    <cellStyle name="Título 1 4" xfId="27714" hidden="1"/>
    <cellStyle name="Título 1 4" xfId="27741" hidden="1"/>
    <cellStyle name="Título 1 4" xfId="27701" hidden="1"/>
    <cellStyle name="Título 1 4" xfId="27760" hidden="1"/>
    <cellStyle name="Título 1 4" xfId="27639" hidden="1"/>
    <cellStyle name="Título 1 4" xfId="27548" hidden="1"/>
    <cellStyle name="Título 1 4" xfId="27544" hidden="1"/>
    <cellStyle name="Título 1 4" xfId="27570" hidden="1"/>
    <cellStyle name="Título 1 4" xfId="27565" hidden="1"/>
    <cellStyle name="Título 1 4" xfId="27614" hidden="1"/>
    <cellStyle name="Título 1 4" xfId="27536" hidden="1"/>
    <cellStyle name="Título 1 4" xfId="27676" hidden="1"/>
    <cellStyle name="Título 1 4" xfId="27798" hidden="1"/>
    <cellStyle name="Título 1 4" xfId="27551" hidden="1"/>
    <cellStyle name="Título 1 4" xfId="27599" hidden="1"/>
    <cellStyle name="Título 1 4" xfId="27577" hidden="1"/>
    <cellStyle name="Título 1 4" xfId="27535" hidden="1"/>
    <cellStyle name="Título 1 4" xfId="27514" hidden="1"/>
    <cellStyle name="Título 1 4" xfId="27617" hidden="1"/>
    <cellStyle name="Título 1 4" xfId="27588" hidden="1"/>
    <cellStyle name="Título 1 4" xfId="27623" hidden="1"/>
    <cellStyle name="Título 1 4" xfId="27800" hidden="1"/>
    <cellStyle name="Título 1 4" xfId="22161" hidden="1"/>
    <cellStyle name="Título 1 4" xfId="26009" hidden="1"/>
    <cellStyle name="Título 1 4" xfId="22440" hidden="1"/>
    <cellStyle name="Título 1 4" xfId="26479" hidden="1"/>
    <cellStyle name="Título 1 4" xfId="22693" hidden="1"/>
    <cellStyle name="Título 1 4" xfId="25206" hidden="1"/>
    <cellStyle name="Título 1 4" xfId="22439" hidden="1"/>
    <cellStyle name="Título 1 4" xfId="21918" hidden="1"/>
    <cellStyle name="Título 1 4" xfId="25743" hidden="1"/>
    <cellStyle name="Título 1 4" xfId="23553" hidden="1"/>
    <cellStyle name="Título 1 4" xfId="26351" hidden="1"/>
    <cellStyle name="Título 1 4" xfId="22565" hidden="1"/>
    <cellStyle name="Título 1 4" xfId="26602" hidden="1"/>
    <cellStyle name="Título 1 4" xfId="26894" hidden="1"/>
    <cellStyle name="Título 1 4" xfId="25346" hidden="1"/>
    <cellStyle name="Título 1 4" xfId="22564" hidden="1"/>
    <cellStyle name="Título 1 4" xfId="22313" hidden="1"/>
    <cellStyle name="Título 1 4" xfId="26878" hidden="1"/>
    <cellStyle name="Título 1 4" xfId="25829" hidden="1"/>
    <cellStyle name="Título 1 4" xfId="25581" hidden="1"/>
    <cellStyle name="Título 1 4" xfId="23756" hidden="1"/>
    <cellStyle name="Título 1 4" xfId="26863" hidden="1"/>
    <cellStyle name="Título 1 4" xfId="21988" hidden="1"/>
    <cellStyle name="Título 1 4" xfId="23757" hidden="1"/>
    <cellStyle name="Título 1 4" xfId="25296" hidden="1"/>
    <cellStyle name="Título 1 4" xfId="11038" hidden="1"/>
    <cellStyle name="Título 1 4" xfId="25826" hidden="1"/>
    <cellStyle name="Título 1 4" xfId="25040" hidden="1"/>
    <cellStyle name="Título 1 4" xfId="26321" hidden="1"/>
    <cellStyle name="Título 1 4" xfId="22537" hidden="1"/>
    <cellStyle name="Título 1 4" xfId="25838" hidden="1"/>
    <cellStyle name="Título 1 4" xfId="26874" hidden="1"/>
    <cellStyle name="Título 1 4" xfId="25304" hidden="1"/>
    <cellStyle name="Título 1 4" xfId="23531" hidden="1"/>
    <cellStyle name="Título 1 4" xfId="22281" hidden="1"/>
    <cellStyle name="Título 1 4" xfId="25030" hidden="1"/>
    <cellStyle name="Título 1 4" xfId="26875" hidden="1"/>
    <cellStyle name="Título 1 4" xfId="26568" hidden="1"/>
    <cellStyle name="Título 1 4" xfId="26319" hidden="1"/>
    <cellStyle name="Título 1 4" xfId="26876" hidden="1"/>
    <cellStyle name="Título 1 4" xfId="11071" hidden="1"/>
    <cellStyle name="Título 1 4" xfId="25835" hidden="1"/>
    <cellStyle name="Título 1 4" xfId="23765" hidden="1"/>
    <cellStyle name="Título 1 4" xfId="25041" hidden="1"/>
    <cellStyle name="Título 1 4" xfId="22990" hidden="1"/>
    <cellStyle name="Título 1 4" xfId="25815" hidden="1"/>
    <cellStyle name="Título 1 4" xfId="25567" hidden="1"/>
    <cellStyle name="Título 1 4" xfId="23741" hidden="1"/>
    <cellStyle name="Título 1 4" xfId="26849" hidden="1"/>
    <cellStyle name="Título 1 4" xfId="21975" hidden="1"/>
    <cellStyle name="Título 1 4" xfId="23742" hidden="1"/>
    <cellStyle name="Título 1 4" xfId="25282" hidden="1"/>
    <cellStyle name="Título 1 4" xfId="11042" hidden="1"/>
    <cellStyle name="Título 1 4" xfId="25812" hidden="1"/>
    <cellStyle name="Título 1 4" xfId="21965" hidden="1"/>
    <cellStyle name="Título 1 4" xfId="25271" hidden="1"/>
    <cellStyle name="Título 1 4" xfId="25009" hidden="1"/>
    <cellStyle name="Título 1 4" xfId="26531" hidden="1"/>
    <cellStyle name="Título 1 4" xfId="22965" hidden="1"/>
    <cellStyle name="Título 1 4" xfId="25010" hidden="1"/>
    <cellStyle name="Título 1 4" xfId="27067" hidden="1"/>
    <cellStyle name="Título 1 4" xfId="25556" hidden="1"/>
    <cellStyle name="Título 1 4" xfId="21962" hidden="1"/>
    <cellStyle name="Título 1 4" xfId="25432" hidden="1"/>
    <cellStyle name="Título 1 4" xfId="25175" hidden="1"/>
    <cellStyle name="Título 1 4" xfId="23364" hidden="1"/>
    <cellStyle name="Título 1 4" xfId="26444" hidden="1"/>
    <cellStyle name="Título 1 4" xfId="27222" hidden="1"/>
    <cellStyle name="Título 1 4" xfId="23369" hidden="1"/>
    <cellStyle name="Título 1 4" xfId="26977" hidden="1"/>
    <cellStyle name="Título 1 4" xfId="23886" hidden="1"/>
    <cellStyle name="Título 1 4" xfId="25412" hidden="1"/>
    <cellStyle name="Título 1 4" xfId="27359" hidden="1"/>
    <cellStyle name="Título 1 4" xfId="23202" hidden="1"/>
    <cellStyle name="Título 1 4" xfId="23487" hidden="1"/>
    <cellStyle name="Título 1 4" xfId="12186" hidden="1"/>
    <cellStyle name="Título 1 4" xfId="25795" hidden="1"/>
    <cellStyle name="Título 1 4" xfId="27058" hidden="1"/>
    <cellStyle name="Título 1 4" xfId="22494" hidden="1"/>
    <cellStyle name="Título 1 4" xfId="25716" hidden="1"/>
    <cellStyle name="Título 1 4" xfId="22643" hidden="1"/>
    <cellStyle name="Título 1 4" xfId="23723" hidden="1"/>
    <cellStyle name="Título 1 4" xfId="23720" hidden="1"/>
    <cellStyle name="Título 1 4" xfId="22244" hidden="1"/>
    <cellStyle name="Título 1 4" xfId="23724" hidden="1"/>
    <cellStyle name="Título 1 4" xfId="25267" hidden="1"/>
    <cellStyle name="Título 1 4" xfId="21954" hidden="1"/>
    <cellStyle name="Título 1 4" xfId="26275" hidden="1"/>
    <cellStyle name="Título 1 4" xfId="26827" hidden="1"/>
    <cellStyle name="Título 1 4" xfId="21866" hidden="1"/>
    <cellStyle name="Título 1 4" xfId="26418" hidden="1"/>
    <cellStyle name="Título 1 4" xfId="22624" hidden="1"/>
    <cellStyle name="Título 1 4" xfId="23308" hidden="1"/>
    <cellStyle name="Título 1 4" xfId="26919" hidden="1"/>
    <cellStyle name="Título 1 4" xfId="25098" hidden="1"/>
    <cellStyle name="Título 1 4" xfId="25686" hidden="1"/>
    <cellStyle name="Título 1 4" xfId="23295" hidden="1"/>
    <cellStyle name="Título 1 4" xfId="23115" hidden="1"/>
    <cellStyle name="Título 1 4" xfId="25091" hidden="1"/>
    <cellStyle name="Título 1 4" xfId="28005" hidden="1"/>
    <cellStyle name="Título 1 4" xfId="28014" hidden="1"/>
    <cellStyle name="Título 1 4" xfId="28023" hidden="1"/>
    <cellStyle name="Título 1 4" xfId="28031" hidden="1"/>
    <cellStyle name="Título 1 4" xfId="28042" hidden="1"/>
    <cellStyle name="Título 1 4" xfId="28007" hidden="1"/>
    <cellStyle name="Título 1 4" xfId="28035" hidden="1"/>
    <cellStyle name="Título 1 4" xfId="27994" hidden="1"/>
    <cellStyle name="Título 1 4" xfId="28054" hidden="1"/>
    <cellStyle name="Título 1 4" xfId="28302" hidden="1"/>
    <cellStyle name="Título 1 4" xfId="28311" hidden="1"/>
    <cellStyle name="Título 1 4" xfId="28320" hidden="1"/>
    <cellStyle name="Título 1 4" xfId="28328" hidden="1"/>
    <cellStyle name="Título 1 4" xfId="28338" hidden="1"/>
    <cellStyle name="Título 1 4" xfId="28304" hidden="1"/>
    <cellStyle name="Título 1 4" xfId="28331" hidden="1"/>
    <cellStyle name="Título 1 4" xfId="28291" hidden="1"/>
    <cellStyle name="Título 1 4" xfId="28350" hidden="1"/>
    <cellStyle name="Título 1 4" xfId="28229" hidden="1"/>
    <cellStyle name="Título 1 4" xfId="28137" hidden="1"/>
    <cellStyle name="Título 1 4" xfId="28133" hidden="1"/>
    <cellStyle name="Título 1 4" xfId="28159" hidden="1"/>
    <cellStyle name="Título 1 4" xfId="28154" hidden="1"/>
    <cellStyle name="Título 1 4" xfId="28204" hidden="1"/>
    <cellStyle name="Título 1 4" xfId="28125" hidden="1"/>
    <cellStyle name="Título 1 4" xfId="28266" hidden="1"/>
    <cellStyle name="Título 1 4" xfId="28388" hidden="1"/>
    <cellStyle name="Título 1 4" xfId="28140" hidden="1"/>
    <cellStyle name="Título 1 4" xfId="28189" hidden="1"/>
    <cellStyle name="Título 1 4" xfId="28166" hidden="1"/>
    <cellStyle name="Título 1 4" xfId="28124" hidden="1"/>
    <cellStyle name="Título 1 4" xfId="28103" hidden="1"/>
    <cellStyle name="Título 1 4" xfId="28207" hidden="1"/>
    <cellStyle name="Título 1 4" xfId="28177" hidden="1"/>
    <cellStyle name="Título 1 4" xfId="28213" hidden="1"/>
    <cellStyle name="Título 1 4" xfId="28390" hidden="1"/>
    <cellStyle name="Título 1 4" xfId="25821" hidden="1"/>
    <cellStyle name="Título 1 4" xfId="22973" hidden="1"/>
    <cellStyle name="Título 1 4" xfId="26551" hidden="1"/>
    <cellStyle name="Título 1 4" xfId="25026" hidden="1"/>
    <cellStyle name="Título 1 4" xfId="22517" hidden="1"/>
    <cellStyle name="Título 1 4" xfId="26537" hidden="1"/>
    <cellStyle name="Título 1 4" xfId="22271" hidden="1"/>
    <cellStyle name="Título 1 4" xfId="22507" hidden="1"/>
    <cellStyle name="Título 1 4" xfId="22503" hidden="1"/>
    <cellStyle name="Título 1 4" xfId="23511" hidden="1"/>
    <cellStyle name="Título 1 4" xfId="23214" hidden="1"/>
    <cellStyle name="Título 1 4" xfId="25573" hidden="1"/>
    <cellStyle name="Título 1 4" xfId="26548" hidden="1"/>
    <cellStyle name="Título 1 4" xfId="22269" hidden="1"/>
    <cellStyle name="Título 1 4" xfId="23497" hidden="1"/>
    <cellStyle name="Título 1 4" xfId="26302" hidden="1"/>
    <cellStyle name="Título 1 4" xfId="26539" hidden="1"/>
    <cellStyle name="Título 1 4" xfId="28426" hidden="1"/>
    <cellStyle name="Título 1 4" xfId="28649" hidden="1"/>
    <cellStyle name="Título 1 4" xfId="28658" hidden="1"/>
    <cellStyle name="Título 1 4" xfId="28667" hidden="1"/>
    <cellStyle name="Título 1 4" xfId="28675" hidden="1"/>
    <cellStyle name="Título 1 4" xfId="28685" hidden="1"/>
    <cellStyle name="Título 1 4" xfId="28651" hidden="1"/>
    <cellStyle name="Título 1 4" xfId="28678" hidden="1"/>
    <cellStyle name="Título 1 4" xfId="28638" hidden="1"/>
    <cellStyle name="Título 1 4" xfId="28697" hidden="1"/>
    <cellStyle name="Título 1 4" xfId="28576" hidden="1"/>
    <cellStyle name="Título 1 4" xfId="28485" hidden="1"/>
    <cellStyle name="Título 1 4" xfId="28481" hidden="1"/>
    <cellStyle name="Título 1 4" xfId="28507" hidden="1"/>
    <cellStyle name="Título 1 4" xfId="28502" hidden="1"/>
    <cellStyle name="Título 1 4" xfId="28551" hidden="1"/>
    <cellStyle name="Título 1 4" xfId="28473" hidden="1"/>
    <cellStyle name="Título 1 4" xfId="28613" hidden="1"/>
    <cellStyle name="Título 1 4" xfId="28735" hidden="1"/>
    <cellStyle name="Título 1 4" xfId="28488" hidden="1"/>
    <cellStyle name="Título 1 4" xfId="28536" hidden="1"/>
    <cellStyle name="Título 1 4" xfId="28514" hidden="1"/>
    <cellStyle name="Título 1 4" xfId="28472" hidden="1"/>
    <cellStyle name="Título 1 4" xfId="28451" hidden="1"/>
    <cellStyle name="Título 1 4" xfId="28554" hidden="1"/>
    <cellStyle name="Título 1 4" xfId="28525" hidden="1"/>
    <cellStyle name="Título 1 4" xfId="28560" hidden="1"/>
    <cellStyle name="Título 1 4" xfId="28737" hidden="1"/>
    <cellStyle name="Título 1 4" xfId="28766" hidden="1"/>
    <cellStyle name="Título 1 4" xfId="28775" hidden="1"/>
    <cellStyle name="Título 1 4" xfId="28784" hidden="1"/>
    <cellStyle name="Título 1 4" xfId="28792" hidden="1"/>
    <cellStyle name="Título 1 4" xfId="28802" hidden="1"/>
    <cellStyle name="Título 1 4" xfId="28768" hidden="1"/>
    <cellStyle name="Título 1 4" xfId="28795" hidden="1"/>
    <cellStyle name="Título 1 4" xfId="28755" hidden="1"/>
    <cellStyle name="Título 1 4" xfId="28814" hidden="1"/>
    <cellStyle name="Título 1 4" xfId="28868" hidden="1"/>
    <cellStyle name="Título 1 4" xfId="28877" hidden="1"/>
    <cellStyle name="Título 1 4" xfId="28886" hidden="1"/>
    <cellStyle name="Título 1 4" xfId="28894" hidden="1"/>
    <cellStyle name="Título 1 4" xfId="28904" hidden="1"/>
    <cellStyle name="Título 1 4" xfId="28870" hidden="1"/>
    <cellStyle name="Título 1 4" xfId="28897" hidden="1"/>
    <cellStyle name="Título 1 4" xfId="28857" hidden="1"/>
    <cellStyle name="Título 1 4" xfId="28916" hidden="1"/>
    <cellStyle name="Título 1 4" xfId="29139" hidden="1"/>
    <cellStyle name="Título 1 4" xfId="29148" hidden="1"/>
    <cellStyle name="Título 1 4" xfId="29157" hidden="1"/>
    <cellStyle name="Título 1 4" xfId="29165" hidden="1"/>
    <cellStyle name="Título 1 4" xfId="29175" hidden="1"/>
    <cellStyle name="Título 1 4" xfId="29141" hidden="1"/>
    <cellStyle name="Título 1 4" xfId="29168" hidden="1"/>
    <cellStyle name="Título 1 4" xfId="29128" hidden="1"/>
    <cellStyle name="Título 1 4" xfId="29187" hidden="1"/>
    <cellStyle name="Título 1 4" xfId="29066" hidden="1"/>
    <cellStyle name="Título 1 4" xfId="28975" hidden="1"/>
    <cellStyle name="Título 1 4" xfId="28971" hidden="1"/>
    <cellStyle name="Título 1 4" xfId="28997" hidden="1"/>
    <cellStyle name="Título 1 4" xfId="28992" hidden="1"/>
    <cellStyle name="Título 1 4" xfId="29041" hidden="1"/>
    <cellStyle name="Título 1 4" xfId="28963" hidden="1"/>
    <cellStyle name="Título 1 4" xfId="29103" hidden="1"/>
    <cellStyle name="Título 1 4" xfId="29225" hidden="1"/>
    <cellStyle name="Título 1 4" xfId="28978" hidden="1"/>
    <cellStyle name="Título 1 4" xfId="29026" hidden="1"/>
    <cellStyle name="Título 1 4" xfId="29004" hidden="1"/>
    <cellStyle name="Título 1 4" xfId="28962" hidden="1"/>
    <cellStyle name="Título 1 4" xfId="28941" hidden="1"/>
    <cellStyle name="Título 1 4" xfId="29044" hidden="1"/>
    <cellStyle name="Título 1 4" xfId="29015" hidden="1"/>
    <cellStyle name="Título 1 4" xfId="29050" hidden="1"/>
    <cellStyle name="Título 1 4" xfId="29227" hidden="1"/>
    <cellStyle name="Título 1 4" xfId="29256" hidden="1"/>
    <cellStyle name="Título 1 4" xfId="29265" hidden="1"/>
    <cellStyle name="Título 1 4" xfId="29274" hidden="1"/>
    <cellStyle name="Título 1 4" xfId="29282" hidden="1"/>
    <cellStyle name="Título 1 4" xfId="29292" hidden="1"/>
    <cellStyle name="Título 1 4" xfId="29258" hidden="1"/>
    <cellStyle name="Título 1 4" xfId="29285" hidden="1"/>
    <cellStyle name="Título 1 4" xfId="29245" hidden="1"/>
    <cellStyle name="Título 1 4" xfId="29304" hidden="1"/>
    <cellStyle name="Título 1 4" xfId="29358" hidden="1"/>
    <cellStyle name="Título 1 4" xfId="29367" hidden="1"/>
    <cellStyle name="Título 1 4" xfId="29376" hidden="1"/>
    <cellStyle name="Título 1 4" xfId="29384" hidden="1"/>
    <cellStyle name="Título 1 4" xfId="29394" hidden="1"/>
    <cellStyle name="Título 1 4" xfId="29360" hidden="1"/>
    <cellStyle name="Título 1 4" xfId="29387" hidden="1"/>
    <cellStyle name="Título 1 4" xfId="29347" hidden="1"/>
    <cellStyle name="Título 1 4" xfId="29406" hidden="1"/>
    <cellStyle name="Título 1 4" xfId="29629" hidden="1"/>
    <cellStyle name="Título 1 4" xfId="29638" hidden="1"/>
    <cellStyle name="Título 1 4" xfId="29647" hidden="1"/>
    <cellStyle name="Título 1 4" xfId="29655" hidden="1"/>
    <cellStyle name="Título 1 4" xfId="29665" hidden="1"/>
    <cellStyle name="Título 1 4" xfId="29631" hidden="1"/>
    <cellStyle name="Título 1 4" xfId="29658" hidden="1"/>
    <cellStyle name="Título 1 4" xfId="29618" hidden="1"/>
    <cellStyle name="Título 1 4" xfId="29677" hidden="1"/>
    <cellStyle name="Título 1 4" xfId="29556" hidden="1"/>
    <cellStyle name="Título 1 4" xfId="29465" hidden="1"/>
    <cellStyle name="Título 1 4" xfId="29461" hidden="1"/>
    <cellStyle name="Título 1 4" xfId="29487" hidden="1"/>
    <cellStyle name="Título 1 4" xfId="29482" hidden="1"/>
    <cellStyle name="Título 1 4" xfId="29531" hidden="1"/>
    <cellStyle name="Título 1 4" xfId="29453" hidden="1"/>
    <cellStyle name="Título 1 4" xfId="29593" hidden="1"/>
    <cellStyle name="Título 1 4" xfId="29715" hidden="1"/>
    <cellStyle name="Título 1 4" xfId="29468" hidden="1"/>
    <cellStyle name="Título 1 4" xfId="29516" hidden="1"/>
    <cellStyle name="Título 1 4" xfId="29494" hidden="1"/>
    <cellStyle name="Título 1 4" xfId="29452" hidden="1"/>
    <cellStyle name="Título 1 4" xfId="29431" hidden="1"/>
    <cellStyle name="Título 1 4" xfId="29534" hidden="1"/>
    <cellStyle name="Título 1 4" xfId="29505" hidden="1"/>
    <cellStyle name="Título 1 4" xfId="29540" hidden="1"/>
    <cellStyle name="Título 1 4" xfId="29717" hidden="1"/>
    <cellStyle name="Título 1 4" xfId="29746" hidden="1"/>
    <cellStyle name="Título 1 4" xfId="29755" hidden="1"/>
    <cellStyle name="Título 1 4" xfId="29764" hidden="1"/>
    <cellStyle name="Título 1 4" xfId="29772" hidden="1"/>
    <cellStyle name="Título 1 4" xfId="29782" hidden="1"/>
    <cellStyle name="Título 1 4" xfId="29748" hidden="1"/>
    <cellStyle name="Título 1 4" xfId="29775" hidden="1"/>
    <cellStyle name="Título 1 4" xfId="29735" hidden="1"/>
    <cellStyle name="Título 1 4" xfId="29794" hidden="1"/>
    <cellStyle name="Título 1 4" xfId="29848" hidden="1"/>
    <cellStyle name="Título 1 4" xfId="29857" hidden="1"/>
    <cellStyle name="Título 1 4" xfId="29866" hidden="1"/>
    <cellStyle name="Título 1 4" xfId="29874" hidden="1"/>
    <cellStyle name="Título 1 4" xfId="29884" hidden="1"/>
    <cellStyle name="Título 1 4" xfId="29850" hidden="1"/>
    <cellStyle name="Título 1 4" xfId="29877" hidden="1"/>
    <cellStyle name="Título 1 4" xfId="29837" hidden="1"/>
    <cellStyle name="Título 1 4" xfId="29896" hidden="1"/>
    <cellStyle name="Título 1 4" xfId="30119" hidden="1"/>
    <cellStyle name="Título 1 4" xfId="30128" hidden="1"/>
    <cellStyle name="Título 1 4" xfId="30137" hidden="1"/>
    <cellStyle name="Título 1 4" xfId="30145" hidden="1"/>
    <cellStyle name="Título 1 4" xfId="30155" hidden="1"/>
    <cellStyle name="Título 1 4" xfId="30121" hidden="1"/>
    <cellStyle name="Título 1 4" xfId="30148" hidden="1"/>
    <cellStyle name="Título 1 4" xfId="30108" hidden="1"/>
    <cellStyle name="Título 1 4" xfId="30167" hidden="1"/>
    <cellStyle name="Título 1 4" xfId="30046" hidden="1"/>
    <cellStyle name="Título 1 4" xfId="29955" hidden="1"/>
    <cellStyle name="Título 1 4" xfId="29951" hidden="1"/>
    <cellStyle name="Título 1 4" xfId="29977" hidden="1"/>
    <cellStyle name="Título 1 4" xfId="29972" hidden="1"/>
    <cellStyle name="Título 1 4" xfId="30021" hidden="1"/>
    <cellStyle name="Título 1 4" xfId="29943" hidden="1"/>
    <cellStyle name="Título 1 4" xfId="30083" hidden="1"/>
    <cellStyle name="Título 1 4" xfId="30205" hidden="1"/>
    <cellStyle name="Título 1 4" xfId="29958" hidden="1"/>
    <cellStyle name="Título 1 4" xfId="30006" hidden="1"/>
    <cellStyle name="Título 1 4" xfId="29984" hidden="1"/>
    <cellStyle name="Título 1 4" xfId="29942" hidden="1"/>
    <cellStyle name="Título 1 4" xfId="29921" hidden="1"/>
    <cellStyle name="Título 1 4" xfId="30024" hidden="1"/>
    <cellStyle name="Título 1 4" xfId="29995" hidden="1"/>
    <cellStyle name="Título 1 4" xfId="30030" hidden="1"/>
    <cellStyle name="Título 1 4" xfId="30207" hidden="1"/>
    <cellStyle name="Título 1 4" xfId="30236" hidden="1"/>
    <cellStyle name="Título 1 4" xfId="30245" hidden="1"/>
    <cellStyle name="Título 1 4" xfId="30254" hidden="1"/>
    <cellStyle name="Título 1 4" xfId="30262" hidden="1"/>
    <cellStyle name="Título 1 4" xfId="30272" hidden="1"/>
    <cellStyle name="Título 1 4" xfId="30238" hidden="1"/>
    <cellStyle name="Título 1 4" xfId="30265" hidden="1"/>
    <cellStyle name="Título 1 4" xfId="30225" hidden="1"/>
    <cellStyle name="Título 1 4" xfId="30284" hidden="1"/>
    <cellStyle name="Título 1 4" xfId="30338" hidden="1"/>
    <cellStyle name="Título 1 4" xfId="30347" hidden="1"/>
    <cellStyle name="Título 1 4" xfId="30356" hidden="1"/>
    <cellStyle name="Título 1 4" xfId="30364" hidden="1"/>
    <cellStyle name="Título 1 4" xfId="30374" hidden="1"/>
    <cellStyle name="Título 1 4" xfId="30340" hidden="1"/>
    <cellStyle name="Título 1 4" xfId="30367" hidden="1"/>
    <cellStyle name="Título 1 4" xfId="30327" hidden="1"/>
    <cellStyle name="Título 1 4" xfId="30386" hidden="1"/>
    <cellStyle name="Título 1 4" xfId="30609" hidden="1"/>
    <cellStyle name="Título 1 4" xfId="30618" hidden="1"/>
    <cellStyle name="Título 1 4" xfId="30627" hidden="1"/>
    <cellStyle name="Título 1 4" xfId="30635" hidden="1"/>
    <cellStyle name="Título 1 4" xfId="30645" hidden="1"/>
    <cellStyle name="Título 1 4" xfId="30611" hidden="1"/>
    <cellStyle name="Título 1 4" xfId="30638" hidden="1"/>
    <cellStyle name="Título 1 4" xfId="30598" hidden="1"/>
    <cellStyle name="Título 1 4" xfId="30657" hidden="1"/>
    <cellStyle name="Título 1 4" xfId="30536" hidden="1"/>
    <cellStyle name="Título 1 4" xfId="30445" hidden="1"/>
    <cellStyle name="Título 1 4" xfId="30441" hidden="1"/>
    <cellStyle name="Título 1 4" xfId="30467" hidden="1"/>
    <cellStyle name="Título 1 4" xfId="30462" hidden="1"/>
    <cellStyle name="Título 1 4" xfId="30511" hidden="1"/>
    <cellStyle name="Título 1 4" xfId="30433" hidden="1"/>
    <cellStyle name="Título 1 4" xfId="30573" hidden="1"/>
    <cellStyle name="Título 1 4" xfId="30695" hidden="1"/>
    <cellStyle name="Título 1 4" xfId="30448" hidden="1"/>
    <cellStyle name="Título 1 4" xfId="30496" hidden="1"/>
    <cellStyle name="Título 1 4" xfId="30474" hidden="1"/>
    <cellStyle name="Título 1 4" xfId="30432" hidden="1"/>
    <cellStyle name="Título 1 4" xfId="30411" hidden="1"/>
    <cellStyle name="Título 1 4" xfId="30514" hidden="1"/>
    <cellStyle name="Título 1 4" xfId="30485" hidden="1"/>
    <cellStyle name="Título 1 4" xfId="30520" hidden="1"/>
    <cellStyle name="Título 1 4" xfId="30697" hidden="1"/>
    <cellStyle name="Título 1 4" xfId="22336" hidden="1"/>
    <cellStyle name="Título 1 4" xfId="22918" hidden="1"/>
    <cellStyle name="Título 1 4" xfId="23278" hidden="1"/>
    <cellStyle name="Título 1 4" xfId="25188" hidden="1"/>
    <cellStyle name="Título 1 4" xfId="27898" hidden="1"/>
    <cellStyle name="Título 1 4" xfId="23254" hidden="1"/>
    <cellStyle name="Título 1 4" xfId="26610" hidden="1"/>
    <cellStyle name="Título 1 4" xfId="26488" hidden="1"/>
    <cellStyle name="Título 1 4" xfId="25761" hidden="1"/>
    <cellStyle name="Título 1 4" xfId="23177" hidden="1"/>
    <cellStyle name="Título 1 4" xfId="23786" hidden="1"/>
    <cellStyle name="Título 1 4" xfId="22916" hidden="1"/>
    <cellStyle name="Título 1 4" xfId="23976" hidden="1"/>
    <cellStyle name="Título 1 4" xfId="26999" hidden="1"/>
    <cellStyle name="Título 1 4" xfId="27193" hidden="1"/>
    <cellStyle name="Título 1 4" xfId="24148" hidden="1"/>
    <cellStyle name="Título 1 4" xfId="23937" hidden="1"/>
    <cellStyle name="Título 1 4" xfId="26474" hidden="1"/>
    <cellStyle name="Título 1 4" xfId="26512" hidden="1"/>
    <cellStyle name="Título 1 4" xfId="21818" hidden="1"/>
    <cellStyle name="Título 1 4" xfId="23713" hidden="1"/>
    <cellStyle name="Título 1 4" xfId="25454" hidden="1"/>
    <cellStyle name="Título 1 4" xfId="22292" hidden="1"/>
    <cellStyle name="Título 1 4" xfId="22481" hidden="1"/>
    <cellStyle name="Título 1 4" xfId="25396" hidden="1"/>
    <cellStyle name="Título 1 4" xfId="25485" hidden="1"/>
    <cellStyle name="Título 1 4" xfId="22736" hidden="1"/>
    <cellStyle name="Título 1 4" xfId="24478" hidden="1"/>
    <cellStyle name="Título 1 4" xfId="27333" hidden="1"/>
    <cellStyle name="Título 1 4" xfId="22620" hidden="1"/>
    <cellStyle name="Título 1 4" xfId="22941" hidden="1"/>
    <cellStyle name="Título 1 4" xfId="23154" hidden="1"/>
    <cellStyle name="Título 1 4" xfId="21848" hidden="1"/>
    <cellStyle name="Título 1 4" xfId="27245" hidden="1"/>
    <cellStyle name="Título 1 4" xfId="26048" hidden="1"/>
    <cellStyle name="Título 1 4" xfId="24484" hidden="1"/>
    <cellStyle name="Título 1 4" xfId="25739" hidden="1"/>
    <cellStyle name="Título 1 4" xfId="26067" hidden="1"/>
    <cellStyle name="Título 1 4" xfId="22784" hidden="1"/>
    <cellStyle name="Título 1 4" xfId="27008" hidden="1"/>
    <cellStyle name="Título 1 4" xfId="25772" hidden="1"/>
    <cellStyle name="Título 1 4" xfId="21944" hidden="1"/>
    <cellStyle name="Título 1 4" xfId="23477" hidden="1"/>
    <cellStyle name="Título 1 4" xfId="27821" hidden="1"/>
    <cellStyle name="Título 1 4" xfId="25142" hidden="1"/>
    <cellStyle name="Título 1 4" xfId="23441" hidden="1"/>
    <cellStyle name="Título 1 4" xfId="26668" hidden="1"/>
    <cellStyle name="Título 1 4" xfId="26620" hidden="1"/>
    <cellStyle name="Título 1 4" xfId="25059" hidden="1"/>
    <cellStyle name="Título 1 4" xfId="21829" hidden="1"/>
    <cellStyle name="Título 1 4" xfId="23288" hidden="1"/>
    <cellStyle name="Título 1 4" xfId="25150" hidden="1"/>
    <cellStyle name="Título 1 4" xfId="25242" hidden="1"/>
    <cellStyle name="Título 1 4" xfId="22209" hidden="1"/>
    <cellStyle name="Título 1 4" xfId="23590" hidden="1"/>
    <cellStyle name="Título 1 4" xfId="22304" hidden="1"/>
    <cellStyle name="Título 1 4" xfId="27837" hidden="1"/>
    <cellStyle name="Título 1 4" xfId="22218" hidden="1"/>
    <cellStyle name="Título 1 4" xfId="25143" hidden="1"/>
    <cellStyle name="Título 1 4" xfId="24492" hidden="1"/>
    <cellStyle name="Título 1 4" xfId="22124" hidden="1"/>
    <cellStyle name="Título 1 4" xfId="22650" hidden="1"/>
    <cellStyle name="Título 1 4" xfId="23083" hidden="1"/>
    <cellStyle name="Título 1 4" xfId="22080" hidden="1"/>
    <cellStyle name="Título 1 4" xfId="22911" hidden="1"/>
    <cellStyle name="Título 1 4" xfId="22173" hidden="1"/>
    <cellStyle name="Título 1 4" xfId="22198" hidden="1"/>
    <cellStyle name="Título 1 4" xfId="23624" hidden="1"/>
    <cellStyle name="Título 1 4" xfId="25258" hidden="1"/>
    <cellStyle name="Título 1 4" xfId="22415" hidden="1"/>
    <cellStyle name="Título 1 4" xfId="25889" hidden="1"/>
    <cellStyle name="Título 1 4" xfId="11034" hidden="1"/>
    <cellStyle name="Título 1 4" xfId="23391" hidden="1"/>
    <cellStyle name="Título 1 4" xfId="22595" hidden="1"/>
    <cellStyle name="Título 1 4" xfId="22431" hidden="1"/>
    <cellStyle name="Título 1 4" xfId="27286" hidden="1"/>
    <cellStyle name="Título 1 4" xfId="22768" hidden="1"/>
    <cellStyle name="Título 1 4" xfId="23641" hidden="1"/>
    <cellStyle name="Título 1 4" xfId="23383" hidden="1"/>
    <cellStyle name="Título 1 4" xfId="22769" hidden="1"/>
    <cellStyle name="Título 1 4" xfId="27857" hidden="1"/>
    <cellStyle name="Título 1 4" xfId="22347" hidden="1"/>
    <cellStyle name="Título 1 4" xfId="25655" hidden="1"/>
    <cellStyle name="Título 1 4" xfId="27476" hidden="1"/>
    <cellStyle name="Título 1 4" xfId="25373" hidden="1"/>
    <cellStyle name="Título 1 4" xfId="23029" hidden="1"/>
    <cellStyle name="Título 1 4" xfId="25930" hidden="1"/>
    <cellStyle name="Título 1 4" xfId="27509" hidden="1"/>
    <cellStyle name="Título 1 4" xfId="26002" hidden="1"/>
    <cellStyle name="Título 1 4" xfId="27022" hidden="1"/>
    <cellStyle name="Título 1 4" xfId="26486" hidden="1"/>
    <cellStyle name="Título 1 4" xfId="21865" hidden="1"/>
    <cellStyle name="Título 1 4" xfId="22617" hidden="1"/>
    <cellStyle name="Título 1 4" xfId="23854" hidden="1"/>
    <cellStyle name="Título 1 4" xfId="26400" hidden="1"/>
    <cellStyle name="Título 1 4" xfId="23980" hidden="1"/>
    <cellStyle name="Título 1 4" xfId="21841" hidden="1"/>
    <cellStyle name="Título 1 4" xfId="26215" hidden="1"/>
    <cellStyle name="Título 1 4" xfId="23079" hidden="1"/>
    <cellStyle name="Título 1 4" xfId="30807" hidden="1"/>
    <cellStyle name="Título 1 4" xfId="30816" hidden="1"/>
    <cellStyle name="Título 1 4" xfId="30825" hidden="1"/>
    <cellStyle name="Título 1 4" xfId="30833" hidden="1"/>
    <cellStyle name="Título 1 4" xfId="30843" hidden="1"/>
    <cellStyle name="Título 1 4" xfId="30809" hidden="1"/>
    <cellStyle name="Título 1 4" xfId="30836" hidden="1"/>
    <cellStyle name="Título 1 4" xfId="30796" hidden="1"/>
    <cellStyle name="Título 1 4" xfId="30855" hidden="1"/>
    <cellStyle name="Título 1 4" xfId="31092" hidden="1"/>
    <cellStyle name="Título 1 4" xfId="31101" hidden="1"/>
    <cellStyle name="Título 1 4" xfId="31110" hidden="1"/>
    <cellStyle name="Título 1 4" xfId="31118" hidden="1"/>
    <cellStyle name="Título 1 4" xfId="31128" hidden="1"/>
    <cellStyle name="Título 1 4" xfId="31094" hidden="1"/>
    <cellStyle name="Título 1 4" xfId="31121" hidden="1"/>
    <cellStyle name="Título 1 4" xfId="31081" hidden="1"/>
    <cellStyle name="Título 1 4" xfId="31140" hidden="1"/>
    <cellStyle name="Título 1 4" xfId="31019" hidden="1"/>
    <cellStyle name="Título 1 4" xfId="30928" hidden="1"/>
    <cellStyle name="Título 1 4" xfId="30924" hidden="1"/>
    <cellStyle name="Título 1 4" xfId="30950" hidden="1"/>
    <cellStyle name="Título 1 4" xfId="30945" hidden="1"/>
    <cellStyle name="Título 1 4" xfId="30994" hidden="1"/>
    <cellStyle name="Título 1 4" xfId="30916" hidden="1"/>
    <cellStyle name="Título 1 4" xfId="31056" hidden="1"/>
    <cellStyle name="Título 1 4" xfId="31178" hidden="1"/>
    <cellStyle name="Título 1 4" xfId="30931" hidden="1"/>
    <cellStyle name="Título 1 4" xfId="30979" hidden="1"/>
    <cellStyle name="Título 1 4" xfId="30957" hidden="1"/>
    <cellStyle name="Título 1 4" xfId="30915" hidden="1"/>
    <cellStyle name="Título 1 4" xfId="30894" hidden="1"/>
    <cellStyle name="Título 1 4" xfId="30997" hidden="1"/>
    <cellStyle name="Título 1 4" xfId="30968" hidden="1"/>
    <cellStyle name="Título 1 4" xfId="31003" hidden="1"/>
    <cellStyle name="Título 1 4" xfId="31180" hidden="1"/>
    <cellStyle name="Título 1 4" xfId="25505" hidden="1"/>
    <cellStyle name="Título 1 4" xfId="26673" hidden="1"/>
    <cellStyle name="Título 1 4" xfId="26069" hidden="1"/>
    <cellStyle name="Título 1 4" xfId="25607" hidden="1"/>
    <cellStyle name="Título 1 4" xfId="25167" hidden="1"/>
    <cellStyle name="Título 1 4" xfId="23991" hidden="1"/>
    <cellStyle name="Título 1 4" xfId="25517" hidden="1"/>
    <cellStyle name="Título 1 4" xfId="22418" hidden="1"/>
    <cellStyle name="Título 1 4" xfId="23134" hidden="1"/>
    <cellStyle name="Título 1 4" xfId="22150" hidden="1"/>
    <cellStyle name="Título 1 4" xfId="23298" hidden="1"/>
    <cellStyle name="Título 1 4" xfId="22089" hidden="1"/>
    <cellStyle name="Título 1 4" xfId="25526" hidden="1"/>
    <cellStyle name="Título 1 4" xfId="22757" hidden="1"/>
    <cellStyle name="Título 1 4" xfId="25193" hidden="1"/>
    <cellStyle name="Título 1 4" xfId="27486" hidden="1"/>
    <cellStyle name="Título 1 4" xfId="22220" hidden="1"/>
    <cellStyle name="Título 1 4" xfId="31208" hidden="1"/>
    <cellStyle name="Título 1 4" xfId="31431" hidden="1"/>
    <cellStyle name="Título 1 4" xfId="31440" hidden="1"/>
    <cellStyle name="Título 1 4" xfId="31449" hidden="1"/>
    <cellStyle name="Título 1 4" xfId="31457" hidden="1"/>
    <cellStyle name="Título 1 4" xfId="31467" hidden="1"/>
    <cellStyle name="Título 1 4" xfId="31433" hidden="1"/>
    <cellStyle name="Título 1 4" xfId="31460" hidden="1"/>
    <cellStyle name="Título 1 4" xfId="31420" hidden="1"/>
    <cellStyle name="Título 1 4" xfId="31479" hidden="1"/>
    <cellStyle name="Título 1 4" xfId="31358" hidden="1"/>
    <cellStyle name="Título 1 4" xfId="31267" hidden="1"/>
    <cellStyle name="Título 1 4" xfId="31263" hidden="1"/>
    <cellStyle name="Título 1 4" xfId="31289" hidden="1"/>
    <cellStyle name="Título 1 4" xfId="31284" hidden="1"/>
    <cellStyle name="Título 1 4" xfId="31333" hidden="1"/>
    <cellStyle name="Título 1 4" xfId="31255" hidden="1"/>
    <cellStyle name="Título 1 4" xfId="31395" hidden="1"/>
    <cellStyle name="Título 1 4" xfId="31517" hidden="1"/>
    <cellStyle name="Título 1 4" xfId="31270" hidden="1"/>
    <cellStyle name="Título 1 4" xfId="31318" hidden="1"/>
    <cellStyle name="Título 1 4" xfId="31296" hidden="1"/>
    <cellStyle name="Título 1 4" xfId="31254" hidden="1"/>
    <cellStyle name="Título 1 4" xfId="31233" hidden="1"/>
    <cellStyle name="Título 1 4" xfId="31336" hidden="1"/>
    <cellStyle name="Título 1 4" xfId="31307" hidden="1"/>
    <cellStyle name="Título 1 4" xfId="31342" hidden="1"/>
    <cellStyle name="Título 1 4" xfId="31519" hidden="1"/>
    <cellStyle name="Título 1 4" xfId="31548" hidden="1"/>
    <cellStyle name="Título 1 4" xfId="31557" hidden="1"/>
    <cellStyle name="Título 1 4" xfId="31566" hidden="1"/>
    <cellStyle name="Título 1 4" xfId="31574" hidden="1"/>
    <cellStyle name="Título 1 4" xfId="31584" hidden="1"/>
    <cellStyle name="Título 1 4" xfId="31550" hidden="1"/>
    <cellStyle name="Título 1 4" xfId="31577" hidden="1"/>
    <cellStyle name="Título 1 4" xfId="31537" hidden="1"/>
    <cellStyle name="Título 1 4" xfId="31596" hidden="1"/>
    <cellStyle name="Título 1 4" xfId="31650" hidden="1"/>
    <cellStyle name="Título 1 4" xfId="31659" hidden="1"/>
    <cellStyle name="Título 1 4" xfId="31668" hidden="1"/>
    <cellStyle name="Título 1 4" xfId="31676" hidden="1"/>
    <cellStyle name="Título 1 4" xfId="31686" hidden="1"/>
    <cellStyle name="Título 1 4" xfId="31652" hidden="1"/>
    <cellStyle name="Título 1 4" xfId="31679" hidden="1"/>
    <cellStyle name="Título 1 4" xfId="31639" hidden="1"/>
    <cellStyle name="Título 1 4" xfId="31698" hidden="1"/>
    <cellStyle name="Título 1 4" xfId="31921" hidden="1"/>
    <cellStyle name="Título 1 4" xfId="31930" hidden="1"/>
    <cellStyle name="Título 1 4" xfId="31939" hidden="1"/>
    <cellStyle name="Título 1 4" xfId="31947" hidden="1"/>
    <cellStyle name="Título 1 4" xfId="31957" hidden="1"/>
    <cellStyle name="Título 1 4" xfId="31923" hidden="1"/>
    <cellStyle name="Título 1 4" xfId="31950" hidden="1"/>
    <cellStyle name="Título 1 4" xfId="31910" hidden="1"/>
    <cellStyle name="Título 1 4" xfId="31969" hidden="1"/>
    <cellStyle name="Título 1 4" xfId="31848" hidden="1"/>
    <cellStyle name="Título 1 4" xfId="31757" hidden="1"/>
    <cellStyle name="Título 1 4" xfId="31753" hidden="1"/>
    <cellStyle name="Título 1 4" xfId="31779" hidden="1"/>
    <cellStyle name="Título 1 4" xfId="31774" hidden="1"/>
    <cellStyle name="Título 1 4" xfId="31823" hidden="1"/>
    <cellStyle name="Título 1 4" xfId="31745" hidden="1"/>
    <cellStyle name="Título 1 4" xfId="31885" hidden="1"/>
    <cellStyle name="Título 1 4" xfId="32007" hidden="1"/>
    <cellStyle name="Título 1 4" xfId="31760" hidden="1"/>
    <cellStyle name="Título 1 4" xfId="31808" hidden="1"/>
    <cellStyle name="Título 1 4" xfId="31786" hidden="1"/>
    <cellStyle name="Título 1 4" xfId="31744" hidden="1"/>
    <cellStyle name="Título 1 4" xfId="31723" hidden="1"/>
    <cellStyle name="Título 1 4" xfId="31826" hidden="1"/>
    <cellStyle name="Título 1 4" xfId="31797" hidden="1"/>
    <cellStyle name="Título 1 4" xfId="31832" hidden="1"/>
    <cellStyle name="Título 1 4" xfId="32009" hidden="1"/>
    <cellStyle name="Título 1 4" xfId="32038" hidden="1"/>
    <cellStyle name="Título 1 4" xfId="32047" hidden="1"/>
    <cellStyle name="Título 1 4" xfId="32056" hidden="1"/>
    <cellStyle name="Título 1 4" xfId="32064" hidden="1"/>
    <cellStyle name="Título 1 4" xfId="32074" hidden="1"/>
    <cellStyle name="Título 1 4" xfId="32040" hidden="1"/>
    <cellStyle name="Título 1 4" xfId="32067" hidden="1"/>
    <cellStyle name="Título 1 4" xfId="32027" hidden="1"/>
    <cellStyle name="Título 1 4" xfId="32086" hidden="1"/>
    <cellStyle name="Título 1 4" xfId="32140" hidden="1"/>
    <cellStyle name="Título 1 4" xfId="32149" hidden="1"/>
    <cellStyle name="Título 1 4" xfId="32158" hidden="1"/>
    <cellStyle name="Título 1 4" xfId="32166" hidden="1"/>
    <cellStyle name="Título 1 4" xfId="32176" hidden="1"/>
    <cellStyle name="Título 1 4" xfId="32142" hidden="1"/>
    <cellStyle name="Título 1 4" xfId="32169" hidden="1"/>
    <cellStyle name="Título 1 4" xfId="32129" hidden="1"/>
    <cellStyle name="Título 1 4" xfId="32188" hidden="1"/>
    <cellStyle name="Título 1 4" xfId="32411" hidden="1"/>
    <cellStyle name="Título 1 4" xfId="32420" hidden="1"/>
    <cellStyle name="Título 1 4" xfId="32429" hidden="1"/>
    <cellStyle name="Título 1 4" xfId="32437" hidden="1"/>
    <cellStyle name="Título 1 4" xfId="32447" hidden="1"/>
    <cellStyle name="Título 1 4" xfId="32413" hidden="1"/>
    <cellStyle name="Título 1 4" xfId="32440" hidden="1"/>
    <cellStyle name="Título 1 4" xfId="32400" hidden="1"/>
    <cellStyle name="Título 1 4" xfId="32459" hidden="1"/>
    <cellStyle name="Título 1 4" xfId="32338" hidden="1"/>
    <cellStyle name="Título 1 4" xfId="32247" hidden="1"/>
    <cellStyle name="Título 1 4" xfId="32243" hidden="1"/>
    <cellStyle name="Título 1 4" xfId="32269" hidden="1"/>
    <cellStyle name="Título 1 4" xfId="32264" hidden="1"/>
    <cellStyle name="Título 1 4" xfId="32313" hidden="1"/>
    <cellStyle name="Título 1 4" xfId="32235" hidden="1"/>
    <cellStyle name="Título 1 4" xfId="32375" hidden="1"/>
    <cellStyle name="Título 1 4" xfId="32497" hidden="1"/>
    <cellStyle name="Título 1 4" xfId="32250" hidden="1"/>
    <cellStyle name="Título 1 4" xfId="32298" hidden="1"/>
    <cellStyle name="Título 1 4" xfId="32276" hidden="1"/>
    <cellStyle name="Título 1 4" xfId="32234" hidden="1"/>
    <cellStyle name="Título 1 4" xfId="32213" hidden="1"/>
    <cellStyle name="Título 1 4" xfId="32316" hidden="1"/>
    <cellStyle name="Título 1 4" xfId="32287" hidden="1"/>
    <cellStyle name="Título 1 4" xfId="32322" hidden="1"/>
    <cellStyle name="Título 1 4" xfId="32499" hidden="1"/>
    <cellStyle name="Título 1 4" xfId="32528" hidden="1"/>
    <cellStyle name="Título 1 4" xfId="32537" hidden="1"/>
    <cellStyle name="Título 1 4" xfId="32546" hidden="1"/>
    <cellStyle name="Título 1 4" xfId="32554" hidden="1"/>
    <cellStyle name="Título 1 4" xfId="32564" hidden="1"/>
    <cellStyle name="Título 1 4" xfId="32530" hidden="1"/>
    <cellStyle name="Título 1 4" xfId="32557" hidden="1"/>
    <cellStyle name="Título 1 4" xfId="32517" hidden="1"/>
    <cellStyle name="Título 1 4" xfId="32576" hidden="1"/>
    <cellStyle name="Título 1 4" xfId="32630" hidden="1"/>
    <cellStyle name="Título 1 4" xfId="32639" hidden="1"/>
    <cellStyle name="Título 1 4" xfId="32648" hidden="1"/>
    <cellStyle name="Título 1 4" xfId="32656" hidden="1"/>
    <cellStyle name="Título 1 4" xfId="32666" hidden="1"/>
    <cellStyle name="Título 1 4" xfId="32632" hidden="1"/>
    <cellStyle name="Título 1 4" xfId="32659" hidden="1"/>
    <cellStyle name="Título 1 4" xfId="32619" hidden="1"/>
    <cellStyle name="Título 1 4" xfId="32678" hidden="1"/>
    <cellStyle name="Título 1 4" xfId="32901" hidden="1"/>
    <cellStyle name="Título 1 4" xfId="32910" hidden="1"/>
    <cellStyle name="Título 1 4" xfId="32919" hidden="1"/>
    <cellStyle name="Título 1 4" xfId="32927" hidden="1"/>
    <cellStyle name="Título 1 4" xfId="32937" hidden="1"/>
    <cellStyle name="Título 1 4" xfId="32903" hidden="1"/>
    <cellStyle name="Título 1 4" xfId="32930" hidden="1"/>
    <cellStyle name="Título 1 4" xfId="32890" hidden="1"/>
    <cellStyle name="Título 1 4" xfId="32949" hidden="1"/>
    <cellStyle name="Título 1 4" xfId="32828" hidden="1"/>
    <cellStyle name="Título 1 4" xfId="32737" hidden="1"/>
    <cellStyle name="Título 1 4" xfId="32733" hidden="1"/>
    <cellStyle name="Título 1 4" xfId="32759" hidden="1"/>
    <cellStyle name="Título 1 4" xfId="32754" hidden="1"/>
    <cellStyle name="Título 1 4" xfId="32803" hidden="1"/>
    <cellStyle name="Título 1 4" xfId="32725" hidden="1"/>
    <cellStyle name="Título 1 4" xfId="32865" hidden="1"/>
    <cellStyle name="Título 1 4" xfId="32987" hidden="1"/>
    <cellStyle name="Título 1 4" xfId="32740" hidden="1"/>
    <cellStyle name="Título 1 4" xfId="32788" hidden="1"/>
    <cellStyle name="Título 1 4" xfId="32766" hidden="1"/>
    <cellStyle name="Título 1 4" xfId="32724" hidden="1"/>
    <cellStyle name="Título 1 4" xfId="32703" hidden="1"/>
    <cellStyle name="Título 1 4" xfId="32806" hidden="1"/>
    <cellStyle name="Título 1 4" xfId="32777" hidden="1"/>
    <cellStyle name="Título 1 4" xfId="32812" hidden="1"/>
    <cellStyle name="Título 1 4" xfId="32989" hidden="1"/>
    <cellStyle name="Título 1 4" xfId="33018" hidden="1"/>
    <cellStyle name="Título 1 4" xfId="33027" hidden="1"/>
    <cellStyle name="Título 1 4" xfId="33036" hidden="1"/>
    <cellStyle name="Título 1 4" xfId="33044" hidden="1"/>
    <cellStyle name="Título 1 4" xfId="33054" hidden="1"/>
    <cellStyle name="Título 1 4" xfId="33020" hidden="1"/>
    <cellStyle name="Título 1 4" xfId="33047" hidden="1"/>
    <cellStyle name="Título 1 4" xfId="33007" hidden="1"/>
    <cellStyle name="Título 1 4" xfId="33066" hidden="1"/>
    <cellStyle name="Título 1 4" xfId="33120" hidden="1"/>
    <cellStyle name="Título 1 4" xfId="33129" hidden="1"/>
    <cellStyle name="Título 1 4" xfId="33138" hidden="1"/>
    <cellStyle name="Título 1 4" xfId="33146" hidden="1"/>
    <cellStyle name="Título 1 4" xfId="33156" hidden="1"/>
    <cellStyle name="Título 1 4" xfId="33122" hidden="1"/>
    <cellStyle name="Título 1 4" xfId="33149" hidden="1"/>
    <cellStyle name="Título 1 4" xfId="33109" hidden="1"/>
    <cellStyle name="Título 1 4" xfId="33168" hidden="1"/>
    <cellStyle name="Título 1 4" xfId="33391" hidden="1"/>
    <cellStyle name="Título 1 4" xfId="33400" hidden="1"/>
    <cellStyle name="Título 1 4" xfId="33409" hidden="1"/>
    <cellStyle name="Título 1 4" xfId="33417" hidden="1"/>
    <cellStyle name="Título 1 4" xfId="33427" hidden="1"/>
    <cellStyle name="Título 1 4" xfId="33393" hidden="1"/>
    <cellStyle name="Título 1 4" xfId="33420" hidden="1"/>
    <cellStyle name="Título 1 4" xfId="33380" hidden="1"/>
    <cellStyle name="Título 1 4" xfId="33439" hidden="1"/>
    <cellStyle name="Título 1 4" xfId="33318" hidden="1"/>
    <cellStyle name="Título 1 4" xfId="33227" hidden="1"/>
    <cellStyle name="Título 1 4" xfId="33223" hidden="1"/>
    <cellStyle name="Título 1 4" xfId="33249" hidden="1"/>
    <cellStyle name="Título 1 4" xfId="33244" hidden="1"/>
    <cellStyle name="Título 1 4" xfId="33293" hidden="1"/>
    <cellStyle name="Título 1 4" xfId="33215" hidden="1"/>
    <cellStyle name="Título 1 4" xfId="33355" hidden="1"/>
    <cellStyle name="Título 1 4" xfId="33477" hidden="1"/>
    <cellStyle name="Título 1 4" xfId="33230" hidden="1"/>
    <cellStyle name="Título 1 4" xfId="33278" hidden="1"/>
    <cellStyle name="Título 1 4" xfId="33256" hidden="1"/>
    <cellStyle name="Título 1 4" xfId="33214" hidden="1"/>
    <cellStyle name="Título 1 4" xfId="33193" hidden="1"/>
    <cellStyle name="Título 1 4" xfId="33296" hidden="1"/>
    <cellStyle name="Título 1 4" xfId="33267" hidden="1"/>
    <cellStyle name="Título 1 4" xfId="33302" hidden="1"/>
    <cellStyle name="Título 1 4" xfId="33479" hidden="1"/>
    <cellStyle name="Título 1 4" xfId="30740" hidden="1"/>
    <cellStyle name="Título 1 4" xfId="23136" hidden="1"/>
    <cellStyle name="Título 1 4" xfId="23958" hidden="1"/>
    <cellStyle name="Título 1 4" xfId="25148" hidden="1"/>
    <cellStyle name="Título 1 4" xfId="25360" hidden="1"/>
    <cellStyle name="Título 1 4" xfId="23469" hidden="1"/>
    <cellStyle name="Título 1 4" xfId="21836" hidden="1"/>
    <cellStyle name="Título 1 4" xfId="26665" hidden="1"/>
    <cellStyle name="Título 1 4" xfId="26464" hidden="1"/>
    <cellStyle name="Título 1 4" xfId="26383" hidden="1"/>
    <cellStyle name="Título 1 4" xfId="23514" hidden="1"/>
    <cellStyle name="Título 1 4" xfId="27038" hidden="1"/>
    <cellStyle name="Título 1 4" xfId="23425" hidden="1"/>
    <cellStyle name="Título 1 4" xfId="27366" hidden="1"/>
    <cellStyle name="Título 1 4" xfId="25753" hidden="1"/>
    <cellStyle name="Título 1 4" xfId="22361" hidden="1"/>
    <cellStyle name="Título 1 4" xfId="23822" hidden="1"/>
    <cellStyle name="Título 1 4" xfId="25653" hidden="1"/>
    <cellStyle name="Título 1 4" xfId="23377" hidden="1"/>
    <cellStyle name="Título 1 4" xfId="23646" hidden="1"/>
    <cellStyle name="Título 1 4" xfId="22350" hidden="1"/>
    <cellStyle name="Título 1 4" xfId="23450" hidden="1"/>
    <cellStyle name="Título 1 4" xfId="25913" hidden="1"/>
    <cellStyle name="Título 1 4" xfId="26077" hidden="1"/>
    <cellStyle name="Título 1 4" xfId="23048" hidden="1"/>
    <cellStyle name="Título 1 4" xfId="27439" hidden="1"/>
    <cellStyle name="Título 1 4" xfId="25848" hidden="1"/>
    <cellStyle name="Título 1 4" xfId="21857" hidden="1"/>
    <cellStyle name="Título 1 4" xfId="26554" hidden="1"/>
    <cellStyle name="Título 1 4" xfId="22917" hidden="1"/>
    <cellStyle name="Título 1 4" xfId="25781" hidden="1"/>
    <cellStyle name="Título 1 4" xfId="22085" hidden="1"/>
    <cellStyle name="Título 1 4" xfId="25631" hidden="1"/>
    <cellStyle name="Título 1 4" xfId="22135" hidden="1"/>
    <cellStyle name="Título 1 4" xfId="22719" hidden="1"/>
    <cellStyle name="Título 1 4" xfId="26592" hidden="1"/>
    <cellStyle name="Título 1 4" xfId="22297" hidden="1"/>
    <cellStyle name="Título 1 4" xfId="22552" hidden="1"/>
    <cellStyle name="Título 1 4" xfId="22272" hidden="1"/>
    <cellStyle name="Título 1 4" xfId="25536" hidden="1"/>
    <cellStyle name="Título 1 4" xfId="26452" hidden="1"/>
    <cellStyle name="Título 1 4" xfId="24476" hidden="1"/>
    <cellStyle name="Título 1 4" xfId="23105" hidden="1"/>
    <cellStyle name="Título 1 4" xfId="25991" hidden="1"/>
    <cellStyle name="Título 1 4" xfId="27974" hidden="1"/>
    <cellStyle name="Título 1 4" xfId="22938" hidden="1"/>
    <cellStyle name="Título 1 4" xfId="23304" hidden="1"/>
    <cellStyle name="Título 1 4" xfId="25698" hidden="1"/>
    <cellStyle name="Título 1 4" xfId="26978" hidden="1"/>
    <cellStyle name="Título 1 4" xfId="22369" hidden="1"/>
    <cellStyle name="Título 1 4" xfId="26364" hidden="1"/>
    <cellStyle name="Título 1 4" xfId="27944" hidden="1"/>
    <cellStyle name="Título 1 4" xfId="23593" hidden="1"/>
    <cellStyle name="Título 1 4" xfId="23316" hidden="1"/>
    <cellStyle name="Título 1 4" xfId="27885" hidden="1"/>
    <cellStyle name="Título 1 4" xfId="27958" hidden="1"/>
    <cellStyle name="Título 1 4" xfId="21811" hidden="1"/>
    <cellStyle name="Título 1 4" xfId="23140" hidden="1"/>
    <cellStyle name="Título 1 4" xfId="24498" hidden="1"/>
    <cellStyle name="Título 1 4" xfId="23046" hidden="1"/>
    <cellStyle name="Título 1 4" xfId="23150" hidden="1"/>
    <cellStyle name="Título 1 4" xfId="22048" hidden="1"/>
    <cellStyle name="Título 1 4" xfId="23045" hidden="1"/>
    <cellStyle name="Título 1 4" xfId="22458" hidden="1"/>
    <cellStyle name="Título 1 4" xfId="26966" hidden="1"/>
    <cellStyle name="Título 1 4" xfId="26469" hidden="1"/>
    <cellStyle name="Título 1 4" xfId="25663" hidden="1"/>
    <cellStyle name="Título 1 4" xfId="25931" hidden="1"/>
    <cellStyle name="Título 1 4" xfId="25154" hidden="1"/>
    <cellStyle name="Título 1 4" xfId="25856" hidden="1"/>
    <cellStyle name="Título 1 4" xfId="26390" hidden="1"/>
    <cellStyle name="Título 1 4" xfId="23840" hidden="1"/>
    <cellStyle name="Título 1 4" xfId="22597" hidden="1"/>
    <cellStyle name="Título 1 4" xfId="27005" hidden="1"/>
    <cellStyle name="Título 1 4" xfId="22316" hidden="1"/>
    <cellStyle name="Título 1 4" xfId="23908" hidden="1"/>
    <cellStyle name="Título 1 4" xfId="25537" hidden="1"/>
    <cellStyle name="Título 1 4" xfId="27016" hidden="1"/>
    <cellStyle name="Título 1 4" xfId="22400" hidden="1"/>
    <cellStyle name="Título 1 4" xfId="23979" hidden="1"/>
    <cellStyle name="Título 1 4" xfId="25869" hidden="1"/>
    <cellStyle name="Título 1 4" xfId="22952" hidden="1"/>
    <cellStyle name="Título 1 4" xfId="22428" hidden="1"/>
    <cellStyle name="Título 1 4" xfId="25875" hidden="1"/>
    <cellStyle name="Título 1 4" xfId="23633" hidden="1"/>
    <cellStyle name="Título 1 4" xfId="28078" hidden="1"/>
    <cellStyle name="Título 1 4" xfId="26393" hidden="1"/>
    <cellStyle name="Título 1 4" xfId="23888" hidden="1"/>
    <cellStyle name="Título 1 4" xfId="27272" hidden="1"/>
    <cellStyle name="Título 1 4" xfId="26613" hidden="1"/>
    <cellStyle name="Título 1 4" xfId="30713" hidden="1"/>
    <cellStyle name="Título 1 4" xfId="27919" hidden="1"/>
    <cellStyle name="Título 1 4" xfId="26936" hidden="1"/>
    <cellStyle name="Título 1 4" xfId="25742" hidden="1"/>
    <cellStyle name="Título 1 4" xfId="22221" hidden="1"/>
    <cellStyle name="Título 1 4" xfId="23022" hidden="1"/>
    <cellStyle name="Título 1 4" xfId="23957" hidden="1"/>
    <cellStyle name="Título 1 4" xfId="26387" hidden="1"/>
    <cellStyle name="Título 1 4" xfId="21810" hidden="1"/>
    <cellStyle name="Título 1 4" xfId="33526" hidden="1"/>
    <cellStyle name="Título 1 4" xfId="33535" hidden="1"/>
    <cellStyle name="Título 1 4" xfId="33544" hidden="1"/>
    <cellStyle name="Título 1 4" xfId="33552" hidden="1"/>
    <cellStyle name="Título 1 4" xfId="33562" hidden="1"/>
    <cellStyle name="Título 1 4" xfId="33528" hidden="1"/>
    <cellStyle name="Título 1 4" xfId="33555" hidden="1"/>
    <cellStyle name="Título 1 4" xfId="33515" hidden="1"/>
    <cellStyle name="Título 1 4" xfId="33574" hidden="1"/>
    <cellStyle name="Título 1 4" xfId="33797" hidden="1"/>
    <cellStyle name="Título 1 4" xfId="33806" hidden="1"/>
    <cellStyle name="Título 1 4" xfId="33815" hidden="1"/>
    <cellStyle name="Título 1 4" xfId="33823" hidden="1"/>
    <cellStyle name="Título 1 4" xfId="33833" hidden="1"/>
    <cellStyle name="Título 1 4" xfId="33799" hidden="1"/>
    <cellStyle name="Título 1 4" xfId="33826" hidden="1"/>
    <cellStyle name="Título 1 4" xfId="33786" hidden="1"/>
    <cellStyle name="Título 1 4" xfId="33845" hidden="1"/>
    <cellStyle name="Título 1 4" xfId="33724" hidden="1"/>
    <cellStyle name="Título 1 4" xfId="33633" hidden="1"/>
    <cellStyle name="Título 1 4" xfId="33629" hidden="1"/>
    <cellStyle name="Título 1 4" xfId="33655" hidden="1"/>
    <cellStyle name="Título 1 4" xfId="33650" hidden="1"/>
    <cellStyle name="Título 1 4" xfId="33699" hidden="1"/>
    <cellStyle name="Título 1 4" xfId="33621" hidden="1"/>
    <cellStyle name="Título 1 4" xfId="33761" hidden="1"/>
    <cellStyle name="Título 1 4" xfId="33883" hidden="1"/>
    <cellStyle name="Título 1 4" xfId="33636" hidden="1"/>
    <cellStyle name="Título 1 4" xfId="33684" hidden="1"/>
    <cellStyle name="Título 1 4" xfId="33662" hidden="1"/>
    <cellStyle name="Título 1 4" xfId="33620" hidden="1"/>
    <cellStyle name="Título 1 4" xfId="33599" hidden="1"/>
    <cellStyle name="Título 1 4" xfId="33702" hidden="1"/>
    <cellStyle name="Título 1 4" xfId="33673" hidden="1"/>
    <cellStyle name="Título 1 4" xfId="33708" hidden="1"/>
    <cellStyle name="Título 1 4" xfId="33885" hidden="1"/>
    <cellStyle name="Título 1 4" xfId="28409" hidden="1"/>
    <cellStyle name="Título 1 4" xfId="25223" hidden="1"/>
    <cellStyle name="Título 1 4" xfId="25501" hidden="1"/>
    <cellStyle name="Título 1 4" xfId="26361" hidden="1"/>
    <cellStyle name="Título 1 4" xfId="25786" hidden="1"/>
    <cellStyle name="Título 1 4" xfId="25419" hidden="1"/>
    <cellStyle name="Título 1 4" xfId="26879" hidden="1"/>
    <cellStyle name="Título 1 4" xfId="23852" hidden="1"/>
    <cellStyle name="Título 1 4" xfId="23072" hidden="1"/>
    <cellStyle name="Título 1 4" xfId="23618" hidden="1"/>
    <cellStyle name="Título 1 4" xfId="27943" hidden="1"/>
    <cellStyle name="Título 1 4" xfId="21887" hidden="1"/>
    <cellStyle name="Título 1 4" xfId="26695" hidden="1"/>
    <cellStyle name="Título 1 4" xfId="25532" hidden="1"/>
    <cellStyle name="Título 1 4" xfId="22450" hidden="1"/>
    <cellStyle name="Título 1 4" xfId="26763" hidden="1"/>
    <cellStyle name="Título 1 4" xfId="22044" hidden="1"/>
    <cellStyle name="Título 1 4" xfId="33892" hidden="1"/>
    <cellStyle name="Título 1 4" xfId="34115" hidden="1"/>
    <cellStyle name="Título 1 4" xfId="34124" hidden="1"/>
    <cellStyle name="Título 1 4" xfId="34133" hidden="1"/>
    <cellStyle name="Título 1 4" xfId="34141" hidden="1"/>
    <cellStyle name="Título 1 4" xfId="34151" hidden="1"/>
    <cellStyle name="Título 1 4" xfId="34117" hidden="1"/>
    <cellStyle name="Título 1 4" xfId="34144" hidden="1"/>
    <cellStyle name="Título 1 4" xfId="34104" hidden="1"/>
    <cellStyle name="Título 1 4" xfId="34163" hidden="1"/>
    <cellStyle name="Título 1 4" xfId="34042" hidden="1"/>
    <cellStyle name="Título 1 4" xfId="33951" hidden="1"/>
    <cellStyle name="Título 1 4" xfId="33947" hidden="1"/>
    <cellStyle name="Título 1 4" xfId="33973" hidden="1"/>
    <cellStyle name="Título 1 4" xfId="33968" hidden="1"/>
    <cellStyle name="Título 1 4" xfId="34017" hidden="1"/>
    <cellStyle name="Título 1 4" xfId="33939" hidden="1"/>
    <cellStyle name="Título 1 4" xfId="34079" hidden="1"/>
    <cellStyle name="Título 1 4" xfId="34201" hidden="1"/>
    <cellStyle name="Título 1 4" xfId="33954" hidden="1"/>
    <cellStyle name="Título 1 4" xfId="34002" hidden="1"/>
    <cellStyle name="Título 1 4" xfId="33980" hidden="1"/>
    <cellStyle name="Título 1 4" xfId="33938" hidden="1"/>
    <cellStyle name="Título 1 4" xfId="33917" hidden="1"/>
    <cellStyle name="Título 1 4" xfId="34020" hidden="1"/>
    <cellStyle name="Título 1 4" xfId="33991" hidden="1"/>
    <cellStyle name="Título 1 4" xfId="34026" hidden="1"/>
    <cellStyle name="Título 1 4" xfId="34203" hidden="1"/>
    <cellStyle name="Título 1 4" xfId="34232" hidden="1"/>
    <cellStyle name="Título 1 4" xfId="34241" hidden="1"/>
    <cellStyle name="Título 1 4" xfId="34250" hidden="1"/>
    <cellStyle name="Título 1 4" xfId="34258" hidden="1"/>
    <cellStyle name="Título 1 4" xfId="34268" hidden="1"/>
    <cellStyle name="Título 1 4" xfId="34234" hidden="1"/>
    <cellStyle name="Título 1 4" xfId="34261" hidden="1"/>
    <cellStyle name="Título 1 4" xfId="34221" hidden="1"/>
    <cellStyle name="Título 1 4" xfId="34280" hidden="1"/>
    <cellStyle name="Título 1 4" xfId="34334" hidden="1"/>
    <cellStyle name="Título 1 4" xfId="34343" hidden="1"/>
    <cellStyle name="Título 1 4" xfId="34352" hidden="1"/>
    <cellStyle name="Título 1 4" xfId="34360" hidden="1"/>
    <cellStyle name="Título 1 4" xfId="34370" hidden="1"/>
    <cellStyle name="Título 1 4" xfId="34336" hidden="1"/>
    <cellStyle name="Título 1 4" xfId="34363" hidden="1"/>
    <cellStyle name="Título 1 4" xfId="34323" hidden="1"/>
    <cellStyle name="Título 1 4" xfId="34382" hidden="1"/>
    <cellStyle name="Título 1 4" xfId="34605" hidden="1"/>
    <cellStyle name="Título 1 4" xfId="34614" hidden="1"/>
    <cellStyle name="Título 1 4" xfId="34623" hidden="1"/>
    <cellStyle name="Título 1 4" xfId="34631" hidden="1"/>
    <cellStyle name="Título 1 4" xfId="34641" hidden="1"/>
    <cellStyle name="Título 1 4" xfId="34607" hidden="1"/>
    <cellStyle name="Título 1 4" xfId="34634" hidden="1"/>
    <cellStyle name="Título 1 4" xfId="34594" hidden="1"/>
    <cellStyle name="Título 1 4" xfId="34653" hidden="1"/>
    <cellStyle name="Título 1 4" xfId="34532" hidden="1"/>
    <cellStyle name="Título 1 4" xfId="34441" hidden="1"/>
    <cellStyle name="Título 1 4" xfId="34437" hidden="1"/>
    <cellStyle name="Título 1 4" xfId="34463" hidden="1"/>
    <cellStyle name="Título 1 4" xfId="34458" hidden="1"/>
    <cellStyle name="Título 1 4" xfId="34507" hidden="1"/>
    <cellStyle name="Título 1 4" xfId="34429" hidden="1"/>
    <cellStyle name="Título 1 4" xfId="34569" hidden="1"/>
    <cellStyle name="Título 1 4" xfId="34691" hidden="1"/>
    <cellStyle name="Título 1 4" xfId="34444" hidden="1"/>
    <cellStyle name="Título 1 4" xfId="34492" hidden="1"/>
    <cellStyle name="Título 1 4" xfId="34470" hidden="1"/>
    <cellStyle name="Título 1 4" xfId="34428" hidden="1"/>
    <cellStyle name="Título 1 4" xfId="34407" hidden="1"/>
    <cellStyle name="Título 1 4" xfId="34510" hidden="1"/>
    <cellStyle name="Título 1 4" xfId="34481" hidden="1"/>
    <cellStyle name="Título 1 4" xfId="34516" hidden="1"/>
    <cellStyle name="Título 1 4" xfId="34693" hidden="1"/>
    <cellStyle name="Título 1 4" xfId="34722" hidden="1"/>
    <cellStyle name="Título 1 4" xfId="34731" hidden="1"/>
    <cellStyle name="Título 1 4" xfId="34740" hidden="1"/>
    <cellStyle name="Título 1 4" xfId="34748" hidden="1"/>
    <cellStyle name="Título 1 4" xfId="34758" hidden="1"/>
    <cellStyle name="Título 1 4" xfId="34724" hidden="1"/>
    <cellStyle name="Título 1 4" xfId="34751" hidden="1"/>
    <cellStyle name="Título 1 4" xfId="34711" hidden="1"/>
    <cellStyle name="Título 1 4" xfId="34770" hidden="1"/>
    <cellStyle name="Título 1 4" xfId="34824" hidden="1"/>
    <cellStyle name="Título 1 4" xfId="34833" hidden="1"/>
    <cellStyle name="Título 1 4" xfId="34842" hidden="1"/>
    <cellStyle name="Título 1 4" xfId="34850" hidden="1"/>
    <cellStyle name="Título 1 4" xfId="34860" hidden="1"/>
    <cellStyle name="Título 1 4" xfId="34826" hidden="1"/>
    <cellStyle name="Título 1 4" xfId="34853" hidden="1"/>
    <cellStyle name="Título 1 4" xfId="34813" hidden="1"/>
    <cellStyle name="Título 1 4" xfId="34872" hidden="1"/>
    <cellStyle name="Título 1 4" xfId="35095" hidden="1"/>
    <cellStyle name="Título 1 4" xfId="35104" hidden="1"/>
    <cellStyle name="Título 1 4" xfId="35113" hidden="1"/>
    <cellStyle name="Título 1 4" xfId="35121" hidden="1"/>
    <cellStyle name="Título 1 4" xfId="35131" hidden="1"/>
    <cellStyle name="Título 1 4" xfId="35097" hidden="1"/>
    <cellStyle name="Título 1 4" xfId="35124" hidden="1"/>
    <cellStyle name="Título 1 4" xfId="35084" hidden="1"/>
    <cellStyle name="Título 1 4" xfId="35143" hidden="1"/>
    <cellStyle name="Título 1 4" xfId="35022" hidden="1"/>
    <cellStyle name="Título 1 4" xfId="34931" hidden="1"/>
    <cellStyle name="Título 1 4" xfId="34927" hidden="1"/>
    <cellStyle name="Título 1 4" xfId="34953" hidden="1"/>
    <cellStyle name="Título 1 4" xfId="34948" hidden="1"/>
    <cellStyle name="Título 1 4" xfId="34997" hidden="1"/>
    <cellStyle name="Título 1 4" xfId="34919" hidden="1"/>
    <cellStyle name="Título 1 4" xfId="35059" hidden="1"/>
    <cellStyle name="Título 1 4" xfId="35181" hidden="1"/>
    <cellStyle name="Título 1 4" xfId="34934" hidden="1"/>
    <cellStyle name="Título 1 4" xfId="34982" hidden="1"/>
    <cellStyle name="Título 1 4" xfId="34960" hidden="1"/>
    <cellStyle name="Título 1 4" xfId="34918" hidden="1"/>
    <cellStyle name="Título 1 4" xfId="34897" hidden="1"/>
    <cellStyle name="Título 1 4" xfId="35000" hidden="1"/>
    <cellStyle name="Título 1 4" xfId="34971" hidden="1"/>
    <cellStyle name="Título 1 4" xfId="35006" hidden="1"/>
    <cellStyle name="Título 1 4" xfId="35183" hidden="1"/>
    <cellStyle name="Título 1 4" xfId="35212" hidden="1"/>
    <cellStyle name="Título 1 4" xfId="35221" hidden="1"/>
    <cellStyle name="Título 1 4" xfId="35230" hidden="1"/>
    <cellStyle name="Título 1 4" xfId="35238" hidden="1"/>
    <cellStyle name="Título 1 4" xfId="35248" hidden="1"/>
    <cellStyle name="Título 1 4" xfId="35214" hidden="1"/>
    <cellStyle name="Título 1 4" xfId="35241" hidden="1"/>
    <cellStyle name="Título 1 4" xfId="35201" hidden="1"/>
    <cellStyle name="Título 1 4" xfId="35260" hidden="1"/>
    <cellStyle name="Título 1 4" xfId="35314" hidden="1"/>
    <cellStyle name="Título 1 4" xfId="35323" hidden="1"/>
    <cellStyle name="Título 1 4" xfId="35332" hidden="1"/>
    <cellStyle name="Título 1 4" xfId="35340" hidden="1"/>
    <cellStyle name="Título 1 4" xfId="35350" hidden="1"/>
    <cellStyle name="Título 1 4" xfId="35316" hidden="1"/>
    <cellStyle name="Título 1 4" xfId="35343" hidden="1"/>
    <cellStyle name="Título 1 4" xfId="35303" hidden="1"/>
    <cellStyle name="Título 1 4" xfId="35362" hidden="1"/>
    <cellStyle name="Título 1 4" xfId="35585" hidden="1"/>
    <cellStyle name="Título 1 4" xfId="35594" hidden="1"/>
    <cellStyle name="Título 1 4" xfId="35603" hidden="1"/>
    <cellStyle name="Título 1 4" xfId="35611" hidden="1"/>
    <cellStyle name="Título 1 4" xfId="35621" hidden="1"/>
    <cellStyle name="Título 1 4" xfId="35587" hidden="1"/>
    <cellStyle name="Título 1 4" xfId="35614" hidden="1"/>
    <cellStyle name="Título 1 4" xfId="35574" hidden="1"/>
    <cellStyle name="Título 1 4" xfId="35633" hidden="1"/>
    <cellStyle name="Título 1 4" xfId="35512" hidden="1"/>
    <cellStyle name="Título 1 4" xfId="35421" hidden="1"/>
    <cellStyle name="Título 1 4" xfId="35417" hidden="1"/>
    <cellStyle name="Título 1 4" xfId="35443" hidden="1"/>
    <cellStyle name="Título 1 4" xfId="35438" hidden="1"/>
    <cellStyle name="Título 1 4" xfId="35487" hidden="1"/>
    <cellStyle name="Título 1 4" xfId="35409" hidden="1"/>
    <cellStyle name="Título 1 4" xfId="35549" hidden="1"/>
    <cellStyle name="Título 1 4" xfId="35671" hidden="1"/>
    <cellStyle name="Título 1 4" xfId="35424" hidden="1"/>
    <cellStyle name="Título 1 4" xfId="35472" hidden="1"/>
    <cellStyle name="Título 1 4" xfId="35450" hidden="1"/>
    <cellStyle name="Título 1 4" xfId="35408" hidden="1"/>
    <cellStyle name="Título 1 4" xfId="35387" hidden="1"/>
    <cellStyle name="Título 1 4" xfId="35490" hidden="1"/>
    <cellStyle name="Título 1 4" xfId="35461" hidden="1"/>
    <cellStyle name="Título 1 4" xfId="35496" hidden="1"/>
    <cellStyle name="Título 1 4" xfId="35673" hidden="1"/>
    <cellStyle name="Título 1 4" xfId="35702" hidden="1"/>
    <cellStyle name="Título 1 4" xfId="35711" hidden="1"/>
    <cellStyle name="Título 1 4" xfId="35720" hidden="1"/>
    <cellStyle name="Título 1 4" xfId="35728" hidden="1"/>
    <cellStyle name="Título 1 4" xfId="35738" hidden="1"/>
    <cellStyle name="Título 1 4" xfId="35704" hidden="1"/>
    <cellStyle name="Título 1 4" xfId="35731" hidden="1"/>
    <cellStyle name="Título 1 4" xfId="35691" hidden="1"/>
    <cellStyle name="Título 1 4" xfId="35750" hidden="1"/>
    <cellStyle name="Título 1 4" xfId="35804" hidden="1"/>
    <cellStyle name="Título 1 4" xfId="35813" hidden="1"/>
    <cellStyle name="Título 1 4" xfId="35822" hidden="1"/>
    <cellStyle name="Título 1 4" xfId="35830" hidden="1"/>
    <cellStyle name="Título 1 4" xfId="35840" hidden="1"/>
    <cellStyle name="Título 1 4" xfId="35806" hidden="1"/>
    <cellStyle name="Título 1 4" xfId="35833" hidden="1"/>
    <cellStyle name="Título 1 4" xfId="35793" hidden="1"/>
    <cellStyle name="Título 1 4" xfId="35852" hidden="1"/>
    <cellStyle name="Título 1 4" xfId="36075" hidden="1"/>
    <cellStyle name="Título 1 4" xfId="36084" hidden="1"/>
    <cellStyle name="Título 1 4" xfId="36093" hidden="1"/>
    <cellStyle name="Título 1 4" xfId="36101" hidden="1"/>
    <cellStyle name="Título 1 4" xfId="36111" hidden="1"/>
    <cellStyle name="Título 1 4" xfId="36077" hidden="1"/>
    <cellStyle name="Título 1 4" xfId="36104" hidden="1"/>
    <cellStyle name="Título 1 4" xfId="36064" hidden="1"/>
    <cellStyle name="Título 1 4" xfId="36123" hidden="1"/>
    <cellStyle name="Título 1 4" xfId="36002" hidden="1"/>
    <cellStyle name="Título 1 4" xfId="35911" hidden="1"/>
    <cellStyle name="Título 1 4" xfId="35907" hidden="1"/>
    <cellStyle name="Título 1 4" xfId="35933" hidden="1"/>
    <cellStyle name="Título 1 4" xfId="35928" hidden="1"/>
    <cellStyle name="Título 1 4" xfId="35977" hidden="1"/>
    <cellStyle name="Título 1 4" xfId="35899" hidden="1"/>
    <cellStyle name="Título 1 4" xfId="36039" hidden="1"/>
    <cellStyle name="Título 1 4" xfId="36161" hidden="1"/>
    <cellStyle name="Título 1 4" xfId="35914" hidden="1"/>
    <cellStyle name="Título 1 4" xfId="35962" hidden="1"/>
    <cellStyle name="Título 1 4" xfId="35940" hidden="1"/>
    <cellStyle name="Título 1 4" xfId="35898" hidden="1"/>
    <cellStyle name="Título 1 4" xfId="35877" hidden="1"/>
    <cellStyle name="Título 1 4" xfId="35980" hidden="1"/>
    <cellStyle name="Título 1 4" xfId="35951" hidden="1"/>
    <cellStyle name="Título 1 4" xfId="35986" hidden="1"/>
    <cellStyle name="Título 1 4" xfId="36163" hidden="1"/>
    <cellStyle name="Título 1 4" xfId="33495" hidden="1"/>
    <cellStyle name="Título 1 4" xfId="26791" hidden="1"/>
    <cellStyle name="Título 1 4" xfId="25624" hidden="1"/>
    <cellStyle name="Título 1 4" xfId="26778" hidden="1"/>
    <cellStyle name="Título 1 4" xfId="27203" hidden="1"/>
    <cellStyle name="Título 1 4" xfId="27850" hidden="1"/>
    <cellStyle name="Título 1 4" xfId="26974" hidden="1"/>
    <cellStyle name="Título 1 4" xfId="27158" hidden="1"/>
    <cellStyle name="Título 1 4" xfId="25199" hidden="1"/>
    <cellStyle name="Título 1 4" xfId="30730" hidden="1"/>
    <cellStyle name="Título 1 4" xfId="31182" hidden="1"/>
    <cellStyle name="Título 1 4" xfId="25638" hidden="1"/>
    <cellStyle name="Título 1 4" xfId="25217" hidden="1"/>
    <cellStyle name="Título 1 4" xfId="26332" hidden="1"/>
    <cellStyle name="Título 1 4" xfId="21870" hidden="1"/>
    <cellStyle name="Título 1 4" xfId="27221" hidden="1"/>
    <cellStyle name="Título 1 4" xfId="27883" hidden="1"/>
    <cellStyle name="Título 1 4" xfId="25898" hidden="1"/>
    <cellStyle name="Título 1 4" xfId="22296" hidden="1"/>
    <cellStyle name="Título 1 4" xfId="25603" hidden="1"/>
    <cellStyle name="Título 1 4" xfId="25688" hidden="1"/>
    <cellStyle name="Título 1 4" xfId="26004" hidden="1"/>
    <cellStyle name="Título 1 4" xfId="23252" hidden="1"/>
    <cellStyle name="Título 1 4" xfId="26257" hidden="1"/>
    <cellStyle name="Título 1 4" xfId="27276" hidden="1"/>
    <cellStyle name="Título 1 4" xfId="26964" hidden="1"/>
    <cellStyle name="Título 1 4" xfId="30872" hidden="1"/>
    <cellStyle name="Título 1 4" xfId="23422" hidden="1"/>
    <cellStyle name="Título 1 4" xfId="31186" hidden="1"/>
    <cellStyle name="Título 1 4" xfId="25910" hidden="1"/>
    <cellStyle name="Título 1 4" xfId="27861" hidden="1"/>
    <cellStyle name="Título 1 4" xfId="25377" hidden="1"/>
    <cellStyle name="Título 1 4" xfId="23321" hidden="1"/>
    <cellStyle name="Título 1 4" xfId="26824" hidden="1"/>
    <cellStyle name="Título 1 4" xfId="23176" hidden="1"/>
    <cellStyle name="Título 1 4" xfId="23929" hidden="1"/>
    <cellStyle name="Título 1 4" xfId="24167" hidden="1"/>
    <cellStyle name="Título 1 4" xfId="25329" hidden="1"/>
    <cellStyle name="Título 1 4" xfId="31188" hidden="1"/>
    <cellStyle name="Título 1 4" xfId="23306" hidden="1"/>
    <cellStyle name="Título 1 4" xfId="24136" hidden="1"/>
    <cellStyle name="Título 1 4" xfId="25741" hidden="1"/>
    <cellStyle name="Título 1 4" xfId="26713" hidden="1"/>
    <cellStyle name="Título 1 4" xfId="26754" hidden="1"/>
    <cellStyle name="Título 1 4" xfId="30779" hidden="1"/>
    <cellStyle name="Título 1 4" xfId="26752" hidden="1"/>
    <cellStyle name="Título 1 4" xfId="30702" hidden="1"/>
    <cellStyle name="Título 1 4" xfId="23820" hidden="1"/>
    <cellStyle name="Título 1 4" xfId="22749" hidden="1"/>
    <cellStyle name="Título 1 4" xfId="26324" hidden="1"/>
    <cellStyle name="Título 1 4" xfId="22935" hidden="1"/>
    <cellStyle name="Título 1 4" xfId="25131" hidden="1"/>
    <cellStyle name="Título 1 4" xfId="26660" hidden="1"/>
    <cellStyle name="Título 1 4" xfId="25328" hidden="1"/>
    <cellStyle name="Título 1 4" xfId="26399" hidden="1"/>
    <cellStyle name="Título 1 4" xfId="23560" hidden="1"/>
    <cellStyle name="Título 1 4" xfId="23712" hidden="1"/>
    <cellStyle name="Título 1 4" xfId="25116" hidden="1"/>
    <cellStyle name="Título 1 4" xfId="25767" hidden="1"/>
    <cellStyle name="Título 1 4" xfId="26032" hidden="1"/>
    <cellStyle name="Título 1 4" xfId="15941" hidden="1"/>
    <cellStyle name="Título 1 4" xfId="24010" hidden="1"/>
    <cellStyle name="Título 1 4" xfId="26022" hidden="1"/>
    <cellStyle name="Título 1 4" xfId="21839" hidden="1"/>
    <cellStyle name="Título 1 4" xfId="27959" hidden="1"/>
    <cellStyle name="Título 1 4" xfId="23914" hidden="1"/>
    <cellStyle name="Título 1 4" xfId="22110" hidden="1"/>
    <cellStyle name="Título 1 4" xfId="27109" hidden="1"/>
    <cellStyle name="Título 1 4" xfId="21926" hidden="1"/>
    <cellStyle name="Título 1 4" xfId="27341" hidden="1"/>
    <cellStyle name="Título 1 4" xfId="24168" hidden="1"/>
    <cellStyle name="Título 1 4" xfId="25245" hidden="1"/>
    <cellStyle name="Título 1 4" xfId="28093" hidden="1"/>
    <cellStyle name="Título 1 4" xfId="26105" hidden="1"/>
    <cellStyle name="Título 1 4" xfId="23974" hidden="1"/>
    <cellStyle name="Título 1 4" xfId="25052" hidden="1"/>
    <cellStyle name="Título 1 4" xfId="21813" hidden="1"/>
    <cellStyle name="Título 1 4" xfId="30769" hidden="1"/>
    <cellStyle name="Título 1 4" xfId="26655" hidden="1"/>
    <cellStyle name="Título 1 4" xfId="24000" hidden="1"/>
    <cellStyle name="Título 1 4" xfId="23043" hidden="1"/>
    <cellStyle name="Título 1 4" xfId="25903" hidden="1"/>
    <cellStyle name="Título 1 4" xfId="25730" hidden="1"/>
    <cellStyle name="Título 1 4" xfId="25540" hidden="1"/>
    <cellStyle name="Título 1 4" xfId="22555" hidden="1"/>
    <cellStyle name="Título 1 4" xfId="25166" hidden="1"/>
    <cellStyle name="Título 1 4" xfId="23609" hidden="1"/>
    <cellStyle name="Título 1 4" xfId="22788" hidden="1"/>
    <cellStyle name="Título 1 4" xfId="30726" hidden="1"/>
    <cellStyle name="Título 1 4" xfId="23174" hidden="1"/>
    <cellStyle name="Título 1 4" xfId="33485" hidden="1"/>
    <cellStyle name="Título 1 4" xfId="25662" hidden="1"/>
    <cellStyle name="Título 1 4" xfId="26237" hidden="1"/>
    <cellStyle name="Título 1 4" xfId="24017" hidden="1"/>
    <cellStyle name="Título 1 4" xfId="28091" hidden="1"/>
    <cellStyle name="Título 1 4" xfId="27975" hidden="1"/>
    <cellStyle name="Título 1 4" xfId="23325" hidden="1"/>
    <cellStyle name="Título 1 4" xfId="25927" hidden="1"/>
    <cellStyle name="Título 1 4" xfId="27829" hidden="1"/>
    <cellStyle name="Título 1 4" xfId="36192" hidden="1"/>
    <cellStyle name="Título 1 4" xfId="36201" hidden="1"/>
    <cellStyle name="Título 1 4" xfId="36210" hidden="1"/>
    <cellStyle name="Título 1 4" xfId="36218" hidden="1"/>
    <cellStyle name="Título 1 4" xfId="36228" hidden="1"/>
    <cellStyle name="Título 1 4" xfId="36194" hidden="1"/>
    <cellStyle name="Título 1 4" xfId="36221" hidden="1"/>
    <cellStyle name="Título 1 4" xfId="36181" hidden="1"/>
    <cellStyle name="Título 1 4" xfId="36240" hidden="1"/>
    <cellStyle name="Título 1 4" xfId="36463" hidden="1"/>
    <cellStyle name="Título 1 4" xfId="36472" hidden="1"/>
    <cellStyle name="Título 1 4" xfId="36481" hidden="1"/>
    <cellStyle name="Título 1 4" xfId="36489" hidden="1"/>
    <cellStyle name="Título 1 4" xfId="36499" hidden="1"/>
    <cellStyle name="Título 1 4" xfId="36465" hidden="1"/>
    <cellStyle name="Título 1 4" xfId="36492" hidden="1"/>
    <cellStyle name="Título 1 4" xfId="36452" hidden="1"/>
    <cellStyle name="Título 1 4" xfId="36511" hidden="1"/>
    <cellStyle name="Título 1 4" xfId="36390" hidden="1"/>
    <cellStyle name="Título 1 4" xfId="36299" hidden="1"/>
    <cellStyle name="Título 1 4" xfId="36295" hidden="1"/>
    <cellStyle name="Título 1 4" xfId="36321" hidden="1"/>
    <cellStyle name="Título 1 4" xfId="36316" hidden="1"/>
    <cellStyle name="Título 1 4" xfId="36365" hidden="1"/>
    <cellStyle name="Título 1 4" xfId="36287" hidden="1"/>
    <cellStyle name="Título 1 4" xfId="36427" hidden="1"/>
    <cellStyle name="Título 1 4" xfId="36549" hidden="1"/>
    <cellStyle name="Título 1 4" xfId="36302" hidden="1"/>
    <cellStyle name="Título 1 4" xfId="36350" hidden="1"/>
    <cellStyle name="Título 1 4" xfId="36328" hidden="1"/>
    <cellStyle name="Título 1 4" xfId="36286" hidden="1"/>
    <cellStyle name="Título 1 4" xfId="36265" hidden="1"/>
    <cellStyle name="Título 1 4" xfId="36368" hidden="1"/>
    <cellStyle name="Título 1 4" xfId="36339" hidden="1"/>
    <cellStyle name="Título 1 4" xfId="36374" hidden="1"/>
    <cellStyle name="Título 1 4" xfId="36551" hidden="1"/>
    <cellStyle name="Título 1 4" xfId="31197" hidden="1"/>
    <cellStyle name="Título 1 4" xfId="23571" hidden="1"/>
    <cellStyle name="Título 1 4" xfId="21943" hidden="1"/>
    <cellStyle name="Título 1 4" xfId="23836" hidden="1"/>
    <cellStyle name="Título 1 4" xfId="23413" hidden="1"/>
    <cellStyle name="Título 1 4" xfId="25156" hidden="1"/>
    <cellStyle name="Título 1 4" xfId="24499" hidden="1"/>
    <cellStyle name="Título 1 4" xfId="23247" hidden="1"/>
    <cellStyle name="Título 1 4" xfId="22103" hidden="1"/>
    <cellStyle name="Título 1 4" xfId="27216" hidden="1"/>
    <cellStyle name="Título 1 4" xfId="27345" hidden="1"/>
    <cellStyle name="Título 1 4" xfId="22688" hidden="1"/>
    <cellStyle name="Título 1 4" xfId="26788" hidden="1"/>
    <cellStyle name="Título 1 4" xfId="22461" hidden="1"/>
    <cellStyle name="Título 1 4" xfId="22298" hidden="1"/>
    <cellStyle name="Título 1 4" xfId="21826" hidden="1"/>
    <cellStyle name="Título 1 4" xfId="24502" hidden="1"/>
    <cellStyle name="Título 1 4" xfId="36558" hidden="1"/>
    <cellStyle name="Título 1 4" xfId="36781" hidden="1"/>
    <cellStyle name="Título 1 4" xfId="36790" hidden="1"/>
    <cellStyle name="Título 1 4" xfId="36799" hidden="1"/>
    <cellStyle name="Título 1 4" xfId="36807" hidden="1"/>
    <cellStyle name="Título 1 4" xfId="36817" hidden="1"/>
    <cellStyle name="Título 1 4" xfId="36783" hidden="1"/>
    <cellStyle name="Título 1 4" xfId="36810" hidden="1"/>
    <cellStyle name="Título 1 4" xfId="36770" hidden="1"/>
    <cellStyle name="Título 1 4" xfId="36829" hidden="1"/>
    <cellStyle name="Título 1 4" xfId="36708" hidden="1"/>
    <cellStyle name="Título 1 4" xfId="36617" hidden="1"/>
    <cellStyle name="Título 1 4" xfId="36613" hidden="1"/>
    <cellStyle name="Título 1 4" xfId="36639" hidden="1"/>
    <cellStyle name="Título 1 4" xfId="36634" hidden="1"/>
    <cellStyle name="Título 1 4" xfId="36683" hidden="1"/>
    <cellStyle name="Título 1 4" xfId="36605" hidden="1"/>
    <cellStyle name="Título 1 4" xfId="36745" hidden="1"/>
    <cellStyle name="Título 1 4" xfId="36867" hidden="1"/>
    <cellStyle name="Título 1 4" xfId="36620" hidden="1"/>
    <cellStyle name="Título 1 4" xfId="36668" hidden="1"/>
    <cellStyle name="Título 1 4" xfId="36646" hidden="1"/>
    <cellStyle name="Título 1 4" xfId="36604" hidden="1"/>
    <cellStyle name="Título 1 4" xfId="36583" hidden="1"/>
    <cellStyle name="Título 1 4" xfId="36686" hidden="1"/>
    <cellStyle name="Título 1 4" xfId="36657" hidden="1"/>
    <cellStyle name="Título 1 4" xfId="36692" hidden="1"/>
    <cellStyle name="Título 1 4" xfId="36869" hidden="1"/>
    <cellStyle name="Título 1 4" xfId="36898" hidden="1"/>
    <cellStyle name="Título 1 4" xfId="36907" hidden="1"/>
    <cellStyle name="Título 1 4" xfId="36916" hidden="1"/>
    <cellStyle name="Título 1 4" xfId="36924" hidden="1"/>
    <cellStyle name="Título 1 4" xfId="36934" hidden="1"/>
    <cellStyle name="Título 1 4" xfId="36900" hidden="1"/>
    <cellStyle name="Título 1 4" xfId="36927" hidden="1"/>
    <cellStyle name="Título 1 4" xfId="36887" hidden="1"/>
    <cellStyle name="Título 1 4" xfId="36946" hidden="1"/>
    <cellStyle name="Título 1 4" xfId="37000" hidden="1"/>
    <cellStyle name="Título 1 4" xfId="37009" hidden="1"/>
    <cellStyle name="Título 1 4" xfId="37018" hidden="1"/>
    <cellStyle name="Título 1 4" xfId="37026" hidden="1"/>
    <cellStyle name="Título 1 4" xfId="37036" hidden="1"/>
    <cellStyle name="Título 1 4" xfId="37002" hidden="1"/>
    <cellStyle name="Título 1 4" xfId="37029" hidden="1"/>
    <cellStyle name="Título 1 4" xfId="36989" hidden="1"/>
    <cellStyle name="Título 1 4" xfId="37048" hidden="1"/>
    <cellStyle name="Título 1 4" xfId="37271" hidden="1"/>
    <cellStyle name="Título 1 4" xfId="37280" hidden="1"/>
    <cellStyle name="Título 1 4" xfId="37289" hidden="1"/>
    <cellStyle name="Título 1 4" xfId="37297" hidden="1"/>
    <cellStyle name="Título 1 4" xfId="37307" hidden="1"/>
    <cellStyle name="Título 1 4" xfId="37273" hidden="1"/>
    <cellStyle name="Título 1 4" xfId="37300" hidden="1"/>
    <cellStyle name="Título 1 4" xfId="37260" hidden="1"/>
    <cellStyle name="Título 1 4" xfId="37319" hidden="1"/>
    <cellStyle name="Título 1 4" xfId="37198" hidden="1"/>
    <cellStyle name="Título 1 4" xfId="37107" hidden="1"/>
    <cellStyle name="Título 1 4" xfId="37103" hidden="1"/>
    <cellStyle name="Título 1 4" xfId="37129" hidden="1"/>
    <cellStyle name="Título 1 4" xfId="37124" hidden="1"/>
    <cellStyle name="Título 1 4" xfId="37173" hidden="1"/>
    <cellStyle name="Título 1 4" xfId="37095" hidden="1"/>
    <cellStyle name="Título 1 4" xfId="37235" hidden="1"/>
    <cellStyle name="Título 1 4" xfId="37357" hidden="1"/>
    <cellStyle name="Título 1 4" xfId="37110" hidden="1"/>
    <cellStyle name="Título 1 4" xfId="37158" hidden="1"/>
    <cellStyle name="Título 1 4" xfId="37136" hidden="1"/>
    <cellStyle name="Título 1 4" xfId="37094" hidden="1"/>
    <cellStyle name="Título 1 4" xfId="37073" hidden="1"/>
    <cellStyle name="Título 1 4" xfId="37176" hidden="1"/>
    <cellStyle name="Título 1 4" xfId="37147" hidden="1"/>
    <cellStyle name="Título 1 4" xfId="37182" hidden="1"/>
    <cellStyle name="Título 1 4" xfId="37359" hidden="1"/>
    <cellStyle name="Título 1 4" xfId="37388" hidden="1"/>
    <cellStyle name="Título 1 4" xfId="37397" hidden="1"/>
    <cellStyle name="Título 1 4" xfId="37406" hidden="1"/>
    <cellStyle name="Título 1 4" xfId="37414" hidden="1"/>
    <cellStyle name="Título 1 4" xfId="37424" hidden="1"/>
    <cellStyle name="Título 1 4" xfId="37390" hidden="1"/>
    <cellStyle name="Título 1 4" xfId="37417" hidden="1"/>
    <cellStyle name="Título 1 4" xfId="37377" hidden="1"/>
    <cellStyle name="Título 1 4" xfId="37436" hidden="1"/>
    <cellStyle name="Título 1 4" xfId="37490" hidden="1"/>
    <cellStyle name="Título 1 4" xfId="37499" hidden="1"/>
    <cellStyle name="Título 1 4" xfId="37508" hidden="1"/>
    <cellStyle name="Título 1 4" xfId="37516" hidden="1"/>
    <cellStyle name="Título 1 4" xfId="37526" hidden="1"/>
    <cellStyle name="Título 1 4" xfId="37492" hidden="1"/>
    <cellStyle name="Título 1 4" xfId="37519" hidden="1"/>
    <cellStyle name="Título 1 4" xfId="37479" hidden="1"/>
    <cellStyle name="Título 1 4" xfId="37538" hidden="1"/>
    <cellStyle name="Título 1 4" xfId="37761" hidden="1"/>
    <cellStyle name="Título 1 4" xfId="37770" hidden="1"/>
    <cellStyle name="Título 1 4" xfId="37779" hidden="1"/>
    <cellStyle name="Título 1 4" xfId="37787" hidden="1"/>
    <cellStyle name="Título 1 4" xfId="37797" hidden="1"/>
    <cellStyle name="Título 1 4" xfId="37763" hidden="1"/>
    <cellStyle name="Título 1 4" xfId="37790" hidden="1"/>
    <cellStyle name="Título 1 4" xfId="37750" hidden="1"/>
    <cellStyle name="Título 1 4" xfId="37809" hidden="1"/>
    <cellStyle name="Título 1 4" xfId="37688" hidden="1"/>
    <cellStyle name="Título 1 4" xfId="37597" hidden="1"/>
    <cellStyle name="Título 1 4" xfId="37593" hidden="1"/>
    <cellStyle name="Título 1 4" xfId="37619" hidden="1"/>
    <cellStyle name="Título 1 4" xfId="37614" hidden="1"/>
    <cellStyle name="Título 1 4" xfId="37663" hidden="1"/>
    <cellStyle name="Título 1 4" xfId="37585" hidden="1"/>
    <cellStyle name="Título 1 4" xfId="37725" hidden="1"/>
    <cellStyle name="Título 1 4" xfId="37847" hidden="1"/>
    <cellStyle name="Título 1 4" xfId="37600" hidden="1"/>
    <cellStyle name="Título 1 4" xfId="37648" hidden="1"/>
    <cellStyle name="Título 1 4" xfId="37626" hidden="1"/>
    <cellStyle name="Título 1 4" xfId="37584" hidden="1"/>
    <cellStyle name="Título 1 4" xfId="37563" hidden="1"/>
    <cellStyle name="Título 1 4" xfId="37666" hidden="1"/>
    <cellStyle name="Título 1 4" xfId="37637" hidden="1"/>
    <cellStyle name="Título 1 4" xfId="37672" hidden="1"/>
    <cellStyle name="Título 1 4" xfId="37849" hidden="1"/>
    <cellStyle name="Título 1 4" xfId="37878" hidden="1"/>
    <cellStyle name="Título 1 4" xfId="37887" hidden="1"/>
    <cellStyle name="Título 1 4" xfId="37896" hidden="1"/>
    <cellStyle name="Título 1 4" xfId="37904" hidden="1"/>
    <cellStyle name="Título 1 4" xfId="37914" hidden="1"/>
    <cellStyle name="Título 1 4" xfId="37880" hidden="1"/>
    <cellStyle name="Título 1 4" xfId="37907" hidden="1"/>
    <cellStyle name="Título 1 4" xfId="37867" hidden="1"/>
    <cellStyle name="Título 1 4" xfId="37926" hidden="1"/>
    <cellStyle name="Título 1 4" xfId="37980" hidden="1"/>
    <cellStyle name="Título 1 4" xfId="37989" hidden="1"/>
    <cellStyle name="Título 1 4" xfId="37998" hidden="1"/>
    <cellStyle name="Título 1 4" xfId="38006" hidden="1"/>
    <cellStyle name="Título 1 4" xfId="38016" hidden="1"/>
    <cellStyle name="Título 1 4" xfId="37982" hidden="1"/>
    <cellStyle name="Título 1 4" xfId="38009" hidden="1"/>
    <cellStyle name="Título 1 4" xfId="37969" hidden="1"/>
    <cellStyle name="Título 1 4" xfId="38028" hidden="1"/>
    <cellStyle name="Título 1 4" xfId="38251" hidden="1"/>
    <cellStyle name="Título 1 4" xfId="38260" hidden="1"/>
    <cellStyle name="Título 1 4" xfId="38269" hidden="1"/>
    <cellStyle name="Título 1 4" xfId="38277" hidden="1"/>
    <cellStyle name="Título 1 4" xfId="38287" hidden="1"/>
    <cellStyle name="Título 1 4" xfId="38253" hidden="1"/>
    <cellStyle name="Título 1 4" xfId="38280" hidden="1"/>
    <cellStyle name="Título 1 4" xfId="38240" hidden="1"/>
    <cellStyle name="Título 1 4" xfId="38299" hidden="1"/>
    <cellStyle name="Título 1 4" xfId="38178" hidden="1"/>
    <cellStyle name="Título 1 4" xfId="38087" hidden="1"/>
    <cellStyle name="Título 1 4" xfId="38083" hidden="1"/>
    <cellStyle name="Título 1 4" xfId="38109" hidden="1"/>
    <cellStyle name="Título 1 4" xfId="38104" hidden="1"/>
    <cellStyle name="Título 1 4" xfId="38153" hidden="1"/>
    <cellStyle name="Título 1 4" xfId="38075" hidden="1"/>
    <cellStyle name="Título 1 4" xfId="38215" hidden="1"/>
    <cellStyle name="Título 1 4" xfId="38337" hidden="1"/>
    <cellStyle name="Título 1 4" xfId="38090" hidden="1"/>
    <cellStyle name="Título 1 4" xfId="38138" hidden="1"/>
    <cellStyle name="Título 1 4" xfId="38116" hidden="1"/>
    <cellStyle name="Título 1 4" xfId="38074" hidden="1"/>
    <cellStyle name="Título 1 4" xfId="38053" hidden="1"/>
    <cellStyle name="Título 1 4" xfId="38156" hidden="1"/>
    <cellStyle name="Título 1 4" xfId="38127" hidden="1"/>
    <cellStyle name="Título 1 4" xfId="38162" hidden="1"/>
    <cellStyle name="Título 1 4" xfId="38339" hidden="1"/>
    <cellStyle name="Título 1 4" xfId="38368" hidden="1"/>
    <cellStyle name="Título 1 4" xfId="38377" hidden="1"/>
    <cellStyle name="Título 1 4" xfId="38386" hidden="1"/>
    <cellStyle name="Título 1 4" xfId="38394" hidden="1"/>
    <cellStyle name="Título 1 4" xfId="38404" hidden="1"/>
    <cellStyle name="Título 1 4" xfId="38370" hidden="1"/>
    <cellStyle name="Título 1 4" xfId="38397" hidden="1"/>
    <cellStyle name="Título 1 4" xfId="38357" hidden="1"/>
    <cellStyle name="Título 1 4" xfId="38416" hidden="1"/>
    <cellStyle name="Título 1 4" xfId="38470" hidden="1"/>
    <cellStyle name="Título 1 4" xfId="38479" hidden="1"/>
    <cellStyle name="Título 1 4" xfId="38488" hidden="1"/>
    <cellStyle name="Título 1 4" xfId="38496" hidden="1"/>
    <cellStyle name="Título 1 4" xfId="38506" hidden="1"/>
    <cellStyle name="Título 1 4" xfId="38472" hidden="1"/>
    <cellStyle name="Título 1 4" xfId="38499" hidden="1"/>
    <cellStyle name="Título 1 4" xfId="38459" hidden="1"/>
    <cellStyle name="Título 1 4" xfId="38518" hidden="1"/>
    <cellStyle name="Título 1 4" xfId="38741" hidden="1"/>
    <cellStyle name="Título 1 4" xfId="38750" hidden="1"/>
    <cellStyle name="Título 1 4" xfId="38759" hidden="1"/>
    <cellStyle name="Título 1 4" xfId="38767" hidden="1"/>
    <cellStyle name="Título 1 4" xfId="38777" hidden="1"/>
    <cellStyle name="Título 1 4" xfId="38743" hidden="1"/>
    <cellStyle name="Título 1 4" xfId="38770" hidden="1"/>
    <cellStyle name="Título 1 4" xfId="38730" hidden="1"/>
    <cellStyle name="Título 1 4" xfId="38789" hidden="1"/>
    <cellStyle name="Título 1 4" xfId="38668" hidden="1"/>
    <cellStyle name="Título 1 4" xfId="38577" hidden="1"/>
    <cellStyle name="Título 1 4" xfId="38573" hidden="1"/>
    <cellStyle name="Título 1 4" xfId="38599" hidden="1"/>
    <cellStyle name="Título 1 4" xfId="38594" hidden="1"/>
    <cellStyle name="Título 1 4" xfId="38643" hidden="1"/>
    <cellStyle name="Título 1 4" xfId="38565" hidden="1"/>
    <cellStyle name="Título 1 4" xfId="38705" hidden="1"/>
    <cellStyle name="Título 1 4" xfId="38827" hidden="1"/>
    <cellStyle name="Título 1 4" xfId="38580" hidden="1"/>
    <cellStyle name="Título 1 4" xfId="38628" hidden="1"/>
    <cellStyle name="Título 1 4" xfId="38606" hidden="1"/>
    <cellStyle name="Título 1 4" xfId="38564" hidden="1"/>
    <cellStyle name="Título 1 4" xfId="38543" hidden="1"/>
    <cellStyle name="Título 1 4" xfId="38646" hidden="1"/>
    <cellStyle name="Título 1 4" xfId="38617" hidden="1"/>
    <cellStyle name="Título 1 4" xfId="38652" hidden="1"/>
    <cellStyle name="Título 1 4" xfId="38829"/>
    <cellStyle name="Título 1 5" xfId="5146" hidden="1"/>
    <cellStyle name="Título 1 5" xfId="5055" hidden="1"/>
    <cellStyle name="Título 1 5" xfId="5080" hidden="1"/>
    <cellStyle name="Título 1 5" xfId="5159" hidden="1"/>
    <cellStyle name="Título 1 5" xfId="5085" hidden="1"/>
    <cellStyle name="Título 1 5" xfId="10203" hidden="1"/>
    <cellStyle name="Título 1 5" xfId="10224" hidden="1"/>
    <cellStyle name="Título 1 5" xfId="10297" hidden="1"/>
    <cellStyle name="Título 1 5" xfId="10229" hidden="1"/>
    <cellStyle name="Título 1 5" xfId="10742" hidden="1"/>
    <cellStyle name="Título 1 5" xfId="10753" hidden="1"/>
    <cellStyle name="Título 1 5" xfId="10807" hidden="1"/>
    <cellStyle name="Título 1 5" xfId="10758" hidden="1"/>
    <cellStyle name="Título 1 5" xfId="10661" hidden="1"/>
    <cellStyle name="Título 1 5" xfId="10732" hidden="1"/>
    <cellStyle name="Título 1 5" xfId="10699" hidden="1"/>
    <cellStyle name="Título 1 5" xfId="10643" hidden="1"/>
    <cellStyle name="Título 1 5" xfId="10691" hidden="1"/>
    <cellStyle name="Título 1 5" xfId="10572" hidden="1"/>
    <cellStyle name="Título 1 5" xfId="10662" hidden="1"/>
    <cellStyle name="Título 1 5" xfId="10701" hidden="1"/>
    <cellStyle name="Título 1 5" xfId="15852" hidden="1"/>
    <cellStyle name="Título 1 5" xfId="15875" hidden="1"/>
    <cellStyle name="Título 1 5" xfId="15952" hidden="1"/>
    <cellStyle name="Título 1 5" xfId="15880" hidden="1"/>
    <cellStyle name="Título 1 5" xfId="20986" hidden="1"/>
    <cellStyle name="Título 1 5" xfId="21007" hidden="1"/>
    <cellStyle name="Título 1 5" xfId="21080" hidden="1"/>
    <cellStyle name="Título 1 5" xfId="21012" hidden="1"/>
    <cellStyle name="Título 1 5" xfId="21525" hidden="1"/>
    <cellStyle name="Título 1 5" xfId="21536" hidden="1"/>
    <cellStyle name="Título 1 5" xfId="21590" hidden="1"/>
    <cellStyle name="Título 1 5" xfId="21541" hidden="1"/>
    <cellStyle name="Título 1 5" xfId="21444" hidden="1"/>
    <cellStyle name="Título 1 5" xfId="21515" hidden="1"/>
    <cellStyle name="Título 1 5" xfId="21482" hidden="1"/>
    <cellStyle name="Título 1 5" xfId="21426" hidden="1"/>
    <cellStyle name="Título 1 5" xfId="21474" hidden="1"/>
    <cellStyle name="Título 1 5" xfId="21355" hidden="1"/>
    <cellStyle name="Título 1 5" xfId="21445" hidden="1"/>
    <cellStyle name="Título 1 5" xfId="21484" hidden="1"/>
    <cellStyle name="Título 1 5" xfId="22809" hidden="1"/>
    <cellStyle name="Título 1 5" xfId="22820" hidden="1"/>
    <cellStyle name="Título 1 5" xfId="22876" hidden="1"/>
    <cellStyle name="Título 1 5" xfId="22825" hidden="1"/>
    <cellStyle name="Título 1 5" xfId="24031" hidden="1"/>
    <cellStyle name="Título 1 5" xfId="24042" hidden="1"/>
    <cellStyle name="Título 1 5" xfId="24099" hidden="1"/>
    <cellStyle name="Título 1 5" xfId="24047" hidden="1"/>
    <cellStyle name="Título 1 5" xfId="24352" hidden="1"/>
    <cellStyle name="Título 1 5" xfId="24363" hidden="1"/>
    <cellStyle name="Título 1 5" xfId="24417" hidden="1"/>
    <cellStyle name="Título 1 5" xfId="24368" hidden="1"/>
    <cellStyle name="Título 1 5" xfId="24272" hidden="1"/>
    <cellStyle name="Título 1 5" xfId="24342" hidden="1"/>
    <cellStyle name="Título 1 5" xfId="24310" hidden="1"/>
    <cellStyle name="Título 1 5" xfId="24254" hidden="1"/>
    <cellStyle name="Título 1 5" xfId="24302" hidden="1"/>
    <cellStyle name="Título 1 5" xfId="24185" hidden="1"/>
    <cellStyle name="Título 1 5" xfId="24273" hidden="1"/>
    <cellStyle name="Título 1 5" xfId="24312" hidden="1"/>
    <cellStyle name="Título 1 5" xfId="24508" hidden="1"/>
    <cellStyle name="Título 1 5" xfId="24519" hidden="1"/>
    <cellStyle name="Título 1 5" xfId="24573" hidden="1"/>
    <cellStyle name="Título 1 5" xfId="24524" hidden="1"/>
    <cellStyle name="Título 1 5" xfId="24610" hidden="1"/>
    <cellStyle name="Título 1 5" xfId="24621" hidden="1"/>
    <cellStyle name="Título 1 5" xfId="24675" hidden="1"/>
    <cellStyle name="Título 1 5" xfId="24626" hidden="1"/>
    <cellStyle name="Título 1 5" xfId="24881" hidden="1"/>
    <cellStyle name="Título 1 5" xfId="24892" hidden="1"/>
    <cellStyle name="Título 1 5" xfId="24946" hidden="1"/>
    <cellStyle name="Título 1 5" xfId="24897" hidden="1"/>
    <cellStyle name="Título 1 5" xfId="24801" hidden="1"/>
    <cellStyle name="Título 1 5" xfId="24871" hidden="1"/>
    <cellStyle name="Título 1 5" xfId="24839" hidden="1"/>
    <cellStyle name="Título 1 5" xfId="24784" hidden="1"/>
    <cellStyle name="Título 1 5" xfId="24831" hidden="1"/>
    <cellStyle name="Título 1 5" xfId="24716" hidden="1"/>
    <cellStyle name="Título 1 5" xfId="24802" hidden="1"/>
    <cellStyle name="Título 1 5" xfId="24841" hidden="1"/>
    <cellStyle name="Título 1 5" xfId="26117" hidden="1"/>
    <cellStyle name="Título 1 5" xfId="26128" hidden="1"/>
    <cellStyle name="Título 1 5" xfId="26182" hidden="1"/>
    <cellStyle name="Título 1 5" xfId="26133" hidden="1"/>
    <cellStyle name="Título 1 5" xfId="27374" hidden="1"/>
    <cellStyle name="Título 1 5" xfId="27385" hidden="1"/>
    <cellStyle name="Título 1 5" xfId="27442" hidden="1"/>
    <cellStyle name="Título 1 5" xfId="27390" hidden="1"/>
    <cellStyle name="Título 1 5" xfId="27688" hidden="1"/>
    <cellStyle name="Título 1 5" xfId="27699" hidden="1"/>
    <cellStyle name="Título 1 5" xfId="27753" hidden="1"/>
    <cellStyle name="Título 1 5" xfId="27704" hidden="1"/>
    <cellStyle name="Título 1 5" xfId="27608" hidden="1"/>
    <cellStyle name="Título 1 5" xfId="27678" hidden="1"/>
    <cellStyle name="Título 1 5" xfId="27646" hidden="1"/>
    <cellStyle name="Título 1 5" xfId="27591" hidden="1"/>
    <cellStyle name="Título 1 5" xfId="27638" hidden="1"/>
    <cellStyle name="Título 1 5" xfId="27523" hidden="1"/>
    <cellStyle name="Título 1 5" xfId="27609" hidden="1"/>
    <cellStyle name="Título 1 5" xfId="27648" hidden="1"/>
    <cellStyle name="Título 1 5" xfId="27013" hidden="1"/>
    <cellStyle name="Título 1 5" xfId="22696" hidden="1"/>
    <cellStyle name="Título 1 5" xfId="23921" hidden="1"/>
    <cellStyle name="Título 1 5" xfId="23161" hidden="1"/>
    <cellStyle name="Título 1 5" xfId="21788" hidden="1"/>
    <cellStyle name="Título 1 5" xfId="26898" hidden="1"/>
    <cellStyle name="Título 1 5" xfId="22562" hidden="1"/>
    <cellStyle name="Título 1 5" xfId="23270" hidden="1"/>
    <cellStyle name="Título 1 5" xfId="22997" hidden="1"/>
    <cellStyle name="Título 1 5" xfId="22527" hidden="1"/>
    <cellStyle name="Título 1 5" xfId="25579" hidden="1"/>
    <cellStyle name="Título 1 5" xfId="22996" hidden="1"/>
    <cellStyle name="Título 1 5" xfId="26317" hidden="1"/>
    <cellStyle name="Título 1 5" xfId="26563" hidden="1"/>
    <cellStyle name="Título 1 5" xfId="25302" hidden="1"/>
    <cellStyle name="Título 1 5" xfId="15943" hidden="1"/>
    <cellStyle name="Título 1 5" xfId="20798" hidden="1"/>
    <cellStyle name="Título 1 5" xfId="26572" hidden="1"/>
    <cellStyle name="Título 1 5" xfId="23002" hidden="1"/>
    <cellStyle name="Título 1 5" xfId="23238" hidden="1"/>
    <cellStyle name="Título 1 5" xfId="22981" hidden="1"/>
    <cellStyle name="Título 1 5" xfId="22513" hidden="1"/>
    <cellStyle name="Título 1 5" xfId="25565" hidden="1"/>
    <cellStyle name="Título 1 5" xfId="22980" hidden="1"/>
    <cellStyle name="Título 1 5" xfId="22254" hidden="1"/>
    <cellStyle name="Título 1 5" xfId="26285" hidden="1"/>
    <cellStyle name="Título 1 5" xfId="25269" hidden="1"/>
    <cellStyle name="Título 1 5" xfId="22253" hidden="1"/>
    <cellStyle name="Título 1 5" xfId="21879" hidden="1"/>
    <cellStyle name="Título 1 5" xfId="25965" hidden="1"/>
    <cellStyle name="Título 1 5" xfId="25160" hidden="1"/>
    <cellStyle name="Título 1 5" xfId="21874" hidden="1"/>
    <cellStyle name="Título 1 5" xfId="23483" hidden="1"/>
    <cellStyle name="Título 1 5" xfId="23644" hidden="1"/>
    <cellStyle name="Título 1 5" xfId="25259" hidden="1"/>
    <cellStyle name="Título 1 5" xfId="26829" hidden="1"/>
    <cellStyle name="Título 1 5" xfId="26102" hidden="1"/>
    <cellStyle name="Título 1 5" xfId="25005" hidden="1"/>
    <cellStyle name="Título 1 5" xfId="22242" hidden="1"/>
    <cellStyle name="Título 1 5" xfId="23196" hidden="1"/>
    <cellStyle name="Título 1 5" xfId="27251" hidden="1"/>
    <cellStyle name="Título 1 5" xfId="25170" hidden="1"/>
    <cellStyle name="Título 1 5" xfId="23291" hidden="1"/>
    <cellStyle name="Título 1 5" xfId="23635" hidden="1"/>
    <cellStyle name="Título 1 5" xfId="27980" hidden="1"/>
    <cellStyle name="Título 1 5" xfId="27992" hidden="1"/>
    <cellStyle name="Título 1 5" xfId="28047" hidden="1"/>
    <cellStyle name="Título 1 5" xfId="27997" hidden="1"/>
    <cellStyle name="Título 1 5" xfId="28278" hidden="1"/>
    <cellStyle name="Título 1 5" xfId="28289" hidden="1"/>
    <cellStyle name="Título 1 5" xfId="28343" hidden="1"/>
    <cellStyle name="Título 1 5" xfId="28294" hidden="1"/>
    <cellStyle name="Título 1 5" xfId="28198" hidden="1"/>
    <cellStyle name="Título 1 5" xfId="28268" hidden="1"/>
    <cellStyle name="Título 1 5" xfId="28236" hidden="1"/>
    <cellStyle name="Título 1 5" xfId="28180" hidden="1"/>
    <cellStyle name="Título 1 5" xfId="28228" hidden="1"/>
    <cellStyle name="Título 1 5" xfId="28112" hidden="1"/>
    <cellStyle name="Título 1 5" xfId="28199" hidden="1"/>
    <cellStyle name="Título 1 5" xfId="28238" hidden="1"/>
    <cellStyle name="Título 1 5" xfId="25286" hidden="1"/>
    <cellStyle name="Título 1 5" xfId="22984" hidden="1"/>
    <cellStyle name="Título 1 5" xfId="26299" hidden="1"/>
    <cellStyle name="Título 1 5" xfId="26844" hidden="1"/>
    <cellStyle name="Título 1 5" xfId="25557" hidden="1"/>
    <cellStyle name="Título 1 5" xfId="22515" hidden="1"/>
    <cellStyle name="Título 1 5" xfId="11096" hidden="1"/>
    <cellStyle name="Título 1 5" xfId="27074" hidden="1"/>
    <cellStyle name="Título 1 5" xfId="28625" hidden="1"/>
    <cellStyle name="Título 1 5" xfId="28636" hidden="1"/>
    <cellStyle name="Título 1 5" xfId="28690" hidden="1"/>
    <cellStyle name="Título 1 5" xfId="28641" hidden="1"/>
    <cellStyle name="Título 1 5" xfId="28545" hidden="1"/>
    <cellStyle name="Título 1 5" xfId="28615" hidden="1"/>
    <cellStyle name="Título 1 5" xfId="28583" hidden="1"/>
    <cellStyle name="Título 1 5" xfId="28528" hidden="1"/>
    <cellStyle name="Título 1 5" xfId="28575" hidden="1"/>
    <cellStyle name="Título 1 5" xfId="28460" hidden="1"/>
    <cellStyle name="Título 1 5" xfId="28546" hidden="1"/>
    <cellStyle name="Título 1 5" xfId="28585" hidden="1"/>
    <cellStyle name="Título 1 5" xfId="28742" hidden="1"/>
    <cellStyle name="Título 1 5" xfId="28753" hidden="1"/>
    <cellStyle name="Título 1 5" xfId="28807" hidden="1"/>
    <cellStyle name="Título 1 5" xfId="28758" hidden="1"/>
    <cellStyle name="Título 1 5" xfId="28844" hidden="1"/>
    <cellStyle name="Título 1 5" xfId="28855" hidden="1"/>
    <cellStyle name="Título 1 5" xfId="28909" hidden="1"/>
    <cellStyle name="Título 1 5" xfId="28860" hidden="1"/>
    <cellStyle name="Título 1 5" xfId="29115" hidden="1"/>
    <cellStyle name="Título 1 5" xfId="29126" hidden="1"/>
    <cellStyle name="Título 1 5" xfId="29180" hidden="1"/>
    <cellStyle name="Título 1 5" xfId="29131" hidden="1"/>
    <cellStyle name="Título 1 5" xfId="29035" hidden="1"/>
    <cellStyle name="Título 1 5" xfId="29105" hidden="1"/>
    <cellStyle name="Título 1 5" xfId="29073" hidden="1"/>
    <cellStyle name="Título 1 5" xfId="29018" hidden="1"/>
    <cellStyle name="Título 1 5" xfId="29065" hidden="1"/>
    <cellStyle name="Título 1 5" xfId="28950" hidden="1"/>
    <cellStyle name="Título 1 5" xfId="29036" hidden="1"/>
    <cellStyle name="Título 1 5" xfId="29075" hidden="1"/>
    <cellStyle name="Título 1 5" xfId="29232" hidden="1"/>
    <cellStyle name="Título 1 5" xfId="29243" hidden="1"/>
    <cellStyle name="Título 1 5" xfId="29297" hidden="1"/>
    <cellStyle name="Título 1 5" xfId="29248" hidden="1"/>
    <cellStyle name="Título 1 5" xfId="29334" hidden="1"/>
    <cellStyle name="Título 1 5" xfId="29345" hidden="1"/>
    <cellStyle name="Título 1 5" xfId="29399" hidden="1"/>
    <cellStyle name="Título 1 5" xfId="29350" hidden="1"/>
    <cellStyle name="Título 1 5" xfId="29605" hidden="1"/>
    <cellStyle name="Título 1 5" xfId="29616" hidden="1"/>
    <cellStyle name="Título 1 5" xfId="29670" hidden="1"/>
    <cellStyle name="Título 1 5" xfId="29621" hidden="1"/>
    <cellStyle name="Título 1 5" xfId="29525" hidden="1"/>
    <cellStyle name="Título 1 5" xfId="29595" hidden="1"/>
    <cellStyle name="Título 1 5" xfId="29563" hidden="1"/>
    <cellStyle name="Título 1 5" xfId="29508" hidden="1"/>
    <cellStyle name="Título 1 5" xfId="29555" hidden="1"/>
    <cellStyle name="Título 1 5" xfId="29440" hidden="1"/>
    <cellStyle name="Título 1 5" xfId="29526" hidden="1"/>
    <cellStyle name="Título 1 5" xfId="29565" hidden="1"/>
    <cellStyle name="Título 1 5" xfId="29722" hidden="1"/>
    <cellStyle name="Título 1 5" xfId="29733" hidden="1"/>
    <cellStyle name="Título 1 5" xfId="29787" hidden="1"/>
    <cellStyle name="Título 1 5" xfId="29738" hidden="1"/>
    <cellStyle name="Título 1 5" xfId="29824" hidden="1"/>
    <cellStyle name="Título 1 5" xfId="29835" hidden="1"/>
    <cellStyle name="Título 1 5" xfId="29889" hidden="1"/>
    <cellStyle name="Título 1 5" xfId="29840" hidden="1"/>
    <cellStyle name="Título 1 5" xfId="30095" hidden="1"/>
    <cellStyle name="Título 1 5" xfId="30106" hidden="1"/>
    <cellStyle name="Título 1 5" xfId="30160" hidden="1"/>
    <cellStyle name="Título 1 5" xfId="30111" hidden="1"/>
    <cellStyle name="Título 1 5" xfId="30015" hidden="1"/>
    <cellStyle name="Título 1 5" xfId="30085" hidden="1"/>
    <cellStyle name="Título 1 5" xfId="30053" hidden="1"/>
    <cellStyle name="Título 1 5" xfId="29998" hidden="1"/>
    <cellStyle name="Título 1 5" xfId="30045" hidden="1"/>
    <cellStyle name="Título 1 5" xfId="29930" hidden="1"/>
    <cellStyle name="Título 1 5" xfId="30016" hidden="1"/>
    <cellStyle name="Título 1 5" xfId="30055" hidden="1"/>
    <cellStyle name="Título 1 5" xfId="30212" hidden="1"/>
    <cellStyle name="Título 1 5" xfId="30223" hidden="1"/>
    <cellStyle name="Título 1 5" xfId="30277" hidden="1"/>
    <cellStyle name="Título 1 5" xfId="30228" hidden="1"/>
    <cellStyle name="Título 1 5" xfId="30314" hidden="1"/>
    <cellStyle name="Título 1 5" xfId="30325" hidden="1"/>
    <cellStyle name="Título 1 5" xfId="30379" hidden="1"/>
    <cellStyle name="Título 1 5" xfId="30330" hidden="1"/>
    <cellStyle name="Título 1 5" xfId="30585" hidden="1"/>
    <cellStyle name="Título 1 5" xfId="30596" hidden="1"/>
    <cellStyle name="Título 1 5" xfId="30650" hidden="1"/>
    <cellStyle name="Título 1 5" xfId="30601" hidden="1"/>
    <cellStyle name="Título 1 5" xfId="30505" hidden="1"/>
    <cellStyle name="Título 1 5" xfId="30575" hidden="1"/>
    <cellStyle name="Título 1 5" xfId="30543" hidden="1"/>
    <cellStyle name="Título 1 5" xfId="30488" hidden="1"/>
    <cellStyle name="Título 1 5" xfId="30535" hidden="1"/>
    <cellStyle name="Título 1 5" xfId="30420" hidden="1"/>
    <cellStyle name="Título 1 5" xfId="30506" hidden="1"/>
    <cellStyle name="Título 1 5" xfId="30545" hidden="1"/>
    <cellStyle name="Título 1 5" xfId="26456" hidden="1"/>
    <cellStyle name="Título 1 5" xfId="27901" hidden="1"/>
    <cellStyle name="Título 1 5" xfId="22737" hidden="1"/>
    <cellStyle name="Título 1 5" xfId="22333" hidden="1"/>
    <cellStyle name="Título 1 5" xfId="26033" hidden="1"/>
    <cellStyle name="Título 1 5" xfId="21897" hidden="1"/>
    <cellStyle name="Título 1 5" xfId="24151" hidden="1"/>
    <cellStyle name="Título 1 5" xfId="24015" hidden="1"/>
    <cellStyle name="Título 1 5" xfId="25398" hidden="1"/>
    <cellStyle name="Título 1 5" xfId="25682" hidden="1"/>
    <cellStyle name="Título 1 5" xfId="22601" hidden="1"/>
    <cellStyle name="Título 1 5" xfId="22379" hidden="1"/>
    <cellStyle name="Título 1 5" xfId="27347" hidden="1"/>
    <cellStyle name="Título 1 5" xfId="22762" hidden="1"/>
    <cellStyle name="Título 1 5" xfId="22626" hidden="1"/>
    <cellStyle name="Título 1 5" xfId="22180" hidden="1"/>
    <cellStyle name="Título 1 5" xfId="27283" hidden="1"/>
    <cellStyle name="Título 1 5" xfId="25523" hidden="1"/>
    <cellStyle name="Título 1 5" xfId="23864" hidden="1"/>
    <cellStyle name="Título 1 5" xfId="23301" hidden="1"/>
    <cellStyle name="Título 1 5" xfId="25163" hidden="1"/>
    <cellStyle name="Título 1 5" xfId="23898" hidden="1"/>
    <cellStyle name="Título 1 5" xfId="22374" hidden="1"/>
    <cellStyle name="Título 1 5" xfId="21850" hidden="1"/>
    <cellStyle name="Título 1 5" xfId="22780" hidden="1"/>
    <cellStyle name="Título 1 5" xfId="22930" hidden="1"/>
    <cellStyle name="Título 1 5" xfId="26892" hidden="1"/>
    <cellStyle name="Título 1 5" xfId="24006" hidden="1"/>
    <cellStyle name="Título 1 5" xfId="26017" hidden="1"/>
    <cellStyle name="Título 1 5" xfId="25168" hidden="1"/>
    <cellStyle name="Título 1 5" xfId="22299" hidden="1"/>
    <cellStyle name="Título 1 5" xfId="26485" hidden="1"/>
    <cellStyle name="Título 1 5" xfId="22798" hidden="1"/>
    <cellStyle name="Título 1 5" xfId="25866" hidden="1"/>
    <cellStyle name="Título 1 5" xfId="25947" hidden="1"/>
    <cellStyle name="Título 1 5" xfId="23917" hidden="1"/>
    <cellStyle name="Título 1 5" xfId="25169" hidden="1"/>
    <cellStyle name="Título 1 5" xfId="21771" hidden="1"/>
    <cellStyle name="Título 1 5" xfId="21790" hidden="1"/>
    <cellStyle name="Título 1 5" xfId="25364" hidden="1"/>
    <cellStyle name="Título 1 5" xfId="22174" hidden="1"/>
    <cellStyle name="Título 1 5" xfId="22063" hidden="1"/>
    <cellStyle name="Título 1 5" xfId="25135" hidden="1"/>
    <cellStyle name="Título 1 5" xfId="23274" hidden="1"/>
    <cellStyle name="Título 1 5" xfId="30783" hidden="1"/>
    <cellStyle name="Título 1 5" xfId="30794" hidden="1"/>
    <cellStyle name="Título 1 5" xfId="30848" hidden="1"/>
    <cellStyle name="Título 1 5" xfId="30799" hidden="1"/>
    <cellStyle name="Título 1 5" xfId="31068" hidden="1"/>
    <cellStyle name="Título 1 5" xfId="31079" hidden="1"/>
    <cellStyle name="Título 1 5" xfId="31133" hidden="1"/>
    <cellStyle name="Título 1 5" xfId="31084" hidden="1"/>
    <cellStyle name="Título 1 5" xfId="30988" hidden="1"/>
    <cellStyle name="Título 1 5" xfId="31058" hidden="1"/>
    <cellStyle name="Título 1 5" xfId="31026" hidden="1"/>
    <cellStyle name="Título 1 5" xfId="30971" hidden="1"/>
    <cellStyle name="Título 1 5" xfId="31018" hidden="1"/>
    <cellStyle name="Título 1 5" xfId="30903" hidden="1"/>
    <cellStyle name="Título 1 5" xfId="30989" hidden="1"/>
    <cellStyle name="Título 1 5" xfId="31028" hidden="1"/>
    <cellStyle name="Título 1 5" xfId="26963" hidden="1"/>
    <cellStyle name="Título 1 5" xfId="25702" hidden="1"/>
    <cellStyle name="Título 1 5" xfId="22029" hidden="1"/>
    <cellStyle name="Título 1 5" xfId="27257" hidden="1"/>
    <cellStyle name="Título 1 5" xfId="22117" hidden="1"/>
    <cellStyle name="Título 1 5" xfId="22137" hidden="1"/>
    <cellStyle name="Título 1 5" xfId="23704" hidden="1"/>
    <cellStyle name="Título 1 5" xfId="23643" hidden="1"/>
    <cellStyle name="Título 1 5" xfId="31407" hidden="1"/>
    <cellStyle name="Título 1 5" xfId="31418" hidden="1"/>
    <cellStyle name="Título 1 5" xfId="31472" hidden="1"/>
    <cellStyle name="Título 1 5" xfId="31423" hidden="1"/>
    <cellStyle name="Título 1 5" xfId="31327" hidden="1"/>
    <cellStyle name="Título 1 5" xfId="31397" hidden="1"/>
    <cellStyle name="Título 1 5" xfId="31365" hidden="1"/>
    <cellStyle name="Título 1 5" xfId="31310" hidden="1"/>
    <cellStyle name="Título 1 5" xfId="31357" hidden="1"/>
    <cellStyle name="Título 1 5" xfId="31242" hidden="1"/>
    <cellStyle name="Título 1 5" xfId="31328" hidden="1"/>
    <cellStyle name="Título 1 5" xfId="31367" hidden="1"/>
    <cellStyle name="Título 1 5" xfId="31524" hidden="1"/>
    <cellStyle name="Título 1 5" xfId="31535" hidden="1"/>
    <cellStyle name="Título 1 5" xfId="31589" hidden="1"/>
    <cellStyle name="Título 1 5" xfId="31540" hidden="1"/>
    <cellStyle name="Título 1 5" xfId="31626" hidden="1"/>
    <cellStyle name="Título 1 5" xfId="31637" hidden="1"/>
    <cellStyle name="Título 1 5" xfId="31691" hidden="1"/>
    <cellStyle name="Título 1 5" xfId="31642" hidden="1"/>
    <cellStyle name="Título 1 5" xfId="31897" hidden="1"/>
    <cellStyle name="Título 1 5" xfId="31908" hidden="1"/>
    <cellStyle name="Título 1 5" xfId="31962" hidden="1"/>
    <cellStyle name="Título 1 5" xfId="31913" hidden="1"/>
    <cellStyle name="Título 1 5" xfId="31817" hidden="1"/>
    <cellStyle name="Título 1 5" xfId="31887" hidden="1"/>
    <cellStyle name="Título 1 5" xfId="31855" hidden="1"/>
    <cellStyle name="Título 1 5" xfId="31800" hidden="1"/>
    <cellStyle name="Título 1 5" xfId="31847" hidden="1"/>
    <cellStyle name="Título 1 5" xfId="31732" hidden="1"/>
    <cellStyle name="Título 1 5" xfId="31818" hidden="1"/>
    <cellStyle name="Título 1 5" xfId="31857" hidden="1"/>
    <cellStyle name="Título 1 5" xfId="32014" hidden="1"/>
    <cellStyle name="Título 1 5" xfId="32025" hidden="1"/>
    <cellStyle name="Título 1 5" xfId="32079" hidden="1"/>
    <cellStyle name="Título 1 5" xfId="32030" hidden="1"/>
    <cellStyle name="Título 1 5" xfId="32116" hidden="1"/>
    <cellStyle name="Título 1 5" xfId="32127" hidden="1"/>
    <cellStyle name="Título 1 5" xfId="32181" hidden="1"/>
    <cellStyle name="Título 1 5" xfId="32132" hidden="1"/>
    <cellStyle name="Título 1 5" xfId="32387" hidden="1"/>
    <cellStyle name="Título 1 5" xfId="32398" hidden="1"/>
    <cellStyle name="Título 1 5" xfId="32452" hidden="1"/>
    <cellStyle name="Título 1 5" xfId="32403" hidden="1"/>
    <cellStyle name="Título 1 5" xfId="32307" hidden="1"/>
    <cellStyle name="Título 1 5" xfId="32377" hidden="1"/>
    <cellStyle name="Título 1 5" xfId="32345" hidden="1"/>
    <cellStyle name="Título 1 5" xfId="32290" hidden="1"/>
    <cellStyle name="Título 1 5" xfId="32337" hidden="1"/>
    <cellStyle name="Título 1 5" xfId="32222" hidden="1"/>
    <cellStyle name="Título 1 5" xfId="32308" hidden="1"/>
    <cellStyle name="Título 1 5" xfId="32347" hidden="1"/>
    <cellStyle name="Título 1 5" xfId="32504" hidden="1"/>
    <cellStyle name="Título 1 5" xfId="32515" hidden="1"/>
    <cellStyle name="Título 1 5" xfId="32569" hidden="1"/>
    <cellStyle name="Título 1 5" xfId="32520" hidden="1"/>
    <cellStyle name="Título 1 5" xfId="32606" hidden="1"/>
    <cellStyle name="Título 1 5" xfId="32617" hidden="1"/>
    <cellStyle name="Título 1 5" xfId="32671" hidden="1"/>
    <cellStyle name="Título 1 5" xfId="32622" hidden="1"/>
    <cellStyle name="Título 1 5" xfId="32877" hidden="1"/>
    <cellStyle name="Título 1 5" xfId="32888" hidden="1"/>
    <cellStyle name="Título 1 5" xfId="32942" hidden="1"/>
    <cellStyle name="Título 1 5" xfId="32893" hidden="1"/>
    <cellStyle name="Título 1 5" xfId="32797" hidden="1"/>
    <cellStyle name="Título 1 5" xfId="32867" hidden="1"/>
    <cellStyle name="Título 1 5" xfId="32835" hidden="1"/>
    <cellStyle name="Título 1 5" xfId="32780" hidden="1"/>
    <cellStyle name="Título 1 5" xfId="32827" hidden="1"/>
    <cellStyle name="Título 1 5" xfId="32712" hidden="1"/>
    <cellStyle name="Título 1 5" xfId="32798" hidden="1"/>
    <cellStyle name="Título 1 5" xfId="32837" hidden="1"/>
    <cellStyle name="Título 1 5" xfId="32994" hidden="1"/>
    <cellStyle name="Título 1 5" xfId="33005" hidden="1"/>
    <cellStyle name="Título 1 5" xfId="33059" hidden="1"/>
    <cellStyle name="Título 1 5" xfId="33010" hidden="1"/>
    <cellStyle name="Título 1 5" xfId="33096" hidden="1"/>
    <cellStyle name="Título 1 5" xfId="33107" hidden="1"/>
    <cellStyle name="Título 1 5" xfId="33161" hidden="1"/>
    <cellStyle name="Título 1 5" xfId="33112" hidden="1"/>
    <cellStyle name="Título 1 5" xfId="33367" hidden="1"/>
    <cellStyle name="Título 1 5" xfId="33378" hidden="1"/>
    <cellStyle name="Título 1 5" xfId="33432" hidden="1"/>
    <cellStyle name="Título 1 5" xfId="33383" hidden="1"/>
    <cellStyle name="Título 1 5" xfId="33287" hidden="1"/>
    <cellStyle name="Título 1 5" xfId="33357" hidden="1"/>
    <cellStyle name="Título 1 5" xfId="33325" hidden="1"/>
    <cellStyle name="Título 1 5" xfId="33270" hidden="1"/>
    <cellStyle name="Título 1 5" xfId="33317" hidden="1"/>
    <cellStyle name="Título 1 5" xfId="33202" hidden="1"/>
    <cellStyle name="Título 1 5" xfId="33288" hidden="1"/>
    <cellStyle name="Título 1 5" xfId="33327" hidden="1"/>
    <cellStyle name="Título 1 5" xfId="23709" hidden="1"/>
    <cellStyle name="Título 1 5" xfId="22779" hidden="1"/>
    <cellStyle name="Título 1 5" xfId="25953" hidden="1"/>
    <cellStyle name="Título 1 5" xfId="27348" hidden="1"/>
    <cellStyle name="Título 1 5" xfId="23600" hidden="1"/>
    <cellStyle name="Título 1 5" xfId="24013" hidden="1"/>
    <cellStyle name="Título 1 5" xfId="26234" hidden="1"/>
    <cellStyle name="Título 1 5" xfId="23933" hidden="1"/>
    <cellStyle name="Título 1 5" xfId="23843" hidden="1"/>
    <cellStyle name="Título 1 5" xfId="23478" hidden="1"/>
    <cellStyle name="Título 1 5" xfId="27148" hidden="1"/>
    <cellStyle name="Título 1 5" xfId="26482" hidden="1"/>
    <cellStyle name="Título 1 5" xfId="25291" hidden="1"/>
    <cellStyle name="Título 1 5" xfId="23877" hidden="1"/>
    <cellStyle name="Título 1 5" xfId="23373" hidden="1"/>
    <cellStyle name="Título 1 5" xfId="27813" hidden="1"/>
    <cellStyle name="Título 1 5" xfId="23058" hidden="1"/>
    <cellStyle name="Título 1 5" xfId="22402" hidden="1"/>
    <cellStyle name="Título 1 5" xfId="27957" hidden="1"/>
    <cellStyle name="Título 1 5" xfId="25850" hidden="1"/>
    <cellStyle name="Título 1 5" xfId="23946" hidden="1"/>
    <cellStyle name="Título 1 5" xfId="22206" hidden="1"/>
    <cellStyle name="Título 1 5" xfId="11051" hidden="1"/>
    <cellStyle name="Título 1 5" xfId="22071" hidden="1"/>
    <cellStyle name="Título 1 5" xfId="27888" hidden="1"/>
    <cellStyle name="Título 1 5" xfId="28420" hidden="1"/>
    <cellStyle name="Título 1 5" xfId="22438" hidden="1"/>
    <cellStyle name="Título 1 5" xfId="26086" hidden="1"/>
    <cellStyle name="Título 1 5" xfId="22799" hidden="1"/>
    <cellStyle name="Título 1 5" xfId="26767" hidden="1"/>
    <cellStyle name="Título 1 5" xfId="22781" hidden="1"/>
    <cellStyle name="Título 1 5" xfId="25490" hidden="1"/>
    <cellStyle name="Título 1 5" xfId="26427" hidden="1"/>
    <cellStyle name="Título 1 5" xfId="26691" hidden="1"/>
    <cellStyle name="Título 1 5" xfId="11032" hidden="1"/>
    <cellStyle name="Título 1 5" xfId="26509" hidden="1"/>
    <cellStyle name="Título 1 5" xfId="23698" hidden="1"/>
    <cellStyle name="Título 1 5" xfId="26921" hidden="1"/>
    <cellStyle name="Título 1 5" xfId="25479" hidden="1"/>
    <cellStyle name="Título 1 5" xfId="21947" hidden="1"/>
    <cellStyle name="Título 1 5" xfId="25221" hidden="1"/>
    <cellStyle name="Título 1 5" xfId="26573" hidden="1"/>
    <cellStyle name="Título 1 5" xfId="26106" hidden="1"/>
    <cellStyle name="Título 1 5" xfId="23125" hidden="1"/>
    <cellStyle name="Título 1 5" xfId="33502" hidden="1"/>
    <cellStyle name="Título 1 5" xfId="33513" hidden="1"/>
    <cellStyle name="Título 1 5" xfId="33567" hidden="1"/>
    <cellStyle name="Título 1 5" xfId="33518" hidden="1"/>
    <cellStyle name="Título 1 5" xfId="33773" hidden="1"/>
    <cellStyle name="Título 1 5" xfId="33784" hidden="1"/>
    <cellStyle name="Título 1 5" xfId="33838" hidden="1"/>
    <cellStyle name="Título 1 5" xfId="33789" hidden="1"/>
    <cellStyle name="Título 1 5" xfId="33693" hidden="1"/>
    <cellStyle name="Título 1 5" xfId="33763" hidden="1"/>
    <cellStyle name="Título 1 5" xfId="33731" hidden="1"/>
    <cellStyle name="Título 1 5" xfId="33676" hidden="1"/>
    <cellStyle name="Título 1 5" xfId="33723" hidden="1"/>
    <cellStyle name="Título 1 5" xfId="33608" hidden="1"/>
    <cellStyle name="Título 1 5" xfId="33694" hidden="1"/>
    <cellStyle name="Título 1 5" xfId="33733" hidden="1"/>
    <cellStyle name="Título 1 5" xfId="21908" hidden="1"/>
    <cellStyle name="Título 1 5" xfId="27136" hidden="1"/>
    <cellStyle name="Título 1 5" xfId="22091" hidden="1"/>
    <cellStyle name="Título 1 5" xfId="26220" hidden="1"/>
    <cellStyle name="Título 1 5" xfId="25723" hidden="1"/>
    <cellStyle name="Título 1 5" xfId="26374" hidden="1"/>
    <cellStyle name="Título 1 5" xfId="26413" hidden="1"/>
    <cellStyle name="Título 1 5" xfId="22227" hidden="1"/>
    <cellStyle name="Título 1 5" xfId="34091" hidden="1"/>
    <cellStyle name="Título 1 5" xfId="34102" hidden="1"/>
    <cellStyle name="Título 1 5" xfId="34156" hidden="1"/>
    <cellStyle name="Título 1 5" xfId="34107" hidden="1"/>
    <cellStyle name="Título 1 5" xfId="34011" hidden="1"/>
    <cellStyle name="Título 1 5" xfId="34081" hidden="1"/>
    <cellStyle name="Título 1 5" xfId="34049" hidden="1"/>
    <cellStyle name="Título 1 5" xfId="33994" hidden="1"/>
    <cellStyle name="Título 1 5" xfId="34041" hidden="1"/>
    <cellStyle name="Título 1 5" xfId="33926" hidden="1"/>
    <cellStyle name="Título 1 5" xfId="34012" hidden="1"/>
    <cellStyle name="Título 1 5" xfId="34051" hidden="1"/>
    <cellStyle name="Título 1 5" xfId="34208" hidden="1"/>
    <cellStyle name="Título 1 5" xfId="34219" hidden="1"/>
    <cellStyle name="Título 1 5" xfId="34273" hidden="1"/>
    <cellStyle name="Título 1 5" xfId="34224" hidden="1"/>
    <cellStyle name="Título 1 5" xfId="34310" hidden="1"/>
    <cellStyle name="Título 1 5" xfId="34321" hidden="1"/>
    <cellStyle name="Título 1 5" xfId="34375" hidden="1"/>
    <cellStyle name="Título 1 5" xfId="34326" hidden="1"/>
    <cellStyle name="Título 1 5" xfId="34581" hidden="1"/>
    <cellStyle name="Título 1 5" xfId="34592" hidden="1"/>
    <cellStyle name="Título 1 5" xfId="34646" hidden="1"/>
    <cellStyle name="Título 1 5" xfId="34597" hidden="1"/>
    <cellStyle name="Título 1 5" xfId="34501" hidden="1"/>
    <cellStyle name="Título 1 5" xfId="34571" hidden="1"/>
    <cellStyle name="Título 1 5" xfId="34539" hidden="1"/>
    <cellStyle name="Título 1 5" xfId="34484" hidden="1"/>
    <cellStyle name="Título 1 5" xfId="34531" hidden="1"/>
    <cellStyle name="Título 1 5" xfId="34416" hidden="1"/>
    <cellStyle name="Título 1 5" xfId="34502" hidden="1"/>
    <cellStyle name="Título 1 5" xfId="34541" hidden="1"/>
    <cellStyle name="Título 1 5" xfId="34698" hidden="1"/>
    <cellStyle name="Título 1 5" xfId="34709" hidden="1"/>
    <cellStyle name="Título 1 5" xfId="34763" hidden="1"/>
    <cellStyle name="Título 1 5" xfId="34714" hidden="1"/>
    <cellStyle name="Título 1 5" xfId="34800" hidden="1"/>
    <cellStyle name="Título 1 5" xfId="34811" hidden="1"/>
    <cellStyle name="Título 1 5" xfId="34865" hidden="1"/>
    <cellStyle name="Título 1 5" xfId="34816" hidden="1"/>
    <cellStyle name="Título 1 5" xfId="35071" hidden="1"/>
    <cellStyle name="Título 1 5" xfId="35082" hidden="1"/>
    <cellStyle name="Título 1 5" xfId="35136" hidden="1"/>
    <cellStyle name="Título 1 5" xfId="35087" hidden="1"/>
    <cellStyle name="Título 1 5" xfId="34991" hidden="1"/>
    <cellStyle name="Título 1 5" xfId="35061" hidden="1"/>
    <cellStyle name="Título 1 5" xfId="35029" hidden="1"/>
    <cellStyle name="Título 1 5" xfId="34974" hidden="1"/>
    <cellStyle name="Título 1 5" xfId="35021" hidden="1"/>
    <cellStyle name="Título 1 5" xfId="34906" hidden="1"/>
    <cellStyle name="Título 1 5" xfId="34992" hidden="1"/>
    <cellStyle name="Título 1 5" xfId="35031" hidden="1"/>
    <cellStyle name="Título 1 5" xfId="35188" hidden="1"/>
    <cellStyle name="Título 1 5" xfId="35199" hidden="1"/>
    <cellStyle name="Título 1 5" xfId="35253" hidden="1"/>
    <cellStyle name="Título 1 5" xfId="35204" hidden="1"/>
    <cellStyle name="Título 1 5" xfId="35290" hidden="1"/>
    <cellStyle name="Título 1 5" xfId="35301" hidden="1"/>
    <cellStyle name="Título 1 5" xfId="35355" hidden="1"/>
    <cellStyle name="Título 1 5" xfId="35306" hidden="1"/>
    <cellStyle name="Título 1 5" xfId="35561" hidden="1"/>
    <cellStyle name="Título 1 5" xfId="35572" hidden="1"/>
    <cellStyle name="Título 1 5" xfId="35626" hidden="1"/>
    <cellStyle name="Título 1 5" xfId="35577" hidden="1"/>
    <cellStyle name="Título 1 5" xfId="35481" hidden="1"/>
    <cellStyle name="Título 1 5" xfId="35551" hidden="1"/>
    <cellStyle name="Título 1 5" xfId="35519" hidden="1"/>
    <cellStyle name="Título 1 5" xfId="35464" hidden="1"/>
    <cellStyle name="Título 1 5" xfId="35511" hidden="1"/>
    <cellStyle name="Título 1 5" xfId="35396" hidden="1"/>
    <cellStyle name="Título 1 5" xfId="35482" hidden="1"/>
    <cellStyle name="Título 1 5" xfId="35521" hidden="1"/>
    <cellStyle name="Título 1 5" xfId="35678" hidden="1"/>
    <cellStyle name="Título 1 5" xfId="35689" hidden="1"/>
    <cellStyle name="Título 1 5" xfId="35743" hidden="1"/>
    <cellStyle name="Título 1 5" xfId="35694" hidden="1"/>
    <cellStyle name="Título 1 5" xfId="35780" hidden="1"/>
    <cellStyle name="Título 1 5" xfId="35791" hidden="1"/>
    <cellStyle name="Título 1 5" xfId="35845" hidden="1"/>
    <cellStyle name="Título 1 5" xfId="35796" hidden="1"/>
    <cellStyle name="Título 1 5" xfId="36051" hidden="1"/>
    <cellStyle name="Título 1 5" xfId="36062" hidden="1"/>
    <cellStyle name="Título 1 5" xfId="36116" hidden="1"/>
    <cellStyle name="Título 1 5" xfId="36067" hidden="1"/>
    <cellStyle name="Título 1 5" xfId="35971" hidden="1"/>
    <cellStyle name="Título 1 5" xfId="36041" hidden="1"/>
    <cellStyle name="Título 1 5" xfId="36009" hidden="1"/>
    <cellStyle name="Título 1 5" xfId="35954" hidden="1"/>
    <cellStyle name="Título 1 5" xfId="36001" hidden="1"/>
    <cellStyle name="Título 1 5" xfId="35886" hidden="1"/>
    <cellStyle name="Título 1 5" xfId="35972" hidden="1"/>
    <cellStyle name="Título 1 5" xfId="36011" hidden="1"/>
    <cellStyle name="Título 1 5" xfId="25089" hidden="1"/>
    <cellStyle name="Título 1 5" xfId="22055" hidden="1"/>
    <cellStyle name="Título 1 5" xfId="27279" hidden="1"/>
    <cellStyle name="Título 1 5" xfId="27962" hidden="1"/>
    <cellStyle name="Título 1 5" xfId="26745" hidden="1"/>
    <cellStyle name="Título 1 5" xfId="26681" hidden="1"/>
    <cellStyle name="Título 1 5" xfId="22226" hidden="1"/>
    <cellStyle name="Título 1 5" xfId="21892" hidden="1"/>
    <cellStyle name="Título 1 5" xfId="25622" hidden="1"/>
    <cellStyle name="Título 1 5" xfId="23395" hidden="1"/>
    <cellStyle name="Título 1 5" xfId="23357" hidden="1"/>
    <cellStyle name="Título 1 5" xfId="26720" hidden="1"/>
    <cellStyle name="Título 1 5" xfId="31189" hidden="1"/>
    <cellStyle name="Título 1 5" xfId="26038" hidden="1"/>
    <cellStyle name="Título 1 5" xfId="23442" hidden="1"/>
    <cellStyle name="Título 1 5" xfId="22027" hidden="1"/>
    <cellStyle name="Título 1 5" xfId="25424" hidden="1"/>
    <cellStyle name="Título 1 5" xfId="23591" hidden="1"/>
    <cellStyle name="Título 1 5" xfId="30771" hidden="1"/>
    <cellStyle name="Título 1 5" xfId="25506" hidden="1"/>
    <cellStyle name="Título 1 5" xfId="23910" hidden="1"/>
    <cellStyle name="Título 1 5" xfId="22760" hidden="1"/>
    <cellStyle name="Título 1 5" xfId="23839" hidden="1"/>
    <cellStyle name="Título 1 5" xfId="25651" hidden="1"/>
    <cellStyle name="Título 1 5" xfId="21950" hidden="1"/>
    <cellStyle name="Título 1 5" xfId="25736" hidden="1"/>
    <cellStyle name="Título 1 5" xfId="30879" hidden="1"/>
    <cellStyle name="Título 1 5" xfId="26438" hidden="1"/>
    <cellStyle name="Título 1 5" xfId="23415" hidden="1"/>
    <cellStyle name="Título 1 5" xfId="22131" hidden="1"/>
    <cellStyle name="Título 1 5" xfId="25697" hidden="1"/>
    <cellStyle name="Título 1 5" xfId="26435" hidden="1"/>
    <cellStyle name="Título 1 5" xfId="25962" hidden="1"/>
    <cellStyle name="Título 1 5" xfId="26747" hidden="1"/>
    <cellStyle name="Título 1 5" xfId="25233" hidden="1"/>
    <cellStyle name="Título 1 5" xfId="23622" hidden="1"/>
    <cellStyle name="Título 1 5" xfId="22417" hidden="1"/>
    <cellStyle name="Título 1 5" xfId="30748" hidden="1"/>
    <cellStyle name="Título 1 5" xfId="25063" hidden="1"/>
    <cellStyle name="Título 1 5" xfId="23649" hidden="1"/>
    <cellStyle name="Título 1 5" xfId="22081" hidden="1"/>
    <cellStyle name="Título 1 5" xfId="25441" hidden="1"/>
    <cellStyle name="Título 1 5" xfId="26577" hidden="1"/>
    <cellStyle name="Título 1 5" xfId="25660" hidden="1"/>
    <cellStyle name="Título 1 5" xfId="36168" hidden="1"/>
    <cellStyle name="Título 1 5" xfId="36179" hidden="1"/>
    <cellStyle name="Título 1 5" xfId="36233" hidden="1"/>
    <cellStyle name="Título 1 5" xfId="36184" hidden="1"/>
    <cellStyle name="Título 1 5" xfId="36439" hidden="1"/>
    <cellStyle name="Título 1 5" xfId="36450" hidden="1"/>
    <cellStyle name="Título 1 5" xfId="36504" hidden="1"/>
    <cellStyle name="Título 1 5" xfId="36455" hidden="1"/>
    <cellStyle name="Título 1 5" xfId="36359" hidden="1"/>
    <cellStyle name="Título 1 5" xfId="36429" hidden="1"/>
    <cellStyle name="Título 1 5" xfId="36397" hidden="1"/>
    <cellStyle name="Título 1 5" xfId="36342" hidden="1"/>
    <cellStyle name="Título 1 5" xfId="36389" hidden="1"/>
    <cellStyle name="Título 1 5" xfId="36274" hidden="1"/>
    <cellStyle name="Título 1 5" xfId="36360" hidden="1"/>
    <cellStyle name="Título 1 5" xfId="36399" hidden="1"/>
    <cellStyle name="Título 1 5" xfId="22951" hidden="1"/>
    <cellStyle name="Título 1 5" xfId="26088" hidden="1"/>
    <cellStyle name="Título 1 5" xfId="26269" hidden="1"/>
    <cellStyle name="Título 1 5" xfId="23601" hidden="1"/>
    <cellStyle name="Título 1 5" xfId="23474" hidden="1"/>
    <cellStyle name="Título 1 5" xfId="22051" hidden="1"/>
    <cellStyle name="Título 1 5" xfId="25984" hidden="1"/>
    <cellStyle name="Título 1 5" xfId="22394" hidden="1"/>
    <cellStyle name="Título 1 5" xfId="36757" hidden="1"/>
    <cellStyle name="Título 1 5" xfId="36768" hidden="1"/>
    <cellStyle name="Título 1 5" xfId="36822" hidden="1"/>
    <cellStyle name="Título 1 5" xfId="36773" hidden="1"/>
    <cellStyle name="Título 1 5" xfId="36677" hidden="1"/>
    <cellStyle name="Título 1 5" xfId="36747" hidden="1"/>
    <cellStyle name="Título 1 5" xfId="36715" hidden="1"/>
    <cellStyle name="Título 1 5" xfId="36660" hidden="1"/>
    <cellStyle name="Título 1 5" xfId="36707" hidden="1"/>
    <cellStyle name="Título 1 5" xfId="36592" hidden="1"/>
    <cellStyle name="Título 1 5" xfId="36678" hidden="1"/>
    <cellStyle name="Título 1 5" xfId="36717" hidden="1"/>
    <cellStyle name="Título 1 5" xfId="36874" hidden="1"/>
    <cellStyle name="Título 1 5" xfId="36885" hidden="1"/>
    <cellStyle name="Título 1 5" xfId="36939" hidden="1"/>
    <cellStyle name="Título 1 5" xfId="36890" hidden="1"/>
    <cellStyle name="Título 1 5" xfId="36976" hidden="1"/>
    <cellStyle name="Título 1 5" xfId="36987" hidden="1"/>
    <cellStyle name="Título 1 5" xfId="37041" hidden="1"/>
    <cellStyle name="Título 1 5" xfId="36992" hidden="1"/>
    <cellStyle name="Título 1 5" xfId="37247" hidden="1"/>
    <cellStyle name="Título 1 5" xfId="37258" hidden="1"/>
    <cellStyle name="Título 1 5" xfId="37312" hidden="1"/>
    <cellStyle name="Título 1 5" xfId="37263" hidden="1"/>
    <cellStyle name="Título 1 5" xfId="37167" hidden="1"/>
    <cellStyle name="Título 1 5" xfId="37237" hidden="1"/>
    <cellStyle name="Título 1 5" xfId="37205" hidden="1"/>
    <cellStyle name="Título 1 5" xfId="37150" hidden="1"/>
    <cellStyle name="Título 1 5" xfId="37197" hidden="1"/>
    <cellStyle name="Título 1 5" xfId="37082" hidden="1"/>
    <cellStyle name="Título 1 5" xfId="37168" hidden="1"/>
    <cellStyle name="Título 1 5" xfId="37207" hidden="1"/>
    <cellStyle name="Título 1 5" xfId="37364" hidden="1"/>
    <cellStyle name="Título 1 5" xfId="37375" hidden="1"/>
    <cellStyle name="Título 1 5" xfId="37429" hidden="1"/>
    <cellStyle name="Título 1 5" xfId="37380" hidden="1"/>
    <cellStyle name="Título 1 5" xfId="37466" hidden="1"/>
    <cellStyle name="Título 1 5" xfId="37477" hidden="1"/>
    <cellStyle name="Título 1 5" xfId="37531" hidden="1"/>
    <cellStyle name="Título 1 5" xfId="37482" hidden="1"/>
    <cellStyle name="Título 1 5" xfId="37737" hidden="1"/>
    <cellStyle name="Título 1 5" xfId="37748" hidden="1"/>
    <cellStyle name="Título 1 5" xfId="37802" hidden="1"/>
    <cellStyle name="Título 1 5" xfId="37753" hidden="1"/>
    <cellStyle name="Título 1 5" xfId="37657" hidden="1"/>
    <cellStyle name="Título 1 5" xfId="37727" hidden="1"/>
    <cellStyle name="Título 1 5" xfId="37695" hidden="1"/>
    <cellStyle name="Título 1 5" xfId="37640" hidden="1"/>
    <cellStyle name="Título 1 5" xfId="37687" hidden="1"/>
    <cellStyle name="Título 1 5" xfId="37572" hidden="1"/>
    <cellStyle name="Título 1 5" xfId="37658" hidden="1"/>
    <cellStyle name="Título 1 5" xfId="37697" hidden="1"/>
    <cellStyle name="Título 1 5" xfId="37854" hidden="1"/>
    <cellStyle name="Título 1 5" xfId="37865" hidden="1"/>
    <cellStyle name="Título 1 5" xfId="37919" hidden="1"/>
    <cellStyle name="Título 1 5" xfId="37870" hidden="1"/>
    <cellStyle name="Título 1 5" xfId="37956" hidden="1"/>
    <cellStyle name="Título 1 5" xfId="37967" hidden="1"/>
    <cellStyle name="Título 1 5" xfId="38021" hidden="1"/>
    <cellStyle name="Título 1 5" xfId="37972" hidden="1"/>
    <cellStyle name="Título 1 5" xfId="38227" hidden="1"/>
    <cellStyle name="Título 1 5" xfId="38238" hidden="1"/>
    <cellStyle name="Título 1 5" xfId="38292" hidden="1"/>
    <cellStyle name="Título 1 5" xfId="38243" hidden="1"/>
    <cellStyle name="Título 1 5" xfId="38147" hidden="1"/>
    <cellStyle name="Título 1 5" xfId="38217" hidden="1"/>
    <cellStyle name="Título 1 5" xfId="38185" hidden="1"/>
    <cellStyle name="Título 1 5" xfId="38130" hidden="1"/>
    <cellStyle name="Título 1 5" xfId="38177" hidden="1"/>
    <cellStyle name="Título 1 5" xfId="38062" hidden="1"/>
    <cellStyle name="Título 1 5" xfId="38148" hidden="1"/>
    <cellStyle name="Título 1 5" xfId="38187" hidden="1"/>
    <cellStyle name="Título 1 5" xfId="38344" hidden="1"/>
    <cellStyle name="Título 1 5" xfId="38355" hidden="1"/>
    <cellStyle name="Título 1 5" xfId="38409" hidden="1"/>
    <cellStyle name="Título 1 5" xfId="38360" hidden="1"/>
    <cellStyle name="Título 1 5" xfId="38446" hidden="1"/>
    <cellStyle name="Título 1 5" xfId="38457" hidden="1"/>
    <cellStyle name="Título 1 5" xfId="38511" hidden="1"/>
    <cellStyle name="Título 1 5" xfId="38462" hidden="1"/>
    <cellStyle name="Título 1 5" xfId="38717" hidden="1"/>
    <cellStyle name="Título 1 5" xfId="38728" hidden="1"/>
    <cellStyle name="Título 1 5" xfId="38782" hidden="1"/>
    <cellStyle name="Título 1 5" xfId="38733" hidden="1"/>
    <cellStyle name="Título 1 5" xfId="38637" hidden="1"/>
    <cellStyle name="Título 1 5" xfId="38707" hidden="1"/>
    <cellStyle name="Título 1 5" xfId="38675" hidden="1"/>
    <cellStyle name="Título 1 5" xfId="38620" hidden="1"/>
    <cellStyle name="Título 1 5" xfId="38667" hidden="1"/>
    <cellStyle name="Título 1 5" xfId="38552" hidden="1"/>
    <cellStyle name="Título 1 5" xfId="38638" hidden="1"/>
    <cellStyle name="Título 1 5" xfId="38677"/>
    <cellStyle name="Título 1 6" xfId="5148" hidden="1"/>
    <cellStyle name="Título 1 6" xfId="5162" hidden="1"/>
    <cellStyle name="Título 1 6" xfId="5173" hidden="1"/>
    <cellStyle name="Título 1 6" xfId="5184" hidden="1"/>
    <cellStyle name="Título 1 6" xfId="5192" hidden="1"/>
    <cellStyle name="Título 1 6" xfId="10300" hidden="1"/>
    <cellStyle name="Título 1 6" xfId="10311" hidden="1"/>
    <cellStyle name="Título 1 6" xfId="10322" hidden="1"/>
    <cellStyle name="Título 1 6" xfId="10330" hidden="1"/>
    <cellStyle name="Título 1 6" xfId="10810" hidden="1"/>
    <cellStyle name="Título 1 6" xfId="10817" hidden="1"/>
    <cellStyle name="Título 1 6" xfId="10827" hidden="1"/>
    <cellStyle name="Título 1 6" xfId="10833" hidden="1"/>
    <cellStyle name="Título 1 6" xfId="10657" hidden="1"/>
    <cellStyle name="Título 1 6" xfId="10842" hidden="1"/>
    <cellStyle name="Título 1 6" xfId="10646" hidden="1"/>
    <cellStyle name="Título 1 6" xfId="10641" hidden="1"/>
    <cellStyle name="Título 1 6" xfId="10601" hidden="1"/>
    <cellStyle name="Título 1 6" xfId="10659" hidden="1"/>
    <cellStyle name="Título 1 6" xfId="10561" hidden="1"/>
    <cellStyle name="Título 1 6" xfId="10614" hidden="1"/>
    <cellStyle name="Título 1 6" xfId="15955" hidden="1"/>
    <cellStyle name="Título 1 6" xfId="15966" hidden="1"/>
    <cellStyle name="Título 1 6" xfId="15977" hidden="1"/>
    <cellStyle name="Título 1 6" xfId="15985" hidden="1"/>
    <cellStyle name="Título 1 6" xfId="21083" hidden="1"/>
    <cellStyle name="Título 1 6" xfId="21094" hidden="1"/>
    <cellStyle name="Título 1 6" xfId="21105" hidden="1"/>
    <cellStyle name="Título 1 6" xfId="21113" hidden="1"/>
    <cellStyle name="Título 1 6" xfId="21593" hidden="1"/>
    <cellStyle name="Título 1 6" xfId="21600" hidden="1"/>
    <cellStyle name="Título 1 6" xfId="21610" hidden="1"/>
    <cellStyle name="Título 1 6" xfId="21616" hidden="1"/>
    <cellStyle name="Título 1 6" xfId="21440" hidden="1"/>
    <cellStyle name="Título 1 6" xfId="21625" hidden="1"/>
    <cellStyle name="Título 1 6" xfId="21429" hidden="1"/>
    <cellStyle name="Título 1 6" xfId="21424" hidden="1"/>
    <cellStyle name="Título 1 6" xfId="21384" hidden="1"/>
    <cellStyle name="Título 1 6" xfId="21442" hidden="1"/>
    <cellStyle name="Título 1 6" xfId="21344" hidden="1"/>
    <cellStyle name="Título 1 6" xfId="21397" hidden="1"/>
    <cellStyle name="Título 1 6" xfId="22879" hidden="1"/>
    <cellStyle name="Título 1 6" xfId="22886" hidden="1"/>
    <cellStyle name="Título 1 6" xfId="22896" hidden="1"/>
    <cellStyle name="Título 1 6" xfId="22902" hidden="1"/>
    <cellStyle name="Título 1 6" xfId="24102" hidden="1"/>
    <cellStyle name="Título 1 6" xfId="24109" hidden="1"/>
    <cellStyle name="Título 1 6" xfId="24119" hidden="1"/>
    <cellStyle name="Título 1 6" xfId="24126" hidden="1"/>
    <cellStyle name="Título 1 6" xfId="24420" hidden="1"/>
    <cellStyle name="Título 1 6" xfId="24427" hidden="1"/>
    <cellStyle name="Título 1 6" xfId="24437" hidden="1"/>
    <cellStyle name="Título 1 6" xfId="24443" hidden="1"/>
    <cellStyle name="Título 1 6" xfId="24268" hidden="1"/>
    <cellStyle name="Título 1 6" xfId="24452" hidden="1"/>
    <cellStyle name="Título 1 6" xfId="24257" hidden="1"/>
    <cellStyle name="Título 1 6" xfId="24252" hidden="1"/>
    <cellStyle name="Título 1 6" xfId="24214" hidden="1"/>
    <cellStyle name="Título 1 6" xfId="24270" hidden="1"/>
    <cellStyle name="Título 1 6" xfId="24174" hidden="1"/>
    <cellStyle name="Título 1 6" xfId="24225" hidden="1"/>
    <cellStyle name="Título 1 6" xfId="24576" hidden="1"/>
    <cellStyle name="Título 1 6" xfId="24583" hidden="1"/>
    <cellStyle name="Título 1 6" xfId="24593" hidden="1"/>
    <cellStyle name="Título 1 6" xfId="24599" hidden="1"/>
    <cellStyle name="Título 1 6" xfId="24678" hidden="1"/>
    <cellStyle name="Título 1 6" xfId="24685" hidden="1"/>
    <cellStyle name="Título 1 6" xfId="24695" hidden="1"/>
    <cellStyle name="Título 1 6" xfId="24701" hidden="1"/>
    <cellStyle name="Título 1 6" xfId="24949" hidden="1"/>
    <cellStyle name="Título 1 6" xfId="24956" hidden="1"/>
    <cellStyle name="Título 1 6" xfId="24966" hidden="1"/>
    <cellStyle name="Título 1 6" xfId="24972" hidden="1"/>
    <cellStyle name="Título 1 6" xfId="24797" hidden="1"/>
    <cellStyle name="Título 1 6" xfId="24981" hidden="1"/>
    <cellStyle name="Título 1 6" xfId="24787" hidden="1"/>
    <cellStyle name="Título 1 6" xfId="24782" hidden="1"/>
    <cellStyle name="Título 1 6" xfId="24745" hidden="1"/>
    <cellStyle name="Título 1 6" xfId="24799" hidden="1"/>
    <cellStyle name="Título 1 6" xfId="24705" hidden="1"/>
    <cellStyle name="Título 1 6" xfId="24756" hidden="1"/>
    <cellStyle name="Título 1 6" xfId="26185" hidden="1"/>
    <cellStyle name="Título 1 6" xfId="26193" hidden="1"/>
    <cellStyle name="Título 1 6" xfId="26203" hidden="1"/>
    <cellStyle name="Título 1 6" xfId="26209" hidden="1"/>
    <cellStyle name="Título 1 6" xfId="27445" hidden="1"/>
    <cellStyle name="Título 1 6" xfId="27455" hidden="1"/>
    <cellStyle name="Título 1 6" xfId="27465" hidden="1"/>
    <cellStyle name="Título 1 6" xfId="27471" hidden="1"/>
    <cellStyle name="Título 1 6" xfId="27756" hidden="1"/>
    <cellStyle name="Título 1 6" xfId="27763" hidden="1"/>
    <cellStyle name="Título 1 6" xfId="27773" hidden="1"/>
    <cellStyle name="Título 1 6" xfId="27779" hidden="1"/>
    <cellStyle name="Título 1 6" xfId="27604" hidden="1"/>
    <cellStyle name="Título 1 6" xfId="27788" hidden="1"/>
    <cellStyle name="Título 1 6" xfId="27594" hidden="1"/>
    <cellStyle name="Título 1 6" xfId="27589" hidden="1"/>
    <cellStyle name="Título 1 6" xfId="27552" hidden="1"/>
    <cellStyle name="Título 1 6" xfId="27606" hidden="1"/>
    <cellStyle name="Título 1 6" xfId="27512" hidden="1"/>
    <cellStyle name="Título 1 6" xfId="27563" hidden="1"/>
    <cellStyle name="Título 1 6" xfId="21914" hidden="1"/>
    <cellStyle name="Título 1 6" xfId="26006" hidden="1"/>
    <cellStyle name="Título 1 6" xfId="23539" hidden="1"/>
    <cellStyle name="Título 1 6" xfId="22546" hidden="1"/>
    <cellStyle name="Título 1 6" xfId="25051" hidden="1"/>
    <cellStyle name="Título 1 6" xfId="27110" hidden="1"/>
    <cellStyle name="Título 1 6" xfId="22308" hidden="1"/>
    <cellStyle name="Título 1 6" xfId="22033" hidden="1"/>
    <cellStyle name="Título 1 6" xfId="22276" hidden="1"/>
    <cellStyle name="Título 1 6" xfId="22523" hidden="1"/>
    <cellStyle name="Título 1 6" xfId="25294" hidden="1"/>
    <cellStyle name="Título 1 6" xfId="22522" hidden="1"/>
    <cellStyle name="Título 1 6" xfId="22533" hidden="1"/>
    <cellStyle name="Título 1 6" xfId="22274" hidden="1"/>
    <cellStyle name="Título 1 6" xfId="23003" hidden="1"/>
    <cellStyle name="Título 1 6" xfId="22534" hidden="1"/>
    <cellStyle name="Título 1 6" xfId="23530" hidden="1"/>
    <cellStyle name="Título 1 6" xfId="15944" hidden="1"/>
    <cellStyle name="Título 1 6" xfId="22539" hidden="1"/>
    <cellStyle name="Título 1 6" xfId="23005" hidden="1"/>
    <cellStyle name="Título 1 6" xfId="22262" hidden="1"/>
    <cellStyle name="Título 1 6" xfId="22509" hidden="1"/>
    <cellStyle name="Título 1 6" xfId="22261" hidden="1"/>
    <cellStyle name="Título 1 6" xfId="23738" hidden="1"/>
    <cellStyle name="Título 1 6" xfId="25800" hidden="1"/>
    <cellStyle name="Título 1 6" xfId="26281" hidden="1"/>
    <cellStyle name="Título 1 6" xfId="27065" hidden="1"/>
    <cellStyle name="Título 1 6" xfId="26280" hidden="1"/>
    <cellStyle name="Título 1 6" xfId="25699" hidden="1"/>
    <cellStyle name="Título 1 6" xfId="25956" hidden="1"/>
    <cellStyle name="Título 1 6" xfId="26960" hidden="1"/>
    <cellStyle name="Título 1 6" xfId="25946" hidden="1"/>
    <cellStyle name="Título 1 6" xfId="26274" hidden="1"/>
    <cellStyle name="Título 1 6" xfId="25703" hidden="1"/>
    <cellStyle name="Título 1 6" xfId="25262" hidden="1"/>
    <cellStyle name="Título 1 6" xfId="22958" hidden="1"/>
    <cellStyle name="Título 1 6" xfId="22493" hidden="1"/>
    <cellStyle name="Título 1 6" xfId="25545" hidden="1"/>
    <cellStyle name="Título 1 6" xfId="23489" hidden="1"/>
    <cellStyle name="Título 1 6" xfId="26525" hidden="1"/>
    <cellStyle name="Título 1 6" xfId="23815" hidden="1"/>
    <cellStyle name="Título 1 6" xfId="25355" hidden="1"/>
    <cellStyle name="Título 1 6" xfId="23047" hidden="1"/>
    <cellStyle name="Título 1 6" xfId="25886" hidden="1"/>
    <cellStyle name="Título 1 6" xfId="28050" hidden="1"/>
    <cellStyle name="Título 1 6" xfId="28057" hidden="1"/>
    <cellStyle name="Título 1 6" xfId="28067" hidden="1"/>
    <cellStyle name="Título 1 6" xfId="28074" hidden="1"/>
    <cellStyle name="Título 1 6" xfId="28346" hidden="1"/>
    <cellStyle name="Título 1 6" xfId="28353" hidden="1"/>
    <cellStyle name="Título 1 6" xfId="28363" hidden="1"/>
    <cellStyle name="Título 1 6" xfId="28369" hidden="1"/>
    <cellStyle name="Título 1 6" xfId="28194" hidden="1"/>
    <cellStyle name="Título 1 6" xfId="28378" hidden="1"/>
    <cellStyle name="Título 1 6" xfId="28183" hidden="1"/>
    <cellStyle name="Título 1 6" xfId="28178" hidden="1"/>
    <cellStyle name="Título 1 6" xfId="28141" hidden="1"/>
    <cellStyle name="Título 1 6" xfId="28196" hidden="1"/>
    <cellStyle name="Título 1 6" xfId="28101" hidden="1"/>
    <cellStyle name="Título 1 6" xfId="28152" hidden="1"/>
    <cellStyle name="Título 1 6" xfId="22260" hidden="1"/>
    <cellStyle name="Título 1 6" xfId="23736" hidden="1"/>
    <cellStyle name="Título 1 6" xfId="23226" hidden="1"/>
    <cellStyle name="Título 1 6" xfId="26550" hidden="1"/>
    <cellStyle name="Título 1 6" xfId="28422" hidden="1"/>
    <cellStyle name="Título 1 6" xfId="28429" hidden="1"/>
    <cellStyle name="Título 1 6" xfId="28439" hidden="1"/>
    <cellStyle name="Título 1 6" xfId="28445" hidden="1"/>
    <cellStyle name="Título 1 6" xfId="28693" hidden="1"/>
    <cellStyle name="Título 1 6" xfId="28700" hidden="1"/>
    <cellStyle name="Título 1 6" xfId="28710" hidden="1"/>
    <cellStyle name="Título 1 6" xfId="28716" hidden="1"/>
    <cellStyle name="Título 1 6" xfId="28541" hidden="1"/>
    <cellStyle name="Título 1 6" xfId="28725" hidden="1"/>
    <cellStyle name="Título 1 6" xfId="28531" hidden="1"/>
    <cellStyle name="Título 1 6" xfId="28526" hidden="1"/>
    <cellStyle name="Título 1 6" xfId="28489" hidden="1"/>
    <cellStyle name="Título 1 6" xfId="28543" hidden="1"/>
    <cellStyle name="Título 1 6" xfId="28449" hidden="1"/>
    <cellStyle name="Título 1 6" xfId="28500" hidden="1"/>
    <cellStyle name="Título 1 6" xfId="28810" hidden="1"/>
    <cellStyle name="Título 1 6" xfId="28817" hidden="1"/>
    <cellStyle name="Título 1 6" xfId="28827" hidden="1"/>
    <cellStyle name="Título 1 6" xfId="28833" hidden="1"/>
    <cellStyle name="Título 1 6" xfId="28912" hidden="1"/>
    <cellStyle name="Título 1 6" xfId="28919" hidden="1"/>
    <cellStyle name="Título 1 6" xfId="28929" hidden="1"/>
    <cellStyle name="Título 1 6" xfId="28935" hidden="1"/>
    <cellStyle name="Título 1 6" xfId="29183" hidden="1"/>
    <cellStyle name="Título 1 6" xfId="29190" hidden="1"/>
    <cellStyle name="Título 1 6" xfId="29200" hidden="1"/>
    <cellStyle name="Título 1 6" xfId="29206" hidden="1"/>
    <cellStyle name="Título 1 6" xfId="29031" hidden="1"/>
    <cellStyle name="Título 1 6" xfId="29215" hidden="1"/>
    <cellStyle name="Título 1 6" xfId="29021" hidden="1"/>
    <cellStyle name="Título 1 6" xfId="29016" hidden="1"/>
    <cellStyle name="Título 1 6" xfId="28979" hidden="1"/>
    <cellStyle name="Título 1 6" xfId="29033" hidden="1"/>
    <cellStyle name="Título 1 6" xfId="28939" hidden="1"/>
    <cellStyle name="Título 1 6" xfId="28990" hidden="1"/>
    <cellStyle name="Título 1 6" xfId="29300" hidden="1"/>
    <cellStyle name="Título 1 6" xfId="29307" hidden="1"/>
    <cellStyle name="Título 1 6" xfId="29317" hidden="1"/>
    <cellStyle name="Título 1 6" xfId="29323" hidden="1"/>
    <cellStyle name="Título 1 6" xfId="29402" hidden="1"/>
    <cellStyle name="Título 1 6" xfId="29409" hidden="1"/>
    <cellStyle name="Título 1 6" xfId="29419" hidden="1"/>
    <cellStyle name="Título 1 6" xfId="29425" hidden="1"/>
    <cellStyle name="Título 1 6" xfId="29673" hidden="1"/>
    <cellStyle name="Título 1 6" xfId="29680" hidden="1"/>
    <cellStyle name="Título 1 6" xfId="29690" hidden="1"/>
    <cellStyle name="Título 1 6" xfId="29696" hidden="1"/>
    <cellStyle name="Título 1 6" xfId="29521" hidden="1"/>
    <cellStyle name="Título 1 6" xfId="29705" hidden="1"/>
    <cellStyle name="Título 1 6" xfId="29511" hidden="1"/>
    <cellStyle name="Título 1 6" xfId="29506" hidden="1"/>
    <cellStyle name="Título 1 6" xfId="29469" hidden="1"/>
    <cellStyle name="Título 1 6" xfId="29523" hidden="1"/>
    <cellStyle name="Título 1 6" xfId="29429" hidden="1"/>
    <cellStyle name="Título 1 6" xfId="29480" hidden="1"/>
    <cellStyle name="Título 1 6" xfId="29790" hidden="1"/>
    <cellStyle name="Título 1 6" xfId="29797" hidden="1"/>
    <cellStyle name="Título 1 6" xfId="29807" hidden="1"/>
    <cellStyle name="Título 1 6" xfId="29813" hidden="1"/>
    <cellStyle name="Título 1 6" xfId="29892" hidden="1"/>
    <cellStyle name="Título 1 6" xfId="29899" hidden="1"/>
    <cellStyle name="Título 1 6" xfId="29909" hidden="1"/>
    <cellStyle name="Título 1 6" xfId="29915" hidden="1"/>
    <cellStyle name="Título 1 6" xfId="30163" hidden="1"/>
    <cellStyle name="Título 1 6" xfId="30170" hidden="1"/>
    <cellStyle name="Título 1 6" xfId="30180" hidden="1"/>
    <cellStyle name="Título 1 6" xfId="30186" hidden="1"/>
    <cellStyle name="Título 1 6" xfId="30011" hidden="1"/>
    <cellStyle name="Título 1 6" xfId="30195" hidden="1"/>
    <cellStyle name="Título 1 6" xfId="30001" hidden="1"/>
    <cellStyle name="Título 1 6" xfId="29996" hidden="1"/>
    <cellStyle name="Título 1 6" xfId="29959" hidden="1"/>
    <cellStyle name="Título 1 6" xfId="30013" hidden="1"/>
    <cellStyle name="Título 1 6" xfId="29919" hidden="1"/>
    <cellStyle name="Título 1 6" xfId="29970" hidden="1"/>
    <cellStyle name="Título 1 6" xfId="30280" hidden="1"/>
    <cellStyle name="Título 1 6" xfId="30287" hidden="1"/>
    <cellStyle name="Título 1 6" xfId="30297" hidden="1"/>
    <cellStyle name="Título 1 6" xfId="30303" hidden="1"/>
    <cellStyle name="Título 1 6" xfId="30382" hidden="1"/>
    <cellStyle name="Título 1 6" xfId="30389" hidden="1"/>
    <cellStyle name="Título 1 6" xfId="30399" hidden="1"/>
    <cellStyle name="Título 1 6" xfId="30405" hidden="1"/>
    <cellStyle name="Título 1 6" xfId="30653" hidden="1"/>
    <cellStyle name="Título 1 6" xfId="30660" hidden="1"/>
    <cellStyle name="Título 1 6" xfId="30670" hidden="1"/>
    <cellStyle name="Título 1 6" xfId="30676" hidden="1"/>
    <cellStyle name="Título 1 6" xfId="30501" hidden="1"/>
    <cellStyle name="Título 1 6" xfId="30685" hidden="1"/>
    <cellStyle name="Título 1 6" xfId="30491" hidden="1"/>
    <cellStyle name="Título 1 6" xfId="30486" hidden="1"/>
    <cellStyle name="Título 1 6" xfId="30449" hidden="1"/>
    <cellStyle name="Título 1 6" xfId="30503" hidden="1"/>
    <cellStyle name="Título 1 6" xfId="30409" hidden="1"/>
    <cellStyle name="Título 1 6" xfId="30460" hidden="1"/>
    <cellStyle name="Título 1 6" xfId="26816" hidden="1"/>
    <cellStyle name="Título 1 6" xfId="22924" hidden="1"/>
    <cellStyle name="Título 1 6" xfId="22139" hidden="1"/>
    <cellStyle name="Título 1 6" xfId="25096" hidden="1"/>
    <cellStyle name="Título 1 6" xfId="24471" hidden="1"/>
    <cellStyle name="Título 1 6" xfId="27225" hidden="1"/>
    <cellStyle name="Título 1 6" xfId="22452" hidden="1"/>
    <cellStyle name="Título 1 6" xfId="26937" hidden="1"/>
    <cellStyle name="Título 1 6" xfId="22746" hidden="1"/>
    <cellStyle name="Título 1 6" xfId="21869" hidden="1"/>
    <cellStyle name="Título 1 6" xfId="23613" hidden="1"/>
    <cellStyle name="Título 1 6" xfId="22114" hidden="1"/>
    <cellStyle name="Título 1 6" xfId="23329" hidden="1"/>
    <cellStyle name="Título 1 6" xfId="27305" hidden="1"/>
    <cellStyle name="Título 1 6" xfId="22627" hidden="1"/>
    <cellStyle name="Título 1 6" xfId="25937" hidden="1"/>
    <cellStyle name="Título 1 6" xfId="25983" hidden="1"/>
    <cellStyle name="Título 1 6" xfId="22722" hidden="1"/>
    <cellStyle name="Título 1 6" xfId="21842" hidden="1"/>
    <cellStyle name="Título 1 6" xfId="21849" hidden="1"/>
    <cellStyle name="Título 1 6" xfId="22222" hidden="1"/>
    <cellStyle name="Título 1 6" xfId="26715" hidden="1"/>
    <cellStyle name="Título 1 6" xfId="22767" hidden="1"/>
    <cellStyle name="Título 1 6" xfId="23567" hidden="1"/>
    <cellStyle name="Título 1 6" xfId="26065" hidden="1"/>
    <cellStyle name="Título 1 6" xfId="22934" hidden="1"/>
    <cellStyle name="Título 1 6" xfId="23890" hidden="1"/>
    <cellStyle name="Título 1 6" xfId="24170" hidden="1"/>
    <cellStyle name="Título 1 6" xfId="26241" hidden="1"/>
    <cellStyle name="Título 1 6" xfId="27278" hidden="1"/>
    <cellStyle name="Título 1 6" xfId="22416" hidden="1"/>
    <cellStyle name="Título 1 6" xfId="23423" hidden="1"/>
    <cellStyle name="Título 1 6" xfId="26254" hidden="1"/>
    <cellStyle name="Título 1 6" xfId="26235" hidden="1"/>
    <cellStyle name="Título 1 6" xfId="22632" hidden="1"/>
    <cellStyle name="Título 1 6" xfId="23351" hidden="1"/>
    <cellStyle name="Título 1 6" xfId="26722" hidden="1"/>
    <cellStyle name="Título 1 6" xfId="23114" hidden="1"/>
    <cellStyle name="Título 1 6" xfId="26726" hidden="1"/>
    <cellStyle name="Título 1 6" xfId="26808" hidden="1"/>
    <cellStyle name="Título 1 6" xfId="23054" hidden="1"/>
    <cellStyle name="Título 1 6" xfId="22420" hidden="1"/>
    <cellStyle name="Título 1 6" xfId="27511" hidden="1"/>
    <cellStyle name="Título 1 6" xfId="26056" hidden="1"/>
    <cellStyle name="Título 1 6" xfId="30851" hidden="1"/>
    <cellStyle name="Título 1 6" xfId="30858" hidden="1"/>
    <cellStyle name="Título 1 6" xfId="30868" hidden="1"/>
    <cellStyle name="Título 1 6" xfId="30875" hidden="1"/>
    <cellStyle name="Título 1 6" xfId="31136" hidden="1"/>
    <cellStyle name="Título 1 6" xfId="31143" hidden="1"/>
    <cellStyle name="Título 1 6" xfId="31153" hidden="1"/>
    <cellStyle name="Título 1 6" xfId="31159" hidden="1"/>
    <cellStyle name="Título 1 6" xfId="30984" hidden="1"/>
    <cellStyle name="Título 1 6" xfId="31168" hidden="1"/>
    <cellStyle name="Título 1 6" xfId="30974" hidden="1"/>
    <cellStyle name="Título 1 6" xfId="30969" hidden="1"/>
    <cellStyle name="Título 1 6" xfId="30932" hidden="1"/>
    <cellStyle name="Título 1 6" xfId="30986" hidden="1"/>
    <cellStyle name="Título 1 6" xfId="30892" hidden="1"/>
    <cellStyle name="Título 1 6" xfId="30943" hidden="1"/>
    <cellStyle name="Título 1 6" xfId="23993" hidden="1"/>
    <cellStyle name="Título 1 6" xfId="25633" hidden="1"/>
    <cellStyle name="Título 1 6" xfId="22950" hidden="1"/>
    <cellStyle name="Título 1 6" xfId="23461" hidden="1"/>
    <cellStyle name="Título 1 6" xfId="31204" hidden="1"/>
    <cellStyle name="Título 1 6" xfId="31211" hidden="1"/>
    <cellStyle name="Título 1 6" xfId="31221" hidden="1"/>
    <cellStyle name="Título 1 6" xfId="31227" hidden="1"/>
    <cellStyle name="Título 1 6" xfId="31475" hidden="1"/>
    <cellStyle name="Título 1 6" xfId="31482" hidden="1"/>
    <cellStyle name="Título 1 6" xfId="31492" hidden="1"/>
    <cellStyle name="Título 1 6" xfId="31498" hidden="1"/>
    <cellStyle name="Título 1 6" xfId="31323" hidden="1"/>
    <cellStyle name="Título 1 6" xfId="31507" hidden="1"/>
    <cellStyle name="Título 1 6" xfId="31313" hidden="1"/>
    <cellStyle name="Título 1 6" xfId="31308" hidden="1"/>
    <cellStyle name="Título 1 6" xfId="31271" hidden="1"/>
    <cellStyle name="Título 1 6" xfId="31325" hidden="1"/>
    <cellStyle name="Título 1 6" xfId="31231" hidden="1"/>
    <cellStyle name="Título 1 6" xfId="31282" hidden="1"/>
    <cellStyle name="Título 1 6" xfId="31592" hidden="1"/>
    <cellStyle name="Título 1 6" xfId="31599" hidden="1"/>
    <cellStyle name="Título 1 6" xfId="31609" hidden="1"/>
    <cellStyle name="Título 1 6" xfId="31615" hidden="1"/>
    <cellStyle name="Título 1 6" xfId="31694" hidden="1"/>
    <cellStyle name="Título 1 6" xfId="31701" hidden="1"/>
    <cellStyle name="Título 1 6" xfId="31711" hidden="1"/>
    <cellStyle name="Título 1 6" xfId="31717" hidden="1"/>
    <cellStyle name="Título 1 6" xfId="31965" hidden="1"/>
    <cellStyle name="Título 1 6" xfId="31972" hidden="1"/>
    <cellStyle name="Título 1 6" xfId="31982" hidden="1"/>
    <cellStyle name="Título 1 6" xfId="31988" hidden="1"/>
    <cellStyle name="Título 1 6" xfId="31813" hidden="1"/>
    <cellStyle name="Título 1 6" xfId="31997" hidden="1"/>
    <cellStyle name="Título 1 6" xfId="31803" hidden="1"/>
    <cellStyle name="Título 1 6" xfId="31798" hidden="1"/>
    <cellStyle name="Título 1 6" xfId="31761" hidden="1"/>
    <cellStyle name="Título 1 6" xfId="31815" hidden="1"/>
    <cellStyle name="Título 1 6" xfId="31721" hidden="1"/>
    <cellStyle name="Título 1 6" xfId="31772" hidden="1"/>
    <cellStyle name="Título 1 6" xfId="32082" hidden="1"/>
    <cellStyle name="Título 1 6" xfId="32089" hidden="1"/>
    <cellStyle name="Título 1 6" xfId="32099" hidden="1"/>
    <cellStyle name="Título 1 6" xfId="32105" hidden="1"/>
    <cellStyle name="Título 1 6" xfId="32184" hidden="1"/>
    <cellStyle name="Título 1 6" xfId="32191" hidden="1"/>
    <cellStyle name="Título 1 6" xfId="32201" hidden="1"/>
    <cellStyle name="Título 1 6" xfId="32207" hidden="1"/>
    <cellStyle name="Título 1 6" xfId="32455" hidden="1"/>
    <cellStyle name="Título 1 6" xfId="32462" hidden="1"/>
    <cellStyle name="Título 1 6" xfId="32472" hidden="1"/>
    <cellStyle name="Título 1 6" xfId="32478" hidden="1"/>
    <cellStyle name="Título 1 6" xfId="32303" hidden="1"/>
    <cellStyle name="Título 1 6" xfId="32487" hidden="1"/>
    <cellStyle name="Título 1 6" xfId="32293" hidden="1"/>
    <cellStyle name="Título 1 6" xfId="32288" hidden="1"/>
    <cellStyle name="Título 1 6" xfId="32251" hidden="1"/>
    <cellStyle name="Título 1 6" xfId="32305" hidden="1"/>
    <cellStyle name="Título 1 6" xfId="32211" hidden="1"/>
    <cellStyle name="Título 1 6" xfId="32262" hidden="1"/>
    <cellStyle name="Título 1 6" xfId="32572" hidden="1"/>
    <cellStyle name="Título 1 6" xfId="32579" hidden="1"/>
    <cellStyle name="Título 1 6" xfId="32589" hidden="1"/>
    <cellStyle name="Título 1 6" xfId="32595" hidden="1"/>
    <cellStyle name="Título 1 6" xfId="32674" hidden="1"/>
    <cellStyle name="Título 1 6" xfId="32681" hidden="1"/>
    <cellStyle name="Título 1 6" xfId="32691" hidden="1"/>
    <cellStyle name="Título 1 6" xfId="32697" hidden="1"/>
    <cellStyle name="Título 1 6" xfId="32945" hidden="1"/>
    <cellStyle name="Título 1 6" xfId="32952" hidden="1"/>
    <cellStyle name="Título 1 6" xfId="32962" hidden="1"/>
    <cellStyle name="Título 1 6" xfId="32968" hidden="1"/>
    <cellStyle name="Título 1 6" xfId="32793" hidden="1"/>
    <cellStyle name="Título 1 6" xfId="32977" hidden="1"/>
    <cellStyle name="Título 1 6" xfId="32783" hidden="1"/>
    <cellStyle name="Título 1 6" xfId="32778" hidden="1"/>
    <cellStyle name="Título 1 6" xfId="32741" hidden="1"/>
    <cellStyle name="Título 1 6" xfId="32795" hidden="1"/>
    <cellStyle name="Título 1 6" xfId="32701" hidden="1"/>
    <cellStyle name="Título 1 6" xfId="32752" hidden="1"/>
    <cellStyle name="Título 1 6" xfId="33062" hidden="1"/>
    <cellStyle name="Título 1 6" xfId="33069" hidden="1"/>
    <cellStyle name="Título 1 6" xfId="33079" hidden="1"/>
    <cellStyle name="Título 1 6" xfId="33085" hidden="1"/>
    <cellStyle name="Título 1 6" xfId="33164" hidden="1"/>
    <cellStyle name="Título 1 6" xfId="33171" hidden="1"/>
    <cellStyle name="Título 1 6" xfId="33181" hidden="1"/>
    <cellStyle name="Título 1 6" xfId="33187" hidden="1"/>
    <cellStyle name="Título 1 6" xfId="33435" hidden="1"/>
    <cellStyle name="Título 1 6" xfId="33442" hidden="1"/>
    <cellStyle name="Título 1 6" xfId="33452" hidden="1"/>
    <cellStyle name="Título 1 6" xfId="33458" hidden="1"/>
    <cellStyle name="Título 1 6" xfId="33283" hidden="1"/>
    <cellStyle name="Título 1 6" xfId="33467" hidden="1"/>
    <cellStyle name="Título 1 6" xfId="33273" hidden="1"/>
    <cellStyle name="Título 1 6" xfId="33268" hidden="1"/>
    <cellStyle name="Título 1 6" xfId="33231" hidden="1"/>
    <cellStyle name="Título 1 6" xfId="33285" hidden="1"/>
    <cellStyle name="Título 1 6" xfId="33191" hidden="1"/>
    <cellStyle name="Título 1 6" xfId="33242" hidden="1"/>
    <cellStyle name="Título 1 6" xfId="23603" hidden="1"/>
    <cellStyle name="Título 1 6" xfId="27020" hidden="1"/>
    <cellStyle name="Título 1 6" xfId="25491" hidden="1"/>
    <cellStyle name="Título 1 6" xfId="25906" hidden="1"/>
    <cellStyle name="Título 1 6" xfId="27913" hidden="1"/>
    <cellStyle name="Título 1 6" xfId="25406" hidden="1"/>
    <cellStyle name="Título 1 6" xfId="26682" hidden="1"/>
    <cellStyle name="Título 1 6" xfId="23674" hidden="1"/>
    <cellStyle name="Título 1 6" xfId="27343" hidden="1"/>
    <cellStyle name="Título 1 6" xfId="22763" hidden="1"/>
    <cellStyle name="Título 1 6" xfId="26692" hidden="1"/>
    <cellStyle name="Título 1 6" xfId="26431" hidden="1"/>
    <cellStyle name="Título 1 6" xfId="25414" hidden="1"/>
    <cellStyle name="Título 1 6" xfId="22045" hidden="1"/>
    <cellStyle name="Título 1 6" xfId="26901" hidden="1"/>
    <cellStyle name="Título 1 6" xfId="22430" hidden="1"/>
    <cellStyle name="Título 1 6" xfId="25483" hidden="1"/>
    <cellStyle name="Título 1 6" xfId="22466" hidden="1"/>
    <cellStyle name="Título 1 6" xfId="23988" hidden="1"/>
    <cellStyle name="Título 1 6" xfId="27321" hidden="1"/>
    <cellStyle name="Título 1 6" xfId="26015" hidden="1"/>
    <cellStyle name="Título 1 6" xfId="22424" hidden="1"/>
    <cellStyle name="Título 1 6" xfId="22011" hidden="1"/>
    <cellStyle name="Título 1 6" xfId="26786" hidden="1"/>
    <cellStyle name="Título 1 6" xfId="25861" hidden="1"/>
    <cellStyle name="Título 1 6" xfId="26746" hidden="1"/>
    <cellStyle name="Título 1 6" xfId="23932" hidden="1"/>
    <cellStyle name="Título 1 6" xfId="25606" hidden="1"/>
    <cellStyle name="Título 1 6" xfId="22032" hidden="1"/>
    <cellStyle name="Título 1 6" xfId="26329" hidden="1"/>
    <cellStyle name="Título 1 6" xfId="22801" hidden="1"/>
    <cellStyle name="Título 1 6" xfId="25823" hidden="1"/>
    <cellStyle name="Título 1 6" xfId="23178" hidden="1"/>
    <cellStyle name="Título 1 6" xfId="22429" hidden="1"/>
    <cellStyle name="Título 1 6" xfId="22356" hidden="1"/>
    <cellStyle name="Título 1 6" xfId="28098" hidden="1"/>
    <cellStyle name="Título 1 6" xfId="25445" hidden="1"/>
    <cellStyle name="Título 1 6" xfId="22015" hidden="1"/>
    <cellStyle name="Título 1 6" xfId="27017" hidden="1"/>
    <cellStyle name="Título 1 6" xfId="26755" hidden="1"/>
    <cellStyle name="Título 1 6" xfId="25756" hidden="1"/>
    <cellStyle name="Título 1 6" xfId="26013" hidden="1"/>
    <cellStyle name="Título 1 6" xfId="22345" hidden="1"/>
    <cellStyle name="Título 1 6" xfId="27879" hidden="1"/>
    <cellStyle name="Título 1 6" xfId="33570" hidden="1"/>
    <cellStyle name="Título 1 6" xfId="33577" hidden="1"/>
    <cellStyle name="Título 1 6" xfId="33587" hidden="1"/>
    <cellStyle name="Título 1 6" xfId="33593" hidden="1"/>
    <cellStyle name="Título 1 6" xfId="33841" hidden="1"/>
    <cellStyle name="Título 1 6" xfId="33848" hidden="1"/>
    <cellStyle name="Título 1 6" xfId="33858" hidden="1"/>
    <cellStyle name="Título 1 6" xfId="33864" hidden="1"/>
    <cellStyle name="Título 1 6" xfId="33689" hidden="1"/>
    <cellStyle name="Título 1 6" xfId="33873" hidden="1"/>
    <cellStyle name="Título 1 6" xfId="33679" hidden="1"/>
    <cellStyle name="Título 1 6" xfId="33674" hidden="1"/>
    <cellStyle name="Título 1 6" xfId="33637" hidden="1"/>
    <cellStyle name="Título 1 6" xfId="33691" hidden="1"/>
    <cellStyle name="Título 1 6" xfId="33597" hidden="1"/>
    <cellStyle name="Título 1 6" xfId="33648" hidden="1"/>
    <cellStyle name="Título 1 6" xfId="22471" hidden="1"/>
    <cellStyle name="Título 1 6" xfId="26723" hidden="1"/>
    <cellStyle name="Título 1 6" xfId="23153" hidden="1"/>
    <cellStyle name="Título 1 6" xfId="25934" hidden="1"/>
    <cellStyle name="Título 1 6" xfId="33888" hidden="1"/>
    <cellStyle name="Título 1 6" xfId="33895" hidden="1"/>
    <cellStyle name="Título 1 6" xfId="33905" hidden="1"/>
    <cellStyle name="Título 1 6" xfId="33911" hidden="1"/>
    <cellStyle name="Título 1 6" xfId="34159" hidden="1"/>
    <cellStyle name="Título 1 6" xfId="34166" hidden="1"/>
    <cellStyle name="Título 1 6" xfId="34176" hidden="1"/>
    <cellStyle name="Título 1 6" xfId="34182" hidden="1"/>
    <cellStyle name="Título 1 6" xfId="34007" hidden="1"/>
    <cellStyle name="Título 1 6" xfId="34191" hidden="1"/>
    <cellStyle name="Título 1 6" xfId="33997" hidden="1"/>
    <cellStyle name="Título 1 6" xfId="33992" hidden="1"/>
    <cellStyle name="Título 1 6" xfId="33955" hidden="1"/>
    <cellStyle name="Título 1 6" xfId="34009" hidden="1"/>
    <cellStyle name="Título 1 6" xfId="33915" hidden="1"/>
    <cellStyle name="Título 1 6" xfId="33966" hidden="1"/>
    <cellStyle name="Título 1 6" xfId="34276" hidden="1"/>
    <cellStyle name="Título 1 6" xfId="34283" hidden="1"/>
    <cellStyle name="Título 1 6" xfId="34293" hidden="1"/>
    <cellStyle name="Título 1 6" xfId="34299" hidden="1"/>
    <cellStyle name="Título 1 6" xfId="34378" hidden="1"/>
    <cellStyle name="Título 1 6" xfId="34385" hidden="1"/>
    <cellStyle name="Título 1 6" xfId="34395" hidden="1"/>
    <cellStyle name="Título 1 6" xfId="34401" hidden="1"/>
    <cellStyle name="Título 1 6" xfId="34649" hidden="1"/>
    <cellStyle name="Título 1 6" xfId="34656" hidden="1"/>
    <cellStyle name="Título 1 6" xfId="34666" hidden="1"/>
    <cellStyle name="Título 1 6" xfId="34672" hidden="1"/>
    <cellStyle name="Título 1 6" xfId="34497" hidden="1"/>
    <cellStyle name="Título 1 6" xfId="34681" hidden="1"/>
    <cellStyle name="Título 1 6" xfId="34487" hidden="1"/>
    <cellStyle name="Título 1 6" xfId="34482" hidden="1"/>
    <cellStyle name="Título 1 6" xfId="34445" hidden="1"/>
    <cellStyle name="Título 1 6" xfId="34499" hidden="1"/>
    <cellStyle name="Título 1 6" xfId="34405" hidden="1"/>
    <cellStyle name="Título 1 6" xfId="34456" hidden="1"/>
    <cellStyle name="Título 1 6" xfId="34766" hidden="1"/>
    <cellStyle name="Título 1 6" xfId="34773" hidden="1"/>
    <cellStyle name="Título 1 6" xfId="34783" hidden="1"/>
    <cellStyle name="Título 1 6" xfId="34789" hidden="1"/>
    <cellStyle name="Título 1 6" xfId="34868" hidden="1"/>
    <cellStyle name="Título 1 6" xfId="34875" hidden="1"/>
    <cellStyle name="Título 1 6" xfId="34885" hidden="1"/>
    <cellStyle name="Título 1 6" xfId="34891" hidden="1"/>
    <cellStyle name="Título 1 6" xfId="35139" hidden="1"/>
    <cellStyle name="Título 1 6" xfId="35146" hidden="1"/>
    <cellStyle name="Título 1 6" xfId="35156" hidden="1"/>
    <cellStyle name="Título 1 6" xfId="35162" hidden="1"/>
    <cellStyle name="Título 1 6" xfId="34987" hidden="1"/>
    <cellStyle name="Título 1 6" xfId="35171" hidden="1"/>
    <cellStyle name="Título 1 6" xfId="34977" hidden="1"/>
    <cellStyle name="Título 1 6" xfId="34972" hidden="1"/>
    <cellStyle name="Título 1 6" xfId="34935" hidden="1"/>
    <cellStyle name="Título 1 6" xfId="34989" hidden="1"/>
    <cellStyle name="Título 1 6" xfId="34895" hidden="1"/>
    <cellStyle name="Título 1 6" xfId="34946" hidden="1"/>
    <cellStyle name="Título 1 6" xfId="35256" hidden="1"/>
    <cellStyle name="Título 1 6" xfId="35263" hidden="1"/>
    <cellStyle name="Título 1 6" xfId="35273" hidden="1"/>
    <cellStyle name="Título 1 6" xfId="35279" hidden="1"/>
    <cellStyle name="Título 1 6" xfId="35358" hidden="1"/>
    <cellStyle name="Título 1 6" xfId="35365" hidden="1"/>
    <cellStyle name="Título 1 6" xfId="35375" hidden="1"/>
    <cellStyle name="Título 1 6" xfId="35381" hidden="1"/>
    <cellStyle name="Título 1 6" xfId="35629" hidden="1"/>
    <cellStyle name="Título 1 6" xfId="35636" hidden="1"/>
    <cellStyle name="Título 1 6" xfId="35646" hidden="1"/>
    <cellStyle name="Título 1 6" xfId="35652" hidden="1"/>
    <cellStyle name="Título 1 6" xfId="35477" hidden="1"/>
    <cellStyle name="Título 1 6" xfId="35661" hidden="1"/>
    <cellStyle name="Título 1 6" xfId="35467" hidden="1"/>
    <cellStyle name="Título 1 6" xfId="35462" hidden="1"/>
    <cellStyle name="Título 1 6" xfId="35425" hidden="1"/>
    <cellStyle name="Título 1 6" xfId="35479" hidden="1"/>
    <cellStyle name="Título 1 6" xfId="35385" hidden="1"/>
    <cellStyle name="Título 1 6" xfId="35436" hidden="1"/>
    <cellStyle name="Título 1 6" xfId="35746" hidden="1"/>
    <cellStyle name="Título 1 6" xfId="35753" hidden="1"/>
    <cellStyle name="Título 1 6" xfId="35763" hidden="1"/>
    <cellStyle name="Título 1 6" xfId="35769" hidden="1"/>
    <cellStyle name="Título 1 6" xfId="35848" hidden="1"/>
    <cellStyle name="Título 1 6" xfId="35855" hidden="1"/>
    <cellStyle name="Título 1 6" xfId="35865" hidden="1"/>
    <cellStyle name="Título 1 6" xfId="35871" hidden="1"/>
    <cellStyle name="Título 1 6" xfId="36119" hidden="1"/>
    <cellStyle name="Título 1 6" xfId="36126" hidden="1"/>
    <cellStyle name="Título 1 6" xfId="36136" hidden="1"/>
    <cellStyle name="Título 1 6" xfId="36142" hidden="1"/>
    <cellStyle name="Título 1 6" xfId="35967" hidden="1"/>
    <cellStyle name="Título 1 6" xfId="36151" hidden="1"/>
    <cellStyle name="Título 1 6" xfId="35957" hidden="1"/>
    <cellStyle name="Título 1 6" xfId="35952" hidden="1"/>
    <cellStyle name="Título 1 6" xfId="35915" hidden="1"/>
    <cellStyle name="Título 1 6" xfId="35969" hidden="1"/>
    <cellStyle name="Título 1 6" xfId="35875" hidden="1"/>
    <cellStyle name="Título 1 6" xfId="35926" hidden="1"/>
    <cellStyle name="Título 1 6" xfId="23042" hidden="1"/>
    <cellStyle name="Título 1 6" xfId="30743" hidden="1"/>
    <cellStyle name="Título 1 6" xfId="27202" hidden="1"/>
    <cellStyle name="Título 1 6" xfId="23832" hidden="1"/>
    <cellStyle name="Título 1 6" xfId="23804" hidden="1"/>
    <cellStyle name="Título 1 6" xfId="13402" hidden="1"/>
    <cellStyle name="Título 1 6" xfId="27234" hidden="1"/>
    <cellStyle name="Título 1 6" xfId="30886" hidden="1"/>
    <cellStyle name="Título 1 6" xfId="26267" hidden="1"/>
    <cellStyle name="Título 1 6" xfId="27478" hidden="1"/>
    <cellStyle name="Título 1 6" xfId="27273" hidden="1"/>
    <cellStyle name="Título 1 6" xfId="23402" hidden="1"/>
    <cellStyle name="Título 1 6" xfId="26858" hidden="1"/>
    <cellStyle name="Título 1 6" xfId="26758" hidden="1"/>
    <cellStyle name="Título 1 6" xfId="25447" hidden="1"/>
    <cellStyle name="Título 1 6" xfId="26970" hidden="1"/>
    <cellStyle name="Título 1 6" xfId="25376" hidden="1"/>
    <cellStyle name="Título 1 6" xfId="22203" hidden="1"/>
    <cellStyle name="Título 1 6" xfId="26735" hidden="1"/>
    <cellStyle name="Título 1 6" xfId="22434" hidden="1"/>
    <cellStyle name="Título 1 6" xfId="26707" hidden="1"/>
    <cellStyle name="Título 1 6" xfId="23615" hidden="1"/>
    <cellStyle name="Título 1 6" xfId="26244" hidden="1"/>
    <cellStyle name="Título 1 6" xfId="25162" hidden="1"/>
    <cellStyle name="Título 1 6" xfId="28094" hidden="1"/>
    <cellStyle name="Título 1 6" xfId="22574" hidden="1"/>
    <cellStyle name="Título 1 6" xfId="30764" hidden="1"/>
    <cellStyle name="Título 1 6" xfId="23689" hidden="1"/>
    <cellStyle name="Título 1 6" xfId="22541" hidden="1"/>
    <cellStyle name="Título 1 6" xfId="23343" hidden="1"/>
    <cellStyle name="Título 1 6" xfId="23996" hidden="1"/>
    <cellStyle name="Título 1 6" xfId="27844" hidden="1"/>
    <cellStyle name="Título 1 6" xfId="23162" hidden="1"/>
    <cellStyle name="Título 1 6" xfId="25094" hidden="1"/>
    <cellStyle name="Título 1 6" xfId="21931" hidden="1"/>
    <cellStyle name="Título 1 6" xfId="30891" hidden="1"/>
    <cellStyle name="Título 1 6" xfId="22140" hidden="1"/>
    <cellStyle name="Título 1 6" xfId="26793" hidden="1"/>
    <cellStyle name="Título 1 6" xfId="28034" hidden="1"/>
    <cellStyle name="Título 1 6" xfId="21793" hidden="1"/>
    <cellStyle name="Título 1 6" xfId="26265" hidden="1"/>
    <cellStyle name="Título 1 6" xfId="27143" hidden="1"/>
    <cellStyle name="Título 1 6" xfId="25404" hidden="1"/>
    <cellStyle name="Título 1 6" xfId="26886" hidden="1"/>
    <cellStyle name="Título 1 6" xfId="36236" hidden="1"/>
    <cellStyle name="Título 1 6" xfId="36243" hidden="1"/>
    <cellStyle name="Título 1 6" xfId="36253" hidden="1"/>
    <cellStyle name="Título 1 6" xfId="36259" hidden="1"/>
    <cellStyle name="Título 1 6" xfId="36507" hidden="1"/>
    <cellStyle name="Título 1 6" xfId="36514" hidden="1"/>
    <cellStyle name="Título 1 6" xfId="36524" hidden="1"/>
    <cellStyle name="Título 1 6" xfId="36530" hidden="1"/>
    <cellStyle name="Título 1 6" xfId="36355" hidden="1"/>
    <cellStyle name="Título 1 6" xfId="36539" hidden="1"/>
    <cellStyle name="Título 1 6" xfId="36345" hidden="1"/>
    <cellStyle name="Título 1 6" xfId="36340" hidden="1"/>
    <cellStyle name="Título 1 6" xfId="36303" hidden="1"/>
    <cellStyle name="Título 1 6" xfId="36357" hidden="1"/>
    <cellStyle name="Título 1 6" xfId="36263" hidden="1"/>
    <cellStyle name="Título 1 6" xfId="36314" hidden="1"/>
    <cellStyle name="Título 1 6" xfId="25053" hidden="1"/>
    <cellStyle name="Título 1 6" xfId="22631" hidden="1"/>
    <cellStyle name="Título 1 6" xfId="26670" hidden="1"/>
    <cellStyle name="Título 1 6" xfId="23835" hidden="1"/>
    <cellStyle name="Título 1 6" xfId="36554" hidden="1"/>
    <cellStyle name="Título 1 6" xfId="36561" hidden="1"/>
    <cellStyle name="Título 1 6" xfId="36571" hidden="1"/>
    <cellStyle name="Título 1 6" xfId="36577" hidden="1"/>
    <cellStyle name="Título 1 6" xfId="36825" hidden="1"/>
    <cellStyle name="Título 1 6" xfId="36832" hidden="1"/>
    <cellStyle name="Título 1 6" xfId="36842" hidden="1"/>
    <cellStyle name="Título 1 6" xfId="36848" hidden="1"/>
    <cellStyle name="Título 1 6" xfId="36673" hidden="1"/>
    <cellStyle name="Título 1 6" xfId="36857" hidden="1"/>
    <cellStyle name="Título 1 6" xfId="36663" hidden="1"/>
    <cellStyle name="Título 1 6" xfId="36658" hidden="1"/>
    <cellStyle name="Título 1 6" xfId="36621" hidden="1"/>
    <cellStyle name="Título 1 6" xfId="36675" hidden="1"/>
    <cellStyle name="Título 1 6" xfId="36581" hidden="1"/>
    <cellStyle name="Título 1 6" xfId="36632" hidden="1"/>
    <cellStyle name="Título 1 6" xfId="36942" hidden="1"/>
    <cellStyle name="Título 1 6" xfId="36949" hidden="1"/>
    <cellStyle name="Título 1 6" xfId="36959" hidden="1"/>
    <cellStyle name="Título 1 6" xfId="36965" hidden="1"/>
    <cellStyle name="Título 1 6" xfId="37044" hidden="1"/>
    <cellStyle name="Título 1 6" xfId="37051" hidden="1"/>
    <cellStyle name="Título 1 6" xfId="37061" hidden="1"/>
    <cellStyle name="Título 1 6" xfId="37067" hidden="1"/>
    <cellStyle name="Título 1 6" xfId="37315" hidden="1"/>
    <cellStyle name="Título 1 6" xfId="37322" hidden="1"/>
    <cellStyle name="Título 1 6" xfId="37332" hidden="1"/>
    <cellStyle name="Título 1 6" xfId="37338" hidden="1"/>
    <cellStyle name="Título 1 6" xfId="37163" hidden="1"/>
    <cellStyle name="Título 1 6" xfId="37347" hidden="1"/>
    <cellStyle name="Título 1 6" xfId="37153" hidden="1"/>
    <cellStyle name="Título 1 6" xfId="37148" hidden="1"/>
    <cellStyle name="Título 1 6" xfId="37111" hidden="1"/>
    <cellStyle name="Título 1 6" xfId="37165" hidden="1"/>
    <cellStyle name="Título 1 6" xfId="37071" hidden="1"/>
    <cellStyle name="Título 1 6" xfId="37122" hidden="1"/>
    <cellStyle name="Título 1 6" xfId="37432" hidden="1"/>
    <cellStyle name="Título 1 6" xfId="37439" hidden="1"/>
    <cellStyle name="Título 1 6" xfId="37449" hidden="1"/>
    <cellStyle name="Título 1 6" xfId="37455" hidden="1"/>
    <cellStyle name="Título 1 6" xfId="37534" hidden="1"/>
    <cellStyle name="Título 1 6" xfId="37541" hidden="1"/>
    <cellStyle name="Título 1 6" xfId="37551" hidden="1"/>
    <cellStyle name="Título 1 6" xfId="37557" hidden="1"/>
    <cellStyle name="Título 1 6" xfId="37805" hidden="1"/>
    <cellStyle name="Título 1 6" xfId="37812" hidden="1"/>
    <cellStyle name="Título 1 6" xfId="37822" hidden="1"/>
    <cellStyle name="Título 1 6" xfId="37828" hidden="1"/>
    <cellStyle name="Título 1 6" xfId="37653" hidden="1"/>
    <cellStyle name="Título 1 6" xfId="37837" hidden="1"/>
    <cellStyle name="Título 1 6" xfId="37643" hidden="1"/>
    <cellStyle name="Título 1 6" xfId="37638" hidden="1"/>
    <cellStyle name="Título 1 6" xfId="37601" hidden="1"/>
    <cellStyle name="Título 1 6" xfId="37655" hidden="1"/>
    <cellStyle name="Título 1 6" xfId="37561" hidden="1"/>
    <cellStyle name="Título 1 6" xfId="37612" hidden="1"/>
    <cellStyle name="Título 1 6" xfId="37922" hidden="1"/>
    <cellStyle name="Título 1 6" xfId="37929" hidden="1"/>
    <cellStyle name="Título 1 6" xfId="37939" hidden="1"/>
    <cellStyle name="Título 1 6" xfId="37945" hidden="1"/>
    <cellStyle name="Título 1 6" xfId="38024" hidden="1"/>
    <cellStyle name="Título 1 6" xfId="38031" hidden="1"/>
    <cellStyle name="Título 1 6" xfId="38041" hidden="1"/>
    <cellStyle name="Título 1 6" xfId="38047" hidden="1"/>
    <cellStyle name="Título 1 6" xfId="38295" hidden="1"/>
    <cellStyle name="Título 1 6" xfId="38302" hidden="1"/>
    <cellStyle name="Título 1 6" xfId="38312" hidden="1"/>
    <cellStyle name="Título 1 6" xfId="38318" hidden="1"/>
    <cellStyle name="Título 1 6" xfId="38143" hidden="1"/>
    <cellStyle name="Título 1 6" xfId="38327" hidden="1"/>
    <cellStyle name="Título 1 6" xfId="38133" hidden="1"/>
    <cellStyle name="Título 1 6" xfId="38128" hidden="1"/>
    <cellStyle name="Título 1 6" xfId="38091" hidden="1"/>
    <cellStyle name="Título 1 6" xfId="38145" hidden="1"/>
    <cellStyle name="Título 1 6" xfId="38051" hidden="1"/>
    <cellStyle name="Título 1 6" xfId="38102" hidden="1"/>
    <cellStyle name="Título 1 6" xfId="38412" hidden="1"/>
    <cellStyle name="Título 1 6" xfId="38419" hidden="1"/>
    <cellStyle name="Título 1 6" xfId="38429" hidden="1"/>
    <cellStyle name="Título 1 6" xfId="38435" hidden="1"/>
    <cellStyle name="Título 1 6" xfId="38514" hidden="1"/>
    <cellStyle name="Título 1 6" xfId="38521" hidden="1"/>
    <cellStyle name="Título 1 6" xfId="38531" hidden="1"/>
    <cellStyle name="Título 1 6" xfId="38537" hidden="1"/>
    <cellStyle name="Título 1 6" xfId="38785" hidden="1"/>
    <cellStyle name="Título 1 6" xfId="38792" hidden="1"/>
    <cellStyle name="Título 1 6" xfId="38802" hidden="1"/>
    <cellStyle name="Título 1 6" xfId="38808" hidden="1"/>
    <cellStyle name="Título 1 6" xfId="38633" hidden="1"/>
    <cellStyle name="Título 1 6" xfId="38817" hidden="1"/>
    <cellStyle name="Título 1 6" xfId="38623" hidden="1"/>
    <cellStyle name="Título 1 6" xfId="38618" hidden="1"/>
    <cellStyle name="Título 1 6" xfId="38581" hidden="1"/>
    <cellStyle name="Título 1 6" xfId="38635" hidden="1"/>
    <cellStyle name="Título 1 6" xfId="38541" hidden="1"/>
    <cellStyle name="Título 1 6" xfId="38592"/>
    <cellStyle name="Título 1 7" xfId="5150" hidden="1"/>
    <cellStyle name="Título 1 7" xfId="5164" hidden="1"/>
    <cellStyle name="Título 1 7" xfId="5175" hidden="1"/>
    <cellStyle name="Título 1 7" xfId="5186" hidden="1"/>
    <cellStyle name="Título 1 7" xfId="5194" hidden="1"/>
    <cellStyle name="Título 1 7" xfId="10302" hidden="1"/>
    <cellStyle name="Título 1 7" xfId="10313" hidden="1"/>
    <cellStyle name="Título 1 7" xfId="10324" hidden="1"/>
    <cellStyle name="Título 1 7" xfId="10332" hidden="1"/>
    <cellStyle name="Título 1 7" xfId="10812" hidden="1"/>
    <cellStyle name="Título 1 7" xfId="10819" hidden="1"/>
    <cellStyle name="Título 1 7" xfId="10829" hidden="1"/>
    <cellStyle name="Título 1 7" xfId="10835" hidden="1"/>
    <cellStyle name="Título 1 7" xfId="10608" hidden="1"/>
    <cellStyle name="Título 1 7" xfId="10838" hidden="1"/>
    <cellStyle name="Título 1 7" xfId="10644" hidden="1"/>
    <cellStyle name="Título 1 7" xfId="10638" hidden="1"/>
    <cellStyle name="Título 1 7" xfId="10673" hidden="1"/>
    <cellStyle name="Título 1 7" xfId="10633" hidden="1"/>
    <cellStyle name="Título 1 7" xfId="10575" hidden="1"/>
    <cellStyle name="Título 1 7" xfId="10615" hidden="1"/>
    <cellStyle name="Título 1 7" xfId="15957" hidden="1"/>
    <cellStyle name="Título 1 7" xfId="15968" hidden="1"/>
    <cellStyle name="Título 1 7" xfId="15979" hidden="1"/>
    <cellStyle name="Título 1 7" xfId="15987" hidden="1"/>
    <cellStyle name="Título 1 7" xfId="21085" hidden="1"/>
    <cellStyle name="Título 1 7" xfId="21096" hidden="1"/>
    <cellStyle name="Título 1 7" xfId="21107" hidden="1"/>
    <cellStyle name="Título 1 7" xfId="21115" hidden="1"/>
    <cellStyle name="Título 1 7" xfId="21595" hidden="1"/>
    <cellStyle name="Título 1 7" xfId="21602" hidden="1"/>
    <cellStyle name="Título 1 7" xfId="21612" hidden="1"/>
    <cellStyle name="Título 1 7" xfId="21618" hidden="1"/>
    <cellStyle name="Título 1 7" xfId="21391" hidden="1"/>
    <cellStyle name="Título 1 7" xfId="21621" hidden="1"/>
    <cellStyle name="Título 1 7" xfId="21427" hidden="1"/>
    <cellStyle name="Título 1 7" xfId="21421" hidden="1"/>
    <cellStyle name="Título 1 7" xfId="21456" hidden="1"/>
    <cellStyle name="Título 1 7" xfId="21416" hidden="1"/>
    <cellStyle name="Título 1 7" xfId="21358" hidden="1"/>
    <cellStyle name="Título 1 7" xfId="21398" hidden="1"/>
    <cellStyle name="Título 1 7" xfId="22881" hidden="1"/>
    <cellStyle name="Título 1 7" xfId="22888" hidden="1"/>
    <cellStyle name="Título 1 7" xfId="22898" hidden="1"/>
    <cellStyle name="Título 1 7" xfId="22904" hidden="1"/>
    <cellStyle name="Título 1 7" xfId="24104" hidden="1"/>
    <cellStyle name="Título 1 7" xfId="24111" hidden="1"/>
    <cellStyle name="Título 1 7" xfId="24121" hidden="1"/>
    <cellStyle name="Título 1 7" xfId="24128" hidden="1"/>
    <cellStyle name="Título 1 7" xfId="24422" hidden="1"/>
    <cellStyle name="Título 1 7" xfId="24429" hidden="1"/>
    <cellStyle name="Título 1 7" xfId="24439" hidden="1"/>
    <cellStyle name="Título 1 7" xfId="24445" hidden="1"/>
    <cellStyle name="Título 1 7" xfId="24219" hidden="1"/>
    <cellStyle name="Título 1 7" xfId="24448" hidden="1"/>
    <cellStyle name="Título 1 7" xfId="24255" hidden="1"/>
    <cellStyle name="Título 1 7" xfId="24249" hidden="1"/>
    <cellStyle name="Título 1 7" xfId="24284" hidden="1"/>
    <cellStyle name="Título 1 7" xfId="24244" hidden="1"/>
    <cellStyle name="Título 1 7" xfId="24188" hidden="1"/>
    <cellStyle name="Título 1 7" xfId="24226" hidden="1"/>
    <cellStyle name="Título 1 7" xfId="24578" hidden="1"/>
    <cellStyle name="Título 1 7" xfId="24585" hidden="1"/>
    <cellStyle name="Título 1 7" xfId="24595" hidden="1"/>
    <cellStyle name="Título 1 7" xfId="24601" hidden="1"/>
    <cellStyle name="Título 1 7" xfId="24680" hidden="1"/>
    <cellStyle name="Título 1 7" xfId="24687" hidden="1"/>
    <cellStyle name="Título 1 7" xfId="24697" hidden="1"/>
    <cellStyle name="Título 1 7" xfId="24703" hidden="1"/>
    <cellStyle name="Título 1 7" xfId="24951" hidden="1"/>
    <cellStyle name="Título 1 7" xfId="24958" hidden="1"/>
    <cellStyle name="Título 1 7" xfId="24968" hidden="1"/>
    <cellStyle name="Título 1 7" xfId="24974" hidden="1"/>
    <cellStyle name="Título 1 7" xfId="24750" hidden="1"/>
    <cellStyle name="Título 1 7" xfId="24977" hidden="1"/>
    <cellStyle name="Título 1 7" xfId="24785" hidden="1"/>
    <cellStyle name="Título 1 7" xfId="24779" hidden="1"/>
    <cellStyle name="Título 1 7" xfId="24813" hidden="1"/>
    <cellStyle name="Título 1 7" xfId="24774" hidden="1"/>
    <cellStyle name="Título 1 7" xfId="24719" hidden="1"/>
    <cellStyle name="Título 1 7" xfId="24757" hidden="1"/>
    <cellStyle name="Título 1 7" xfId="26187" hidden="1"/>
    <cellStyle name="Título 1 7" xfId="26195" hidden="1"/>
    <cellStyle name="Título 1 7" xfId="26205" hidden="1"/>
    <cellStyle name="Título 1 7" xfId="26211" hidden="1"/>
    <cellStyle name="Título 1 7" xfId="27447" hidden="1"/>
    <cellStyle name="Título 1 7" xfId="27457" hidden="1"/>
    <cellStyle name="Título 1 7" xfId="27467" hidden="1"/>
    <cellStyle name="Título 1 7" xfId="27473" hidden="1"/>
    <cellStyle name="Título 1 7" xfId="27758" hidden="1"/>
    <cellStyle name="Título 1 7" xfId="27765" hidden="1"/>
    <cellStyle name="Título 1 7" xfId="27775" hidden="1"/>
    <cellStyle name="Título 1 7" xfId="27781" hidden="1"/>
    <cellStyle name="Título 1 7" xfId="27557" hidden="1"/>
    <cellStyle name="Título 1 7" xfId="27784" hidden="1"/>
    <cellStyle name="Título 1 7" xfId="27592" hidden="1"/>
    <cellStyle name="Título 1 7" xfId="27586" hidden="1"/>
    <cellStyle name="Título 1 7" xfId="27620" hidden="1"/>
    <cellStyle name="Título 1 7" xfId="27581" hidden="1"/>
    <cellStyle name="Título 1 7" xfId="27526" hidden="1"/>
    <cellStyle name="Título 1 7" xfId="27564" hidden="1"/>
    <cellStyle name="Título 1 7" xfId="26478" hidden="1"/>
    <cellStyle name="Título 1 7" xfId="23920" hidden="1"/>
    <cellStyle name="Título 1 7" xfId="25316" hidden="1"/>
    <cellStyle name="Título 1 7" xfId="21752" hidden="1"/>
    <cellStyle name="Título 1 7" xfId="23010" hidden="1"/>
    <cellStyle name="Título 1 7" xfId="22542" hidden="1"/>
    <cellStyle name="Título 1 7" xfId="26600" hidden="1"/>
    <cellStyle name="Título 1 7" xfId="25071" hidden="1"/>
    <cellStyle name="Título 1 7" xfId="26558" hidden="1"/>
    <cellStyle name="Título 1 7" xfId="11065" hidden="1"/>
    <cellStyle name="Título 1 7" xfId="23230" hidden="1"/>
    <cellStyle name="Título 1 7" xfId="11063" hidden="1"/>
    <cellStyle name="Título 1 7" xfId="23767" hidden="1"/>
    <cellStyle name="Título 1 7" xfId="22991" hidden="1"/>
    <cellStyle name="Título 1 7" xfId="25043" hidden="1"/>
    <cellStyle name="Título 1 7" xfId="25837" hidden="1"/>
    <cellStyle name="Título 1 7" xfId="22532" hidden="1"/>
    <cellStyle name="Título 1 7" xfId="23528" hidden="1"/>
    <cellStyle name="Título 1 7" xfId="27108" hidden="1"/>
    <cellStyle name="Título 1 7" xfId="25591" hidden="1"/>
    <cellStyle name="Título 1 7" xfId="26542" hidden="1"/>
    <cellStyle name="Título 1 7" xfId="11044" hidden="1"/>
    <cellStyle name="Título 1 7" xfId="26541" hidden="1"/>
    <cellStyle name="Título 1 7" xfId="21973" hidden="1"/>
    <cellStyle name="Título 1 7" xfId="23727" hidden="1"/>
    <cellStyle name="Título 1 7" xfId="25552" hidden="1"/>
    <cellStyle name="Título 1 7" xfId="22496" hidden="1"/>
    <cellStyle name="Título 1 7" xfId="25551" hidden="1"/>
    <cellStyle name="Título 1 7" xfId="23625" hidden="1"/>
    <cellStyle name="Título 1 7" xfId="23876" hidden="1"/>
    <cellStyle name="Título 1 7" xfId="22382" hidden="1"/>
    <cellStyle name="Título 1 7" xfId="23868" hidden="1"/>
    <cellStyle name="Título 1 7" xfId="22960" hidden="1"/>
    <cellStyle name="Título 1 7" xfId="21851" hidden="1"/>
    <cellStyle name="Título 1 7" xfId="23484" hidden="1"/>
    <cellStyle name="Título 1 7" xfId="11104" hidden="1"/>
    <cellStyle name="Título 1 7" xfId="26273" hidden="1"/>
    <cellStyle name="Título 1 7" xfId="25794" hidden="1"/>
    <cellStyle name="Título 1 7" xfId="25550" hidden="1"/>
    <cellStyle name="Título 1 7" xfId="23201" hidden="1"/>
    <cellStyle name="Título 1 7" xfId="22054" hidden="1"/>
    <cellStyle name="Título 1 7" xfId="23285" hidden="1"/>
    <cellStyle name="Título 1 7" xfId="26907" hidden="1"/>
    <cellStyle name="Título 1 7" xfId="23807" hidden="1"/>
    <cellStyle name="Título 1 7" xfId="28052" hidden="1"/>
    <cellStyle name="Título 1 7" xfId="28059" hidden="1"/>
    <cellStyle name="Título 1 7" xfId="28069" hidden="1"/>
    <cellStyle name="Título 1 7" xfId="28076" hidden="1"/>
    <cellStyle name="Título 1 7" xfId="28348" hidden="1"/>
    <cellStyle name="Título 1 7" xfId="28355" hidden="1"/>
    <cellStyle name="Título 1 7" xfId="28365" hidden="1"/>
    <cellStyle name="Título 1 7" xfId="28371" hidden="1"/>
    <cellStyle name="Título 1 7" xfId="28146" hidden="1"/>
    <cellStyle name="Título 1 7" xfId="28374" hidden="1"/>
    <cellStyle name="Título 1 7" xfId="28181" hidden="1"/>
    <cellStyle name="Título 1 7" xfId="28175" hidden="1"/>
    <cellStyle name="Título 1 7" xfId="28210" hidden="1"/>
    <cellStyle name="Título 1 7" xfId="28170" hidden="1"/>
    <cellStyle name="Título 1 7" xfId="28115" hidden="1"/>
    <cellStyle name="Título 1 7" xfId="28153" hidden="1"/>
    <cellStyle name="Título 1 7" xfId="21981" hidden="1"/>
    <cellStyle name="Título 1 7" xfId="25025" hidden="1"/>
    <cellStyle name="Título 1 7" xfId="26846" hidden="1"/>
    <cellStyle name="Título 1 7" xfId="25563" hidden="1"/>
    <cellStyle name="Título 1 7" xfId="28424" hidden="1"/>
    <cellStyle name="Título 1 7" xfId="28431" hidden="1"/>
    <cellStyle name="Título 1 7" xfId="28441" hidden="1"/>
    <cellStyle name="Título 1 7" xfId="28447" hidden="1"/>
    <cellStyle name="Título 1 7" xfId="28695" hidden="1"/>
    <cellStyle name="Título 1 7" xfId="28702" hidden="1"/>
    <cellStyle name="Título 1 7" xfId="28712" hidden="1"/>
    <cellStyle name="Título 1 7" xfId="28718" hidden="1"/>
    <cellStyle name="Título 1 7" xfId="28494" hidden="1"/>
    <cellStyle name="Título 1 7" xfId="28721" hidden="1"/>
    <cellStyle name="Título 1 7" xfId="28529" hidden="1"/>
    <cellStyle name="Título 1 7" xfId="28523" hidden="1"/>
    <cellStyle name="Título 1 7" xfId="28557" hidden="1"/>
    <cellStyle name="Título 1 7" xfId="28518" hidden="1"/>
    <cellStyle name="Título 1 7" xfId="28463" hidden="1"/>
    <cellStyle name="Título 1 7" xfId="28501" hidden="1"/>
    <cellStyle name="Título 1 7" xfId="28812" hidden="1"/>
    <cellStyle name="Título 1 7" xfId="28819" hidden="1"/>
    <cellStyle name="Título 1 7" xfId="28829" hidden="1"/>
    <cellStyle name="Título 1 7" xfId="28835" hidden="1"/>
    <cellStyle name="Título 1 7" xfId="28914" hidden="1"/>
    <cellStyle name="Título 1 7" xfId="28921" hidden="1"/>
    <cellStyle name="Título 1 7" xfId="28931" hidden="1"/>
    <cellStyle name="Título 1 7" xfId="28937" hidden="1"/>
    <cellStyle name="Título 1 7" xfId="29185" hidden="1"/>
    <cellStyle name="Título 1 7" xfId="29192" hidden="1"/>
    <cellStyle name="Título 1 7" xfId="29202" hidden="1"/>
    <cellStyle name="Título 1 7" xfId="29208" hidden="1"/>
    <cellStyle name="Título 1 7" xfId="28984" hidden="1"/>
    <cellStyle name="Título 1 7" xfId="29211" hidden="1"/>
    <cellStyle name="Título 1 7" xfId="29019" hidden="1"/>
    <cellStyle name="Título 1 7" xfId="29013" hidden="1"/>
    <cellStyle name="Título 1 7" xfId="29047" hidden="1"/>
    <cellStyle name="Título 1 7" xfId="29008" hidden="1"/>
    <cellStyle name="Título 1 7" xfId="28953" hidden="1"/>
    <cellStyle name="Título 1 7" xfId="28991" hidden="1"/>
    <cellStyle name="Título 1 7" xfId="29302" hidden="1"/>
    <cellStyle name="Título 1 7" xfId="29309" hidden="1"/>
    <cellStyle name="Título 1 7" xfId="29319" hidden="1"/>
    <cellStyle name="Título 1 7" xfId="29325" hidden="1"/>
    <cellStyle name="Título 1 7" xfId="29404" hidden="1"/>
    <cellStyle name="Título 1 7" xfId="29411" hidden="1"/>
    <cellStyle name="Título 1 7" xfId="29421" hidden="1"/>
    <cellStyle name="Título 1 7" xfId="29427" hidden="1"/>
    <cellStyle name="Título 1 7" xfId="29675" hidden="1"/>
    <cellStyle name="Título 1 7" xfId="29682" hidden="1"/>
    <cellStyle name="Título 1 7" xfId="29692" hidden="1"/>
    <cellStyle name="Título 1 7" xfId="29698" hidden="1"/>
    <cellStyle name="Título 1 7" xfId="29474" hidden="1"/>
    <cellStyle name="Título 1 7" xfId="29701" hidden="1"/>
    <cellStyle name="Título 1 7" xfId="29509" hidden="1"/>
    <cellStyle name="Título 1 7" xfId="29503" hidden="1"/>
    <cellStyle name="Título 1 7" xfId="29537" hidden="1"/>
    <cellStyle name="Título 1 7" xfId="29498" hidden="1"/>
    <cellStyle name="Título 1 7" xfId="29443" hidden="1"/>
    <cellStyle name="Título 1 7" xfId="29481" hidden="1"/>
    <cellStyle name="Título 1 7" xfId="29792" hidden="1"/>
    <cellStyle name="Título 1 7" xfId="29799" hidden="1"/>
    <cellStyle name="Título 1 7" xfId="29809" hidden="1"/>
    <cellStyle name="Título 1 7" xfId="29815" hidden="1"/>
    <cellStyle name="Título 1 7" xfId="29894" hidden="1"/>
    <cellStyle name="Título 1 7" xfId="29901" hidden="1"/>
    <cellStyle name="Título 1 7" xfId="29911" hidden="1"/>
    <cellStyle name="Título 1 7" xfId="29917" hidden="1"/>
    <cellStyle name="Título 1 7" xfId="30165" hidden="1"/>
    <cellStyle name="Título 1 7" xfId="30172" hidden="1"/>
    <cellStyle name="Título 1 7" xfId="30182" hidden="1"/>
    <cellStyle name="Título 1 7" xfId="30188" hidden="1"/>
    <cellStyle name="Título 1 7" xfId="29964" hidden="1"/>
    <cellStyle name="Título 1 7" xfId="30191" hidden="1"/>
    <cellStyle name="Título 1 7" xfId="29999" hidden="1"/>
    <cellStyle name="Título 1 7" xfId="29993" hidden="1"/>
    <cellStyle name="Título 1 7" xfId="30027" hidden="1"/>
    <cellStyle name="Título 1 7" xfId="29988" hidden="1"/>
    <cellStyle name="Título 1 7" xfId="29933" hidden="1"/>
    <cellStyle name="Título 1 7" xfId="29971" hidden="1"/>
    <cellStyle name="Título 1 7" xfId="30282" hidden="1"/>
    <cellStyle name="Título 1 7" xfId="30289" hidden="1"/>
    <cellStyle name="Título 1 7" xfId="30299" hidden="1"/>
    <cellStyle name="Título 1 7" xfId="30305" hidden="1"/>
    <cellStyle name="Título 1 7" xfId="30384" hidden="1"/>
    <cellStyle name="Título 1 7" xfId="30391" hidden="1"/>
    <cellStyle name="Título 1 7" xfId="30401" hidden="1"/>
    <cellStyle name="Título 1 7" xfId="30407" hidden="1"/>
    <cellStyle name="Título 1 7" xfId="30655" hidden="1"/>
    <cellStyle name="Título 1 7" xfId="30662" hidden="1"/>
    <cellStyle name="Título 1 7" xfId="30672" hidden="1"/>
    <cellStyle name="Título 1 7" xfId="30678" hidden="1"/>
    <cellStyle name="Título 1 7" xfId="30454" hidden="1"/>
    <cellStyle name="Título 1 7" xfId="30681" hidden="1"/>
    <cellStyle name="Título 1 7" xfId="30489" hidden="1"/>
    <cellStyle name="Título 1 7" xfId="30483" hidden="1"/>
    <cellStyle name="Título 1 7" xfId="30517" hidden="1"/>
    <cellStyle name="Título 1 7" xfId="30478" hidden="1"/>
    <cellStyle name="Título 1 7" xfId="30423" hidden="1"/>
    <cellStyle name="Título 1 7" xfId="30461" hidden="1"/>
    <cellStyle name="Título 1 7" xfId="22149" hidden="1"/>
    <cellStyle name="Título 1 7" xfId="23962" hidden="1"/>
    <cellStyle name="Título 1 7" xfId="25403" hidden="1"/>
    <cellStyle name="Título 1 7" xfId="27034" hidden="1"/>
    <cellStyle name="Título 1 7" xfId="22097" hidden="1"/>
    <cellStyle name="Título 1 7" xfId="25916" hidden="1"/>
    <cellStyle name="Título 1 7" xfId="23446" hidden="1"/>
    <cellStyle name="Título 1 7" xfId="27803" hidden="1"/>
    <cellStyle name="Título 1 7" xfId="26805" hidden="1"/>
    <cellStyle name="Título 1 7" xfId="25771" hidden="1"/>
    <cellStyle name="Título 1 7" xfId="26384" hidden="1"/>
    <cellStyle name="Título 1 7" xfId="23180" hidden="1"/>
    <cellStyle name="Título 1 7" xfId="25256" hidden="1"/>
    <cellStyle name="Título 1 7" xfId="26421" hidden="1"/>
    <cellStyle name="Título 1 7" xfId="27817" hidden="1"/>
    <cellStyle name="Título 1 7" xfId="26261" hidden="1"/>
    <cellStyle name="Título 1 7" xfId="26667" hidden="1"/>
    <cellStyle name="Título 1 7" xfId="26721" hidden="1"/>
    <cellStyle name="Título 1 7" xfId="21877" hidden="1"/>
    <cellStyle name="Título 1 7" xfId="23294" hidden="1"/>
    <cellStyle name="Título 1 7" xfId="23463" hidden="1"/>
    <cellStyle name="Título 1 7" xfId="23949" hidden="1"/>
    <cellStyle name="Título 1 7" xfId="26809" hidden="1"/>
    <cellStyle name="Título 1 7" xfId="22607" hidden="1"/>
    <cellStyle name="Título 1 7" xfId="25920" hidden="1"/>
    <cellStyle name="Título 1 7" xfId="23358" hidden="1"/>
    <cellStyle name="Título 1 7" xfId="27248" hidden="1"/>
    <cellStyle name="Título 1 7" xfId="26693" hidden="1"/>
    <cellStyle name="Título 1 7" xfId="22654" hidden="1"/>
    <cellStyle name="Título 1 7" xfId="23583" hidden="1"/>
    <cellStyle name="Título 1 7" xfId="25664" hidden="1"/>
    <cellStyle name="Título 1 7" xfId="12360" hidden="1"/>
    <cellStyle name="Título 1 7" xfId="27214" hidden="1"/>
    <cellStyle name="Título 1 7" xfId="26025" hidden="1"/>
    <cellStyle name="Título 1 7" xfId="25735" hidden="1"/>
    <cellStyle name="Título 1 7" xfId="26036" hidden="1"/>
    <cellStyle name="Título 1 7" xfId="22940" hidden="1"/>
    <cellStyle name="Título 1 7" xfId="23994" hidden="1"/>
    <cellStyle name="Título 1 7" xfId="25423" hidden="1"/>
    <cellStyle name="Título 1 7" xfId="23828" hidden="1"/>
    <cellStyle name="Título 1 7" xfId="27048" hidden="1"/>
    <cellStyle name="Título 1 7" xfId="23860" hidden="1"/>
    <cellStyle name="Título 1 7" xfId="26662" hidden="1"/>
    <cellStyle name="Título 1 7" xfId="22621" hidden="1"/>
    <cellStyle name="Título 1 7" xfId="30853" hidden="1"/>
    <cellStyle name="Título 1 7" xfId="30860" hidden="1"/>
    <cellStyle name="Título 1 7" xfId="30870" hidden="1"/>
    <cellStyle name="Título 1 7" xfId="30877" hidden="1"/>
    <cellStyle name="Título 1 7" xfId="31138" hidden="1"/>
    <cellStyle name="Título 1 7" xfId="31145" hidden="1"/>
    <cellStyle name="Título 1 7" xfId="31155" hidden="1"/>
    <cellStyle name="Título 1 7" xfId="31161" hidden="1"/>
    <cellStyle name="Título 1 7" xfId="30937" hidden="1"/>
    <cellStyle name="Título 1 7" xfId="31164" hidden="1"/>
    <cellStyle name="Título 1 7" xfId="30972" hidden="1"/>
    <cellStyle name="Título 1 7" xfId="30966" hidden="1"/>
    <cellStyle name="Título 1 7" xfId="31000" hidden="1"/>
    <cellStyle name="Título 1 7" xfId="30961" hidden="1"/>
    <cellStyle name="Título 1 7" xfId="30906" hidden="1"/>
    <cellStyle name="Título 1 7" xfId="30944" hidden="1"/>
    <cellStyle name="Título 1 7" xfId="23589" hidden="1"/>
    <cellStyle name="Título 1 7" xfId="23019" hidden="1"/>
    <cellStyle name="Título 1 7" xfId="22683" hidden="1"/>
    <cellStyle name="Título 1 7" xfId="26954" hidden="1"/>
    <cellStyle name="Título 1 7" xfId="31206" hidden="1"/>
    <cellStyle name="Título 1 7" xfId="31213" hidden="1"/>
    <cellStyle name="Título 1 7" xfId="31223" hidden="1"/>
    <cellStyle name="Título 1 7" xfId="31229" hidden="1"/>
    <cellStyle name="Título 1 7" xfId="31477" hidden="1"/>
    <cellStyle name="Título 1 7" xfId="31484" hidden="1"/>
    <cellStyle name="Título 1 7" xfId="31494" hidden="1"/>
    <cellStyle name="Título 1 7" xfId="31500" hidden="1"/>
    <cellStyle name="Título 1 7" xfId="31276" hidden="1"/>
    <cellStyle name="Título 1 7" xfId="31503" hidden="1"/>
    <cellStyle name="Título 1 7" xfId="31311" hidden="1"/>
    <cellStyle name="Título 1 7" xfId="31305" hidden="1"/>
    <cellStyle name="Título 1 7" xfId="31339" hidden="1"/>
    <cellStyle name="Título 1 7" xfId="31300" hidden="1"/>
    <cellStyle name="Título 1 7" xfId="31245" hidden="1"/>
    <cellStyle name="Título 1 7" xfId="31283" hidden="1"/>
    <cellStyle name="Título 1 7" xfId="31594" hidden="1"/>
    <cellStyle name="Título 1 7" xfId="31601" hidden="1"/>
    <cellStyle name="Título 1 7" xfId="31611" hidden="1"/>
    <cellStyle name="Título 1 7" xfId="31617" hidden="1"/>
    <cellStyle name="Título 1 7" xfId="31696" hidden="1"/>
    <cellStyle name="Título 1 7" xfId="31703" hidden="1"/>
    <cellStyle name="Título 1 7" xfId="31713" hidden="1"/>
    <cellStyle name="Título 1 7" xfId="31719" hidden="1"/>
    <cellStyle name="Título 1 7" xfId="31967" hidden="1"/>
    <cellStyle name="Título 1 7" xfId="31974" hidden="1"/>
    <cellStyle name="Título 1 7" xfId="31984" hidden="1"/>
    <cellStyle name="Título 1 7" xfId="31990" hidden="1"/>
    <cellStyle name="Título 1 7" xfId="31766" hidden="1"/>
    <cellStyle name="Título 1 7" xfId="31993" hidden="1"/>
    <cellStyle name="Título 1 7" xfId="31801" hidden="1"/>
    <cellStyle name="Título 1 7" xfId="31795" hidden="1"/>
    <cellStyle name="Título 1 7" xfId="31829" hidden="1"/>
    <cellStyle name="Título 1 7" xfId="31790" hidden="1"/>
    <cellStyle name="Título 1 7" xfId="31735" hidden="1"/>
    <cellStyle name="Título 1 7" xfId="31773" hidden="1"/>
    <cellStyle name="Título 1 7" xfId="32084" hidden="1"/>
    <cellStyle name="Título 1 7" xfId="32091" hidden="1"/>
    <cellStyle name="Título 1 7" xfId="32101" hidden="1"/>
    <cellStyle name="Título 1 7" xfId="32107" hidden="1"/>
    <cellStyle name="Título 1 7" xfId="32186" hidden="1"/>
    <cellStyle name="Título 1 7" xfId="32193" hidden="1"/>
    <cellStyle name="Título 1 7" xfId="32203" hidden="1"/>
    <cellStyle name="Título 1 7" xfId="32209" hidden="1"/>
    <cellStyle name="Título 1 7" xfId="32457" hidden="1"/>
    <cellStyle name="Título 1 7" xfId="32464" hidden="1"/>
    <cellStyle name="Título 1 7" xfId="32474" hidden="1"/>
    <cellStyle name="Título 1 7" xfId="32480" hidden="1"/>
    <cellStyle name="Título 1 7" xfId="32256" hidden="1"/>
    <cellStyle name="Título 1 7" xfId="32483" hidden="1"/>
    <cellStyle name="Título 1 7" xfId="32291" hidden="1"/>
    <cellStyle name="Título 1 7" xfId="32285" hidden="1"/>
    <cellStyle name="Título 1 7" xfId="32319" hidden="1"/>
    <cellStyle name="Título 1 7" xfId="32280" hidden="1"/>
    <cellStyle name="Título 1 7" xfId="32225" hidden="1"/>
    <cellStyle name="Título 1 7" xfId="32263" hidden="1"/>
    <cellStyle name="Título 1 7" xfId="32574" hidden="1"/>
    <cellStyle name="Título 1 7" xfId="32581" hidden="1"/>
    <cellStyle name="Título 1 7" xfId="32591" hidden="1"/>
    <cellStyle name="Título 1 7" xfId="32597" hidden="1"/>
    <cellStyle name="Título 1 7" xfId="32676" hidden="1"/>
    <cellStyle name="Título 1 7" xfId="32683" hidden="1"/>
    <cellStyle name="Título 1 7" xfId="32693" hidden="1"/>
    <cellStyle name="Título 1 7" xfId="32699" hidden="1"/>
    <cellStyle name="Título 1 7" xfId="32947" hidden="1"/>
    <cellStyle name="Título 1 7" xfId="32954" hidden="1"/>
    <cellStyle name="Título 1 7" xfId="32964" hidden="1"/>
    <cellStyle name="Título 1 7" xfId="32970" hidden="1"/>
    <cellStyle name="Título 1 7" xfId="32746" hidden="1"/>
    <cellStyle name="Título 1 7" xfId="32973" hidden="1"/>
    <cellStyle name="Título 1 7" xfId="32781" hidden="1"/>
    <cellStyle name="Título 1 7" xfId="32775" hidden="1"/>
    <cellStyle name="Título 1 7" xfId="32809" hidden="1"/>
    <cellStyle name="Título 1 7" xfId="32770" hidden="1"/>
    <cellStyle name="Título 1 7" xfId="32715" hidden="1"/>
    <cellStyle name="Título 1 7" xfId="32753" hidden="1"/>
    <cellStyle name="Título 1 7" xfId="33064" hidden="1"/>
    <cellStyle name="Título 1 7" xfId="33071" hidden="1"/>
    <cellStyle name="Título 1 7" xfId="33081" hidden="1"/>
    <cellStyle name="Título 1 7" xfId="33087" hidden="1"/>
    <cellStyle name="Título 1 7" xfId="33166" hidden="1"/>
    <cellStyle name="Título 1 7" xfId="33173" hidden="1"/>
    <cellStyle name="Título 1 7" xfId="33183" hidden="1"/>
    <cellStyle name="Título 1 7" xfId="33189" hidden="1"/>
    <cellStyle name="Título 1 7" xfId="33437" hidden="1"/>
    <cellStyle name="Título 1 7" xfId="33444" hidden="1"/>
    <cellStyle name="Título 1 7" xfId="33454" hidden="1"/>
    <cellStyle name="Título 1 7" xfId="33460" hidden="1"/>
    <cellStyle name="Título 1 7" xfId="33236" hidden="1"/>
    <cellStyle name="Título 1 7" xfId="33463" hidden="1"/>
    <cellStyle name="Título 1 7" xfId="33271" hidden="1"/>
    <cellStyle name="Título 1 7" xfId="33265" hidden="1"/>
    <cellStyle name="Título 1 7" xfId="33299" hidden="1"/>
    <cellStyle name="Título 1 7" xfId="33260" hidden="1"/>
    <cellStyle name="Título 1 7" xfId="33205" hidden="1"/>
    <cellStyle name="Título 1 7" xfId="33243" hidden="1"/>
    <cellStyle name="Título 1 7" xfId="25443" hidden="1"/>
    <cellStyle name="Título 1 7" xfId="22176" hidden="1"/>
    <cellStyle name="Título 1 7" xfId="26252" hidden="1"/>
    <cellStyle name="Título 1 7" xfId="26356" hidden="1"/>
    <cellStyle name="Título 1 7" xfId="25448" hidden="1"/>
    <cellStyle name="Título 1 7" xfId="23662" hidden="1"/>
    <cellStyle name="Título 1 7" xfId="25336" hidden="1"/>
    <cellStyle name="Título 1 7" xfId="22342" hidden="1"/>
    <cellStyle name="Título 1 7" xfId="23263" hidden="1"/>
    <cellStyle name="Título 1 7" xfId="25187" hidden="1"/>
    <cellStyle name="Título 1 7" xfId="27114" hidden="1"/>
    <cellStyle name="Título 1 7" xfId="25999" hidden="1"/>
    <cellStyle name="Título 1 7" xfId="27871" hidden="1"/>
    <cellStyle name="Título 1 7" xfId="25343" hidden="1"/>
    <cellStyle name="Título 1 7" xfId="11035" hidden="1"/>
    <cellStyle name="Título 1 7" xfId="22795" hidden="1"/>
    <cellStyle name="Título 1 7" xfId="23326" hidden="1"/>
    <cellStyle name="Título 1 7" xfId="23166" hidden="1"/>
    <cellStyle name="Título 1 7" xfId="22708" hidden="1"/>
    <cellStyle name="Título 1 7" xfId="27021" hidden="1"/>
    <cellStyle name="Título 1 7" xfId="26339" hidden="1"/>
    <cellStyle name="Título 1 7" xfId="26930" hidden="1"/>
    <cellStyle name="Título 1 7" xfId="27284" hidden="1"/>
    <cellStyle name="Título 1 7" xfId="24157" hidden="1"/>
    <cellStyle name="Título 1 7" xfId="27870" hidden="1"/>
    <cellStyle name="Título 1 7" xfId="23691" hidden="1"/>
    <cellStyle name="Título 1 7" xfId="25056" hidden="1"/>
    <cellStyle name="Título 1 7" xfId="25367" hidden="1"/>
    <cellStyle name="Título 1 7" xfId="23542" hidden="1"/>
    <cellStyle name="Título 1 7" xfId="22545" hidden="1"/>
    <cellStyle name="Título 1 7" xfId="22649" hidden="1"/>
    <cellStyle name="Título 1 7" xfId="22121" hidden="1"/>
    <cellStyle name="Título 1 7" xfId="25456" hidden="1"/>
    <cellStyle name="Título 1 7" xfId="27025" hidden="1"/>
    <cellStyle name="Título 1 7" xfId="27316" hidden="1"/>
    <cellStyle name="Título 1 7" xfId="23472" hidden="1"/>
    <cellStyle name="Título 1 7" xfId="24049" hidden="1"/>
    <cellStyle name="Título 1 7" xfId="22109" hidden="1"/>
    <cellStyle name="Título 1 7" xfId="27858" hidden="1"/>
    <cellStyle name="Título 1 7" xfId="22183" hidden="1"/>
    <cellStyle name="Título 1 7" xfId="26590" hidden="1"/>
    <cellStyle name="Título 1 7" xfId="27350" hidden="1"/>
    <cellStyle name="Título 1 7" xfId="23672" hidden="1"/>
    <cellStyle name="Título 1 7" xfId="25369" hidden="1"/>
    <cellStyle name="Título 1 7" xfId="33572" hidden="1"/>
    <cellStyle name="Título 1 7" xfId="33579" hidden="1"/>
    <cellStyle name="Título 1 7" xfId="33589" hidden="1"/>
    <cellStyle name="Título 1 7" xfId="33595" hidden="1"/>
    <cellStyle name="Título 1 7" xfId="33843" hidden="1"/>
    <cellStyle name="Título 1 7" xfId="33850" hidden="1"/>
    <cellStyle name="Título 1 7" xfId="33860" hidden="1"/>
    <cellStyle name="Título 1 7" xfId="33866" hidden="1"/>
    <cellStyle name="Título 1 7" xfId="33642" hidden="1"/>
    <cellStyle name="Título 1 7" xfId="33869" hidden="1"/>
    <cellStyle name="Título 1 7" xfId="33677" hidden="1"/>
    <cellStyle name="Título 1 7" xfId="33671" hidden="1"/>
    <cellStyle name="Título 1 7" xfId="33705" hidden="1"/>
    <cellStyle name="Título 1 7" xfId="33666" hidden="1"/>
    <cellStyle name="Título 1 7" xfId="33611" hidden="1"/>
    <cellStyle name="Título 1 7" xfId="33649" hidden="1"/>
    <cellStyle name="Título 1 7" xfId="27878" hidden="1"/>
    <cellStyle name="Título 1 7" xfId="22061" hidden="1"/>
    <cellStyle name="Título 1 7" xfId="23084" hidden="1"/>
    <cellStyle name="Título 1 7" xfId="22470" hidden="1"/>
    <cellStyle name="Título 1 7" xfId="33890" hidden="1"/>
    <cellStyle name="Título 1 7" xfId="33897" hidden="1"/>
    <cellStyle name="Título 1 7" xfId="33907" hidden="1"/>
    <cellStyle name="Título 1 7" xfId="33913" hidden="1"/>
    <cellStyle name="Título 1 7" xfId="34161" hidden="1"/>
    <cellStyle name="Título 1 7" xfId="34168" hidden="1"/>
    <cellStyle name="Título 1 7" xfId="34178" hidden="1"/>
    <cellStyle name="Título 1 7" xfId="34184" hidden="1"/>
    <cellStyle name="Título 1 7" xfId="33960" hidden="1"/>
    <cellStyle name="Título 1 7" xfId="34187" hidden="1"/>
    <cellStyle name="Título 1 7" xfId="33995" hidden="1"/>
    <cellStyle name="Título 1 7" xfId="33989" hidden="1"/>
    <cellStyle name="Título 1 7" xfId="34023" hidden="1"/>
    <cellStyle name="Título 1 7" xfId="33984" hidden="1"/>
    <cellStyle name="Título 1 7" xfId="33929" hidden="1"/>
    <cellStyle name="Título 1 7" xfId="33967" hidden="1"/>
    <cellStyle name="Título 1 7" xfId="34278" hidden="1"/>
    <cellStyle name="Título 1 7" xfId="34285" hidden="1"/>
    <cellStyle name="Título 1 7" xfId="34295" hidden="1"/>
    <cellStyle name="Título 1 7" xfId="34301" hidden="1"/>
    <cellStyle name="Título 1 7" xfId="34380" hidden="1"/>
    <cellStyle name="Título 1 7" xfId="34387" hidden="1"/>
    <cellStyle name="Título 1 7" xfId="34397" hidden="1"/>
    <cellStyle name="Título 1 7" xfId="34403" hidden="1"/>
    <cellStyle name="Título 1 7" xfId="34651" hidden="1"/>
    <cellStyle name="Título 1 7" xfId="34658" hidden="1"/>
    <cellStyle name="Título 1 7" xfId="34668" hidden="1"/>
    <cellStyle name="Título 1 7" xfId="34674" hidden="1"/>
    <cellStyle name="Título 1 7" xfId="34450" hidden="1"/>
    <cellStyle name="Título 1 7" xfId="34677" hidden="1"/>
    <cellStyle name="Título 1 7" xfId="34485" hidden="1"/>
    <cellStyle name="Título 1 7" xfId="34479" hidden="1"/>
    <cellStyle name="Título 1 7" xfId="34513" hidden="1"/>
    <cellStyle name="Título 1 7" xfId="34474" hidden="1"/>
    <cellStyle name="Título 1 7" xfId="34419" hidden="1"/>
    <cellStyle name="Título 1 7" xfId="34457" hidden="1"/>
    <cellStyle name="Título 1 7" xfId="34768" hidden="1"/>
    <cellStyle name="Título 1 7" xfId="34775" hidden="1"/>
    <cellStyle name="Título 1 7" xfId="34785" hidden="1"/>
    <cellStyle name="Título 1 7" xfId="34791" hidden="1"/>
    <cellStyle name="Título 1 7" xfId="34870" hidden="1"/>
    <cellStyle name="Título 1 7" xfId="34877" hidden="1"/>
    <cellStyle name="Título 1 7" xfId="34887" hidden="1"/>
    <cellStyle name="Título 1 7" xfId="34893" hidden="1"/>
    <cellStyle name="Título 1 7" xfId="35141" hidden="1"/>
    <cellStyle name="Título 1 7" xfId="35148" hidden="1"/>
    <cellStyle name="Título 1 7" xfId="35158" hidden="1"/>
    <cellStyle name="Título 1 7" xfId="35164" hidden="1"/>
    <cellStyle name="Título 1 7" xfId="34940" hidden="1"/>
    <cellStyle name="Título 1 7" xfId="35167" hidden="1"/>
    <cellStyle name="Título 1 7" xfId="34975" hidden="1"/>
    <cellStyle name="Título 1 7" xfId="34969" hidden="1"/>
    <cellStyle name="Título 1 7" xfId="35003" hidden="1"/>
    <cellStyle name="Título 1 7" xfId="34964" hidden="1"/>
    <cellStyle name="Título 1 7" xfId="34909" hidden="1"/>
    <cellStyle name="Título 1 7" xfId="34947" hidden="1"/>
    <cellStyle name="Título 1 7" xfId="35258" hidden="1"/>
    <cellStyle name="Título 1 7" xfId="35265" hidden="1"/>
    <cellStyle name="Título 1 7" xfId="35275" hidden="1"/>
    <cellStyle name="Título 1 7" xfId="35281" hidden="1"/>
    <cellStyle name="Título 1 7" xfId="35360" hidden="1"/>
    <cellStyle name="Título 1 7" xfId="35367" hidden="1"/>
    <cellStyle name="Título 1 7" xfId="35377" hidden="1"/>
    <cellStyle name="Título 1 7" xfId="35383" hidden="1"/>
    <cellStyle name="Título 1 7" xfId="35631" hidden="1"/>
    <cellStyle name="Título 1 7" xfId="35638" hidden="1"/>
    <cellStyle name="Título 1 7" xfId="35648" hidden="1"/>
    <cellStyle name="Título 1 7" xfId="35654" hidden="1"/>
    <cellStyle name="Título 1 7" xfId="35430" hidden="1"/>
    <cellStyle name="Título 1 7" xfId="35657" hidden="1"/>
    <cellStyle name="Título 1 7" xfId="35465" hidden="1"/>
    <cellStyle name="Título 1 7" xfId="35459" hidden="1"/>
    <cellStyle name="Título 1 7" xfId="35493" hidden="1"/>
    <cellStyle name="Título 1 7" xfId="35454" hidden="1"/>
    <cellStyle name="Título 1 7" xfId="35399" hidden="1"/>
    <cellStyle name="Título 1 7" xfId="35437" hidden="1"/>
    <cellStyle name="Título 1 7" xfId="35748" hidden="1"/>
    <cellStyle name="Título 1 7" xfId="35755" hidden="1"/>
    <cellStyle name="Título 1 7" xfId="35765" hidden="1"/>
    <cellStyle name="Título 1 7" xfId="35771" hidden="1"/>
    <cellStyle name="Título 1 7" xfId="35850" hidden="1"/>
    <cellStyle name="Título 1 7" xfId="35857" hidden="1"/>
    <cellStyle name="Título 1 7" xfId="35867" hidden="1"/>
    <cellStyle name="Título 1 7" xfId="35873" hidden="1"/>
    <cellStyle name="Título 1 7" xfId="36121" hidden="1"/>
    <cellStyle name="Título 1 7" xfId="36128" hidden="1"/>
    <cellStyle name="Título 1 7" xfId="36138" hidden="1"/>
    <cellStyle name="Título 1 7" xfId="36144" hidden="1"/>
    <cellStyle name="Título 1 7" xfId="35920" hidden="1"/>
    <cellStyle name="Título 1 7" xfId="36147" hidden="1"/>
    <cellStyle name="Título 1 7" xfId="35955" hidden="1"/>
    <cellStyle name="Título 1 7" xfId="35949" hidden="1"/>
    <cellStyle name="Título 1 7" xfId="35983" hidden="1"/>
    <cellStyle name="Título 1 7" xfId="35944" hidden="1"/>
    <cellStyle name="Título 1 7" xfId="35889" hidden="1"/>
    <cellStyle name="Título 1 7" xfId="35927" hidden="1"/>
    <cellStyle name="Título 1 7" xfId="21822" hidden="1"/>
    <cellStyle name="Título 1 7" xfId="23479" hidden="1"/>
    <cellStyle name="Título 1 7" xfId="26422" hidden="1"/>
    <cellStyle name="Título 1 7" xfId="23824" hidden="1"/>
    <cellStyle name="Título 1 7" xfId="25675" hidden="1"/>
    <cellStyle name="Título 1 7" xfId="27355" hidden="1"/>
    <cellStyle name="Título 1 7" xfId="22168" hidden="1"/>
    <cellStyle name="Título 1 7" xfId="27501" hidden="1"/>
    <cellStyle name="Título 1 7" xfId="26050" hidden="1"/>
    <cellStyle name="Título 1 7" xfId="26612" hidden="1"/>
    <cellStyle name="Título 1 7" xfId="22425" hidden="1"/>
    <cellStyle name="Título 1 7" xfId="25480" hidden="1"/>
    <cellStyle name="Título 1 7" xfId="25121" hidden="1"/>
    <cellStyle name="Título 1 7" xfId="25395" hidden="1"/>
    <cellStyle name="Título 1 7" xfId="30745" hidden="1"/>
    <cellStyle name="Título 1 7" xfId="27088" hidden="1"/>
    <cellStyle name="Título 1 7" xfId="26717" hidden="1"/>
    <cellStyle name="Título 1 7" xfId="23923" hidden="1"/>
    <cellStyle name="Título 1 7" xfId="27030" hidden="1"/>
    <cellStyle name="Título 1 7" xfId="27145" hidden="1"/>
    <cellStyle name="Título 1 7" xfId="23104" hidden="1"/>
    <cellStyle name="Título 1 7" xfId="27026" hidden="1"/>
    <cellStyle name="Título 1 7" xfId="26011" hidden="1"/>
    <cellStyle name="Título 1 7" xfId="25637" hidden="1"/>
    <cellStyle name="Título 1 7" xfId="22199" hidden="1"/>
    <cellStyle name="Título 1 7" xfId="26947" hidden="1"/>
    <cellStyle name="Título 1 7" xfId="23559" hidden="1"/>
    <cellStyle name="Título 1 7" xfId="30709" hidden="1"/>
    <cellStyle name="Título 1 7" xfId="25759" hidden="1"/>
    <cellStyle name="Título 1 7" xfId="22472" hidden="1"/>
    <cellStyle name="Título 1 7" xfId="25904" hidden="1"/>
    <cellStyle name="Título 1 7" xfId="26762" hidden="1"/>
    <cellStyle name="Título 1 7" xfId="26408" hidden="1"/>
    <cellStyle name="Título 1 7" xfId="25926" hidden="1"/>
    <cellStyle name="Título 1 7" xfId="23041" hidden="1"/>
    <cellStyle name="Título 1 7" xfId="22599" hidden="1"/>
    <cellStyle name="Título 1 7" xfId="21855" hidden="1"/>
    <cellStyle name="Título 1 7" xfId="28411" hidden="1"/>
    <cellStyle name="Título 1 7" xfId="23978" hidden="1"/>
    <cellStyle name="Título 1 7" xfId="23947" hidden="1"/>
    <cellStyle name="Título 1 7" xfId="27268" hidden="1"/>
    <cellStyle name="Título 1 7" xfId="27001" hidden="1"/>
    <cellStyle name="Título 1 7" xfId="25788" hidden="1"/>
    <cellStyle name="Título 1 7" xfId="26961" hidden="1"/>
    <cellStyle name="Título 1 7" xfId="36238" hidden="1"/>
    <cellStyle name="Título 1 7" xfId="36245" hidden="1"/>
    <cellStyle name="Título 1 7" xfId="36255" hidden="1"/>
    <cellStyle name="Título 1 7" xfId="36261" hidden="1"/>
    <cellStyle name="Título 1 7" xfId="36509" hidden="1"/>
    <cellStyle name="Título 1 7" xfId="36516" hidden="1"/>
    <cellStyle name="Título 1 7" xfId="36526" hidden="1"/>
    <cellStyle name="Título 1 7" xfId="36532" hidden="1"/>
    <cellStyle name="Título 1 7" xfId="36308" hidden="1"/>
    <cellStyle name="Título 1 7" xfId="36535" hidden="1"/>
    <cellStyle name="Título 1 7" xfId="36343" hidden="1"/>
    <cellStyle name="Título 1 7" xfId="36337" hidden="1"/>
    <cellStyle name="Título 1 7" xfId="36371" hidden="1"/>
    <cellStyle name="Título 1 7" xfId="36332" hidden="1"/>
    <cellStyle name="Título 1 7" xfId="36277" hidden="1"/>
    <cellStyle name="Título 1 7" xfId="36315" hidden="1"/>
    <cellStyle name="Título 1 7" xfId="23012" hidden="1"/>
    <cellStyle name="Título 1 7" xfId="23117" hidden="1"/>
    <cellStyle name="Título 1 7" xfId="25050" hidden="1"/>
    <cellStyle name="Título 1 7" xfId="26587" hidden="1"/>
    <cellStyle name="Título 1 7" xfId="36556" hidden="1"/>
    <cellStyle name="Título 1 7" xfId="36563" hidden="1"/>
    <cellStyle name="Título 1 7" xfId="36573" hidden="1"/>
    <cellStyle name="Título 1 7" xfId="36579" hidden="1"/>
    <cellStyle name="Título 1 7" xfId="36827" hidden="1"/>
    <cellStyle name="Título 1 7" xfId="36834" hidden="1"/>
    <cellStyle name="Título 1 7" xfId="36844" hidden="1"/>
    <cellStyle name="Título 1 7" xfId="36850" hidden="1"/>
    <cellStyle name="Título 1 7" xfId="36626" hidden="1"/>
    <cellStyle name="Título 1 7" xfId="36853" hidden="1"/>
    <cellStyle name="Título 1 7" xfId="36661" hidden="1"/>
    <cellStyle name="Título 1 7" xfId="36655" hidden="1"/>
    <cellStyle name="Título 1 7" xfId="36689" hidden="1"/>
    <cellStyle name="Título 1 7" xfId="36650" hidden="1"/>
    <cellStyle name="Título 1 7" xfId="36595" hidden="1"/>
    <cellStyle name="Título 1 7" xfId="36633" hidden="1"/>
    <cellStyle name="Título 1 7" xfId="36944" hidden="1"/>
    <cellStyle name="Título 1 7" xfId="36951" hidden="1"/>
    <cellStyle name="Título 1 7" xfId="36961" hidden="1"/>
    <cellStyle name="Título 1 7" xfId="36967" hidden="1"/>
    <cellStyle name="Título 1 7" xfId="37046" hidden="1"/>
    <cellStyle name="Título 1 7" xfId="37053" hidden="1"/>
    <cellStyle name="Título 1 7" xfId="37063" hidden="1"/>
    <cellStyle name="Título 1 7" xfId="37069" hidden="1"/>
    <cellStyle name="Título 1 7" xfId="37317" hidden="1"/>
    <cellStyle name="Título 1 7" xfId="37324" hidden="1"/>
    <cellStyle name="Título 1 7" xfId="37334" hidden="1"/>
    <cellStyle name="Título 1 7" xfId="37340" hidden="1"/>
    <cellStyle name="Título 1 7" xfId="37116" hidden="1"/>
    <cellStyle name="Título 1 7" xfId="37343" hidden="1"/>
    <cellStyle name="Título 1 7" xfId="37151" hidden="1"/>
    <cellStyle name="Título 1 7" xfId="37145" hidden="1"/>
    <cellStyle name="Título 1 7" xfId="37179" hidden="1"/>
    <cellStyle name="Título 1 7" xfId="37140" hidden="1"/>
    <cellStyle name="Título 1 7" xfId="37085" hidden="1"/>
    <cellStyle name="Título 1 7" xfId="37123" hidden="1"/>
    <cellStyle name="Título 1 7" xfId="37434" hidden="1"/>
    <cellStyle name="Título 1 7" xfId="37441" hidden="1"/>
    <cellStyle name="Título 1 7" xfId="37451" hidden="1"/>
    <cellStyle name="Título 1 7" xfId="37457" hidden="1"/>
    <cellStyle name="Título 1 7" xfId="37536" hidden="1"/>
    <cellStyle name="Título 1 7" xfId="37543" hidden="1"/>
    <cellStyle name="Título 1 7" xfId="37553" hidden="1"/>
    <cellStyle name="Título 1 7" xfId="37559" hidden="1"/>
    <cellStyle name="Título 1 7" xfId="37807" hidden="1"/>
    <cellStyle name="Título 1 7" xfId="37814" hidden="1"/>
    <cellStyle name="Título 1 7" xfId="37824" hidden="1"/>
    <cellStyle name="Título 1 7" xfId="37830" hidden="1"/>
    <cellStyle name="Título 1 7" xfId="37606" hidden="1"/>
    <cellStyle name="Título 1 7" xfId="37833" hidden="1"/>
    <cellStyle name="Título 1 7" xfId="37641" hidden="1"/>
    <cellStyle name="Título 1 7" xfId="37635" hidden="1"/>
    <cellStyle name="Título 1 7" xfId="37669" hidden="1"/>
    <cellStyle name="Título 1 7" xfId="37630" hidden="1"/>
    <cellStyle name="Título 1 7" xfId="37575" hidden="1"/>
    <cellStyle name="Título 1 7" xfId="37613" hidden="1"/>
    <cellStyle name="Título 1 7" xfId="37924" hidden="1"/>
    <cellStyle name="Título 1 7" xfId="37931" hidden="1"/>
    <cellStyle name="Título 1 7" xfId="37941" hidden="1"/>
    <cellStyle name="Título 1 7" xfId="37947" hidden="1"/>
    <cellStyle name="Título 1 7" xfId="38026" hidden="1"/>
    <cellStyle name="Título 1 7" xfId="38033" hidden="1"/>
    <cellStyle name="Título 1 7" xfId="38043" hidden="1"/>
    <cellStyle name="Título 1 7" xfId="38049" hidden="1"/>
    <cellStyle name="Título 1 7" xfId="38297" hidden="1"/>
    <cellStyle name="Título 1 7" xfId="38304" hidden="1"/>
    <cellStyle name="Título 1 7" xfId="38314" hidden="1"/>
    <cellStyle name="Título 1 7" xfId="38320" hidden="1"/>
    <cellStyle name="Título 1 7" xfId="38096" hidden="1"/>
    <cellStyle name="Título 1 7" xfId="38323" hidden="1"/>
    <cellStyle name="Título 1 7" xfId="38131" hidden="1"/>
    <cellStyle name="Título 1 7" xfId="38125" hidden="1"/>
    <cellStyle name="Título 1 7" xfId="38159" hidden="1"/>
    <cellStyle name="Título 1 7" xfId="38120" hidden="1"/>
    <cellStyle name="Título 1 7" xfId="38065" hidden="1"/>
    <cellStyle name="Título 1 7" xfId="38103" hidden="1"/>
    <cellStyle name="Título 1 7" xfId="38414" hidden="1"/>
    <cellStyle name="Título 1 7" xfId="38421" hidden="1"/>
    <cellStyle name="Título 1 7" xfId="38431" hidden="1"/>
    <cellStyle name="Título 1 7" xfId="38437" hidden="1"/>
    <cellStyle name="Título 1 7" xfId="38516" hidden="1"/>
    <cellStyle name="Título 1 7" xfId="38523" hidden="1"/>
    <cellStyle name="Título 1 7" xfId="38533" hidden="1"/>
    <cellStyle name="Título 1 7" xfId="38539" hidden="1"/>
    <cellStyle name="Título 1 7" xfId="38787" hidden="1"/>
    <cellStyle name="Título 1 7" xfId="38794" hidden="1"/>
    <cellStyle name="Título 1 7" xfId="38804" hidden="1"/>
    <cellStyle name="Título 1 7" xfId="38810" hidden="1"/>
    <cellStyle name="Título 1 7" xfId="38586" hidden="1"/>
    <cellStyle name="Título 1 7" xfId="38813" hidden="1"/>
    <cellStyle name="Título 1 7" xfId="38621" hidden="1"/>
    <cellStyle name="Título 1 7" xfId="38615" hidden="1"/>
    <cellStyle name="Título 1 7" xfId="38649" hidden="1"/>
    <cellStyle name="Título 1 7" xfId="38610" hidden="1"/>
    <cellStyle name="Título 1 7" xfId="38555" hidden="1"/>
    <cellStyle name="Título 1 7" xfId="38593"/>
    <cellStyle name="Título 2 2" xfId="172"/>
    <cellStyle name="Título 2 3" xfId="1543"/>
    <cellStyle name="Título 3 2" xfId="173"/>
    <cellStyle name="Título 3 2 2" xfId="3077"/>
    <cellStyle name="Título 3 2 3" xfId="2594"/>
    <cellStyle name="Título 3 2 4" xfId="5941"/>
    <cellStyle name="Título 3 2 5" xfId="11568"/>
    <cellStyle name="Título 3 2 6" xfId="740"/>
    <cellStyle name="Título 3 3" xfId="1544"/>
    <cellStyle name="Título 4" xfId="171"/>
    <cellStyle name="Título 4 2" xfId="738"/>
    <cellStyle name="Título 4 3" xfId="2805"/>
    <cellStyle name="Título 4 4" xfId="11293"/>
    <cellStyle name="Título 4 5" xfId="465"/>
    <cellStyle name="Título 5" xfId="1542"/>
    <cellStyle name="Título 5 2" xfId="12362"/>
    <cellStyle name="Título 5 3" xfId="11067"/>
    <cellStyle name="Título 6" xfId="5670"/>
    <cellStyle name="Total" xfId="175" builtinId="25" customBuiltin="1"/>
  </cellStyles>
  <dxfs count="15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rgb="FFCC99FF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ont>
        <b val="0"/>
        <condense val="0"/>
        <extend val="0"/>
        <color indexed="46"/>
      </font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  <dxf>
      <fill>
        <patternFill>
          <bgColor rgb="FFA6A6A6"/>
        </patternFill>
      </fill>
    </dxf>
  </dxfs>
  <tableStyles count="0" defaultTableStyle="TableStyleMedium2" defaultPivotStyle="PivotStyleLight16"/>
  <colors>
    <mruColors>
      <color rgb="FF003366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0</xdr:colOff>
      <xdr:row>11</xdr:row>
      <xdr:rowOff>171449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t="18105"/>
        <a:stretch/>
      </xdr:blipFill>
      <xdr:spPr>
        <a:xfrm>
          <a:off x="0" y="0"/>
          <a:ext cx="8105775" cy="21621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1792773</xdr:colOff>
      <xdr:row>4</xdr:row>
      <xdr:rowOff>176100</xdr:rowOff>
    </xdr:to>
    <xdr:pic>
      <xdr:nvPicPr>
        <xdr:cNvPr id="3" name="Picture 10" descr="C:\Users\vmamani\AppData\Local\Microsoft\Windows\Temporary Internet Files\Content.Outlook\RLX2YOFO\LOGOHORIZONTALTRANSPARENTE.png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" t="27343" b="28125"/>
        <a:stretch/>
      </xdr:blipFill>
      <xdr:spPr bwMode="auto">
        <a:xfrm>
          <a:off x="0" y="0"/>
          <a:ext cx="1983273" cy="9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1952625</xdr:colOff>
      <xdr:row>0</xdr:row>
      <xdr:rowOff>28574</xdr:rowOff>
    </xdr:from>
    <xdr:to>
      <xdr:col>1</xdr:col>
      <xdr:colOff>4972050</xdr:colOff>
      <xdr:row>4</xdr:row>
      <xdr:rowOff>85725</xdr:rowOff>
    </xdr:to>
    <xdr:sp macro="" textlink="">
      <xdr:nvSpPr>
        <xdr:cNvPr id="4" name="TextBox 2"/>
        <xdr:cNvSpPr txBox="1"/>
      </xdr:nvSpPr>
      <xdr:spPr>
        <a:xfrm>
          <a:off x="2143125" y="28574"/>
          <a:ext cx="3019425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M</a:t>
          </a:r>
          <a:r>
            <a:rPr lang="es-BO" sz="3500">
              <a:solidFill>
                <a:srgbClr val="2D536F"/>
              </a:solidFill>
            </a:rPr>
            <a:t>ERCADO</a:t>
          </a:r>
          <a:r>
            <a:rPr lang="es-BO" sz="3500" baseline="0">
              <a:solidFill>
                <a:srgbClr val="2D536F"/>
              </a:solidFill>
            </a:rPr>
            <a:t> DE</a:t>
          </a:r>
          <a:endParaRPr lang="es-BO" sz="3500">
            <a:solidFill>
              <a:srgbClr val="2D536F"/>
            </a:solidFill>
          </a:endParaRPr>
        </a:p>
      </xdr:txBody>
    </xdr:sp>
    <xdr:clientData/>
  </xdr:twoCellAnchor>
  <xdr:twoCellAnchor>
    <xdr:from>
      <xdr:col>1</xdr:col>
      <xdr:colOff>2457450</xdr:colOff>
      <xdr:row>4</xdr:row>
      <xdr:rowOff>57150</xdr:rowOff>
    </xdr:from>
    <xdr:to>
      <xdr:col>1</xdr:col>
      <xdr:colOff>4789419</xdr:colOff>
      <xdr:row>8</xdr:row>
      <xdr:rowOff>76200</xdr:rowOff>
    </xdr:to>
    <xdr:sp macro="" textlink="">
      <xdr:nvSpPr>
        <xdr:cNvPr id="5" name="TextBox 4"/>
        <xdr:cNvSpPr txBox="1"/>
      </xdr:nvSpPr>
      <xdr:spPr>
        <a:xfrm>
          <a:off x="2647950" y="781050"/>
          <a:ext cx="2331969" cy="7429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BO" sz="5400" b="1">
              <a:solidFill>
                <a:srgbClr val="2D536F"/>
              </a:solidFill>
            </a:rPr>
            <a:t>V</a:t>
          </a:r>
          <a:r>
            <a:rPr lang="es-BO" sz="3500">
              <a:solidFill>
                <a:srgbClr val="2D536F"/>
              </a:solidFill>
            </a:rPr>
            <a:t>ALORES</a:t>
          </a:r>
        </a:p>
      </xdr:txBody>
    </xdr:sp>
    <xdr:clientData/>
  </xdr:twoCellAnchor>
  <xdr:twoCellAnchor>
    <xdr:from>
      <xdr:col>1</xdr:col>
      <xdr:colOff>2990851</xdr:colOff>
      <xdr:row>9</xdr:row>
      <xdr:rowOff>47625</xdr:rowOff>
    </xdr:from>
    <xdr:to>
      <xdr:col>4</xdr:col>
      <xdr:colOff>0</xdr:colOff>
      <xdr:row>11</xdr:row>
      <xdr:rowOff>91107</xdr:rowOff>
    </xdr:to>
    <xdr:sp macro="" textlink="">
      <xdr:nvSpPr>
        <xdr:cNvPr id="6" name="TextBox 8"/>
        <xdr:cNvSpPr txBox="1"/>
      </xdr:nvSpPr>
      <xdr:spPr>
        <a:xfrm>
          <a:off x="3181351" y="1676400"/>
          <a:ext cx="4924424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es-BO" sz="2000" b="1" i="1">
              <a:solidFill>
                <a:srgbClr val="2D536F"/>
              </a:solidFill>
            </a:rPr>
            <a:t>AL</a:t>
          </a:r>
          <a:r>
            <a:rPr lang="es-BO" sz="2000" b="1" i="1" baseline="0">
              <a:solidFill>
                <a:srgbClr val="2D536F"/>
              </a:solidFill>
            </a:rPr>
            <a:t> 30 DE JUNIO DE 2024</a:t>
          </a:r>
          <a:endParaRPr lang="es-BO" sz="2000" b="1" i="1">
            <a:solidFill>
              <a:srgbClr val="2D536F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177"/>
  <sheetViews>
    <sheetView showGridLines="0" tabSelected="1" zoomScaleNormal="100" zoomScaleSheetLayoutView="115" workbookViewId="0">
      <selection activeCell="B154" sqref="B154"/>
    </sheetView>
  </sheetViews>
  <sheetFormatPr baseColWidth="10" defaultColWidth="0" defaultRowHeight="14.25" customHeight="1" zeroHeight="1" x14ac:dyDescent="0.2"/>
  <cols>
    <col min="1" max="1" width="2.85546875" style="26" customWidth="1"/>
    <col min="2" max="2" width="98.42578125" style="26" customWidth="1"/>
    <col min="3" max="3" width="10.28515625" style="26" customWidth="1"/>
    <col min="4" max="4" width="15" style="26" customWidth="1"/>
    <col min="5" max="16384" width="0" style="26" hidden="1"/>
  </cols>
  <sheetData>
    <row r="1" spans="1:4" x14ac:dyDescent="0.2"/>
    <row r="2" spans="1:4" x14ac:dyDescent="0.2"/>
    <row r="3" spans="1:4" x14ac:dyDescent="0.2"/>
    <row r="4" spans="1:4" x14ac:dyDescent="0.2"/>
    <row r="5" spans="1:4" x14ac:dyDescent="0.2"/>
    <row r="6" spans="1:4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s="28" customFormat="1" ht="9" customHeight="1" x14ac:dyDescent="0.2">
      <c r="A13" s="27"/>
      <c r="B13" s="27"/>
      <c r="C13" s="27"/>
      <c r="D13" s="27"/>
    </row>
    <row r="14" spans="1:4" ht="20.25" x14ac:dyDescent="0.2">
      <c r="A14" s="1739" t="s">
        <v>939</v>
      </c>
      <c r="B14" s="1739"/>
      <c r="C14" s="1739"/>
      <c r="D14" s="1739"/>
    </row>
    <row r="15" spans="1:4" s="2199" customFormat="1" ht="15.75" customHeight="1" x14ac:dyDescent="0.2">
      <c r="B15" s="34" t="s">
        <v>940</v>
      </c>
      <c r="C15" s="34">
        <v>1</v>
      </c>
    </row>
    <row r="16" spans="1:4" s="2199" customFormat="1" ht="15.75" customHeight="1" x14ac:dyDescent="0.2">
      <c r="B16" s="34" t="s">
        <v>941</v>
      </c>
      <c r="C16" s="2200">
        <v>2</v>
      </c>
    </row>
    <row r="17" spans="2:4" s="2199" customFormat="1" ht="15.75" customHeight="1" x14ac:dyDescent="0.2">
      <c r="B17" s="34" t="s">
        <v>1761</v>
      </c>
      <c r="C17" s="2200">
        <v>3</v>
      </c>
      <c r="D17" s="2202"/>
    </row>
    <row r="18" spans="2:4" ht="9.75" customHeight="1" x14ac:dyDescent="0.2">
      <c r="B18" s="29"/>
    </row>
    <row r="19" spans="2:4" ht="15.75" customHeight="1" x14ac:dyDescent="0.2">
      <c r="B19" s="31" t="s">
        <v>942</v>
      </c>
    </row>
    <row r="20" spans="2:4" s="2199" customFormat="1" ht="15.75" customHeight="1" x14ac:dyDescent="0.2">
      <c r="B20" s="34" t="s">
        <v>2452</v>
      </c>
      <c r="C20" s="2200">
        <v>4</v>
      </c>
      <c r="D20" s="2202"/>
    </row>
    <row r="21" spans="2:4" s="2199" customFormat="1" ht="15.75" customHeight="1" x14ac:dyDescent="0.2">
      <c r="B21" s="34" t="s">
        <v>2479</v>
      </c>
      <c r="C21" s="2200">
        <v>5</v>
      </c>
      <c r="D21" s="2202"/>
    </row>
    <row r="22" spans="2:4" s="2199" customFormat="1" ht="15.75" customHeight="1" x14ac:dyDescent="0.2">
      <c r="B22" s="34" t="s">
        <v>2450</v>
      </c>
      <c r="C22" s="2200">
        <v>6</v>
      </c>
      <c r="D22" s="2202"/>
    </row>
    <row r="23" spans="2:4" s="2199" customFormat="1" ht="15.75" customHeight="1" x14ac:dyDescent="0.2">
      <c r="B23" s="34" t="s">
        <v>2480</v>
      </c>
      <c r="C23" s="2200">
        <v>7</v>
      </c>
      <c r="D23" s="2202"/>
    </row>
    <row r="24" spans="2:4" ht="15.75" customHeight="1" x14ac:dyDescent="0.2">
      <c r="B24" s="32" t="s">
        <v>943</v>
      </c>
      <c r="D24" s="1164"/>
    </row>
    <row r="25" spans="2:4" s="2199" customFormat="1" ht="15.75" customHeight="1" x14ac:dyDescent="0.2">
      <c r="B25" s="34" t="s">
        <v>2448</v>
      </c>
      <c r="C25" s="2200">
        <v>8</v>
      </c>
      <c r="D25" s="2202"/>
    </row>
    <row r="26" spans="2:4" s="2199" customFormat="1" ht="15.75" customHeight="1" x14ac:dyDescent="0.2">
      <c r="B26" s="34" t="s">
        <v>2449</v>
      </c>
      <c r="C26" s="2200">
        <v>8</v>
      </c>
      <c r="D26" s="2202"/>
    </row>
    <row r="27" spans="2:4" s="2199" customFormat="1" ht="15.75" customHeight="1" x14ac:dyDescent="0.2">
      <c r="B27" s="34" t="s">
        <v>2450</v>
      </c>
      <c r="C27" s="2200">
        <v>9</v>
      </c>
      <c r="D27" s="2202"/>
    </row>
    <row r="28" spans="2:4" s="2199" customFormat="1" ht="15.75" customHeight="1" x14ac:dyDescent="0.2">
      <c r="B28" s="34" t="s">
        <v>2451</v>
      </c>
      <c r="C28" s="2200">
        <v>9</v>
      </c>
      <c r="D28" s="2202"/>
    </row>
    <row r="29" spans="2:4" ht="15.75" customHeight="1" x14ac:dyDescent="0.2">
      <c r="B29" s="32" t="s">
        <v>944</v>
      </c>
      <c r="D29" s="1164"/>
    </row>
    <row r="30" spans="2:4" s="2199" customFormat="1" ht="15.75" customHeight="1" x14ac:dyDescent="0.2">
      <c r="B30" s="34" t="s">
        <v>2452</v>
      </c>
      <c r="C30" s="2200">
        <v>10</v>
      </c>
      <c r="D30" s="2202"/>
    </row>
    <row r="31" spans="2:4" s="2199" customFormat="1" ht="15.75" customHeight="1" x14ac:dyDescent="0.2">
      <c r="B31" s="34" t="s">
        <v>2449</v>
      </c>
      <c r="C31" s="2200">
        <v>10</v>
      </c>
      <c r="D31" s="2202"/>
    </row>
    <row r="32" spans="2:4" s="2199" customFormat="1" ht="15.75" customHeight="1" x14ac:dyDescent="0.2">
      <c r="B32" s="34" t="s">
        <v>2453</v>
      </c>
      <c r="C32" s="2200">
        <v>11</v>
      </c>
      <c r="D32" s="2202"/>
    </row>
    <row r="33" spans="1:4" s="2199" customFormat="1" ht="15.75" customHeight="1" x14ac:dyDescent="0.2">
      <c r="B33" s="34" t="s">
        <v>2451</v>
      </c>
      <c r="C33" s="2200">
        <v>11</v>
      </c>
      <c r="D33" s="2202"/>
    </row>
    <row r="34" spans="1:4" ht="8.25" customHeight="1" x14ac:dyDescent="0.2">
      <c r="B34" s="29"/>
    </row>
    <row r="35" spans="1:4" ht="14.25" customHeight="1" x14ac:dyDescent="0.2">
      <c r="B35" s="33" t="s">
        <v>945</v>
      </c>
    </row>
    <row r="36" spans="1:4" s="2199" customFormat="1" ht="15.75" customHeight="1" x14ac:dyDescent="0.2">
      <c r="B36" s="34" t="s">
        <v>2454</v>
      </c>
      <c r="C36" s="2200">
        <v>12</v>
      </c>
    </row>
    <row r="37" spans="1:4" s="2199" customFormat="1" ht="15.75" customHeight="1" x14ac:dyDescent="0.2">
      <c r="B37" s="34" t="s">
        <v>2455</v>
      </c>
      <c r="C37" s="2200">
        <v>13</v>
      </c>
    </row>
    <row r="38" spans="1:4" s="2199" customFormat="1" ht="15.75" customHeight="1" x14ac:dyDescent="0.2">
      <c r="B38" s="34" t="s">
        <v>2456</v>
      </c>
      <c r="C38" s="2200">
        <v>14</v>
      </c>
    </row>
    <row r="39" spans="1:4" s="2199" customFormat="1" ht="15.75" customHeight="1" x14ac:dyDescent="0.2">
      <c r="B39" s="34" t="s">
        <v>946</v>
      </c>
      <c r="C39" s="2200">
        <v>15</v>
      </c>
    </row>
    <row r="40" spans="1:4" ht="15.75" customHeight="1" x14ac:dyDescent="0.2">
      <c r="B40" s="34"/>
    </row>
    <row r="41" spans="1:4" ht="15.75" customHeight="1" x14ac:dyDescent="0.2">
      <c r="B41" s="32" t="s">
        <v>947</v>
      </c>
    </row>
    <row r="42" spans="1:4" s="2199" customFormat="1" ht="15.75" customHeight="1" x14ac:dyDescent="0.2">
      <c r="B42" s="34" t="s">
        <v>2457</v>
      </c>
      <c r="C42" s="34">
        <v>16</v>
      </c>
    </row>
    <row r="43" spans="1:4" s="2199" customFormat="1" ht="15.75" customHeight="1" x14ac:dyDescent="0.2">
      <c r="B43" s="34" t="s">
        <v>2458</v>
      </c>
      <c r="C43" s="34">
        <v>16</v>
      </c>
    </row>
    <row r="44" spans="1:4" s="2199" customFormat="1" ht="15.75" customHeight="1" x14ac:dyDescent="0.2">
      <c r="B44" s="34" t="s">
        <v>2459</v>
      </c>
      <c r="C44" s="34">
        <v>17</v>
      </c>
    </row>
    <row r="45" spans="1:4" ht="15.75" customHeight="1" x14ac:dyDescent="0.2">
      <c r="B45" s="29"/>
    </row>
    <row r="46" spans="1:4" ht="15.75" customHeight="1" x14ac:dyDescent="0.2">
      <c r="A46" s="36"/>
      <c r="B46" s="31" t="s">
        <v>948</v>
      </c>
    </row>
    <row r="47" spans="1:4" s="2199" customFormat="1" ht="15.75" customHeight="1" x14ac:dyDescent="0.2">
      <c r="A47" s="2201"/>
      <c r="B47" s="34" t="s">
        <v>2460</v>
      </c>
      <c r="C47" s="34">
        <v>18</v>
      </c>
    </row>
    <row r="48" spans="1:4" s="2199" customFormat="1" ht="15.75" customHeight="1" x14ac:dyDescent="0.2">
      <c r="A48" s="2201"/>
      <c r="B48" s="34" t="s">
        <v>2461</v>
      </c>
      <c r="C48" s="34">
        <v>19</v>
      </c>
    </row>
    <row r="49" spans="1:4" s="2199" customFormat="1" ht="15.75" customHeight="1" x14ac:dyDescent="0.2">
      <c r="A49" s="2201"/>
      <c r="B49" s="34" t="s">
        <v>2462</v>
      </c>
      <c r="C49" s="34">
        <v>19</v>
      </c>
    </row>
    <row r="50" spans="1:4" s="2199" customFormat="1" ht="15.75" customHeight="1" x14ac:dyDescent="0.2">
      <c r="B50" s="34" t="s">
        <v>2463</v>
      </c>
      <c r="C50" s="34">
        <v>20</v>
      </c>
    </row>
    <row r="51" spans="1:4" s="2199" customFormat="1" ht="15.75" customHeight="1" x14ac:dyDescent="0.2">
      <c r="B51" s="34" t="s">
        <v>2464</v>
      </c>
      <c r="C51" s="34">
        <v>21</v>
      </c>
    </row>
    <row r="52" spans="1:4" s="2199" customFormat="1" ht="15.75" customHeight="1" x14ac:dyDescent="0.2">
      <c r="B52" s="34" t="s">
        <v>2465</v>
      </c>
      <c r="C52" s="34">
        <v>22</v>
      </c>
    </row>
    <row r="53" spans="1:4" s="2199" customFormat="1" ht="15.75" customHeight="1" x14ac:dyDescent="0.25">
      <c r="B53" s="34" t="s">
        <v>2466</v>
      </c>
      <c r="C53" s="34">
        <v>23</v>
      </c>
      <c r="D53" s="2202"/>
    </row>
    <row r="54" spans="1:4" s="2199" customFormat="1" ht="15.75" customHeight="1" x14ac:dyDescent="0.25">
      <c r="B54" s="34" t="s">
        <v>2467</v>
      </c>
      <c r="C54" s="34">
        <v>24</v>
      </c>
      <c r="D54" s="2202"/>
    </row>
    <row r="55" spans="1:4" s="2199" customFormat="1" ht="15.75" customHeight="1" x14ac:dyDescent="0.2">
      <c r="B55" s="34" t="s">
        <v>2468</v>
      </c>
      <c r="C55" s="34">
        <v>25</v>
      </c>
      <c r="D55" s="2202"/>
    </row>
    <row r="56" spans="1:4" s="2199" customFormat="1" ht="15.75" customHeight="1" x14ac:dyDescent="0.2">
      <c r="B56" s="34" t="s">
        <v>2469</v>
      </c>
      <c r="C56" s="34">
        <v>26</v>
      </c>
      <c r="D56" s="2202"/>
    </row>
    <row r="57" spans="1:4" s="2199" customFormat="1" ht="15.75" customHeight="1" x14ac:dyDescent="0.2">
      <c r="B57" s="34" t="s">
        <v>2470</v>
      </c>
      <c r="C57" s="34">
        <v>27</v>
      </c>
      <c r="D57" s="2202"/>
    </row>
    <row r="58" spans="1:4" s="2199" customFormat="1" ht="15.75" customHeight="1" x14ac:dyDescent="0.2">
      <c r="B58" s="34" t="s">
        <v>2471</v>
      </c>
      <c r="C58" s="34">
        <v>28</v>
      </c>
    </row>
    <row r="59" spans="1:4" s="2199" customFormat="1" ht="15.75" customHeight="1" x14ac:dyDescent="0.2">
      <c r="B59" s="34" t="s">
        <v>2472</v>
      </c>
      <c r="C59" s="34">
        <v>28</v>
      </c>
    </row>
    <row r="60" spans="1:4" s="2199" customFormat="1" ht="15.75" customHeight="1" x14ac:dyDescent="0.2">
      <c r="B60" s="34" t="s">
        <v>2473</v>
      </c>
      <c r="C60" s="34">
        <v>28</v>
      </c>
    </row>
    <row r="61" spans="1:4" s="2199" customFormat="1" x14ac:dyDescent="0.2">
      <c r="B61" s="34" t="s">
        <v>2474</v>
      </c>
      <c r="C61" s="34">
        <v>29</v>
      </c>
    </row>
    <row r="62" spans="1:4" x14ac:dyDescent="0.2">
      <c r="B62" s="29"/>
    </row>
    <row r="63" spans="1:4" x14ac:dyDescent="0.2">
      <c r="B63" s="29"/>
    </row>
    <row r="64" spans="1:4" ht="15.75" customHeight="1" x14ac:dyDescent="0.2">
      <c r="B64" s="37" t="s">
        <v>949</v>
      </c>
    </row>
    <row r="65" spans="2:5" s="2199" customFormat="1" ht="15.75" customHeight="1" x14ac:dyDescent="0.2">
      <c r="B65" s="34" t="s">
        <v>2475</v>
      </c>
      <c r="C65" s="34">
        <v>30</v>
      </c>
      <c r="D65" s="2202"/>
    </row>
    <row r="66" spans="2:5" s="2199" customFormat="1" ht="15.75" customHeight="1" x14ac:dyDescent="0.25">
      <c r="B66" s="34" t="s">
        <v>2476</v>
      </c>
      <c r="C66" s="34">
        <v>31</v>
      </c>
      <c r="D66" s="2202"/>
    </row>
    <row r="67" spans="2:5" s="2199" customFormat="1" ht="15.75" customHeight="1" x14ac:dyDescent="0.25">
      <c r="B67" s="34" t="s">
        <v>2477</v>
      </c>
      <c r="C67" s="34">
        <v>32</v>
      </c>
      <c r="D67" s="2202"/>
    </row>
    <row r="68" spans="2:5" s="2199" customFormat="1" ht="15.75" customHeight="1" x14ac:dyDescent="0.2">
      <c r="B68" s="34" t="s">
        <v>2468</v>
      </c>
      <c r="C68" s="34">
        <v>33</v>
      </c>
      <c r="D68" s="2202"/>
      <c r="E68" s="2203"/>
    </row>
    <row r="69" spans="2:5" s="2199" customFormat="1" ht="15.75" customHeight="1" x14ac:dyDescent="0.2">
      <c r="B69" s="34" t="s">
        <v>2478</v>
      </c>
      <c r="C69" s="34">
        <v>34</v>
      </c>
      <c r="D69" s="2202"/>
      <c r="E69" s="2203"/>
    </row>
    <row r="70" spans="2:5" ht="15.75" customHeight="1" x14ac:dyDescent="0.2">
      <c r="B70" s="39"/>
      <c r="C70" s="1"/>
      <c r="E70" s="38"/>
    </row>
    <row r="71" spans="2:5" ht="15.75" customHeight="1" x14ac:dyDescent="0.2">
      <c r="B71" s="29"/>
      <c r="E71" s="38"/>
    </row>
    <row r="72" spans="2:5" ht="15.75" customHeight="1" x14ac:dyDescent="0.2">
      <c r="B72" s="37" t="s">
        <v>950</v>
      </c>
    </row>
    <row r="73" spans="2:5" s="2199" customFormat="1" ht="15.75" customHeight="1" x14ac:dyDescent="0.2">
      <c r="B73" s="34" t="s">
        <v>2481</v>
      </c>
      <c r="C73" s="34">
        <v>35</v>
      </c>
      <c r="D73" s="2202"/>
    </row>
    <row r="74" spans="2:5" s="2199" customFormat="1" ht="15.75" customHeight="1" x14ac:dyDescent="0.2">
      <c r="B74" s="34" t="s">
        <v>2482</v>
      </c>
      <c r="C74" s="34">
        <v>36</v>
      </c>
      <c r="D74" s="2202"/>
    </row>
    <row r="75" spans="2:5" s="2199" customFormat="1" ht="15.75" customHeight="1" x14ac:dyDescent="0.2">
      <c r="B75" s="34" t="s">
        <v>2483</v>
      </c>
      <c r="C75" s="34">
        <v>36</v>
      </c>
      <c r="D75" s="2202"/>
    </row>
    <row r="76" spans="2:5" s="2199" customFormat="1" ht="15.75" customHeight="1" x14ac:dyDescent="0.2">
      <c r="B76" s="34" t="s">
        <v>2484</v>
      </c>
      <c r="C76" s="34">
        <v>37</v>
      </c>
      <c r="D76" s="2202"/>
    </row>
    <row r="77" spans="2:5" s="2199" customFormat="1" ht="15.75" customHeight="1" x14ac:dyDescent="0.25">
      <c r="B77" s="34" t="s">
        <v>2485</v>
      </c>
      <c r="C77" s="34">
        <v>38</v>
      </c>
      <c r="D77" s="2202"/>
    </row>
    <row r="78" spans="2:5" s="2199" customFormat="1" ht="15.75" customHeight="1" x14ac:dyDescent="0.25">
      <c r="B78" s="34" t="s">
        <v>2486</v>
      </c>
      <c r="C78" s="34">
        <v>39</v>
      </c>
      <c r="D78" s="2202"/>
    </row>
    <row r="79" spans="2:5" s="2199" customFormat="1" ht="15.75" customHeight="1" x14ac:dyDescent="0.25">
      <c r="B79" s="34" t="s">
        <v>2487</v>
      </c>
      <c r="C79" s="34">
        <v>40</v>
      </c>
      <c r="D79" s="2202"/>
    </row>
    <row r="80" spans="2:5" ht="15.75" customHeight="1" x14ac:dyDescent="0.2">
      <c r="B80" s="29"/>
      <c r="D80" s="30"/>
    </row>
    <row r="81" spans="1:4" ht="15.75" customHeight="1" x14ac:dyDescent="0.2">
      <c r="B81" s="31" t="s">
        <v>951</v>
      </c>
    </row>
    <row r="82" spans="1:4" s="2199" customFormat="1" ht="15.75" customHeight="1" x14ac:dyDescent="0.2">
      <c r="A82" s="2204"/>
      <c r="B82" s="34" t="s">
        <v>2488</v>
      </c>
      <c r="C82" s="34">
        <v>41</v>
      </c>
      <c r="D82" s="2202"/>
    </row>
    <row r="83" spans="1:4" s="2199" customFormat="1" ht="15.75" customHeight="1" x14ac:dyDescent="0.2">
      <c r="B83" s="34" t="s">
        <v>2489</v>
      </c>
      <c r="C83" s="34">
        <v>41</v>
      </c>
      <c r="D83" s="2202"/>
    </row>
    <row r="84" spans="1:4" ht="15.75" customHeight="1" x14ac:dyDescent="0.2"/>
    <row r="85" spans="1:4" ht="15.75" customHeight="1" x14ac:dyDescent="0.2">
      <c r="B85" s="31" t="s">
        <v>952</v>
      </c>
    </row>
    <row r="86" spans="1:4" s="2205" customFormat="1" ht="15.75" customHeight="1" x14ac:dyDescent="0.2">
      <c r="A86" s="2199"/>
      <c r="B86" s="34" t="s">
        <v>2490</v>
      </c>
      <c r="C86" s="34">
        <v>42</v>
      </c>
    </row>
    <row r="87" spans="1:4" s="2199" customFormat="1" ht="15.75" customHeight="1" x14ac:dyDescent="0.2">
      <c r="B87" s="34" t="s">
        <v>2491</v>
      </c>
      <c r="C87" s="34">
        <v>42</v>
      </c>
    </row>
    <row r="88" spans="1:4" s="2199" customFormat="1" ht="15.75" customHeight="1" x14ac:dyDescent="0.2"/>
    <row r="89" spans="1:4" ht="15.75" customHeight="1" x14ac:dyDescent="0.2">
      <c r="B89" s="34" t="s">
        <v>953</v>
      </c>
    </row>
    <row r="90" spans="1:4" ht="6.75" customHeight="1" x14ac:dyDescent="0.2">
      <c r="A90" s="27"/>
      <c r="B90" s="40"/>
      <c r="C90" s="27"/>
    </row>
    <row r="91" spans="1:4" ht="21.75" hidden="1" customHeight="1" x14ac:dyDescent="0.2">
      <c r="B91" s="41"/>
      <c r="C91" s="41"/>
    </row>
    <row r="92" spans="1:4" ht="20.25" hidden="1" customHeight="1" x14ac:dyDescent="0.2">
      <c r="B92" s="41"/>
      <c r="C92" s="41"/>
    </row>
    <row r="93" spans="1:4" ht="18.75" hidden="1" customHeight="1" x14ac:dyDescent="0.2">
      <c r="B93" s="41"/>
      <c r="C93" s="41"/>
    </row>
    <row r="94" spans="1:4" ht="26.25" hidden="1" customHeight="1" x14ac:dyDescent="0.2">
      <c r="B94" s="41"/>
      <c r="C94" s="41"/>
    </row>
    <row r="95" spans="1:4" x14ac:dyDescent="0.2">
      <c r="B95" s="35"/>
      <c r="C95" s="35"/>
    </row>
    <row r="96" spans="1:4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</sheetData>
  <sheetProtection selectLockedCells="1" selectUnlockedCells="1"/>
  <mergeCells count="1">
    <mergeCell ref="A14:D14"/>
  </mergeCells>
  <hyperlinks>
    <hyperlink ref="B15" location="'1'!A1" display="Emisiones de depósitos a plazo fijo  "/>
    <hyperlink ref="B16" location="'2'!A1" display="Reporte de emisiones vigentes "/>
    <hyperlink ref="B17" location="'3'!A1" display="Calificaciones de riesgo según nomenclatura ASFI  "/>
    <hyperlink ref="B20" location="'4'!A1" display="          Empresas de suministro de electricidad, gas y agua"/>
    <hyperlink ref="B21" location="'5'!A1" display="          Empresas manufactureras, de agricultura-ganadería y de construcción"/>
    <hyperlink ref="B22" location="'6'!A1" display="          Empresas de comercio, de actvidades inmobiliarias, mineras y de otros servicios financieros"/>
    <hyperlink ref="B23" location="'7'!A1" display="          Empresas petroleras, de hoteles-restaurantes y de transporte-comunicaciones"/>
    <hyperlink ref="B36" location="'12'!A1" display="          En el mercado de valores por lugar de negociación y por instrumento"/>
    <hyperlink ref="B37" location="'13'!A1" display="          En ruedo de bolsa y mercado electrónico"/>
    <hyperlink ref="B38" location="'14'!A1" display="          En mercado primario extrabursátil por instrumento"/>
    <hyperlink ref="B42" location="'16'!A1" display="          Operaciones en mercado primario "/>
    <hyperlink ref="B43" location="'16'!A1" display="          Operaciones en mercado secundario "/>
    <hyperlink ref="B44" location="'17'!A1" display="          Operaciones en reporto"/>
    <hyperlink ref="B47" location="'18'!A1" display="          Cartera, participantes y tasas de rendimiento en dólares estadounidenses"/>
    <hyperlink ref="B48" location="'19'!A1" display="          Cartera, participantes y tasas de rendimiento en bolivianos"/>
    <hyperlink ref="B49" location="'19'!A1" display="          Cartera, participantes y tasas de rendimiento en bolivianos indexados a las UFV"/>
    <hyperlink ref="B50" location="'20'!A1" display="          Evolución de la cartera"/>
    <hyperlink ref="B58" location="'28'!A1" display="          Evolución de la tasa de rendimiento promedio ponderada a 30 días en dólares estadounidenses"/>
    <hyperlink ref="B59" location="'28'!A1" display="          Evolución de la tasa de rendimiento promedio ponderada a 30 días en bolivianos"/>
    <hyperlink ref="B60" location="'28'!A1" display="          Evolución de la tasa de rendimiento promedio ponderada a 30 días en bolivianos indexados a la UFV"/>
    <hyperlink ref="B57" location="'27'!A1" display="          Diversificación de la cartera por valor y emisor (por porcentajes)"/>
    <hyperlink ref="B52" location="'22'!A1" display="          Evolución de la cartera, participantes, crecimientos y tasas de rendimiento"/>
    <hyperlink ref="B61" location="'29'!A1" display="          Evolución del valor cuota para fondos en dólares, bolivianos y UFV"/>
    <hyperlink ref="B89" location="ABREVIATURAS!A1" display="ABREVIATURAS"/>
    <hyperlink ref="B25" location="'8'!A1" display="          Empresas de suministro de electricidad, gas y agua"/>
    <hyperlink ref="B26" location="'8'!A1" display="          Empresas manufactureras, de agricultura-ganadería y de construcción"/>
    <hyperlink ref="B27" location="'9'!A1" display="          Empresas de comercio, de actvidades inmobiliarias, mineras y de otros servicios financieros"/>
    <hyperlink ref="B28" location="'9'!A1" display="          Empresas petroleras, de hoteles-restaurantes y de transporte-comunicaciones"/>
    <hyperlink ref="B30" location="'10'!A1" display="          Empresas de suministro de electricidad, gas y agua"/>
    <hyperlink ref="B31" location="'10'!A1" display="          Empresas manufactureras, de agricultura-ganadería y de construcción"/>
    <hyperlink ref="B32" location="'11'!A1" display="          Empresas de comercio, de actvidades inmobiliarias, mineras y de otros servicios financieros"/>
    <hyperlink ref="B33" location="'11'!A1" display="          Empresas petroleras, de hoteles-restaurantes y de transporte-comunicaciones"/>
    <hyperlink ref="B51" location="'21'!A1" display="          Evolución del número de participantes"/>
    <hyperlink ref="C16" location="'2'!A1" display="'2'!A1"/>
    <hyperlink ref="C17" location="'3'!A1" display="'3'!A1"/>
    <hyperlink ref="C20" location="'4'!A1" display="'4'!A1"/>
    <hyperlink ref="C21" location="'5'!A1" display="'5'!A1"/>
    <hyperlink ref="C22" location="'6'!A1" display="'6'!A1"/>
    <hyperlink ref="C23" location="'7'!A1" display="'7'!A1"/>
    <hyperlink ref="C25" location="'8'!A1" display="'8'!A1"/>
    <hyperlink ref="C26" location="'8'!A1" display="'8'!A1"/>
    <hyperlink ref="C27" location="'9'!A1" display="'9'!A1"/>
    <hyperlink ref="C28" location="'9'!A1" display="'9'!A1"/>
    <hyperlink ref="C30" location="'10'!A1" display="'10'!A1"/>
    <hyperlink ref="C31" location="'10'!A1" display="'10'!A1"/>
    <hyperlink ref="C32" location="'11'!A1" display="'11'!A1"/>
    <hyperlink ref="C33" location="'11'!A1" display="'11'!A1"/>
    <hyperlink ref="C36" location="'12'!A1" display="'12'!A1"/>
    <hyperlink ref="C37" location="'13'!A1" display="'13'!A1"/>
    <hyperlink ref="C38" location="'14'!A1" display="'14'!A1"/>
    <hyperlink ref="B65" location="'30'!A1" display="          Cartera, participantes y tasas de rendimiento"/>
    <hyperlink ref="B69" location="'34'!A1" display="          Estratificación de la cartera de los fondos de inversión abiertos y cerrados por plazo de vida"/>
    <hyperlink ref="B74" location="'36'!A1" display="          Patrimonio"/>
    <hyperlink ref="B75" location="'36'!A1" display="          Número de clientes activos"/>
    <hyperlink ref="B87" location="'42'!A1" display="          Estado de resultados"/>
    <hyperlink ref="B76" location="'37'!A1" display="          Margen operativo, financiero y resultado operacional"/>
    <hyperlink ref="B83" location="'41'!A1" display="          Estado de resultados"/>
    <hyperlink ref="B68" location="'33'!A1" display="          Cartera de inversiones en el extranjero por instrumento "/>
    <hyperlink ref="C39" location="'15'!A1" display="'15'!A1"/>
    <hyperlink ref="C42" location="'16'!A1" display="'16'!A1"/>
    <hyperlink ref="C44" location="'17'!A1" display="'17'!A1"/>
    <hyperlink ref="C43" location="'16'!A1" display="'16'!A1"/>
    <hyperlink ref="C47" location="'18'!A1" display="'18'!A1"/>
    <hyperlink ref="C48" location="'19'!A1" display="'19'!A1"/>
    <hyperlink ref="C49" location="'19'!A1" display="'19'!A1"/>
    <hyperlink ref="C50" location="'20'!A1" display="'20'!A1"/>
    <hyperlink ref="C51" location="'21'!A1" display="'21'!A1"/>
    <hyperlink ref="C52" location="'22'!A1" display="'22'!A1"/>
    <hyperlink ref="C53" location="'23'!A1" display="'23'!A1"/>
    <hyperlink ref="C54" location="'24'!A1" display="'24'!A1"/>
    <hyperlink ref="C55" location="'25'!A1" display="'25'!A1"/>
    <hyperlink ref="C56" location="'26'!A1" display="'26'!A1"/>
    <hyperlink ref="C57" location="'27'!A1" display="'27'!A1"/>
    <hyperlink ref="C58" location="'28'!A1" display="'28'!A1"/>
    <hyperlink ref="C59" location="'28'!A1" display="'28'!A1"/>
    <hyperlink ref="C60" location="'28'!A1" display="'28'!A1"/>
    <hyperlink ref="C61" location="'29'!A1" display="'29'!A1"/>
    <hyperlink ref="C65" location="'30'!A1" display="'30'!A1"/>
    <hyperlink ref="C69" location="'34'!A1" display="'34'!A1"/>
    <hyperlink ref="C73" location="'35'!A1" display="'35'!A1"/>
    <hyperlink ref="C74" location="'36'!A1" display="'36'!A1"/>
    <hyperlink ref="C75" location="'36'!A1" display="'36'!A1"/>
    <hyperlink ref="C76" location="'37'!A1" display="'37'!A1"/>
    <hyperlink ref="C77" location="'38'!A1" display="'38'!A1"/>
    <hyperlink ref="C78" location="'39'!A1" display="'39'!A1"/>
    <hyperlink ref="C79" location="'40'!A1" display="'40'!A1"/>
    <hyperlink ref="C82" location="'41'!A1" display="'41'!A1"/>
    <hyperlink ref="C83" location="'41'!A1" display="'41'!A1"/>
    <hyperlink ref="C86" location="'42'!A1" display="'42'!A1"/>
    <hyperlink ref="C87" location="'42'!A1" display="'42'!A1"/>
    <hyperlink ref="B55" location="'25'!A1" display="          Cartera de inversiones en el extranjero por instrumento "/>
    <hyperlink ref="B56" location="'26'!A1" display="          Diversificación de la cartera por valor y emisor (en monto)"/>
    <hyperlink ref="B82" location="'41'!A1" display="          Balance general"/>
    <hyperlink ref="B86" location="'42'!A1" display="          Balance general"/>
    <hyperlink ref="C66" location="'31 '!A1" display="'31 '!A1"/>
    <hyperlink ref="C67" location="'32'!A1" display="'32'!A1"/>
    <hyperlink ref="C68" location="'33'!A1" display="'33'!A1"/>
    <hyperlink ref="B39" location="'15'!A1" display="          Monto Negociado en la Bolsa de Valores durante el mes de septiembre de 2021"/>
    <hyperlink ref="B53" location="'23'!A1" display="          Fondos de inversión abiertos: Cartera por emisor y valor al 30 de septiembre de 2021"/>
    <hyperlink ref="B54" location="'24'!A1" display="          Fondos de inversión abiertos: Cartera por instrumento y valor al 30 de septiembre de 2021"/>
    <hyperlink ref="B77" location="'38'!A1" display="          Cartera propia y clientes al 30 de septiembre de 2021"/>
    <hyperlink ref="B66" location="'31 '!A1" display="          Fondos de inversión cerrados: Cartera por emisor y valor al 30 de septiembre de 2021"/>
    <hyperlink ref="B67" location="'32'!A1" display="          Fondos de inversión cerrados: Cartera por instrumento y valor al 30 de septiembre de 2021"/>
    <hyperlink ref="B78" location="'39'!A1" display="          Cartera propia por tipo de instrumento al 30 de septiembre de 2021"/>
    <hyperlink ref="B79" location="'40'!A1" display="          Cartera de clientes por tipo de instrumento al 30 de septiembre de 2021"/>
    <hyperlink ref="B73" location="'35'!A1" display="          Balance general y estado de resultados"/>
    <hyperlink ref="C15" location="'1'!A1" display="'1'!A1"/>
  </hyperlinks>
  <pageMargins left="0.75" right="0.75" top="1" bottom="1" header="0.51180555555555596" footer="0.51180555555555596"/>
  <pageSetup scale="49" firstPageNumber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6"/>
  <sheetViews>
    <sheetView showGridLines="0" topLeftCell="A2" zoomScaleNormal="100" workbookViewId="0">
      <selection activeCell="S50" sqref="S50"/>
    </sheetView>
  </sheetViews>
  <sheetFormatPr baseColWidth="10" defaultColWidth="13.7109375" defaultRowHeight="12.75" x14ac:dyDescent="0.2"/>
  <cols>
    <col min="1" max="1" width="55.5703125" style="849" customWidth="1"/>
    <col min="2" max="2" width="18.140625" style="849" bestFit="1" customWidth="1"/>
    <col min="3" max="3" width="15.42578125" style="849" bestFit="1" customWidth="1"/>
    <col min="4" max="4" width="17.5703125" style="849" bestFit="1" customWidth="1"/>
    <col min="5" max="6" width="16.42578125" style="849" bestFit="1" customWidth="1"/>
    <col min="7" max="7" width="15.42578125" style="849" bestFit="1" customWidth="1"/>
    <col min="8" max="8" width="17.7109375" style="849" bestFit="1" customWidth="1"/>
    <col min="9" max="9" width="15.42578125" style="849" bestFit="1" customWidth="1"/>
    <col min="10" max="10" width="16.85546875" style="849" bestFit="1" customWidth="1"/>
    <col min="11" max="12" width="16.28515625" style="849" bestFit="1" customWidth="1"/>
    <col min="13" max="13" width="16.7109375" style="849" bestFit="1" customWidth="1"/>
    <col min="14" max="14" width="15.85546875" style="849" bestFit="1" customWidth="1"/>
    <col min="15" max="15" width="14.85546875" style="849" bestFit="1" customWidth="1"/>
    <col min="16" max="16" width="17.5703125" style="849" bestFit="1" customWidth="1"/>
    <col min="17" max="17" width="16.42578125" style="849" customWidth="1"/>
    <col min="18" max="18" width="12.85546875" style="849" bestFit="1" customWidth="1"/>
    <col min="19" max="19" width="15" style="849" customWidth="1"/>
    <col min="20" max="20" width="15.7109375" style="849" customWidth="1"/>
    <col min="21" max="21" width="15.42578125" style="849" customWidth="1"/>
    <col min="22" max="22" width="13.85546875" style="849" bestFit="1" customWidth="1"/>
    <col min="23" max="16384" width="13.7109375" style="849"/>
  </cols>
  <sheetData>
    <row r="1" spans="1:26" ht="12.75" hidden="1" customHeight="1" x14ac:dyDescent="0.2">
      <c r="A1" s="1892" t="s">
        <v>1831</v>
      </c>
      <c r="B1" s="1892"/>
      <c r="C1" s="1892"/>
      <c r="D1" s="1892"/>
      <c r="E1" s="1892"/>
      <c r="F1" s="1892"/>
      <c r="G1" s="1892"/>
      <c r="H1" s="1892"/>
      <c r="I1" s="1892"/>
      <c r="J1" s="1892"/>
      <c r="K1" s="1892"/>
    </row>
    <row r="2" spans="1:26" ht="29.25" customHeight="1" x14ac:dyDescent="0.25">
      <c r="A2" s="1892"/>
      <c r="B2" s="1892"/>
      <c r="C2" s="1892"/>
      <c r="D2" s="1892"/>
      <c r="E2" s="1892"/>
      <c r="F2" s="1892"/>
      <c r="G2" s="1892"/>
      <c r="H2" s="1892"/>
      <c r="I2" s="1892"/>
      <c r="J2" s="1892"/>
      <c r="K2" s="1892"/>
      <c r="L2" s="1310"/>
      <c r="M2" s="933"/>
      <c r="N2" s="933"/>
    </row>
    <row r="3" spans="1:26" ht="15.75" x14ac:dyDescent="0.25">
      <c r="A3" s="1892" t="s">
        <v>2414</v>
      </c>
      <c r="B3" s="1892"/>
      <c r="C3" s="1892"/>
      <c r="D3" s="1892"/>
      <c r="E3" s="1892"/>
      <c r="F3" s="1892"/>
      <c r="G3" s="1892"/>
      <c r="H3" s="1892"/>
      <c r="I3" s="1892"/>
      <c r="J3" s="1892"/>
      <c r="K3" s="1892"/>
      <c r="L3" s="1311"/>
      <c r="M3" s="934"/>
      <c r="N3" s="934"/>
    </row>
    <row r="4" spans="1:26" ht="15.75" x14ac:dyDescent="0.25">
      <c r="A4" s="1893" t="s">
        <v>958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312"/>
      <c r="M4" s="935"/>
      <c r="N4" s="935"/>
    </row>
    <row r="5" spans="1:26" ht="4.5" customHeight="1" thickBot="1" x14ac:dyDescent="0.25">
      <c r="A5" s="936"/>
      <c r="B5" s="936"/>
      <c r="C5" s="936"/>
      <c r="D5" s="936"/>
      <c r="E5" s="936"/>
      <c r="F5" s="936"/>
      <c r="G5" s="936"/>
      <c r="H5" s="936"/>
      <c r="I5" s="936"/>
      <c r="J5" s="936"/>
      <c r="K5" s="936"/>
      <c r="L5" s="1312"/>
      <c r="M5" s="935"/>
      <c r="N5" s="935"/>
    </row>
    <row r="6" spans="1:26" s="942" customFormat="1" ht="13.5" thickBot="1" x14ac:dyDescent="0.25">
      <c r="A6" s="937"/>
      <c r="B6" s="938" t="s">
        <v>615</v>
      </c>
      <c r="C6" s="939" t="s">
        <v>616</v>
      </c>
      <c r="D6" s="939" t="s">
        <v>617</v>
      </c>
      <c r="E6" s="939" t="s">
        <v>618</v>
      </c>
      <c r="F6" s="939" t="s">
        <v>619</v>
      </c>
      <c r="G6" s="939" t="s">
        <v>620</v>
      </c>
      <c r="H6" s="939" t="s">
        <v>621</v>
      </c>
      <c r="I6" s="939" t="s">
        <v>622</v>
      </c>
      <c r="J6" s="939" t="s">
        <v>623</v>
      </c>
      <c r="K6" s="940" t="s">
        <v>624</v>
      </c>
      <c r="L6" s="1313"/>
      <c r="M6" s="941"/>
      <c r="N6" s="941"/>
    </row>
    <row r="7" spans="1:26" x14ac:dyDescent="0.2">
      <c r="A7" s="1314" t="s">
        <v>1832</v>
      </c>
      <c r="B7" s="1603">
        <v>127379561</v>
      </c>
      <c r="C7" s="943">
        <v>295817288.19999999</v>
      </c>
      <c r="D7" s="943">
        <v>194813062.31</v>
      </c>
      <c r="E7" s="943">
        <v>594869461.25999999</v>
      </c>
      <c r="F7" s="943">
        <v>792813189.20000005</v>
      </c>
      <c r="G7" s="943">
        <v>162799694.03999999</v>
      </c>
      <c r="H7" s="943">
        <v>144450142.66</v>
      </c>
      <c r="I7" s="943">
        <v>34636064.090000004</v>
      </c>
      <c r="J7" s="943">
        <v>583702595</v>
      </c>
      <c r="K7" s="944">
        <v>44308549.219999999</v>
      </c>
      <c r="L7" s="945"/>
      <c r="M7" s="945"/>
      <c r="N7" s="945"/>
      <c r="O7" s="946"/>
      <c r="P7" s="946"/>
      <c r="Q7" s="946"/>
      <c r="R7" s="946"/>
      <c r="S7" s="946"/>
      <c r="T7" s="946"/>
      <c r="U7" s="947"/>
      <c r="V7" s="947"/>
      <c r="W7" s="947"/>
      <c r="X7" s="947"/>
      <c r="Y7" s="947"/>
      <c r="Z7" s="947"/>
    </row>
    <row r="8" spans="1:26" ht="13.5" thickBot="1" x14ac:dyDescent="0.25">
      <c r="A8" s="1315" t="s">
        <v>1833</v>
      </c>
      <c r="B8" s="1604">
        <v>-55685154</v>
      </c>
      <c r="C8" s="955">
        <v>-133237643.12</v>
      </c>
      <c r="D8" s="955">
        <v>-125583903.92</v>
      </c>
      <c r="E8" s="955">
        <v>-534629137.23000002</v>
      </c>
      <c r="F8" s="955">
        <v>-409626093.06999999</v>
      </c>
      <c r="G8" s="955">
        <v>-120555169.31999999</v>
      </c>
      <c r="H8" s="955">
        <v>-140143850.08000001</v>
      </c>
      <c r="I8" s="955">
        <v>-7521469.5599999996</v>
      </c>
      <c r="J8" s="955">
        <v>-229854565</v>
      </c>
      <c r="K8" s="956">
        <v>-28501457.75</v>
      </c>
      <c r="L8" s="950"/>
      <c r="M8" s="945"/>
      <c r="N8" s="950"/>
      <c r="O8" s="946"/>
      <c r="P8" s="946"/>
      <c r="Q8" s="946"/>
      <c r="R8" s="946"/>
      <c r="S8" s="946"/>
      <c r="T8" s="946"/>
      <c r="U8" s="947"/>
      <c r="V8" s="947"/>
      <c r="W8" s="947"/>
      <c r="X8" s="947"/>
      <c r="Y8" s="947"/>
      <c r="Z8" s="947"/>
    </row>
    <row r="9" spans="1:26" ht="13.5" thickBot="1" x14ac:dyDescent="0.25">
      <c r="A9" s="951" t="s">
        <v>1834</v>
      </c>
      <c r="B9" s="952">
        <v>71694407</v>
      </c>
      <c r="C9" s="953">
        <v>162579645.07999998</v>
      </c>
      <c r="D9" s="953">
        <v>69229158.390000001</v>
      </c>
      <c r="E9" s="953">
        <v>60240324.029999971</v>
      </c>
      <c r="F9" s="953">
        <v>383187096.13000005</v>
      </c>
      <c r="G9" s="953">
        <v>42244524.719999999</v>
      </c>
      <c r="H9" s="953">
        <v>4306292.5799999833</v>
      </c>
      <c r="I9" s="953">
        <v>27114594.530000005</v>
      </c>
      <c r="J9" s="953">
        <v>353848030</v>
      </c>
      <c r="K9" s="954">
        <v>15807091.469999999</v>
      </c>
      <c r="L9" s="945"/>
      <c r="M9" s="945"/>
      <c r="N9" s="945"/>
      <c r="O9" s="946"/>
      <c r="P9" s="946"/>
      <c r="Q9" s="946"/>
      <c r="R9" s="946"/>
      <c r="S9" s="946"/>
      <c r="T9" s="946"/>
      <c r="U9" s="947"/>
      <c r="V9" s="947"/>
      <c r="W9" s="947"/>
      <c r="X9" s="947"/>
      <c r="Y9" s="947"/>
      <c r="Z9" s="947"/>
    </row>
    <row r="10" spans="1:26" x14ac:dyDescent="0.2">
      <c r="A10" s="1316" t="s">
        <v>1835</v>
      </c>
      <c r="B10" s="1604">
        <v>-52594990</v>
      </c>
      <c r="C10" s="955">
        <v>-91801498.939999998</v>
      </c>
      <c r="D10" s="955">
        <v>-56141124.399999999</v>
      </c>
      <c r="E10" s="955">
        <v>-28563471.02</v>
      </c>
      <c r="F10" s="955">
        <v>-275546817.48000002</v>
      </c>
      <c r="G10" s="955">
        <v>-14798064.210000001</v>
      </c>
      <c r="H10" s="955">
        <v>-14417429.41</v>
      </c>
      <c r="I10" s="955">
        <v>-19136870.670000002</v>
      </c>
      <c r="J10" s="955">
        <v>-69869009.390000001</v>
      </c>
      <c r="K10" s="956">
        <v>-7745523.3099999996</v>
      </c>
      <c r="L10" s="945"/>
      <c r="M10" s="945"/>
      <c r="N10" s="945"/>
      <c r="O10" s="946"/>
      <c r="P10" s="946"/>
      <c r="Q10" s="946"/>
      <c r="R10" s="946"/>
      <c r="S10" s="946"/>
      <c r="T10" s="946"/>
      <c r="U10" s="947"/>
      <c r="V10" s="947"/>
      <c r="W10" s="947"/>
      <c r="X10" s="947"/>
      <c r="Y10" s="947"/>
      <c r="Z10" s="947"/>
    </row>
    <row r="11" spans="1:26" x14ac:dyDescent="0.2">
      <c r="A11" s="1315" t="s">
        <v>1836</v>
      </c>
      <c r="B11" s="1604">
        <v>-52594990</v>
      </c>
      <c r="C11" s="955">
        <v>-91801498.939999998</v>
      </c>
      <c r="D11" s="955">
        <v>-54211683.079999998</v>
      </c>
      <c r="E11" s="955">
        <v>-28563471.02</v>
      </c>
      <c r="F11" s="955">
        <v>-124930550.38</v>
      </c>
      <c r="G11" s="955">
        <v>-14798064.210000001</v>
      </c>
      <c r="H11" s="955">
        <v>-14417429.41</v>
      </c>
      <c r="I11" s="955">
        <v>-1433752.78</v>
      </c>
      <c r="J11" s="955">
        <v>-69869009.390000001</v>
      </c>
      <c r="K11" s="956">
        <v>-7745523.3099999996</v>
      </c>
      <c r="L11" s="950"/>
      <c r="M11" s="945"/>
      <c r="N11" s="950"/>
      <c r="O11" s="946"/>
      <c r="P11" s="946"/>
      <c r="Q11" s="946"/>
      <c r="R11" s="946"/>
      <c r="S11" s="946"/>
      <c r="T11" s="946"/>
      <c r="U11" s="947"/>
      <c r="V11" s="947"/>
      <c r="W11" s="947"/>
      <c r="X11" s="947"/>
      <c r="Y11" s="947"/>
      <c r="Z11" s="947"/>
    </row>
    <row r="12" spans="1:26" ht="13.5" thickBot="1" x14ac:dyDescent="0.25">
      <c r="A12" s="1315" t="s">
        <v>1837</v>
      </c>
      <c r="B12" s="1604">
        <v>0</v>
      </c>
      <c r="C12" s="955">
        <v>0</v>
      </c>
      <c r="D12" s="955">
        <v>-1929441.32</v>
      </c>
      <c r="E12" s="955">
        <v>0</v>
      </c>
      <c r="F12" s="955">
        <v>-150616267.09999999</v>
      </c>
      <c r="G12" s="955">
        <v>0</v>
      </c>
      <c r="H12" s="955">
        <v>0</v>
      </c>
      <c r="I12" s="955">
        <v>-17703117.890000001</v>
      </c>
      <c r="J12" s="955">
        <v>0</v>
      </c>
      <c r="K12" s="956">
        <v>0</v>
      </c>
      <c r="L12" s="950"/>
      <c r="M12" s="945"/>
      <c r="N12" s="950"/>
      <c r="O12" s="946"/>
      <c r="P12" s="946"/>
      <c r="Q12" s="946"/>
      <c r="R12" s="946"/>
      <c r="S12" s="946"/>
      <c r="T12" s="946"/>
      <c r="U12" s="947"/>
      <c r="V12" s="947"/>
      <c r="W12" s="947"/>
      <c r="X12" s="947"/>
      <c r="Y12" s="947"/>
      <c r="Z12" s="947"/>
    </row>
    <row r="13" spans="1:26" ht="13.5" thickBot="1" x14ac:dyDescent="0.25">
      <c r="A13" s="951" t="s">
        <v>1838</v>
      </c>
      <c r="B13" s="952">
        <v>19099417</v>
      </c>
      <c r="C13" s="953">
        <v>70778146.139999986</v>
      </c>
      <c r="D13" s="953">
        <v>13088033.990000002</v>
      </c>
      <c r="E13" s="953">
        <v>31676853.009999972</v>
      </c>
      <c r="F13" s="953">
        <v>107640278.65000004</v>
      </c>
      <c r="G13" s="953">
        <v>27446460.509999998</v>
      </c>
      <c r="H13" s="953">
        <v>-10111136.830000017</v>
      </c>
      <c r="I13" s="953">
        <v>7977723.8600000031</v>
      </c>
      <c r="J13" s="953">
        <v>283979020.61000001</v>
      </c>
      <c r="K13" s="954">
        <v>8061568.1599999992</v>
      </c>
      <c r="L13" s="945"/>
      <c r="M13" s="945"/>
      <c r="N13" s="945"/>
      <c r="O13" s="946"/>
      <c r="P13" s="946"/>
      <c r="Q13" s="946"/>
      <c r="R13" s="946"/>
      <c r="S13" s="946"/>
      <c r="T13" s="946"/>
      <c r="U13" s="947"/>
      <c r="V13" s="947"/>
      <c r="W13" s="947"/>
      <c r="X13" s="947"/>
      <c r="Y13" s="947"/>
      <c r="Z13" s="947"/>
    </row>
    <row r="14" spans="1:26" x14ac:dyDescent="0.2">
      <c r="A14" s="1315" t="s">
        <v>681</v>
      </c>
      <c r="B14" s="1559">
        <v>20527030</v>
      </c>
      <c r="C14" s="825">
        <v>18744173.77</v>
      </c>
      <c r="D14" s="825">
        <v>635.54999999999995</v>
      </c>
      <c r="E14" s="825">
        <v>5242567.79</v>
      </c>
      <c r="F14" s="825">
        <v>574152.41</v>
      </c>
      <c r="G14" s="825">
        <v>2319341.8199999998</v>
      </c>
      <c r="H14" s="825">
        <v>18535695.629999999</v>
      </c>
      <c r="I14" s="825">
        <v>853823.66</v>
      </c>
      <c r="J14" s="825">
        <v>9335700.4100000001</v>
      </c>
      <c r="K14" s="826">
        <v>25701504.829999998</v>
      </c>
      <c r="L14" s="945"/>
      <c r="M14" s="945"/>
      <c r="N14" s="945"/>
      <c r="O14" s="946"/>
      <c r="P14" s="946"/>
      <c r="Q14" s="946"/>
      <c r="R14" s="946"/>
      <c r="S14" s="946"/>
      <c r="T14" s="946"/>
      <c r="U14" s="947"/>
      <c r="V14" s="947"/>
      <c r="W14" s="947"/>
      <c r="X14" s="947"/>
      <c r="Y14" s="947"/>
      <c r="Z14" s="947"/>
    </row>
    <row r="15" spans="1:26" x14ac:dyDescent="0.2">
      <c r="A15" s="1315" t="s">
        <v>1839</v>
      </c>
      <c r="B15" s="1605">
        <v>0</v>
      </c>
      <c r="C15" s="948">
        <v>13163795.619999999</v>
      </c>
      <c r="D15" s="948">
        <v>0</v>
      </c>
      <c r="E15" s="948">
        <v>0</v>
      </c>
      <c r="F15" s="948">
        <v>0</v>
      </c>
      <c r="G15" s="948">
        <v>0</v>
      </c>
      <c r="H15" s="948">
        <v>679897.73</v>
      </c>
      <c r="I15" s="948">
        <v>439584.76</v>
      </c>
      <c r="J15" s="948">
        <v>9334853.8300000001</v>
      </c>
      <c r="K15" s="949">
        <v>0</v>
      </c>
      <c r="L15" s="950"/>
      <c r="M15" s="945"/>
      <c r="N15" s="950"/>
      <c r="O15" s="946"/>
      <c r="P15" s="946"/>
      <c r="Q15" s="946"/>
      <c r="R15" s="946"/>
      <c r="S15" s="946"/>
      <c r="T15" s="946"/>
      <c r="U15" s="947"/>
      <c r="V15" s="947"/>
      <c r="W15" s="947"/>
      <c r="X15" s="947"/>
      <c r="Y15" s="947"/>
      <c r="Z15" s="947"/>
    </row>
    <row r="16" spans="1:26" x14ac:dyDescent="0.2">
      <c r="A16" s="1315" t="s">
        <v>1840</v>
      </c>
      <c r="B16" s="1605">
        <v>20527030</v>
      </c>
      <c r="C16" s="948">
        <v>5506367.3700000001</v>
      </c>
      <c r="D16" s="948">
        <v>635.54999999999995</v>
      </c>
      <c r="E16" s="948">
        <v>5242567.79</v>
      </c>
      <c r="F16" s="948">
        <v>574152.41</v>
      </c>
      <c r="G16" s="948">
        <v>2319341.8199999998</v>
      </c>
      <c r="H16" s="948">
        <v>17855797.899999999</v>
      </c>
      <c r="I16" s="948">
        <v>414238.9</v>
      </c>
      <c r="J16" s="948">
        <v>0</v>
      </c>
      <c r="K16" s="949">
        <v>25701504.829999998</v>
      </c>
      <c r="L16" s="950"/>
      <c r="M16" s="945"/>
      <c r="N16" s="950"/>
      <c r="O16" s="946"/>
      <c r="P16" s="946"/>
      <c r="Q16" s="946"/>
      <c r="R16" s="946"/>
      <c r="S16" s="946"/>
      <c r="T16" s="946"/>
      <c r="U16" s="947"/>
      <c r="V16" s="947"/>
      <c r="W16" s="947"/>
      <c r="X16" s="947"/>
      <c r="Y16" s="947"/>
      <c r="Z16" s="947"/>
    </row>
    <row r="17" spans="1:26" ht="25.5" x14ac:dyDescent="0.2">
      <c r="A17" s="1315" t="s">
        <v>2416</v>
      </c>
      <c r="B17" s="1605">
        <v>0</v>
      </c>
      <c r="C17" s="948">
        <v>74010.78</v>
      </c>
      <c r="D17" s="948">
        <v>0</v>
      </c>
      <c r="E17" s="948">
        <v>0</v>
      </c>
      <c r="F17" s="948">
        <v>0</v>
      </c>
      <c r="G17" s="948">
        <v>0</v>
      </c>
      <c r="H17" s="948">
        <v>0</v>
      </c>
      <c r="I17" s="948">
        <v>0</v>
      </c>
      <c r="J17" s="948">
        <v>846.58</v>
      </c>
      <c r="K17" s="949">
        <v>0</v>
      </c>
      <c r="L17" s="950"/>
      <c r="M17" s="945"/>
      <c r="N17" s="950"/>
      <c r="O17" s="946"/>
      <c r="P17" s="946"/>
      <c r="Q17" s="946"/>
      <c r="R17" s="946"/>
      <c r="S17" s="946"/>
      <c r="T17" s="946"/>
      <c r="U17" s="947"/>
      <c r="V17" s="947"/>
      <c r="W17" s="947"/>
      <c r="X17" s="947"/>
      <c r="Y17" s="947"/>
      <c r="Z17" s="947"/>
    </row>
    <row r="18" spans="1:26" x14ac:dyDescent="0.2">
      <c r="A18" s="1315" t="s">
        <v>1841</v>
      </c>
      <c r="B18" s="1559">
        <v>-18736578</v>
      </c>
      <c r="C18" s="825">
        <v>-7407016.3399999999</v>
      </c>
      <c r="D18" s="825">
        <v>-4957.47</v>
      </c>
      <c r="E18" s="825">
        <v>-2655486.62</v>
      </c>
      <c r="F18" s="825">
        <v>-4827405.29</v>
      </c>
      <c r="G18" s="825">
        <v>0</v>
      </c>
      <c r="H18" s="825">
        <v>-1476736.3800000001</v>
      </c>
      <c r="I18" s="825">
        <v>-6444.07</v>
      </c>
      <c r="J18" s="825">
        <v>-49758.46</v>
      </c>
      <c r="K18" s="826">
        <v>-6609935.1799999997</v>
      </c>
      <c r="L18" s="945"/>
      <c r="M18" s="945"/>
      <c r="N18" s="945"/>
      <c r="O18" s="946"/>
      <c r="P18" s="946"/>
      <c r="Q18" s="946"/>
      <c r="R18" s="946"/>
      <c r="S18" s="946"/>
      <c r="T18" s="946"/>
      <c r="U18" s="947"/>
      <c r="V18" s="947"/>
      <c r="W18" s="947"/>
      <c r="X18" s="947"/>
      <c r="Y18" s="947"/>
      <c r="Z18" s="947"/>
    </row>
    <row r="19" spans="1:26" x14ac:dyDescent="0.2">
      <c r="A19" s="1315" t="s">
        <v>1843</v>
      </c>
      <c r="B19" s="1559">
        <v>-18736578</v>
      </c>
      <c r="C19" s="825">
        <v>-7407016.3399999999</v>
      </c>
      <c r="D19" s="825">
        <v>0</v>
      </c>
      <c r="E19" s="825">
        <v>-2655486.62</v>
      </c>
      <c r="F19" s="825">
        <v>-3042160.61</v>
      </c>
      <c r="G19" s="825">
        <v>0</v>
      </c>
      <c r="H19" s="825">
        <v>-1459527.36</v>
      </c>
      <c r="I19" s="825">
        <v>0</v>
      </c>
      <c r="J19" s="825">
        <v>0</v>
      </c>
      <c r="K19" s="826">
        <v>-6609935.1799999997</v>
      </c>
      <c r="L19" s="950"/>
      <c r="M19" s="945"/>
      <c r="N19" s="950"/>
      <c r="O19" s="946"/>
      <c r="P19" s="946"/>
      <c r="Q19" s="946"/>
      <c r="R19" s="946"/>
      <c r="S19" s="946"/>
      <c r="T19" s="946"/>
      <c r="U19" s="947"/>
      <c r="V19" s="947"/>
      <c r="W19" s="947"/>
      <c r="X19" s="947"/>
      <c r="Y19" s="947"/>
      <c r="Z19" s="947"/>
    </row>
    <row r="20" spans="1:26" ht="26.25" thickBot="1" x14ac:dyDescent="0.25">
      <c r="A20" s="1315" t="s">
        <v>2417</v>
      </c>
      <c r="B20" s="1605">
        <v>0</v>
      </c>
      <c r="C20" s="948">
        <v>0</v>
      </c>
      <c r="D20" s="948">
        <v>-4957.47</v>
      </c>
      <c r="E20" s="948">
        <v>0</v>
      </c>
      <c r="F20" s="948">
        <v>-1785244.68</v>
      </c>
      <c r="G20" s="948">
        <v>0</v>
      </c>
      <c r="H20" s="948">
        <v>-17209.02</v>
      </c>
      <c r="I20" s="948">
        <v>-6444.07</v>
      </c>
      <c r="J20" s="948">
        <v>-49758.46</v>
      </c>
      <c r="K20" s="949">
        <v>0</v>
      </c>
      <c r="L20" s="950"/>
      <c r="M20" s="945"/>
      <c r="N20" s="950"/>
      <c r="O20" s="946"/>
      <c r="P20" s="946"/>
      <c r="Q20" s="946"/>
      <c r="R20" s="946"/>
      <c r="S20" s="946"/>
      <c r="T20" s="946"/>
      <c r="U20" s="947"/>
      <c r="V20" s="947"/>
      <c r="W20" s="947"/>
      <c r="X20" s="947"/>
      <c r="Y20" s="947"/>
      <c r="Z20" s="947"/>
    </row>
    <row r="21" spans="1:26" ht="13.5" thickBot="1" x14ac:dyDescent="0.25">
      <c r="A21" s="951" t="s">
        <v>1844</v>
      </c>
      <c r="B21" s="952">
        <v>1790452</v>
      </c>
      <c r="C21" s="953">
        <v>11337157.43</v>
      </c>
      <c r="D21" s="953">
        <v>-4321.92</v>
      </c>
      <c r="E21" s="953">
        <v>2587081.17</v>
      </c>
      <c r="F21" s="953">
        <v>-4253252.88</v>
      </c>
      <c r="G21" s="953">
        <v>2319341.8199999998</v>
      </c>
      <c r="H21" s="953">
        <v>17058959.25</v>
      </c>
      <c r="I21" s="953">
        <v>847379.59000000008</v>
      </c>
      <c r="J21" s="953">
        <v>9285941.9499999993</v>
      </c>
      <c r="K21" s="954">
        <v>19091569.649999999</v>
      </c>
      <c r="L21" s="945"/>
      <c r="M21" s="945"/>
      <c r="N21" s="945"/>
      <c r="O21" s="946"/>
      <c r="P21" s="946"/>
      <c r="Q21" s="946"/>
      <c r="R21" s="946"/>
      <c r="S21" s="946"/>
      <c r="T21" s="946"/>
      <c r="U21" s="947"/>
      <c r="V21" s="947"/>
      <c r="W21" s="947"/>
      <c r="X21" s="947"/>
      <c r="Y21" s="947"/>
      <c r="Z21" s="947"/>
    </row>
    <row r="22" spans="1:26" x14ac:dyDescent="0.2">
      <c r="A22" s="1316" t="s">
        <v>1845</v>
      </c>
      <c r="B22" s="1604">
        <v>20889869</v>
      </c>
      <c r="C22" s="955">
        <v>82115303.569999993</v>
      </c>
      <c r="D22" s="955">
        <v>13083712.070000002</v>
      </c>
      <c r="E22" s="955">
        <v>34263934.17999997</v>
      </c>
      <c r="F22" s="955">
        <v>103387025.77000004</v>
      </c>
      <c r="G22" s="955">
        <v>29765802.329999998</v>
      </c>
      <c r="H22" s="955">
        <v>6947822.4199999832</v>
      </c>
      <c r="I22" s="955">
        <v>8825103.450000003</v>
      </c>
      <c r="J22" s="955">
        <v>293264962.56</v>
      </c>
      <c r="K22" s="956">
        <v>27153137.809999999</v>
      </c>
      <c r="L22" s="945"/>
      <c r="M22" s="945"/>
      <c r="N22" s="945"/>
      <c r="O22" s="946"/>
      <c r="P22" s="946"/>
      <c r="Q22" s="946"/>
      <c r="R22" s="946"/>
      <c r="S22" s="946"/>
      <c r="T22" s="946"/>
      <c r="U22" s="947"/>
      <c r="V22" s="947"/>
      <c r="W22" s="947"/>
      <c r="X22" s="947"/>
      <c r="Y22" s="947"/>
      <c r="Z22" s="947"/>
    </row>
    <row r="23" spans="1:26" x14ac:dyDescent="0.2">
      <c r="A23" s="1315" t="s">
        <v>1846</v>
      </c>
      <c r="B23" s="1605">
        <v>0</v>
      </c>
      <c r="C23" s="948">
        <v>17182.34</v>
      </c>
      <c r="D23" s="948">
        <v>28534.42</v>
      </c>
      <c r="E23" s="948">
        <v>0</v>
      </c>
      <c r="F23" s="948">
        <v>2290568.94</v>
      </c>
      <c r="G23" s="948">
        <v>2239604.7400000002</v>
      </c>
      <c r="H23" s="948">
        <v>0</v>
      </c>
      <c r="I23" s="948">
        <v>0</v>
      </c>
      <c r="J23" s="948">
        <v>137270.65</v>
      </c>
      <c r="K23" s="949">
        <v>0</v>
      </c>
      <c r="L23" s="950"/>
      <c r="M23" s="945"/>
      <c r="N23" s="950"/>
      <c r="O23" s="946"/>
      <c r="P23" s="946"/>
      <c r="Q23" s="946"/>
      <c r="R23" s="946"/>
      <c r="S23" s="946"/>
      <c r="T23" s="946"/>
      <c r="U23" s="947"/>
      <c r="V23" s="947"/>
      <c r="W23" s="947"/>
      <c r="X23" s="947"/>
      <c r="Y23" s="947"/>
      <c r="Z23" s="947"/>
    </row>
    <row r="24" spans="1:26" x14ac:dyDescent="0.2">
      <c r="A24" s="1315" t="s">
        <v>1847</v>
      </c>
      <c r="B24" s="1559">
        <v>0</v>
      </c>
      <c r="C24" s="825">
        <v>0</v>
      </c>
      <c r="D24" s="825">
        <v>-162860.59</v>
      </c>
      <c r="E24" s="825">
        <v>0</v>
      </c>
      <c r="F24" s="825">
        <v>-82891.929999999993</v>
      </c>
      <c r="G24" s="825">
        <v>-1138775.19</v>
      </c>
      <c r="H24" s="825">
        <v>0</v>
      </c>
      <c r="I24" s="825">
        <v>0</v>
      </c>
      <c r="J24" s="825">
        <v>-4715795.79</v>
      </c>
      <c r="K24" s="826">
        <v>0</v>
      </c>
      <c r="L24" s="950"/>
      <c r="M24" s="945"/>
      <c r="N24" s="950"/>
      <c r="O24" s="946"/>
      <c r="P24" s="946"/>
      <c r="Q24" s="946"/>
      <c r="R24" s="946"/>
      <c r="S24" s="946"/>
      <c r="T24" s="946"/>
      <c r="U24" s="947"/>
      <c r="V24" s="947"/>
      <c r="W24" s="947"/>
      <c r="X24" s="947"/>
      <c r="Y24" s="947"/>
      <c r="Z24" s="947"/>
    </row>
    <row r="25" spans="1:26" x14ac:dyDescent="0.2">
      <c r="A25" s="1315" t="s">
        <v>1848</v>
      </c>
      <c r="B25" s="1605">
        <v>0</v>
      </c>
      <c r="C25" s="948">
        <v>0</v>
      </c>
      <c r="D25" s="948">
        <v>0</v>
      </c>
      <c r="E25" s="948">
        <v>0</v>
      </c>
      <c r="F25" s="948">
        <v>0</v>
      </c>
      <c r="G25" s="948">
        <v>0</v>
      </c>
      <c r="H25" s="948">
        <v>0</v>
      </c>
      <c r="I25" s="948">
        <v>0</v>
      </c>
      <c r="J25" s="948">
        <v>1285276.8999999999</v>
      </c>
      <c r="K25" s="949">
        <v>0</v>
      </c>
      <c r="L25" s="950"/>
      <c r="M25" s="945"/>
      <c r="N25" s="950"/>
      <c r="O25" s="946"/>
      <c r="P25" s="946"/>
      <c r="Q25" s="946"/>
      <c r="R25" s="946"/>
      <c r="S25" s="946"/>
      <c r="T25" s="946"/>
      <c r="U25" s="947"/>
      <c r="V25" s="947"/>
      <c r="W25" s="947"/>
      <c r="X25" s="947"/>
      <c r="Y25" s="947"/>
      <c r="Z25" s="947"/>
    </row>
    <row r="26" spans="1:26" ht="13.5" thickBot="1" x14ac:dyDescent="0.25">
      <c r="A26" s="1315" t="s">
        <v>1849</v>
      </c>
      <c r="B26" s="1605">
        <v>0</v>
      </c>
      <c r="C26" s="948">
        <v>0</v>
      </c>
      <c r="D26" s="948">
        <v>0</v>
      </c>
      <c r="E26" s="948">
        <v>0</v>
      </c>
      <c r="F26" s="948">
        <v>0</v>
      </c>
      <c r="G26" s="948">
        <v>0</v>
      </c>
      <c r="H26" s="948">
        <v>0</v>
      </c>
      <c r="I26" s="948">
        <v>0</v>
      </c>
      <c r="J26" s="948">
        <v>-230990.6</v>
      </c>
      <c r="K26" s="949">
        <v>0</v>
      </c>
      <c r="L26" s="950"/>
      <c r="M26" s="945"/>
      <c r="N26" s="950"/>
      <c r="O26" s="946"/>
      <c r="P26" s="946"/>
      <c r="Q26" s="946"/>
      <c r="R26" s="946"/>
      <c r="S26" s="946"/>
      <c r="T26" s="946"/>
      <c r="U26" s="947"/>
      <c r="V26" s="947"/>
      <c r="W26" s="947"/>
      <c r="X26" s="947"/>
      <c r="Y26" s="947"/>
      <c r="Z26" s="947"/>
    </row>
    <row r="27" spans="1:26" ht="27" customHeight="1" thickBot="1" x14ac:dyDescent="0.25">
      <c r="A27" s="951" t="s">
        <v>1850</v>
      </c>
      <c r="B27" s="952">
        <v>20889869</v>
      </c>
      <c r="C27" s="953">
        <v>82132485.909999996</v>
      </c>
      <c r="D27" s="953">
        <v>12949385.900000002</v>
      </c>
      <c r="E27" s="953">
        <v>34263934.17999997</v>
      </c>
      <c r="F27" s="953">
        <v>105594702.78000003</v>
      </c>
      <c r="G27" s="953">
        <v>30866631.879999999</v>
      </c>
      <c r="H27" s="953">
        <v>6947822.4199999832</v>
      </c>
      <c r="I27" s="953">
        <v>8825103.450000003</v>
      </c>
      <c r="J27" s="953">
        <v>289740723.71999991</v>
      </c>
      <c r="K27" s="954">
        <v>27153137.809999999</v>
      </c>
      <c r="L27" s="945"/>
      <c r="M27" s="945"/>
      <c r="N27" s="945"/>
      <c r="O27" s="946"/>
      <c r="P27" s="946"/>
      <c r="Q27" s="946"/>
      <c r="R27" s="946"/>
      <c r="S27" s="946"/>
      <c r="T27" s="946"/>
      <c r="U27" s="947"/>
      <c r="V27" s="947"/>
      <c r="W27" s="947"/>
      <c r="X27" s="947"/>
      <c r="Y27" s="947"/>
      <c r="Z27" s="947"/>
    </row>
    <row r="28" spans="1:26" ht="13.5" thickBot="1" x14ac:dyDescent="0.25">
      <c r="A28" s="1315" t="s">
        <v>1851</v>
      </c>
      <c r="B28" s="1559">
        <v>0</v>
      </c>
      <c r="C28" s="825">
        <v>-1088245.3999999999</v>
      </c>
      <c r="D28" s="825">
        <v>-4230805.17</v>
      </c>
      <c r="E28" s="825">
        <v>-9862181.0700000003</v>
      </c>
      <c r="F28" s="825">
        <v>-17255450.57</v>
      </c>
      <c r="G28" s="825">
        <v>-1700434.79</v>
      </c>
      <c r="H28" s="825">
        <v>-1243649.23</v>
      </c>
      <c r="I28" s="825">
        <v>-7815626.7999999998</v>
      </c>
      <c r="J28" s="825">
        <v>-64044909.869999997</v>
      </c>
      <c r="K28" s="826">
        <v>0</v>
      </c>
      <c r="L28" s="950"/>
      <c r="M28" s="945"/>
      <c r="N28" s="950"/>
      <c r="O28" s="946"/>
      <c r="P28" s="946"/>
      <c r="Q28" s="946"/>
      <c r="R28" s="946"/>
      <c r="S28" s="946"/>
      <c r="T28" s="946"/>
      <c r="U28" s="947"/>
      <c r="V28" s="947"/>
      <c r="W28" s="947"/>
      <c r="X28" s="947"/>
      <c r="Y28" s="947"/>
      <c r="Z28" s="947"/>
    </row>
    <row r="29" spans="1:26" ht="13.5" thickBot="1" x14ac:dyDescent="0.25">
      <c r="A29" s="951" t="s">
        <v>1852</v>
      </c>
      <c r="B29" s="952">
        <v>20889869</v>
      </c>
      <c r="C29" s="953">
        <v>81044240.50999999</v>
      </c>
      <c r="D29" s="953">
        <v>8718580.7300000023</v>
      </c>
      <c r="E29" s="953">
        <v>24401753.10999997</v>
      </c>
      <c r="F29" s="953">
        <v>88339252.210000038</v>
      </c>
      <c r="G29" s="953">
        <v>29166197.09</v>
      </c>
      <c r="H29" s="953">
        <v>5704173.1899999827</v>
      </c>
      <c r="I29" s="953">
        <v>1009476.6500000032</v>
      </c>
      <c r="J29" s="953">
        <v>225695813.8499999</v>
      </c>
      <c r="K29" s="954">
        <v>27153137.809999999</v>
      </c>
      <c r="L29" s="945"/>
      <c r="M29" s="945"/>
      <c r="N29" s="945"/>
      <c r="O29" s="946"/>
      <c r="P29" s="946"/>
      <c r="Q29" s="946"/>
      <c r="R29" s="946"/>
      <c r="S29" s="946"/>
      <c r="T29" s="946"/>
      <c r="U29" s="947"/>
      <c r="V29" s="947"/>
      <c r="W29" s="947"/>
      <c r="X29" s="947"/>
      <c r="Y29" s="947"/>
      <c r="Z29" s="947"/>
    </row>
    <row r="30" spans="1:26" ht="13.5" thickBot="1" x14ac:dyDescent="0.25">
      <c r="A30" s="1315" t="s">
        <v>1853</v>
      </c>
      <c r="B30" s="1559">
        <v>-3447787</v>
      </c>
      <c r="C30" s="825">
        <v>0</v>
      </c>
      <c r="D30" s="825">
        <v>0</v>
      </c>
      <c r="E30" s="825">
        <v>0</v>
      </c>
      <c r="F30" s="825">
        <v>-2702829</v>
      </c>
      <c r="G30" s="825">
        <v>-2974715</v>
      </c>
      <c r="H30" s="825">
        <v>0</v>
      </c>
      <c r="I30" s="825">
        <v>0</v>
      </c>
      <c r="J30" s="825">
        <v>-50500000</v>
      </c>
      <c r="K30" s="826">
        <v>0</v>
      </c>
      <c r="L30" s="950"/>
      <c r="M30" s="945"/>
      <c r="N30" s="950"/>
      <c r="O30" s="946"/>
      <c r="P30" s="946"/>
      <c r="Q30" s="946"/>
      <c r="R30" s="946"/>
      <c r="S30" s="946"/>
      <c r="T30" s="946"/>
      <c r="U30" s="947"/>
      <c r="V30" s="947"/>
      <c r="W30" s="947"/>
      <c r="X30" s="947"/>
      <c r="Y30" s="947"/>
      <c r="Z30" s="947"/>
    </row>
    <row r="31" spans="1:26" ht="14.25" customHeight="1" thickBot="1" x14ac:dyDescent="0.25">
      <c r="A31" s="951" t="s">
        <v>1854</v>
      </c>
      <c r="B31" s="952">
        <v>17442082</v>
      </c>
      <c r="C31" s="953">
        <v>81044240.50999999</v>
      </c>
      <c r="D31" s="953">
        <v>8718580.7300000023</v>
      </c>
      <c r="E31" s="953">
        <v>24401753.10999997</v>
      </c>
      <c r="F31" s="953">
        <v>85636423.210000038</v>
      </c>
      <c r="G31" s="953">
        <v>26191482.09</v>
      </c>
      <c r="H31" s="953">
        <v>5704173.1899999827</v>
      </c>
      <c r="I31" s="953">
        <v>1009476.6500000032</v>
      </c>
      <c r="J31" s="953">
        <v>175195813.8499999</v>
      </c>
      <c r="K31" s="954">
        <v>27153137.809999999</v>
      </c>
      <c r="L31" s="945"/>
      <c r="M31" s="945"/>
      <c r="N31" s="945"/>
      <c r="O31" s="946"/>
      <c r="P31" s="946"/>
      <c r="Q31" s="946"/>
      <c r="R31" s="946"/>
      <c r="S31" s="946"/>
      <c r="T31" s="946"/>
      <c r="U31" s="947"/>
      <c r="V31" s="947"/>
      <c r="W31" s="947"/>
      <c r="X31" s="947"/>
      <c r="Y31" s="947"/>
      <c r="Z31" s="947"/>
    </row>
    <row r="32" spans="1:26" ht="5.25" customHeight="1" x14ac:dyDescent="0.2">
      <c r="A32" s="957"/>
      <c r="B32" s="957"/>
      <c r="C32" s="957"/>
      <c r="D32" s="957"/>
      <c r="E32" s="957"/>
      <c r="F32" s="957"/>
      <c r="G32" s="957"/>
      <c r="H32" s="957"/>
      <c r="I32" s="957"/>
      <c r="J32" s="957"/>
      <c r="K32" s="957"/>
      <c r="L32" s="945"/>
      <c r="M32" s="945"/>
      <c r="N32" s="945"/>
    </row>
    <row r="33" spans="1:29" x14ac:dyDescent="0.2">
      <c r="A33" s="958" t="s">
        <v>1830</v>
      </c>
      <c r="B33" s="945"/>
      <c r="C33" s="945"/>
      <c r="D33" s="945"/>
      <c r="E33" s="950"/>
      <c r="F33" s="945"/>
      <c r="G33" s="945"/>
      <c r="H33" s="945"/>
      <c r="I33" s="945"/>
      <c r="J33" s="945"/>
      <c r="K33" s="945"/>
      <c r="L33" s="945"/>
      <c r="M33" s="945"/>
      <c r="N33" s="945"/>
    </row>
    <row r="34" spans="1:29" x14ac:dyDescent="0.2">
      <c r="A34" s="958"/>
      <c r="B34" s="945"/>
      <c r="C34" s="945"/>
      <c r="D34" s="945"/>
      <c r="E34" s="945"/>
      <c r="F34" s="945"/>
      <c r="G34" s="945"/>
      <c r="H34" s="945"/>
      <c r="I34" s="945"/>
      <c r="J34" s="945"/>
      <c r="K34" s="945"/>
      <c r="L34" s="945"/>
      <c r="M34" s="945"/>
      <c r="N34" s="945"/>
    </row>
    <row r="35" spans="1:29" x14ac:dyDescent="0.2">
      <c r="A35" s="959"/>
      <c r="B35" s="960"/>
      <c r="C35" s="960"/>
      <c r="D35" s="960"/>
      <c r="E35" s="960"/>
      <c r="F35" s="960"/>
      <c r="G35" s="960"/>
      <c r="H35" s="960"/>
      <c r="I35" s="960"/>
      <c r="J35" s="960"/>
      <c r="K35" s="961"/>
      <c r="L35" s="962"/>
      <c r="M35" s="962"/>
      <c r="N35" s="962"/>
    </row>
    <row r="36" spans="1:29" ht="24.75" customHeight="1" x14ac:dyDescent="0.25">
      <c r="A36" s="1894" t="s">
        <v>1855</v>
      </c>
      <c r="B36" s="1894"/>
      <c r="C36" s="1894"/>
      <c r="D36" s="1894"/>
      <c r="E36" s="1894"/>
      <c r="F36" s="1894"/>
      <c r="G36" s="1894"/>
      <c r="H36" s="1894"/>
      <c r="I36" s="1894"/>
      <c r="J36" s="1894"/>
      <c r="K36" s="1894"/>
      <c r="L36" s="1894"/>
      <c r="M36" s="1894"/>
      <c r="N36" s="1894"/>
      <c r="O36" s="1894"/>
      <c r="P36" s="1894"/>
      <c r="Q36" s="1894"/>
      <c r="R36" s="1894"/>
      <c r="S36" s="1894"/>
      <c r="T36" s="1894"/>
      <c r="U36" s="1894"/>
    </row>
    <row r="37" spans="1:29" ht="15.75" x14ac:dyDescent="0.25">
      <c r="A37" s="1894" t="s">
        <v>2414</v>
      </c>
      <c r="B37" s="1894"/>
      <c r="C37" s="1894"/>
      <c r="D37" s="1894"/>
      <c r="E37" s="1894"/>
      <c r="F37" s="1894"/>
      <c r="G37" s="1894"/>
      <c r="H37" s="1894"/>
      <c r="I37" s="1894"/>
      <c r="J37" s="1894"/>
      <c r="K37" s="1894"/>
      <c r="L37" s="1894"/>
      <c r="M37" s="1894"/>
      <c r="N37" s="1894"/>
      <c r="O37" s="1894"/>
      <c r="P37" s="1894"/>
      <c r="Q37" s="1894"/>
      <c r="R37" s="1894"/>
      <c r="S37" s="1894"/>
      <c r="T37" s="1894"/>
      <c r="U37" s="1894"/>
    </row>
    <row r="38" spans="1:29" ht="14.25" x14ac:dyDescent="0.2">
      <c r="A38" s="1895" t="s">
        <v>958</v>
      </c>
      <c r="B38" s="1895"/>
      <c r="C38" s="1895"/>
      <c r="D38" s="1895"/>
      <c r="E38" s="1895"/>
      <c r="F38" s="1895"/>
      <c r="G38" s="1895"/>
      <c r="H38" s="1895"/>
      <c r="I38" s="1895"/>
      <c r="J38" s="1895"/>
      <c r="K38" s="1895"/>
      <c r="L38" s="1895"/>
      <c r="M38" s="1895"/>
      <c r="N38" s="1895"/>
      <c r="O38" s="1895"/>
      <c r="P38" s="1895"/>
      <c r="Q38" s="1895"/>
      <c r="R38" s="1895"/>
      <c r="S38" s="1895"/>
      <c r="T38" s="1895"/>
      <c r="U38" s="1895"/>
    </row>
    <row r="39" spans="1:29" ht="4.5" customHeight="1" thickBot="1" x14ac:dyDescent="0.25">
      <c r="A39" s="963"/>
      <c r="B39" s="963"/>
      <c r="C39" s="963"/>
      <c r="D39" s="963"/>
      <c r="E39" s="963"/>
      <c r="F39" s="963"/>
      <c r="G39" s="963"/>
      <c r="H39" s="963"/>
      <c r="I39" s="963"/>
      <c r="J39" s="963"/>
      <c r="K39" s="963"/>
      <c r="L39" s="963"/>
      <c r="M39" s="963"/>
      <c r="N39" s="963"/>
      <c r="O39" s="963"/>
      <c r="P39" s="963"/>
      <c r="Q39" s="963"/>
      <c r="R39" s="963"/>
      <c r="S39" s="963"/>
      <c r="T39" s="963"/>
      <c r="U39" s="1540"/>
    </row>
    <row r="40" spans="1:29" ht="33.75" customHeight="1" thickBot="1" x14ac:dyDescent="0.25">
      <c r="A40" s="1891"/>
      <c r="B40" s="1874" t="s">
        <v>1814</v>
      </c>
      <c r="C40" s="1875"/>
      <c r="D40" s="1875"/>
      <c r="E40" s="1875"/>
      <c r="F40" s="1875"/>
      <c r="G40" s="1875"/>
      <c r="H40" s="1875"/>
      <c r="I40" s="1875"/>
      <c r="J40" s="1875"/>
      <c r="K40" s="1875"/>
      <c r="L40" s="1875"/>
      <c r="M40" s="1875"/>
      <c r="N40" s="1875"/>
      <c r="O40" s="1875"/>
      <c r="P40" s="1875"/>
      <c r="Q40" s="1875"/>
      <c r="R40" s="1875"/>
      <c r="S40" s="1875"/>
      <c r="T40" s="1317" t="s">
        <v>1815</v>
      </c>
      <c r="U40" s="1632" t="s">
        <v>1816</v>
      </c>
    </row>
    <row r="41" spans="1:29" s="966" customFormat="1" ht="16.5" customHeight="1" thickBot="1" x14ac:dyDescent="0.25">
      <c r="A41" s="2210"/>
      <c r="B41" s="2211" t="s">
        <v>625</v>
      </c>
      <c r="C41" s="2212" t="s">
        <v>627</v>
      </c>
      <c r="D41" s="2212" t="s">
        <v>628</v>
      </c>
      <c r="E41" s="2212" t="s">
        <v>630</v>
      </c>
      <c r="F41" s="2212" t="s">
        <v>631</v>
      </c>
      <c r="G41" s="2212" t="s">
        <v>632</v>
      </c>
      <c r="H41" s="2212" t="s">
        <v>633</v>
      </c>
      <c r="I41" s="2212" t="s">
        <v>634</v>
      </c>
      <c r="J41" s="2212" t="s">
        <v>637</v>
      </c>
      <c r="K41" s="2212" t="s">
        <v>638</v>
      </c>
      <c r="L41" s="2212" t="s">
        <v>639</v>
      </c>
      <c r="M41" s="2212" t="s">
        <v>641</v>
      </c>
      <c r="N41" s="2212" t="s">
        <v>642</v>
      </c>
      <c r="O41" s="2212" t="s">
        <v>635</v>
      </c>
      <c r="P41" s="2212" t="s">
        <v>640</v>
      </c>
      <c r="Q41" s="2212" t="s">
        <v>645</v>
      </c>
      <c r="R41" s="2212" t="s">
        <v>764</v>
      </c>
      <c r="S41" s="1631" t="s">
        <v>2076</v>
      </c>
      <c r="T41" s="964" t="s">
        <v>643</v>
      </c>
      <c r="U41" s="965" t="s">
        <v>644</v>
      </c>
    </row>
    <row r="42" spans="1:29" x14ac:dyDescent="0.2">
      <c r="A42" s="967" t="s">
        <v>1832</v>
      </c>
      <c r="B42" s="1603">
        <v>265804186.30000001</v>
      </c>
      <c r="C42" s="943">
        <v>827159422.04999995</v>
      </c>
      <c r="D42" s="943">
        <v>1449663.54</v>
      </c>
      <c r="E42" s="943">
        <v>204038596.91</v>
      </c>
      <c r="F42" s="943">
        <v>151561292</v>
      </c>
      <c r="G42" s="943">
        <v>1432118924.03</v>
      </c>
      <c r="H42" s="943">
        <v>925161482</v>
      </c>
      <c r="I42" s="943">
        <v>408460335.54000002</v>
      </c>
      <c r="J42" s="943">
        <v>1186393411.3800001</v>
      </c>
      <c r="K42" s="943">
        <v>173097614.5</v>
      </c>
      <c r="L42" s="970">
        <v>330223401</v>
      </c>
      <c r="M42" s="970">
        <v>349537335.81</v>
      </c>
      <c r="N42" s="970">
        <v>45412604.200000003</v>
      </c>
      <c r="O42" s="943">
        <v>49840518.780000001</v>
      </c>
      <c r="P42" s="943">
        <v>15292060.09</v>
      </c>
      <c r="Q42" s="970">
        <v>147762687.34</v>
      </c>
      <c r="R42" s="970">
        <v>1603399803</v>
      </c>
      <c r="S42" s="968">
        <v>753166910</v>
      </c>
      <c r="T42" s="2213">
        <v>1016560870.38</v>
      </c>
      <c r="U42" s="968">
        <v>14388641</v>
      </c>
      <c r="X42" s="946"/>
      <c r="Y42" s="946"/>
      <c r="Z42" s="946"/>
      <c r="AA42" s="947"/>
      <c r="AB42" s="947"/>
      <c r="AC42" s="947"/>
    </row>
    <row r="43" spans="1:29" ht="13.5" thickBot="1" x14ac:dyDescent="0.25">
      <c r="A43" s="969" t="s">
        <v>1833</v>
      </c>
      <c r="B43" s="1605">
        <v>-190613959.09999999</v>
      </c>
      <c r="C43" s="948">
        <v>-266332668.06</v>
      </c>
      <c r="D43" s="948">
        <v>-853971.39</v>
      </c>
      <c r="E43" s="948">
        <v>-83915593.549999997</v>
      </c>
      <c r="F43" s="948">
        <v>-72874173</v>
      </c>
      <c r="G43" s="948">
        <v>-1335435302.74</v>
      </c>
      <c r="H43" s="948">
        <v>-819435029</v>
      </c>
      <c r="I43" s="948">
        <v>-349096228.92000002</v>
      </c>
      <c r="J43" s="948">
        <v>-829932662.92999995</v>
      </c>
      <c r="K43" s="948">
        <v>-110286493.40000001</v>
      </c>
      <c r="L43" s="970">
        <v>-276513551</v>
      </c>
      <c r="M43" s="970">
        <v>-240192617.22</v>
      </c>
      <c r="N43" s="970">
        <v>-33607400.5</v>
      </c>
      <c r="O43" s="948">
        <v>-32688732.82</v>
      </c>
      <c r="P43" s="948">
        <v>-9937841.5600000005</v>
      </c>
      <c r="Q43" s="970">
        <v>-104892382.76000001</v>
      </c>
      <c r="R43" s="970">
        <v>-1072215333</v>
      </c>
      <c r="S43" s="968">
        <v>-615550978</v>
      </c>
      <c r="T43" s="2214">
        <v>-980427724.70000005</v>
      </c>
      <c r="U43" s="968">
        <v>-10046927</v>
      </c>
      <c r="X43" s="946"/>
      <c r="Y43" s="946"/>
      <c r="Z43" s="946"/>
      <c r="AA43" s="947"/>
      <c r="AB43" s="947"/>
      <c r="AC43" s="947"/>
    </row>
    <row r="44" spans="1:29" s="975" customFormat="1" ht="13.5" thickBot="1" x14ac:dyDescent="0.25">
      <c r="A44" s="971" t="s">
        <v>1834</v>
      </c>
      <c r="B44" s="972">
        <v>75190227.200000018</v>
      </c>
      <c r="C44" s="973">
        <v>560826753.99000001</v>
      </c>
      <c r="D44" s="973">
        <v>595692.15</v>
      </c>
      <c r="E44" s="973">
        <v>120123003.36</v>
      </c>
      <c r="F44" s="973">
        <v>78687119</v>
      </c>
      <c r="G44" s="973">
        <v>96683621.289999962</v>
      </c>
      <c r="H44" s="973">
        <v>105726453</v>
      </c>
      <c r="I44" s="973">
        <v>59364106.620000005</v>
      </c>
      <c r="J44" s="973">
        <v>356460748.45000017</v>
      </c>
      <c r="K44" s="973">
        <v>62811121.099999994</v>
      </c>
      <c r="L44" s="973">
        <v>53709850</v>
      </c>
      <c r="M44" s="973">
        <v>109344718.59</v>
      </c>
      <c r="N44" s="973">
        <v>11805203.700000003</v>
      </c>
      <c r="O44" s="973">
        <v>17151785.960000001</v>
      </c>
      <c r="P44" s="973">
        <v>5354218.5299999993</v>
      </c>
      <c r="Q44" s="973">
        <v>42870304.579999998</v>
      </c>
      <c r="R44" s="973">
        <v>531184470</v>
      </c>
      <c r="S44" s="974">
        <v>137615932</v>
      </c>
      <c r="T44" s="2215">
        <v>36133145.679999948</v>
      </c>
      <c r="U44" s="974">
        <v>4341714</v>
      </c>
      <c r="X44" s="976"/>
      <c r="Y44" s="976"/>
      <c r="Z44" s="976"/>
      <c r="AA44" s="977"/>
      <c r="AB44" s="977"/>
      <c r="AC44" s="977"/>
    </row>
    <row r="45" spans="1:29" x14ac:dyDescent="0.2">
      <c r="A45" s="1606" t="s">
        <v>1835</v>
      </c>
      <c r="B45" s="1607">
        <v>-22272939.27</v>
      </c>
      <c r="C45" s="978">
        <v>-282218103.89999998</v>
      </c>
      <c r="D45" s="978">
        <v>-463715.48</v>
      </c>
      <c r="E45" s="978">
        <v>-99004576.25</v>
      </c>
      <c r="F45" s="978">
        <v>-51908772</v>
      </c>
      <c r="G45" s="978">
        <v>-89669600.25</v>
      </c>
      <c r="H45" s="978">
        <v>-84243055</v>
      </c>
      <c r="I45" s="978">
        <v>-59166796.519999996</v>
      </c>
      <c r="J45" s="978">
        <v>-296725687.99000001</v>
      </c>
      <c r="K45" s="978">
        <v>-26840792.439999998</v>
      </c>
      <c r="L45" s="978">
        <v>-21254979</v>
      </c>
      <c r="M45" s="978">
        <v>-90794854.75999999</v>
      </c>
      <c r="N45" s="978">
        <v>-1914243.89</v>
      </c>
      <c r="O45" s="978">
        <v>-18300427.389999997</v>
      </c>
      <c r="P45" s="978">
        <v>-5693208.3899999997</v>
      </c>
      <c r="Q45" s="978">
        <v>-42964089.539999999</v>
      </c>
      <c r="R45" s="978">
        <v>-399022432</v>
      </c>
      <c r="S45" s="979">
        <v>-67765425</v>
      </c>
      <c r="T45" s="2216">
        <v>-56662262.939999998</v>
      </c>
      <c r="U45" s="979">
        <v>-3850546</v>
      </c>
      <c r="X45" s="946"/>
      <c r="Y45" s="946"/>
      <c r="Z45" s="946"/>
      <c r="AA45" s="947"/>
      <c r="AB45" s="947"/>
      <c r="AC45" s="947"/>
    </row>
    <row r="46" spans="1:29" x14ac:dyDescent="0.2">
      <c r="A46" s="1606" t="s">
        <v>1836</v>
      </c>
      <c r="B46" s="1605">
        <v>-4932447.8</v>
      </c>
      <c r="C46" s="948">
        <v>-170059381.91999999</v>
      </c>
      <c r="D46" s="948">
        <v>-393882.79</v>
      </c>
      <c r="E46" s="948">
        <v>-66449268.359999999</v>
      </c>
      <c r="F46" s="948">
        <v>-7943117</v>
      </c>
      <c r="G46" s="948">
        <v>-20453536.420000002</v>
      </c>
      <c r="H46" s="948">
        <v>-73849174</v>
      </c>
      <c r="I46" s="948">
        <v>-8018303.6900000004</v>
      </c>
      <c r="J46" s="948">
        <v>-70291072.189999998</v>
      </c>
      <c r="K46" s="948">
        <v>-22082837.719999999</v>
      </c>
      <c r="L46" s="948">
        <v>-16785830</v>
      </c>
      <c r="M46" s="970">
        <v>-20558228.050000001</v>
      </c>
      <c r="N46" s="970">
        <v>-1673637.21</v>
      </c>
      <c r="O46" s="948">
        <v>-17740160.809999999</v>
      </c>
      <c r="P46" s="948">
        <v>-5042046.47</v>
      </c>
      <c r="Q46" s="970">
        <v>-22558444.649999999</v>
      </c>
      <c r="R46" s="970">
        <v>-112796187</v>
      </c>
      <c r="S46" s="968">
        <v>-44926915</v>
      </c>
      <c r="T46" s="2214">
        <v>-35614796.710000001</v>
      </c>
      <c r="U46" s="968">
        <v>-3834516</v>
      </c>
      <c r="V46" s="950"/>
      <c r="X46" s="946"/>
      <c r="Y46" s="946"/>
      <c r="Z46" s="946"/>
      <c r="AA46" s="947"/>
      <c r="AB46" s="947"/>
      <c r="AC46" s="947"/>
    </row>
    <row r="47" spans="1:29" ht="13.5" thickBot="1" x14ac:dyDescent="0.25">
      <c r="A47" s="1606" t="s">
        <v>1837</v>
      </c>
      <c r="B47" s="1605">
        <v>-17340491.469999999</v>
      </c>
      <c r="C47" s="948">
        <v>-112158721.98</v>
      </c>
      <c r="D47" s="948">
        <v>-69832.69</v>
      </c>
      <c r="E47" s="948">
        <v>-32555307.890000001</v>
      </c>
      <c r="F47" s="948">
        <v>-43965655</v>
      </c>
      <c r="G47" s="948">
        <v>-69216063.829999998</v>
      </c>
      <c r="H47" s="948">
        <v>-10393881</v>
      </c>
      <c r="I47" s="948">
        <v>-51148492.829999998</v>
      </c>
      <c r="J47" s="948">
        <v>-226434615.80000001</v>
      </c>
      <c r="K47" s="948">
        <v>-4757954.72</v>
      </c>
      <c r="L47" s="948">
        <v>-4469149</v>
      </c>
      <c r="M47" s="970">
        <v>-70236626.709999993</v>
      </c>
      <c r="N47" s="970">
        <v>-240606.68</v>
      </c>
      <c r="O47" s="948">
        <v>-560266.57999999996</v>
      </c>
      <c r="P47" s="948">
        <v>-651161.92000000004</v>
      </c>
      <c r="Q47" s="970">
        <v>-20405644.890000001</v>
      </c>
      <c r="R47" s="970">
        <v>-286226245</v>
      </c>
      <c r="S47" s="968">
        <v>-22838510</v>
      </c>
      <c r="T47" s="2214">
        <v>-21047466.23</v>
      </c>
      <c r="U47" s="968">
        <v>-16030</v>
      </c>
      <c r="V47" s="950"/>
      <c r="X47" s="946"/>
      <c r="Y47" s="946"/>
      <c r="Z47" s="946"/>
      <c r="AA47" s="947"/>
      <c r="AB47" s="947"/>
      <c r="AC47" s="947"/>
    </row>
    <row r="48" spans="1:29" s="975" customFormat="1" ht="13.5" thickBot="1" x14ac:dyDescent="0.25">
      <c r="A48" s="971" t="s">
        <v>1838</v>
      </c>
      <c r="B48" s="972">
        <v>52917287.930000022</v>
      </c>
      <c r="C48" s="973">
        <v>278608650.09000003</v>
      </c>
      <c r="D48" s="973">
        <v>131976.67000000004</v>
      </c>
      <c r="E48" s="973">
        <v>21118427.109999999</v>
      </c>
      <c r="F48" s="973">
        <v>26778347</v>
      </c>
      <c r="G48" s="973">
        <v>7014021.0399999619</v>
      </c>
      <c r="H48" s="973">
        <v>21483398</v>
      </c>
      <c r="I48" s="973">
        <v>197310.10000000894</v>
      </c>
      <c r="J48" s="973">
        <v>59735060.460000157</v>
      </c>
      <c r="K48" s="973">
        <v>35970328.659999996</v>
      </c>
      <c r="L48" s="973">
        <v>32454871</v>
      </c>
      <c r="M48" s="973">
        <v>18549863.830000013</v>
      </c>
      <c r="N48" s="973">
        <v>9890959.8100000024</v>
      </c>
      <c r="O48" s="973">
        <v>-1148641.429999996</v>
      </c>
      <c r="P48" s="973">
        <v>-338989.86000000034</v>
      </c>
      <c r="Q48" s="973">
        <v>-93784.960000000894</v>
      </c>
      <c r="R48" s="973">
        <v>132162038</v>
      </c>
      <c r="S48" s="974">
        <v>69850507</v>
      </c>
      <c r="T48" s="2215">
        <v>-20529117.26000005</v>
      </c>
      <c r="U48" s="974">
        <v>491168</v>
      </c>
      <c r="X48" s="976"/>
      <c r="Y48" s="976"/>
      <c r="Z48" s="976"/>
      <c r="AA48" s="977"/>
      <c r="AB48" s="977"/>
      <c r="AC48" s="977"/>
    </row>
    <row r="49" spans="1:29" x14ac:dyDescent="0.2">
      <c r="A49" s="1606" t="s">
        <v>681</v>
      </c>
      <c r="B49" s="1608">
        <v>4126061.52</v>
      </c>
      <c r="C49" s="980">
        <v>10719657.199999999</v>
      </c>
      <c r="D49" s="980">
        <v>-61046.239999999998</v>
      </c>
      <c r="E49" s="980">
        <v>5484883.7800000003</v>
      </c>
      <c r="F49" s="980">
        <v>1408333</v>
      </c>
      <c r="G49" s="980">
        <v>189231999.56999999</v>
      </c>
      <c r="H49" s="980">
        <v>101962596</v>
      </c>
      <c r="I49" s="980">
        <v>4794991.53</v>
      </c>
      <c r="J49" s="980">
        <v>253895.65</v>
      </c>
      <c r="K49" s="980">
        <v>0</v>
      </c>
      <c r="L49" s="980">
        <v>24382149</v>
      </c>
      <c r="M49" s="980">
        <v>8150884.6600000001</v>
      </c>
      <c r="N49" s="980">
        <v>490536.98</v>
      </c>
      <c r="O49" s="980">
        <v>31449.73</v>
      </c>
      <c r="P49" s="980">
        <v>425063.00999999995</v>
      </c>
      <c r="Q49" s="980">
        <v>3919148.79</v>
      </c>
      <c r="R49" s="980">
        <v>30389799</v>
      </c>
      <c r="S49" s="981">
        <v>26266821</v>
      </c>
      <c r="T49" s="2217">
        <v>122769426.52</v>
      </c>
      <c r="U49" s="981">
        <v>1239059</v>
      </c>
      <c r="X49" s="946"/>
      <c r="Y49" s="946"/>
      <c r="Z49" s="946"/>
      <c r="AA49" s="947"/>
      <c r="AB49" s="947"/>
      <c r="AC49" s="947"/>
    </row>
    <row r="50" spans="1:29" x14ac:dyDescent="0.2">
      <c r="A50" s="1606" t="s">
        <v>1839</v>
      </c>
      <c r="B50" s="1605">
        <v>0</v>
      </c>
      <c r="C50" s="948">
        <v>0</v>
      </c>
      <c r="D50" s="948">
        <v>0</v>
      </c>
      <c r="E50" s="948">
        <v>0</v>
      </c>
      <c r="F50" s="948">
        <v>0</v>
      </c>
      <c r="G50" s="948">
        <v>9165234.1500000004</v>
      </c>
      <c r="H50" s="948">
        <v>4243283</v>
      </c>
      <c r="I50" s="982">
        <v>0</v>
      </c>
      <c r="J50" s="948">
        <v>0</v>
      </c>
      <c r="K50" s="948">
        <v>0</v>
      </c>
      <c r="L50" s="970">
        <v>0</v>
      </c>
      <c r="M50" s="970">
        <v>-73797.05</v>
      </c>
      <c r="N50" s="970">
        <v>0</v>
      </c>
      <c r="O50" s="948">
        <v>0</v>
      </c>
      <c r="P50" s="948">
        <v>0</v>
      </c>
      <c r="Q50" s="970">
        <v>2165720.48</v>
      </c>
      <c r="R50" s="970">
        <v>0</v>
      </c>
      <c r="S50" s="968">
        <v>0</v>
      </c>
      <c r="T50" s="2214">
        <v>0</v>
      </c>
      <c r="U50" s="968">
        <v>0</v>
      </c>
      <c r="X50" s="946"/>
      <c r="Y50" s="946"/>
      <c r="Z50" s="946"/>
      <c r="AA50" s="947"/>
      <c r="AB50" s="947"/>
      <c r="AC50" s="947"/>
    </row>
    <row r="51" spans="1:29" x14ac:dyDescent="0.2">
      <c r="A51" s="1606" t="s">
        <v>1840</v>
      </c>
      <c r="B51" s="1605">
        <v>4126061.52</v>
      </c>
      <c r="C51" s="948">
        <v>10719657.199999999</v>
      </c>
      <c r="D51" s="948">
        <v>0</v>
      </c>
      <c r="E51" s="948">
        <v>5484883.7800000003</v>
      </c>
      <c r="F51" s="948">
        <v>1408333</v>
      </c>
      <c r="G51" s="948">
        <v>5583455.46</v>
      </c>
      <c r="H51" s="948">
        <v>2360631</v>
      </c>
      <c r="I51" s="948">
        <v>4794991.53</v>
      </c>
      <c r="J51" s="948">
        <v>0</v>
      </c>
      <c r="K51" s="948">
        <v>0</v>
      </c>
      <c r="L51" s="970">
        <v>4602381</v>
      </c>
      <c r="M51" s="970">
        <v>8199895.1200000001</v>
      </c>
      <c r="N51" s="970">
        <v>384787.56</v>
      </c>
      <c r="O51" s="948">
        <v>31449.73</v>
      </c>
      <c r="P51" s="948">
        <v>419052.47</v>
      </c>
      <c r="Q51" s="970">
        <v>1753427.83</v>
      </c>
      <c r="R51" s="970">
        <v>26760273</v>
      </c>
      <c r="S51" s="968">
        <v>26266821</v>
      </c>
      <c r="T51" s="2214">
        <v>13104380.199999999</v>
      </c>
      <c r="U51" s="968">
        <v>691055</v>
      </c>
      <c r="X51" s="946"/>
      <c r="Y51" s="946"/>
      <c r="Z51" s="946"/>
      <c r="AA51" s="947"/>
      <c r="AB51" s="947"/>
      <c r="AC51" s="947"/>
    </row>
    <row r="52" spans="1:29" ht="25.5" x14ac:dyDescent="0.2">
      <c r="A52" s="1606" t="s">
        <v>2416</v>
      </c>
      <c r="B52" s="1609">
        <v>0</v>
      </c>
      <c r="C52" s="983">
        <v>0</v>
      </c>
      <c r="D52" s="983">
        <v>-61046.239999999998</v>
      </c>
      <c r="E52" s="983">
        <v>0</v>
      </c>
      <c r="F52" s="983">
        <v>0</v>
      </c>
      <c r="G52" s="983">
        <v>174483309.96000001</v>
      </c>
      <c r="H52" s="983">
        <v>95358682</v>
      </c>
      <c r="I52" s="983">
        <v>0</v>
      </c>
      <c r="J52" s="983">
        <v>253895.65</v>
      </c>
      <c r="K52" s="983">
        <v>0</v>
      </c>
      <c r="L52" s="983">
        <v>19779768</v>
      </c>
      <c r="M52" s="983">
        <v>24786.59</v>
      </c>
      <c r="N52" s="983">
        <v>105749.42</v>
      </c>
      <c r="O52" s="983">
        <v>0</v>
      </c>
      <c r="P52" s="983">
        <v>6010.54</v>
      </c>
      <c r="Q52" s="983">
        <v>0.48</v>
      </c>
      <c r="R52" s="983">
        <v>3629526</v>
      </c>
      <c r="S52" s="984">
        <v>0</v>
      </c>
      <c r="T52" s="2218">
        <v>109665046.31999999</v>
      </c>
      <c r="U52" s="984">
        <v>548004</v>
      </c>
      <c r="X52" s="946"/>
      <c r="Y52" s="946"/>
      <c r="Z52" s="946"/>
      <c r="AA52" s="947"/>
      <c r="AB52" s="947"/>
      <c r="AC52" s="947"/>
    </row>
    <row r="53" spans="1:29" x14ac:dyDescent="0.2">
      <c r="A53" s="1606" t="s">
        <v>1841</v>
      </c>
      <c r="B53" s="1605">
        <v>-3801658.38</v>
      </c>
      <c r="C53" s="948">
        <v>3387065.54</v>
      </c>
      <c r="D53" s="948">
        <v>0</v>
      </c>
      <c r="E53" s="948">
        <v>-7212825.0300000003</v>
      </c>
      <c r="F53" s="948">
        <v>-362920</v>
      </c>
      <c r="G53" s="948">
        <v>-2647217.6</v>
      </c>
      <c r="H53" s="948">
        <v>0</v>
      </c>
      <c r="I53" s="948">
        <v>-2617496.1</v>
      </c>
      <c r="J53" s="948">
        <v>-23828113.879999999</v>
      </c>
      <c r="K53" s="948">
        <v>3320489.7</v>
      </c>
      <c r="L53" s="970">
        <v>-20077</v>
      </c>
      <c r="M53" s="970">
        <v>-3546693.06</v>
      </c>
      <c r="N53" s="970">
        <v>-200448.06</v>
      </c>
      <c r="O53" s="948">
        <v>-3918794.35</v>
      </c>
      <c r="P53" s="948">
        <v>-676167.64</v>
      </c>
      <c r="Q53" s="970">
        <v>7810.12</v>
      </c>
      <c r="R53" s="970">
        <v>-20959089</v>
      </c>
      <c r="S53" s="968">
        <v>-511367</v>
      </c>
      <c r="T53" s="2214">
        <v>-3651152.27</v>
      </c>
      <c r="U53" s="968">
        <v>-1495242</v>
      </c>
      <c r="X53" s="946"/>
      <c r="Y53" s="946"/>
      <c r="Z53" s="946"/>
      <c r="AA53" s="947"/>
      <c r="AB53" s="947"/>
      <c r="AC53" s="947"/>
    </row>
    <row r="54" spans="1:29" x14ac:dyDescent="0.2">
      <c r="A54" s="1606" t="s">
        <v>1843</v>
      </c>
      <c r="B54" s="1605">
        <v>0</v>
      </c>
      <c r="C54" s="948">
        <v>0</v>
      </c>
      <c r="D54" s="948">
        <v>0</v>
      </c>
      <c r="E54" s="948">
        <v>0</v>
      </c>
      <c r="F54" s="948">
        <v>-368985</v>
      </c>
      <c r="G54" s="948">
        <v>-2647217.6</v>
      </c>
      <c r="H54" s="948">
        <v>0</v>
      </c>
      <c r="I54" s="948">
        <v>-2617496.1</v>
      </c>
      <c r="J54" s="948">
        <v>0</v>
      </c>
      <c r="K54" s="948">
        <v>-1449803.62</v>
      </c>
      <c r="L54" s="970">
        <v>-20077</v>
      </c>
      <c r="M54" s="970">
        <v>0</v>
      </c>
      <c r="N54" s="970">
        <v>-200448.06</v>
      </c>
      <c r="O54" s="948">
        <v>-3924367.62</v>
      </c>
      <c r="P54" s="948">
        <v>-12466.96</v>
      </c>
      <c r="Q54" s="970">
        <v>0</v>
      </c>
      <c r="R54" s="970">
        <v>-4883373</v>
      </c>
      <c r="S54" s="968">
        <v>-288718</v>
      </c>
      <c r="T54" s="2214">
        <v>-3619766.21</v>
      </c>
      <c r="U54" s="968">
        <v>-997217</v>
      </c>
      <c r="X54" s="946"/>
      <c r="Y54" s="946"/>
      <c r="Z54" s="946"/>
      <c r="AA54" s="947"/>
      <c r="AB54" s="947"/>
      <c r="AC54" s="947"/>
    </row>
    <row r="55" spans="1:29" ht="26.25" thickBot="1" x14ac:dyDescent="0.25">
      <c r="A55" s="1606" t="s">
        <v>2417</v>
      </c>
      <c r="B55" s="1603">
        <v>-3801658.38</v>
      </c>
      <c r="C55" s="943">
        <v>3387065.54</v>
      </c>
      <c r="D55" s="943">
        <v>0</v>
      </c>
      <c r="E55" s="943">
        <v>-7212825.0300000003</v>
      </c>
      <c r="F55" s="943">
        <v>6065</v>
      </c>
      <c r="G55" s="943">
        <v>0</v>
      </c>
      <c r="H55" s="943">
        <v>0</v>
      </c>
      <c r="I55" s="943">
        <v>0</v>
      </c>
      <c r="J55" s="943">
        <v>-23828113.879999999</v>
      </c>
      <c r="K55" s="943">
        <v>4770293.32</v>
      </c>
      <c r="L55" s="970">
        <v>0</v>
      </c>
      <c r="M55" s="970">
        <v>-3546693.06</v>
      </c>
      <c r="N55" s="970">
        <v>0</v>
      </c>
      <c r="O55" s="943">
        <v>5573.27</v>
      </c>
      <c r="P55" s="943">
        <v>-663700.68000000005</v>
      </c>
      <c r="Q55" s="970">
        <v>7810.12</v>
      </c>
      <c r="R55" s="970">
        <v>-16075716</v>
      </c>
      <c r="S55" s="968">
        <v>-222649</v>
      </c>
      <c r="T55" s="2214">
        <v>-31386.06</v>
      </c>
      <c r="U55" s="968">
        <v>-498025</v>
      </c>
      <c r="X55" s="946"/>
      <c r="Y55" s="946"/>
      <c r="Z55" s="946"/>
      <c r="AA55" s="947"/>
      <c r="AB55" s="947"/>
      <c r="AC55" s="947"/>
    </row>
    <row r="56" spans="1:29" s="975" customFormat="1" ht="13.5" thickBot="1" x14ac:dyDescent="0.25">
      <c r="A56" s="971" t="s">
        <v>1844</v>
      </c>
      <c r="B56" s="972">
        <v>324403.14000000013</v>
      </c>
      <c r="C56" s="973">
        <v>14106722.739999998</v>
      </c>
      <c r="D56" s="973">
        <v>-61046.239999999998</v>
      </c>
      <c r="E56" s="973">
        <v>-1727941.25</v>
      </c>
      <c r="F56" s="973">
        <v>1045413</v>
      </c>
      <c r="G56" s="973">
        <v>186584781.97</v>
      </c>
      <c r="H56" s="973">
        <v>101962596</v>
      </c>
      <c r="I56" s="973">
        <v>2177495.4300000002</v>
      </c>
      <c r="J56" s="973">
        <v>-23574218.23</v>
      </c>
      <c r="K56" s="973">
        <v>3320489.7</v>
      </c>
      <c r="L56" s="973">
        <v>24362072</v>
      </c>
      <c r="M56" s="973">
        <v>4604191.5999999996</v>
      </c>
      <c r="N56" s="973">
        <v>290088.92</v>
      </c>
      <c r="O56" s="973">
        <v>-3887344.62</v>
      </c>
      <c r="P56" s="973">
        <v>-251104.63000000006</v>
      </c>
      <c r="Q56" s="973">
        <v>3926958.91</v>
      </c>
      <c r="R56" s="973">
        <v>9430710</v>
      </c>
      <c r="S56" s="974">
        <v>25755454</v>
      </c>
      <c r="T56" s="2215">
        <v>119118274.25</v>
      </c>
      <c r="U56" s="974">
        <v>-256183</v>
      </c>
      <c r="X56" s="976"/>
      <c r="Y56" s="976"/>
      <c r="Z56" s="976"/>
      <c r="AA56" s="977"/>
      <c r="AB56" s="977"/>
      <c r="AC56" s="977"/>
    </row>
    <row r="57" spans="1:29" x14ac:dyDescent="0.2">
      <c r="A57" s="1610" t="s">
        <v>1845</v>
      </c>
      <c r="B57" s="1607">
        <v>53241691.070000023</v>
      </c>
      <c r="C57" s="978">
        <v>292715372.83000004</v>
      </c>
      <c r="D57" s="978">
        <v>70930.430000000051</v>
      </c>
      <c r="E57" s="978">
        <v>19390485.859999999</v>
      </c>
      <c r="F57" s="978">
        <v>27823760</v>
      </c>
      <c r="G57" s="978">
        <v>193598803.00999996</v>
      </c>
      <c r="H57" s="978">
        <v>123445994</v>
      </c>
      <c r="I57" s="978">
        <v>2374805.5300000091</v>
      </c>
      <c r="J57" s="978">
        <v>36160842.230000153</v>
      </c>
      <c r="K57" s="978">
        <v>39290818.359999999</v>
      </c>
      <c r="L57" s="978">
        <v>56816943</v>
      </c>
      <c r="M57" s="978">
        <v>23154055.430000015</v>
      </c>
      <c r="N57" s="978">
        <v>10181048.730000002</v>
      </c>
      <c r="O57" s="978">
        <v>-5035986.0499999961</v>
      </c>
      <c r="P57" s="978">
        <v>-590094.49000000046</v>
      </c>
      <c r="Q57" s="978">
        <v>3833173.9499999993</v>
      </c>
      <c r="R57" s="978">
        <v>141592748</v>
      </c>
      <c r="S57" s="979">
        <v>95605961</v>
      </c>
      <c r="T57" s="2216">
        <v>98589156.98999995</v>
      </c>
      <c r="U57" s="979">
        <v>234985</v>
      </c>
      <c r="X57" s="946"/>
      <c r="Y57" s="946"/>
      <c r="Z57" s="946"/>
      <c r="AA57" s="947"/>
      <c r="AB57" s="947"/>
      <c r="AC57" s="947"/>
    </row>
    <row r="58" spans="1:29" x14ac:dyDescent="0.2">
      <c r="A58" s="1606" t="s">
        <v>1846</v>
      </c>
      <c r="B58" s="1605">
        <v>0</v>
      </c>
      <c r="C58" s="948">
        <v>0</v>
      </c>
      <c r="D58" s="948">
        <v>0</v>
      </c>
      <c r="E58" s="948">
        <v>68.73</v>
      </c>
      <c r="F58" s="948">
        <v>0</v>
      </c>
      <c r="G58" s="948">
        <v>0</v>
      </c>
      <c r="H58" s="948">
        <v>2158995</v>
      </c>
      <c r="I58" s="948">
        <v>0</v>
      </c>
      <c r="J58" s="948">
        <v>0</v>
      </c>
      <c r="K58" s="948">
        <v>0</v>
      </c>
      <c r="L58" s="970">
        <v>0</v>
      </c>
      <c r="M58" s="970">
        <v>0</v>
      </c>
      <c r="N58" s="970">
        <v>0</v>
      </c>
      <c r="O58" s="948">
        <v>0</v>
      </c>
      <c r="P58" s="948">
        <v>70666.710000000006</v>
      </c>
      <c r="Q58" s="970">
        <v>0</v>
      </c>
      <c r="R58" s="970">
        <v>0</v>
      </c>
      <c r="S58" s="968">
        <v>0</v>
      </c>
      <c r="T58" s="2214">
        <v>0</v>
      </c>
      <c r="U58" s="968">
        <v>0</v>
      </c>
      <c r="V58" s="947"/>
      <c r="X58" s="946"/>
      <c r="Y58" s="946"/>
      <c r="Z58" s="946"/>
      <c r="AA58" s="947"/>
      <c r="AB58" s="947"/>
      <c r="AC58" s="947"/>
    </row>
    <row r="59" spans="1:29" x14ac:dyDescent="0.2">
      <c r="A59" s="1606" t="s">
        <v>1847</v>
      </c>
      <c r="B59" s="1605">
        <v>0</v>
      </c>
      <c r="C59" s="948">
        <v>0</v>
      </c>
      <c r="D59" s="948">
        <v>0</v>
      </c>
      <c r="E59" s="948">
        <v>0</v>
      </c>
      <c r="F59" s="948">
        <v>0</v>
      </c>
      <c r="G59" s="948">
        <v>0</v>
      </c>
      <c r="H59" s="948">
        <v>-3317022</v>
      </c>
      <c r="I59" s="948">
        <v>0</v>
      </c>
      <c r="J59" s="948">
        <v>2810195.32</v>
      </c>
      <c r="K59" s="948">
        <v>0</v>
      </c>
      <c r="L59" s="970">
        <v>0</v>
      </c>
      <c r="M59" s="970">
        <v>0</v>
      </c>
      <c r="N59" s="970">
        <v>0</v>
      </c>
      <c r="O59" s="948">
        <v>0</v>
      </c>
      <c r="P59" s="948">
        <v>0</v>
      </c>
      <c r="Q59" s="970">
        <v>0</v>
      </c>
      <c r="R59" s="970">
        <v>0</v>
      </c>
      <c r="S59" s="968">
        <v>0</v>
      </c>
      <c r="T59" s="2214">
        <v>0</v>
      </c>
      <c r="U59" s="968">
        <v>-148</v>
      </c>
      <c r="V59" s="947"/>
      <c r="X59" s="946"/>
      <c r="Y59" s="946"/>
      <c r="Z59" s="946"/>
      <c r="AA59" s="947"/>
      <c r="AB59" s="947"/>
      <c r="AC59" s="947"/>
    </row>
    <row r="60" spans="1:29" x14ac:dyDescent="0.2">
      <c r="A60" s="1606" t="s">
        <v>1848</v>
      </c>
      <c r="B60" s="1605">
        <v>0</v>
      </c>
      <c r="C60" s="948">
        <v>0</v>
      </c>
      <c r="D60" s="948">
        <v>0</v>
      </c>
      <c r="E60" s="948">
        <v>0</v>
      </c>
      <c r="F60" s="948">
        <v>0</v>
      </c>
      <c r="G60" s="948">
        <v>0</v>
      </c>
      <c r="H60" s="948">
        <v>4910620</v>
      </c>
      <c r="I60" s="948">
        <v>39867249.759999998</v>
      </c>
      <c r="J60" s="948">
        <v>8481277.6699999999</v>
      </c>
      <c r="K60" s="948">
        <v>0</v>
      </c>
      <c r="L60" s="970">
        <v>0</v>
      </c>
      <c r="M60" s="970">
        <v>0</v>
      </c>
      <c r="N60" s="970">
        <v>0</v>
      </c>
      <c r="O60" s="948">
        <v>0</v>
      </c>
      <c r="P60" s="948">
        <v>0</v>
      </c>
      <c r="Q60" s="970">
        <v>0</v>
      </c>
      <c r="R60" s="970">
        <v>0</v>
      </c>
      <c r="S60" s="968">
        <v>0</v>
      </c>
      <c r="T60" s="2214">
        <v>0</v>
      </c>
      <c r="U60" s="968">
        <v>7</v>
      </c>
      <c r="V60" s="947"/>
      <c r="X60" s="946"/>
      <c r="Y60" s="946"/>
      <c r="Z60" s="946"/>
      <c r="AA60" s="947"/>
      <c r="AB60" s="947"/>
      <c r="AC60" s="947"/>
    </row>
    <row r="61" spans="1:29" ht="13.5" thickBot="1" x14ac:dyDescent="0.25">
      <c r="A61" s="1606" t="s">
        <v>1849</v>
      </c>
      <c r="B61" s="1603">
        <v>-29123.51</v>
      </c>
      <c r="C61" s="943">
        <v>-10546210.67</v>
      </c>
      <c r="D61" s="943">
        <v>0</v>
      </c>
      <c r="E61" s="943">
        <v>0</v>
      </c>
      <c r="F61" s="943">
        <v>0</v>
      </c>
      <c r="G61" s="943">
        <v>0</v>
      </c>
      <c r="H61" s="943">
        <v>-5590955</v>
      </c>
      <c r="I61" s="943">
        <v>0</v>
      </c>
      <c r="J61" s="943">
        <v>-66032.240000000005</v>
      </c>
      <c r="K61" s="943">
        <v>0</v>
      </c>
      <c r="L61" s="970">
        <v>0</v>
      </c>
      <c r="M61" s="970">
        <v>0</v>
      </c>
      <c r="N61" s="970">
        <v>18.54</v>
      </c>
      <c r="O61" s="943">
        <v>0</v>
      </c>
      <c r="P61" s="943">
        <v>0</v>
      </c>
      <c r="Q61" s="970">
        <v>0</v>
      </c>
      <c r="R61" s="970">
        <v>0</v>
      </c>
      <c r="S61" s="968">
        <v>0</v>
      </c>
      <c r="T61" s="2214">
        <v>0</v>
      </c>
      <c r="U61" s="968">
        <v>-6984</v>
      </c>
      <c r="V61" s="947"/>
      <c r="X61" s="946"/>
      <c r="Y61" s="946"/>
      <c r="Z61" s="946"/>
      <c r="AA61" s="947"/>
      <c r="AB61" s="947"/>
      <c r="AC61" s="947"/>
    </row>
    <row r="62" spans="1:29" s="975" customFormat="1" ht="27.75" customHeight="1" thickBot="1" x14ac:dyDescent="0.25">
      <c r="A62" s="971" t="s">
        <v>1850</v>
      </c>
      <c r="B62" s="972">
        <v>53212567.560000025</v>
      </c>
      <c r="C62" s="973">
        <v>282169162.16000003</v>
      </c>
      <c r="D62" s="973">
        <v>70930.430000000051</v>
      </c>
      <c r="E62" s="973">
        <v>19390554.59</v>
      </c>
      <c r="F62" s="973">
        <v>27823760</v>
      </c>
      <c r="G62" s="973">
        <v>193598803.00999996</v>
      </c>
      <c r="H62" s="973">
        <v>121607632</v>
      </c>
      <c r="I62" s="973">
        <v>42242055.290000007</v>
      </c>
      <c r="J62" s="973">
        <v>47386282.980000153</v>
      </c>
      <c r="K62" s="973">
        <v>39290818.359999999</v>
      </c>
      <c r="L62" s="973">
        <v>56816943</v>
      </c>
      <c r="M62" s="973">
        <v>23154055.430000015</v>
      </c>
      <c r="N62" s="973">
        <v>10181067.270000001</v>
      </c>
      <c r="O62" s="973">
        <v>-5035986.0499999961</v>
      </c>
      <c r="P62" s="973">
        <v>-519427.78000000044</v>
      </c>
      <c r="Q62" s="973">
        <v>3833173.9499999993</v>
      </c>
      <c r="R62" s="973">
        <v>141592748</v>
      </c>
      <c r="S62" s="974">
        <v>95605961</v>
      </c>
      <c r="T62" s="2215">
        <v>98589156.98999995</v>
      </c>
      <c r="U62" s="974">
        <v>227860</v>
      </c>
      <c r="X62" s="976"/>
      <c r="Y62" s="976"/>
      <c r="Z62" s="976"/>
      <c r="AA62" s="977"/>
      <c r="AB62" s="977"/>
      <c r="AC62" s="977"/>
    </row>
    <row r="63" spans="1:29" ht="13.5" thickBot="1" x14ac:dyDescent="0.25">
      <c r="A63" s="1606" t="s">
        <v>1851</v>
      </c>
      <c r="B63" s="1603">
        <v>-10376401.029999999</v>
      </c>
      <c r="C63" s="943">
        <v>0</v>
      </c>
      <c r="D63" s="943">
        <v>-265.74</v>
      </c>
      <c r="E63" s="943">
        <v>-8204834.79</v>
      </c>
      <c r="F63" s="943">
        <v>-9615693</v>
      </c>
      <c r="G63" s="943">
        <v>-26169388.109999999</v>
      </c>
      <c r="H63" s="943">
        <v>-46417322</v>
      </c>
      <c r="I63" s="943">
        <v>-26341743.260000002</v>
      </c>
      <c r="J63" s="943">
        <v>-9527298.4299999997</v>
      </c>
      <c r="K63" s="943">
        <v>-24261132.170000002</v>
      </c>
      <c r="L63" s="970">
        <v>-35376622</v>
      </c>
      <c r="M63" s="970">
        <v>-17487697.579999998</v>
      </c>
      <c r="N63" s="970">
        <v>-6248259.0800000001</v>
      </c>
      <c r="O63" s="943">
        <v>0</v>
      </c>
      <c r="P63" s="943">
        <v>-1366931.29</v>
      </c>
      <c r="Q63" s="970">
        <v>-8799948.1600000001</v>
      </c>
      <c r="R63" s="970">
        <v>-64582033</v>
      </c>
      <c r="S63" s="968">
        <v>-17932426</v>
      </c>
      <c r="T63" s="2214">
        <v>-61162977</v>
      </c>
      <c r="U63" s="968">
        <v>-793365</v>
      </c>
      <c r="X63" s="946"/>
      <c r="Y63" s="946"/>
      <c r="Z63" s="946"/>
      <c r="AA63" s="947"/>
      <c r="AB63" s="947"/>
      <c r="AC63" s="947"/>
    </row>
    <row r="64" spans="1:29" s="975" customFormat="1" ht="13.5" thickBot="1" x14ac:dyDescent="0.25">
      <c r="A64" s="971" t="s">
        <v>1852</v>
      </c>
      <c r="B64" s="972">
        <v>42836166.530000024</v>
      </c>
      <c r="C64" s="973">
        <v>282169162.16000003</v>
      </c>
      <c r="D64" s="973">
        <v>70664.690000000046</v>
      </c>
      <c r="E64" s="973">
        <v>11185719.800000001</v>
      </c>
      <c r="F64" s="973">
        <v>18208067</v>
      </c>
      <c r="G64" s="973">
        <v>167429414.89999998</v>
      </c>
      <c r="H64" s="973">
        <v>75190310</v>
      </c>
      <c r="I64" s="973">
        <v>15900312.030000005</v>
      </c>
      <c r="J64" s="973">
        <v>37858984.550000153</v>
      </c>
      <c r="K64" s="973">
        <v>15029686.189999998</v>
      </c>
      <c r="L64" s="973">
        <v>21440321</v>
      </c>
      <c r="M64" s="973">
        <v>5666357.8500000164</v>
      </c>
      <c r="N64" s="973">
        <v>3932808.1900000013</v>
      </c>
      <c r="O64" s="973">
        <v>-5035986.0499999961</v>
      </c>
      <c r="P64" s="973">
        <v>-1886359.0700000005</v>
      </c>
      <c r="Q64" s="973">
        <v>-4966774.2100000009</v>
      </c>
      <c r="R64" s="973">
        <v>77010715</v>
      </c>
      <c r="S64" s="974">
        <v>77673535</v>
      </c>
      <c r="T64" s="2215">
        <v>37426179.98999995</v>
      </c>
      <c r="U64" s="974">
        <v>-565505</v>
      </c>
      <c r="X64" s="976"/>
      <c r="Y64" s="976"/>
      <c r="Z64" s="976"/>
      <c r="AA64" s="977"/>
      <c r="AB64" s="977"/>
      <c r="AC64" s="977"/>
    </row>
    <row r="65" spans="1:29" ht="13.5" thickBot="1" x14ac:dyDescent="0.25">
      <c r="A65" s="1606" t="s">
        <v>1853</v>
      </c>
      <c r="B65" s="1605">
        <v>-10709041.630000001</v>
      </c>
      <c r="C65" s="948">
        <v>-75045526.930000007</v>
      </c>
      <c r="D65" s="948">
        <v>0</v>
      </c>
      <c r="E65" s="948">
        <v>0</v>
      </c>
      <c r="F65" s="948">
        <v>0</v>
      </c>
      <c r="G65" s="948">
        <v>-35858343.68</v>
      </c>
      <c r="H65" s="948">
        <v>-17012179</v>
      </c>
      <c r="I65" s="948">
        <v>0</v>
      </c>
      <c r="J65" s="948">
        <v>-16387230.68</v>
      </c>
      <c r="K65" s="948">
        <v>-4919965.8899999997</v>
      </c>
      <c r="L65" s="970">
        <v>-6003290</v>
      </c>
      <c r="M65" s="970">
        <v>0</v>
      </c>
      <c r="N65" s="970">
        <v>0</v>
      </c>
      <c r="O65" s="948">
        <v>0</v>
      </c>
      <c r="P65" s="948">
        <v>0</v>
      </c>
      <c r="Q65" s="970">
        <v>-405395</v>
      </c>
      <c r="R65" s="970">
        <v>0</v>
      </c>
      <c r="S65" s="968">
        <v>-14000000</v>
      </c>
      <c r="T65" s="2214">
        <v>0</v>
      </c>
      <c r="U65" s="968">
        <v>0</v>
      </c>
      <c r="X65" s="946"/>
      <c r="Y65" s="946"/>
      <c r="Z65" s="946"/>
      <c r="AA65" s="947"/>
      <c r="AB65" s="947"/>
      <c r="AC65" s="947"/>
    </row>
    <row r="66" spans="1:29" s="975" customFormat="1" ht="15" customHeight="1" thickBot="1" x14ac:dyDescent="0.25">
      <c r="A66" s="985" t="s">
        <v>1854</v>
      </c>
      <c r="B66" s="972">
        <v>32127124.900000021</v>
      </c>
      <c r="C66" s="973">
        <v>207123635.23000002</v>
      </c>
      <c r="D66" s="973">
        <v>70664.690000000046</v>
      </c>
      <c r="E66" s="973">
        <v>11185719.800000001</v>
      </c>
      <c r="F66" s="973">
        <v>18208067</v>
      </c>
      <c r="G66" s="973">
        <v>131571071.21999997</v>
      </c>
      <c r="H66" s="973">
        <v>58178131</v>
      </c>
      <c r="I66" s="973">
        <v>15900312.030000005</v>
      </c>
      <c r="J66" s="973">
        <v>21471753.870000154</v>
      </c>
      <c r="K66" s="973">
        <v>10109720.299999997</v>
      </c>
      <c r="L66" s="973">
        <v>15437031</v>
      </c>
      <c r="M66" s="973">
        <v>5666357.8500000164</v>
      </c>
      <c r="N66" s="973">
        <v>3932808.1900000013</v>
      </c>
      <c r="O66" s="973">
        <v>-5035986.0499999961</v>
      </c>
      <c r="P66" s="973">
        <v>-1886359.0700000005</v>
      </c>
      <c r="Q66" s="973">
        <v>-5372169.2100000009</v>
      </c>
      <c r="R66" s="973">
        <v>77010715</v>
      </c>
      <c r="S66" s="974">
        <v>63673535</v>
      </c>
      <c r="T66" s="2215">
        <v>37426179.98999995</v>
      </c>
      <c r="U66" s="974">
        <v>-565505</v>
      </c>
      <c r="X66" s="976"/>
      <c r="Y66" s="976"/>
      <c r="Z66" s="976"/>
      <c r="AA66" s="977"/>
      <c r="AB66" s="977"/>
      <c r="AC66" s="977"/>
    </row>
    <row r="67" spans="1:29" ht="6" customHeight="1" x14ac:dyDescent="0.2">
      <c r="A67" s="957"/>
      <c r="B67" s="986"/>
      <c r="C67" s="986"/>
      <c r="D67" s="986"/>
      <c r="E67" s="986"/>
      <c r="F67" s="986"/>
      <c r="G67" s="986"/>
      <c r="H67" s="986"/>
      <c r="I67" s="986"/>
      <c r="J67" s="986"/>
      <c r="K67" s="986"/>
      <c r="L67" s="986"/>
      <c r="M67" s="986"/>
      <c r="N67" s="986"/>
      <c r="O67" s="986"/>
      <c r="P67" s="986"/>
      <c r="Q67" s="986"/>
      <c r="R67" s="986"/>
      <c r="S67" s="986"/>
      <c r="T67" s="986"/>
      <c r="U67" s="986"/>
    </row>
    <row r="68" spans="1:29" x14ac:dyDescent="0.2">
      <c r="A68" s="958" t="s">
        <v>1830</v>
      </c>
      <c r="B68" s="945"/>
      <c r="C68" s="945"/>
      <c r="D68" s="945"/>
      <c r="E68" s="945"/>
      <c r="F68" s="945"/>
      <c r="G68" s="945"/>
      <c r="H68" s="945"/>
      <c r="I68" s="945"/>
      <c r="J68" s="945"/>
      <c r="K68" s="945"/>
      <c r="L68" s="945"/>
      <c r="M68" s="945"/>
      <c r="N68" s="945"/>
      <c r="O68" s="946"/>
      <c r="P68" s="946"/>
      <c r="Q68" s="946"/>
      <c r="R68" s="946"/>
      <c r="S68" s="946"/>
      <c r="T68" s="946"/>
    </row>
    <row r="69" spans="1:29" x14ac:dyDescent="0.2">
      <c r="B69" s="987"/>
      <c r="C69" s="987"/>
      <c r="D69" s="987"/>
      <c r="E69" s="987"/>
      <c r="F69" s="987"/>
      <c r="G69" s="987"/>
      <c r="H69" s="987"/>
      <c r="I69" s="987"/>
      <c r="J69" s="987"/>
      <c r="K69" s="987"/>
      <c r="L69" s="1318"/>
      <c r="M69" s="987"/>
      <c r="N69" s="1318"/>
      <c r="O69" s="1318"/>
      <c r="P69" s="1318"/>
      <c r="Q69" s="1318"/>
      <c r="R69" s="987"/>
      <c r="S69" s="987"/>
      <c r="T69" s="1318"/>
      <c r="U69" s="1318"/>
      <c r="V69" s="1318"/>
    </row>
    <row r="70" spans="1:29" x14ac:dyDescent="0.2">
      <c r="B70" s="1319"/>
      <c r="C70" s="1319"/>
      <c r="D70" s="1319"/>
      <c r="E70" s="1319"/>
      <c r="F70" s="1319"/>
      <c r="G70" s="1319"/>
      <c r="H70" s="1319"/>
      <c r="I70" s="1319"/>
      <c r="J70" s="1319"/>
      <c r="K70" s="1319"/>
      <c r="L70" s="1319"/>
      <c r="M70" s="1319"/>
      <c r="N70" s="1319"/>
      <c r="O70" s="1319"/>
      <c r="P70" s="1319"/>
      <c r="Q70" s="1319"/>
      <c r="R70" s="1319"/>
      <c r="S70" s="1319"/>
      <c r="T70" s="1319"/>
      <c r="U70" s="1319"/>
      <c r="V70" s="946"/>
    </row>
    <row r="71" spans="1:29" x14ac:dyDescent="0.2">
      <c r="B71" s="1318"/>
      <c r="C71" s="1318"/>
      <c r="D71" s="1318"/>
      <c r="E71" s="1318"/>
      <c r="F71" s="1318"/>
      <c r="G71" s="1318"/>
      <c r="H71" s="1318"/>
      <c r="I71" s="1318"/>
      <c r="J71" s="1318"/>
      <c r="K71" s="1318"/>
      <c r="L71" s="1318"/>
      <c r="M71" s="1318"/>
      <c r="N71" s="1318"/>
      <c r="O71" s="1318"/>
      <c r="P71" s="1318"/>
      <c r="Q71" s="1318"/>
      <c r="R71" s="1318"/>
      <c r="S71" s="1318"/>
      <c r="T71" s="1318"/>
      <c r="U71" s="1318"/>
      <c r="V71" s="1318"/>
    </row>
    <row r="72" spans="1:29" ht="15" x14ac:dyDescent="0.25">
      <c r="V72" s="1320"/>
      <c r="W72" s="988"/>
    </row>
    <row r="73" spans="1:29" ht="15" x14ac:dyDescent="0.25">
      <c r="B73" s="988"/>
      <c r="G73" s="989"/>
      <c r="H73" s="989"/>
      <c r="I73" s="989"/>
      <c r="K73" s="989"/>
      <c r="T73" s="989"/>
      <c r="U73" s="989"/>
    </row>
    <row r="74" spans="1:29" ht="15" x14ac:dyDescent="0.25">
      <c r="B74" s="988"/>
      <c r="G74" s="989"/>
      <c r="H74" s="989"/>
      <c r="I74" s="989"/>
      <c r="K74" s="989"/>
      <c r="T74" s="989"/>
      <c r="U74" s="989"/>
    </row>
    <row r="75" spans="1:29" ht="15" x14ac:dyDescent="0.25">
      <c r="B75" s="988"/>
      <c r="T75" s="988"/>
      <c r="U75" s="988"/>
    </row>
    <row r="76" spans="1:29" ht="15" x14ac:dyDescent="0.25">
      <c r="B76" s="988"/>
      <c r="T76" s="988"/>
      <c r="U76" s="988"/>
    </row>
    <row r="77" spans="1:29" ht="15" x14ac:dyDescent="0.25">
      <c r="B77" s="988"/>
      <c r="G77" s="989"/>
      <c r="H77" s="989"/>
      <c r="I77" s="989"/>
      <c r="K77" s="989"/>
      <c r="T77" s="989"/>
      <c r="U77" s="989"/>
    </row>
    <row r="78" spans="1:29" ht="15" x14ac:dyDescent="0.25">
      <c r="B78" s="988"/>
      <c r="G78" s="990"/>
      <c r="H78" s="990"/>
      <c r="I78" s="990"/>
      <c r="K78" s="990"/>
      <c r="T78" s="990"/>
      <c r="U78" s="990"/>
    </row>
    <row r="79" spans="1:29" ht="15" x14ac:dyDescent="0.25">
      <c r="B79" s="988"/>
      <c r="T79" s="988"/>
      <c r="U79" s="988"/>
    </row>
    <row r="80" spans="1:29" ht="15" x14ac:dyDescent="0.25">
      <c r="B80" s="988"/>
      <c r="T80" s="988"/>
      <c r="U80" s="988"/>
    </row>
    <row r="81" spans="2:21" x14ac:dyDescent="0.2">
      <c r="B81" s="989"/>
      <c r="G81" s="989"/>
      <c r="H81" s="989"/>
      <c r="I81" s="989"/>
      <c r="K81" s="989"/>
      <c r="T81" s="989"/>
      <c r="U81" s="989"/>
    </row>
    <row r="82" spans="2:21" ht="15" x14ac:dyDescent="0.25">
      <c r="B82" s="988"/>
      <c r="G82" s="988"/>
      <c r="H82" s="988"/>
      <c r="I82" s="988"/>
      <c r="K82" s="988"/>
      <c r="T82" s="988"/>
      <c r="U82" s="988"/>
    </row>
    <row r="83" spans="2:21" ht="15" x14ac:dyDescent="0.25">
      <c r="B83" s="988"/>
      <c r="G83" s="988"/>
      <c r="H83" s="988"/>
      <c r="I83" s="988"/>
      <c r="K83" s="988"/>
      <c r="T83" s="988"/>
      <c r="U83" s="988"/>
    </row>
    <row r="84" spans="2:21" ht="15" x14ac:dyDescent="0.25">
      <c r="B84" s="988"/>
      <c r="G84" s="988"/>
      <c r="H84" s="988"/>
      <c r="I84" s="988"/>
      <c r="K84" s="988"/>
      <c r="T84" s="988"/>
      <c r="U84" s="988"/>
    </row>
    <row r="85" spans="2:21" x14ac:dyDescent="0.2">
      <c r="B85" s="989"/>
      <c r="G85" s="989"/>
      <c r="H85" s="989"/>
      <c r="I85" s="989"/>
      <c r="K85" s="989"/>
      <c r="T85" s="989"/>
      <c r="U85" s="989"/>
    </row>
    <row r="86" spans="2:21" x14ac:dyDescent="0.2">
      <c r="B86" s="989"/>
      <c r="G86" s="989"/>
      <c r="H86" s="989"/>
      <c r="I86" s="989"/>
      <c r="K86" s="989"/>
      <c r="T86" s="989"/>
      <c r="U86" s="989"/>
    </row>
    <row r="87" spans="2:21" ht="15" x14ac:dyDescent="0.25">
      <c r="B87" s="988"/>
      <c r="G87" s="988"/>
      <c r="H87" s="988"/>
      <c r="I87" s="988"/>
      <c r="K87" s="988"/>
      <c r="T87" s="988"/>
    </row>
    <row r="88" spans="2:21" ht="15" x14ac:dyDescent="0.25">
      <c r="B88" s="988"/>
      <c r="G88" s="988"/>
      <c r="H88" s="988"/>
      <c r="I88" s="988"/>
      <c r="K88" s="988"/>
      <c r="T88" s="988"/>
    </row>
    <row r="89" spans="2:21" ht="15" x14ac:dyDescent="0.25">
      <c r="B89" s="988"/>
      <c r="G89" s="988"/>
      <c r="H89" s="988"/>
      <c r="I89" s="988"/>
      <c r="K89" s="988"/>
      <c r="T89" s="988"/>
    </row>
    <row r="90" spans="2:21" ht="15" x14ac:dyDescent="0.25">
      <c r="B90" s="988"/>
      <c r="G90" s="988"/>
      <c r="H90" s="988"/>
      <c r="I90" s="988"/>
      <c r="K90" s="988"/>
      <c r="T90" s="988"/>
    </row>
    <row r="91" spans="2:21" x14ac:dyDescent="0.2">
      <c r="B91" s="989"/>
      <c r="G91" s="989"/>
      <c r="H91" s="989"/>
      <c r="I91" s="989"/>
      <c r="K91" s="989"/>
      <c r="T91" s="989"/>
      <c r="U91" s="989"/>
    </row>
    <row r="92" spans="2:21" ht="15" x14ac:dyDescent="0.25">
      <c r="B92" s="988"/>
      <c r="G92" s="988"/>
      <c r="H92" s="988"/>
      <c r="I92" s="988"/>
      <c r="K92" s="988"/>
      <c r="T92" s="988"/>
      <c r="U92" s="988"/>
    </row>
    <row r="93" spans="2:21" x14ac:dyDescent="0.2">
      <c r="B93" s="989"/>
      <c r="G93" s="989"/>
      <c r="H93" s="989"/>
      <c r="I93" s="989"/>
      <c r="K93" s="989"/>
      <c r="T93" s="989"/>
      <c r="U93" s="989"/>
    </row>
    <row r="94" spans="2:21" ht="15" x14ac:dyDescent="0.25">
      <c r="B94" s="988"/>
      <c r="G94" s="988"/>
      <c r="H94" s="988"/>
      <c r="I94" s="988"/>
      <c r="K94" s="988"/>
      <c r="T94" s="988"/>
      <c r="U94" s="988"/>
    </row>
    <row r="95" spans="2:21" x14ac:dyDescent="0.2">
      <c r="B95" s="989"/>
      <c r="G95" s="989"/>
      <c r="H95" s="989"/>
      <c r="I95" s="989"/>
      <c r="K95" s="989"/>
      <c r="T95" s="989"/>
      <c r="U95" s="989"/>
    </row>
    <row r="96" spans="2:21" x14ac:dyDescent="0.2">
      <c r="F96" s="947"/>
    </row>
  </sheetData>
  <mergeCells count="8">
    <mergeCell ref="A40:A41"/>
    <mergeCell ref="B40:S40"/>
    <mergeCell ref="A1:K2"/>
    <mergeCell ref="A3:K3"/>
    <mergeCell ref="A4:K4"/>
    <mergeCell ref="A36:U36"/>
    <mergeCell ref="A37:U37"/>
    <mergeCell ref="A38:U38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6"/>
  <sheetViews>
    <sheetView showGridLines="0" workbookViewId="0">
      <selection activeCell="C26" sqref="C26"/>
    </sheetView>
  </sheetViews>
  <sheetFormatPr baseColWidth="10" defaultColWidth="13.7109375" defaultRowHeight="12.75" x14ac:dyDescent="0.2"/>
  <cols>
    <col min="1" max="1" width="55" style="849" customWidth="1"/>
    <col min="2" max="2" width="14.5703125" style="849" customWidth="1"/>
    <col min="3" max="3" width="17.5703125" style="849" bestFit="1" customWidth="1"/>
    <col min="4" max="4" width="14.5703125" style="849" customWidth="1"/>
    <col min="5" max="5" width="17" style="849" customWidth="1"/>
    <col min="6" max="7" width="17.5703125" style="849" bestFit="1" customWidth="1"/>
    <col min="8" max="8" width="17.5703125" style="849" customWidth="1"/>
    <col min="9" max="9" width="13.85546875" style="849" customWidth="1"/>
    <col min="10" max="10" width="14.5703125" style="849" customWidth="1"/>
    <col min="11" max="11" width="16.42578125" style="849" bestFit="1" customWidth="1"/>
    <col min="12" max="12" width="17" style="849" bestFit="1" customWidth="1"/>
    <col min="13" max="13" width="16" style="849" bestFit="1" customWidth="1"/>
    <col min="14" max="14" width="16.28515625" style="849" bestFit="1" customWidth="1"/>
    <col min="15" max="15" width="15.85546875" style="849" customWidth="1"/>
    <col min="16" max="16" width="16.5703125" style="849" bestFit="1" customWidth="1"/>
    <col min="17" max="17" width="16.5703125" style="849" customWidth="1"/>
    <col min="18" max="18" width="16.5703125" style="849" bestFit="1" customWidth="1"/>
    <col min="19" max="19" width="15.42578125" style="849" bestFit="1" customWidth="1"/>
    <col min="20" max="20" width="14.28515625" style="849" bestFit="1" customWidth="1"/>
    <col min="21" max="21" width="17.5703125" style="849" bestFit="1" customWidth="1"/>
    <col min="22" max="16384" width="13.7109375" style="849"/>
  </cols>
  <sheetData>
    <row r="1" spans="1:22" ht="7.5" customHeight="1" x14ac:dyDescent="0.2">
      <c r="A1" s="991"/>
      <c r="B1" s="991"/>
      <c r="C1" s="991"/>
      <c r="D1" s="991"/>
      <c r="E1" s="991"/>
      <c r="F1" s="991"/>
      <c r="G1" s="991"/>
      <c r="H1" s="991"/>
      <c r="I1" s="991"/>
      <c r="J1" s="991"/>
      <c r="K1" s="884"/>
    </row>
    <row r="2" spans="1:22" ht="15.75" customHeight="1" x14ac:dyDescent="0.2">
      <c r="A2" s="1896" t="s">
        <v>1866</v>
      </c>
      <c r="B2" s="1896"/>
      <c r="C2" s="1896"/>
      <c r="D2" s="1896"/>
      <c r="E2" s="1896"/>
      <c r="F2" s="1896"/>
      <c r="G2" s="1896"/>
      <c r="H2" s="1896"/>
      <c r="I2" s="1896"/>
      <c r="J2" s="1896"/>
      <c r="K2" s="1896"/>
      <c r="L2" s="1896"/>
      <c r="M2" s="1896"/>
      <c r="N2" s="1896"/>
      <c r="O2" s="1896"/>
      <c r="P2" s="1896"/>
      <c r="Q2" s="1896"/>
      <c r="R2" s="1896"/>
      <c r="S2" s="1896"/>
      <c r="T2" s="1896"/>
      <c r="U2" s="1896"/>
      <c r="V2" s="1896"/>
    </row>
    <row r="3" spans="1:22" ht="15.75" customHeight="1" x14ac:dyDescent="0.25">
      <c r="A3" s="1870" t="s">
        <v>2414</v>
      </c>
      <c r="B3" s="1870"/>
      <c r="C3" s="1870"/>
      <c r="D3" s="1870"/>
      <c r="E3" s="1870"/>
      <c r="F3" s="1870"/>
      <c r="G3" s="1870"/>
      <c r="H3" s="1870"/>
      <c r="I3" s="1870"/>
      <c r="J3" s="1870"/>
      <c r="K3" s="1870"/>
      <c r="L3" s="1870"/>
      <c r="M3" s="1870"/>
      <c r="N3" s="1870"/>
      <c r="O3" s="1870"/>
      <c r="P3" s="1870"/>
      <c r="Q3" s="1870"/>
      <c r="R3" s="1870"/>
      <c r="S3" s="1870"/>
      <c r="T3" s="1870"/>
      <c r="U3" s="1870"/>
      <c r="V3" s="1870"/>
    </row>
    <row r="4" spans="1:22" ht="15.75" customHeight="1" thickBot="1" x14ac:dyDescent="0.3">
      <c r="A4" s="1897" t="s">
        <v>958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  <c r="Q4" s="1897"/>
      <c r="R4" s="1897"/>
      <c r="S4" s="1897"/>
      <c r="T4" s="1897"/>
      <c r="U4" s="1897"/>
      <c r="V4" s="1897"/>
    </row>
    <row r="5" spans="1:22" ht="5.25" customHeight="1" thickBot="1" x14ac:dyDescent="0.25">
      <c r="A5" s="992"/>
      <c r="B5" s="993"/>
      <c r="C5" s="993"/>
      <c r="D5" s="993"/>
      <c r="E5" s="993"/>
      <c r="F5" s="993"/>
      <c r="G5" s="993"/>
      <c r="H5" s="993"/>
      <c r="I5" s="993"/>
      <c r="J5" s="993"/>
      <c r="K5" s="993"/>
      <c r="L5" s="993"/>
      <c r="M5" s="993"/>
      <c r="N5" s="993"/>
      <c r="O5" s="993"/>
      <c r="P5" s="993"/>
      <c r="Q5" s="993"/>
      <c r="R5" s="993"/>
      <c r="S5" s="993"/>
      <c r="T5" s="993"/>
      <c r="U5" s="993"/>
      <c r="V5" s="993"/>
    </row>
    <row r="6" spans="1:22" ht="60" customHeight="1" thickBot="1" x14ac:dyDescent="0.25">
      <c r="A6" s="1898" t="s">
        <v>1867</v>
      </c>
      <c r="B6" s="1879" t="s">
        <v>1820</v>
      </c>
      <c r="C6" s="1880"/>
      <c r="D6" s="1880"/>
      <c r="E6" s="1880"/>
      <c r="F6" s="1880"/>
      <c r="G6" s="1880"/>
      <c r="H6" s="1880"/>
      <c r="I6" s="1880"/>
      <c r="J6" s="1880"/>
      <c r="K6" s="1880"/>
      <c r="L6" s="1882" t="s">
        <v>1821</v>
      </c>
      <c r="M6" s="1883"/>
      <c r="N6" s="1884"/>
      <c r="O6" s="1885" t="s">
        <v>1822</v>
      </c>
      <c r="P6" s="1886"/>
      <c r="Q6" s="1887"/>
      <c r="R6" s="1879" t="s">
        <v>1823</v>
      </c>
      <c r="S6" s="1880"/>
      <c r="T6" s="1881"/>
      <c r="U6" s="1879" t="s">
        <v>1824</v>
      </c>
      <c r="V6" s="1880"/>
    </row>
    <row r="7" spans="1:22" ht="20.25" customHeight="1" thickBot="1" x14ac:dyDescent="0.25">
      <c r="A7" s="1899"/>
      <c r="B7" s="1537" t="s">
        <v>658</v>
      </c>
      <c r="C7" s="1538" t="s">
        <v>1825</v>
      </c>
      <c r="D7" s="1538" t="s">
        <v>661</v>
      </c>
      <c r="E7" s="1538" t="s">
        <v>629</v>
      </c>
      <c r="F7" s="1538" t="s">
        <v>742</v>
      </c>
      <c r="G7" s="1538" t="s">
        <v>664</v>
      </c>
      <c r="H7" s="1538" t="s">
        <v>665</v>
      </c>
      <c r="I7" s="1538" t="s">
        <v>666</v>
      </c>
      <c r="J7" s="1538" t="s">
        <v>662</v>
      </c>
      <c r="K7" s="1328" t="s">
        <v>2415</v>
      </c>
      <c r="L7" s="1569" t="s">
        <v>667</v>
      </c>
      <c r="M7" s="1536" t="s">
        <v>668</v>
      </c>
      <c r="N7" s="1536" t="s">
        <v>669</v>
      </c>
      <c r="O7" s="1569" t="s">
        <v>670</v>
      </c>
      <c r="P7" s="1536" t="s">
        <v>1222</v>
      </c>
      <c r="Q7" s="854" t="s">
        <v>2077</v>
      </c>
      <c r="R7" s="1536" t="s">
        <v>671</v>
      </c>
      <c r="S7" s="1536" t="s">
        <v>672</v>
      </c>
      <c r="T7" s="854" t="s">
        <v>673</v>
      </c>
      <c r="U7" s="1536" t="s">
        <v>679</v>
      </c>
      <c r="V7" s="854" t="s">
        <v>674</v>
      </c>
    </row>
    <row r="8" spans="1:22" x14ac:dyDescent="0.2">
      <c r="A8" s="967" t="s">
        <v>1832</v>
      </c>
      <c r="B8" s="1611">
        <v>0</v>
      </c>
      <c r="C8" s="995">
        <v>266154383.28</v>
      </c>
      <c r="D8" s="995">
        <v>362657376.19999999</v>
      </c>
      <c r="E8" s="987">
        <v>83230091.75</v>
      </c>
      <c r="F8" s="995">
        <v>437861299.60000002</v>
      </c>
      <c r="G8" s="995">
        <v>62433166.640000001</v>
      </c>
      <c r="H8" s="995">
        <v>682516781.33000004</v>
      </c>
      <c r="I8" s="995">
        <v>511924.68</v>
      </c>
      <c r="J8" s="995">
        <v>27192975.809999999</v>
      </c>
      <c r="K8" s="995">
        <v>158092167.63</v>
      </c>
      <c r="L8" s="1611">
        <v>0</v>
      </c>
      <c r="M8" s="995">
        <v>49650045</v>
      </c>
      <c r="N8" s="995">
        <v>1060128.75</v>
      </c>
      <c r="O8" s="1612">
        <v>541838471.70000005</v>
      </c>
      <c r="P8" s="994">
        <v>345921183.63</v>
      </c>
      <c r="Q8" s="994">
        <v>0</v>
      </c>
      <c r="R8" s="1612">
        <v>9283583.1999999993</v>
      </c>
      <c r="S8" s="994">
        <v>11770360</v>
      </c>
      <c r="T8" s="997">
        <v>2950949.76</v>
      </c>
      <c r="U8" s="994">
        <v>47349875.25</v>
      </c>
      <c r="V8" s="997">
        <v>72062709</v>
      </c>
    </row>
    <row r="9" spans="1:22" ht="13.5" thickBot="1" x14ac:dyDescent="0.25">
      <c r="A9" s="969" t="s">
        <v>1833</v>
      </c>
      <c r="B9" s="1611">
        <v>0</v>
      </c>
      <c r="C9" s="995">
        <v>-175685781.56</v>
      </c>
      <c r="D9" s="995">
        <v>-245931200.80000001</v>
      </c>
      <c r="E9" s="998">
        <v>-54034442.659999996</v>
      </c>
      <c r="F9" s="995">
        <v>-309008658.10000002</v>
      </c>
      <c r="G9" s="995">
        <v>-36628146.719999999</v>
      </c>
      <c r="H9" s="995">
        <v>-535410129.19999999</v>
      </c>
      <c r="I9" s="995">
        <v>0</v>
      </c>
      <c r="J9" s="995">
        <v>-21279105.030000001</v>
      </c>
      <c r="K9" s="995">
        <v>-97552583.819999993</v>
      </c>
      <c r="L9" s="1611">
        <v>0</v>
      </c>
      <c r="M9" s="995">
        <v>-23802669</v>
      </c>
      <c r="N9" s="995">
        <v>0</v>
      </c>
      <c r="O9" s="1611">
        <v>-518940065.52999997</v>
      </c>
      <c r="P9" s="995">
        <v>-248489289.30000001</v>
      </c>
      <c r="Q9" s="995">
        <v>-6882946.25</v>
      </c>
      <c r="R9" s="1611">
        <v>0</v>
      </c>
      <c r="S9" s="995">
        <v>-8247004</v>
      </c>
      <c r="T9" s="996">
        <v>0</v>
      </c>
      <c r="U9" s="995">
        <v>-52214698.729999997</v>
      </c>
      <c r="V9" s="996">
        <v>-56924052</v>
      </c>
    </row>
    <row r="10" spans="1:22" s="975" customFormat="1" ht="13.5" thickBot="1" x14ac:dyDescent="0.25">
      <c r="A10" s="971" t="s">
        <v>1834</v>
      </c>
      <c r="B10" s="999">
        <v>0</v>
      </c>
      <c r="C10" s="1000">
        <v>90468601.719999999</v>
      </c>
      <c r="D10" s="1000">
        <v>116726175.39999998</v>
      </c>
      <c r="E10" s="1000">
        <v>29195649.090000004</v>
      </c>
      <c r="F10" s="1000">
        <v>128852641.5</v>
      </c>
      <c r="G10" s="1000">
        <v>25805019.920000002</v>
      </c>
      <c r="H10" s="1000">
        <v>147106652.13000005</v>
      </c>
      <c r="I10" s="1000">
        <v>511924.68</v>
      </c>
      <c r="J10" s="1000">
        <v>5913870.7799999975</v>
      </c>
      <c r="K10" s="1000">
        <v>60539583.810000002</v>
      </c>
      <c r="L10" s="999">
        <v>0</v>
      </c>
      <c r="M10" s="1000">
        <v>25847376</v>
      </c>
      <c r="N10" s="1000">
        <v>1060128.75</v>
      </c>
      <c r="O10" s="999">
        <v>22898406.170000076</v>
      </c>
      <c r="P10" s="1000">
        <v>97431894.329999983</v>
      </c>
      <c r="Q10" s="1000">
        <v>-6882946.25</v>
      </c>
      <c r="R10" s="999">
        <v>9283583.1999999993</v>
      </c>
      <c r="S10" s="1000">
        <v>3523356</v>
      </c>
      <c r="T10" s="1001">
        <v>2950949.76</v>
      </c>
      <c r="U10" s="1000">
        <v>-4864823.4799999967</v>
      </c>
      <c r="V10" s="1001">
        <v>15138657</v>
      </c>
    </row>
    <row r="11" spans="1:22" x14ac:dyDescent="0.2">
      <c r="A11" s="1606" t="s">
        <v>1835</v>
      </c>
      <c r="B11" s="1613">
        <v>-301225.95</v>
      </c>
      <c r="C11" s="987">
        <v>-77481558.790000007</v>
      </c>
      <c r="D11" s="987">
        <v>-61019557.200000003</v>
      </c>
      <c r="E11" s="987">
        <v>-25103780.599999998</v>
      </c>
      <c r="F11" s="987">
        <v>-57913858.270000003</v>
      </c>
      <c r="G11" s="987">
        <v>-20386981.219999999</v>
      </c>
      <c r="H11" s="987">
        <v>-88098167.599999994</v>
      </c>
      <c r="I11" s="987">
        <v>-990473.85</v>
      </c>
      <c r="J11" s="987">
        <v>-1955701.54</v>
      </c>
      <c r="K11" s="987">
        <v>-42149382.439999998</v>
      </c>
      <c r="L11" s="1613">
        <v>-30497.22</v>
      </c>
      <c r="M11" s="987">
        <v>-7857793</v>
      </c>
      <c r="N11" s="987">
        <v>-761739.35</v>
      </c>
      <c r="O11" s="1613">
        <v>-16531520.66</v>
      </c>
      <c r="P11" s="987">
        <v>-49564683.689999998</v>
      </c>
      <c r="Q11" s="987">
        <v>-26701445.93</v>
      </c>
      <c r="R11" s="1613">
        <v>-6570572.1200000001</v>
      </c>
      <c r="S11" s="987">
        <v>-2328217</v>
      </c>
      <c r="T11" s="1002">
        <v>-1601841.1</v>
      </c>
      <c r="U11" s="987">
        <v>-20564197.07</v>
      </c>
      <c r="V11" s="1002">
        <v>-7805284</v>
      </c>
    </row>
    <row r="12" spans="1:22" x14ac:dyDescent="0.2">
      <c r="A12" s="1606" t="s">
        <v>1836</v>
      </c>
      <c r="B12" s="1611">
        <v>-301225.95</v>
      </c>
      <c r="C12" s="995">
        <v>-22684279.48</v>
      </c>
      <c r="D12" s="995">
        <v>-43302166.439999998</v>
      </c>
      <c r="E12" s="998">
        <v>-23135934.609999999</v>
      </c>
      <c r="F12" s="995">
        <v>-50650665.030000001</v>
      </c>
      <c r="G12" s="995">
        <v>-12885512.220000001</v>
      </c>
      <c r="H12" s="995">
        <v>-48452894.770000003</v>
      </c>
      <c r="I12" s="995">
        <v>-990473.85</v>
      </c>
      <c r="J12" s="995">
        <v>-1887484.66</v>
      </c>
      <c r="K12" s="995">
        <v>-34282610.75</v>
      </c>
      <c r="L12" s="1611">
        <v>-30497.22</v>
      </c>
      <c r="M12" s="995">
        <v>-6759833</v>
      </c>
      <c r="N12" s="1003">
        <v>-761739.35</v>
      </c>
      <c r="O12" s="1611">
        <v>-16531520.66</v>
      </c>
      <c r="P12" s="995">
        <v>-31086880.920000002</v>
      </c>
      <c r="Q12" s="995">
        <v>-26701445.93</v>
      </c>
      <c r="R12" s="1611">
        <v>-6570572.1200000001</v>
      </c>
      <c r="S12" s="995">
        <v>-2328217</v>
      </c>
      <c r="T12" s="996">
        <v>-1601841.1</v>
      </c>
      <c r="U12" s="995">
        <v>-20564197.07</v>
      </c>
      <c r="V12" s="996">
        <v>-7805284</v>
      </c>
    </row>
    <row r="13" spans="1:22" ht="13.5" thickBot="1" x14ac:dyDescent="0.25">
      <c r="A13" s="1606" t="s">
        <v>1837</v>
      </c>
      <c r="B13" s="1611">
        <v>0</v>
      </c>
      <c r="C13" s="995">
        <v>-54797279.310000002</v>
      </c>
      <c r="D13" s="995">
        <v>-17717390.760000002</v>
      </c>
      <c r="E13" s="998">
        <v>-1967845.99</v>
      </c>
      <c r="F13" s="995">
        <v>-7263193.2400000002</v>
      </c>
      <c r="G13" s="995">
        <v>-7501469</v>
      </c>
      <c r="H13" s="995">
        <v>-39645272.829999998</v>
      </c>
      <c r="I13" s="995">
        <v>0</v>
      </c>
      <c r="J13" s="995">
        <v>-68216.88</v>
      </c>
      <c r="K13" s="995">
        <v>-7866771.6900000004</v>
      </c>
      <c r="L13" s="1611">
        <v>0</v>
      </c>
      <c r="M13" s="995">
        <v>-1097960</v>
      </c>
      <c r="N13" s="1003">
        <v>0</v>
      </c>
      <c r="O13" s="1611">
        <v>0</v>
      </c>
      <c r="P13" s="995">
        <v>-18477802.77</v>
      </c>
      <c r="Q13" s="995">
        <v>0</v>
      </c>
      <c r="R13" s="1611">
        <v>0</v>
      </c>
      <c r="S13" s="995">
        <v>0</v>
      </c>
      <c r="T13" s="996">
        <v>0</v>
      </c>
      <c r="U13" s="995">
        <v>0</v>
      </c>
      <c r="V13" s="996">
        <v>0</v>
      </c>
    </row>
    <row r="14" spans="1:22" s="975" customFormat="1" ht="13.5" thickBot="1" x14ac:dyDescent="0.25">
      <c r="A14" s="971" t="s">
        <v>1838</v>
      </c>
      <c r="B14" s="999">
        <v>-301225.95</v>
      </c>
      <c r="C14" s="1000">
        <v>12987042.929999992</v>
      </c>
      <c r="D14" s="1000">
        <v>55706618.199999973</v>
      </c>
      <c r="E14" s="1000">
        <v>4091868.4900000058</v>
      </c>
      <c r="F14" s="1000">
        <v>70938783.229999989</v>
      </c>
      <c r="G14" s="1000">
        <v>5418038.700000003</v>
      </c>
      <c r="H14" s="1000">
        <v>59008484.530000061</v>
      </c>
      <c r="I14" s="1000">
        <v>-478549.17</v>
      </c>
      <c r="J14" s="1000">
        <v>3958169.2399999974</v>
      </c>
      <c r="K14" s="1000">
        <v>18390201.370000005</v>
      </c>
      <c r="L14" s="999">
        <v>-30497.22</v>
      </c>
      <c r="M14" s="1000">
        <v>17989583</v>
      </c>
      <c r="N14" s="1000">
        <v>298389.40000000002</v>
      </c>
      <c r="O14" s="999">
        <v>6366885.5100000761</v>
      </c>
      <c r="P14" s="1000">
        <v>47867210.639999986</v>
      </c>
      <c r="Q14" s="1000">
        <v>-33584392.18</v>
      </c>
      <c r="R14" s="999">
        <v>2713011.0799999991</v>
      </c>
      <c r="S14" s="1000">
        <v>1195139</v>
      </c>
      <c r="T14" s="1001">
        <v>1349108.6599999997</v>
      </c>
      <c r="U14" s="1000">
        <v>-25429020.549999997</v>
      </c>
      <c r="V14" s="1001">
        <v>7333373</v>
      </c>
    </row>
    <row r="15" spans="1:22" x14ac:dyDescent="0.2">
      <c r="A15" s="1606" t="s">
        <v>681</v>
      </c>
      <c r="B15" s="1611">
        <v>6528837.1600000001</v>
      </c>
      <c r="C15" s="995">
        <v>9339661.1899999995</v>
      </c>
      <c r="D15" s="995">
        <v>107045.57</v>
      </c>
      <c r="E15" s="995">
        <v>0</v>
      </c>
      <c r="F15" s="995">
        <v>29038720.550000001</v>
      </c>
      <c r="G15" s="995">
        <v>0</v>
      </c>
      <c r="H15" s="995">
        <v>2345590.36</v>
      </c>
      <c r="I15" s="995">
        <v>522794.37</v>
      </c>
      <c r="J15" s="995">
        <v>238332.57</v>
      </c>
      <c r="K15" s="995">
        <v>6759087.6900000004</v>
      </c>
      <c r="L15" s="1611">
        <v>390000</v>
      </c>
      <c r="M15" s="995">
        <v>345333</v>
      </c>
      <c r="N15" s="995">
        <v>171903.15</v>
      </c>
      <c r="O15" s="1611">
        <v>62758685.380000003</v>
      </c>
      <c r="P15" s="995">
        <v>46432430.759999998</v>
      </c>
      <c r="Q15" s="995">
        <v>0</v>
      </c>
      <c r="R15" s="1611">
        <v>3506409.07</v>
      </c>
      <c r="S15" s="995">
        <v>271227</v>
      </c>
      <c r="T15" s="996">
        <v>12177846.849999998</v>
      </c>
      <c r="U15" s="995">
        <v>1539796.6400000001</v>
      </c>
      <c r="V15" s="996">
        <v>10927940</v>
      </c>
    </row>
    <row r="16" spans="1:22" x14ac:dyDescent="0.2">
      <c r="A16" s="969" t="s">
        <v>1839</v>
      </c>
      <c r="B16" s="1611">
        <v>6523885.7300000004</v>
      </c>
      <c r="C16" s="995">
        <v>0</v>
      </c>
      <c r="D16" s="995">
        <v>0</v>
      </c>
      <c r="E16" s="998">
        <v>0</v>
      </c>
      <c r="F16" s="995">
        <v>0</v>
      </c>
      <c r="G16" s="995">
        <v>0</v>
      </c>
      <c r="H16" s="995">
        <v>0</v>
      </c>
      <c r="I16" s="995">
        <v>9088.64</v>
      </c>
      <c r="J16" s="995">
        <v>0</v>
      </c>
      <c r="K16" s="995">
        <v>0</v>
      </c>
      <c r="L16" s="1611">
        <v>0</v>
      </c>
      <c r="M16" s="995">
        <v>0</v>
      </c>
      <c r="N16" s="1003">
        <v>0</v>
      </c>
      <c r="O16" s="1611">
        <v>0</v>
      </c>
      <c r="P16" s="995">
        <v>0</v>
      </c>
      <c r="Q16" s="995">
        <v>0</v>
      </c>
      <c r="R16" s="1611">
        <v>2978381.13</v>
      </c>
      <c r="S16" s="995">
        <v>141287</v>
      </c>
      <c r="T16" s="996">
        <v>81737.19</v>
      </c>
      <c r="U16" s="995">
        <v>0</v>
      </c>
      <c r="V16" s="996">
        <v>0</v>
      </c>
    </row>
    <row r="17" spans="1:22" x14ac:dyDescent="0.2">
      <c r="A17" s="969" t="s">
        <v>1840</v>
      </c>
      <c r="B17" s="1611">
        <v>0</v>
      </c>
      <c r="C17" s="995">
        <v>9336870.3399999999</v>
      </c>
      <c r="D17" s="995">
        <v>107045.57</v>
      </c>
      <c r="E17" s="987">
        <v>0</v>
      </c>
      <c r="F17" s="995">
        <v>29030322.550000001</v>
      </c>
      <c r="G17" s="995">
        <v>0</v>
      </c>
      <c r="H17" s="995">
        <v>2345590.36</v>
      </c>
      <c r="I17" s="995">
        <v>509981.54</v>
      </c>
      <c r="J17" s="995">
        <v>238332.57</v>
      </c>
      <c r="K17" s="995">
        <v>4505686.99</v>
      </c>
      <c r="L17" s="1611">
        <v>390000</v>
      </c>
      <c r="M17" s="995">
        <v>345333</v>
      </c>
      <c r="N17" s="1003">
        <v>32198.69</v>
      </c>
      <c r="O17" s="1611">
        <v>5924791.0999999996</v>
      </c>
      <c r="P17" s="995">
        <v>5705829.3300000001</v>
      </c>
      <c r="Q17" s="995">
        <v>0</v>
      </c>
      <c r="R17" s="1611">
        <v>527773.23</v>
      </c>
      <c r="S17" s="995">
        <v>129940</v>
      </c>
      <c r="T17" s="996">
        <v>11939781.869999999</v>
      </c>
      <c r="U17" s="995">
        <v>721910.17</v>
      </c>
      <c r="V17" s="996">
        <v>2</v>
      </c>
    </row>
    <row r="18" spans="1:22" ht="25.5" x14ac:dyDescent="0.2">
      <c r="A18" s="969" t="s">
        <v>2416</v>
      </c>
      <c r="B18" s="1611">
        <v>4951.43</v>
      </c>
      <c r="C18" s="995">
        <v>2790.85</v>
      </c>
      <c r="D18" s="995">
        <v>0</v>
      </c>
      <c r="E18" s="987">
        <v>0</v>
      </c>
      <c r="F18" s="995">
        <v>8398</v>
      </c>
      <c r="G18" s="995">
        <v>0</v>
      </c>
      <c r="H18" s="995">
        <v>0</v>
      </c>
      <c r="I18" s="995">
        <v>3724.19</v>
      </c>
      <c r="J18" s="995">
        <v>0</v>
      </c>
      <c r="K18" s="995">
        <v>2253400.7000000002</v>
      </c>
      <c r="L18" s="1611">
        <v>0</v>
      </c>
      <c r="M18" s="995">
        <v>0</v>
      </c>
      <c r="N18" s="1003">
        <v>139704.46</v>
      </c>
      <c r="O18" s="1611">
        <v>56833894.280000001</v>
      </c>
      <c r="P18" s="995">
        <v>40726601.43</v>
      </c>
      <c r="Q18" s="995">
        <v>0</v>
      </c>
      <c r="R18" s="1611">
        <v>254.71</v>
      </c>
      <c r="S18" s="995">
        <v>0</v>
      </c>
      <c r="T18" s="996">
        <v>156327.79</v>
      </c>
      <c r="U18" s="995">
        <v>817886.47</v>
      </c>
      <c r="V18" s="996">
        <v>10927938</v>
      </c>
    </row>
    <row r="19" spans="1:22" x14ac:dyDescent="0.2">
      <c r="A19" s="1606" t="s">
        <v>1841</v>
      </c>
      <c r="B19" s="1611">
        <v>-1642.99</v>
      </c>
      <c r="C19" s="995">
        <v>-2089650.5499999998</v>
      </c>
      <c r="D19" s="995">
        <v>-2679666.06</v>
      </c>
      <c r="E19" s="995">
        <v>699902.92</v>
      </c>
      <c r="F19" s="995">
        <v>-22030761.189999998</v>
      </c>
      <c r="G19" s="995">
        <v>-503588.83999999997</v>
      </c>
      <c r="H19" s="995">
        <v>-7606731.1999999993</v>
      </c>
      <c r="I19" s="995">
        <v>-7033.61</v>
      </c>
      <c r="J19" s="995">
        <v>-312885.24</v>
      </c>
      <c r="K19" s="995">
        <v>-4655047.8999999994</v>
      </c>
      <c r="L19" s="1611">
        <v>-194199.45</v>
      </c>
      <c r="M19" s="995">
        <v>-1482821</v>
      </c>
      <c r="N19" s="995">
        <v>0</v>
      </c>
      <c r="O19" s="1611">
        <v>-6289024.9500000002</v>
      </c>
      <c r="P19" s="995">
        <v>-10923956.4</v>
      </c>
      <c r="Q19" s="995">
        <v>2790248.84</v>
      </c>
      <c r="R19" s="1611">
        <v>-96206.02</v>
      </c>
      <c r="S19" s="995">
        <v>-114694</v>
      </c>
      <c r="T19" s="996">
        <v>-3572445.0500000003</v>
      </c>
      <c r="U19" s="995">
        <v>-969499.88</v>
      </c>
      <c r="V19" s="996">
        <v>-216</v>
      </c>
    </row>
    <row r="20" spans="1:22" x14ac:dyDescent="0.2">
      <c r="A20" s="1606" t="s">
        <v>1843</v>
      </c>
      <c r="B20" s="1611">
        <v>-1406</v>
      </c>
      <c r="C20" s="995">
        <v>-2435424.38</v>
      </c>
      <c r="D20" s="995">
        <v>0</v>
      </c>
      <c r="E20" s="998">
        <v>-391.94</v>
      </c>
      <c r="F20" s="995">
        <v>-92043.63</v>
      </c>
      <c r="G20" s="995">
        <v>-597694.84</v>
      </c>
      <c r="H20" s="995">
        <v>-2936856.23</v>
      </c>
      <c r="I20" s="995">
        <v>-7033.48</v>
      </c>
      <c r="J20" s="995">
        <v>-263764.51</v>
      </c>
      <c r="K20" s="995">
        <v>-155590.47</v>
      </c>
      <c r="L20" s="1611">
        <v>0</v>
      </c>
      <c r="M20" s="995">
        <v>-1384248</v>
      </c>
      <c r="N20" s="1003">
        <v>0</v>
      </c>
      <c r="O20" s="1611">
        <v>-6249665.46</v>
      </c>
      <c r="P20" s="995">
        <v>-10926356.970000001</v>
      </c>
      <c r="Q20" s="995">
        <v>2323685.77</v>
      </c>
      <c r="R20" s="1611">
        <v>-2558.71</v>
      </c>
      <c r="S20" s="995">
        <v>-109447</v>
      </c>
      <c r="T20" s="996">
        <v>-3572144.97</v>
      </c>
      <c r="U20" s="995">
        <v>-950570.08</v>
      </c>
      <c r="V20" s="996">
        <v>-216</v>
      </c>
    </row>
    <row r="21" spans="1:22" ht="26.25" thickBot="1" x14ac:dyDescent="0.25">
      <c r="A21" s="1606" t="s">
        <v>2417</v>
      </c>
      <c r="B21" s="1611">
        <v>-236.99</v>
      </c>
      <c r="C21" s="995">
        <v>345773.83</v>
      </c>
      <c r="D21" s="995">
        <v>-2679666.06</v>
      </c>
      <c r="E21" s="987">
        <v>700294.86</v>
      </c>
      <c r="F21" s="995">
        <v>-21938717.559999999</v>
      </c>
      <c r="G21" s="995">
        <v>94106</v>
      </c>
      <c r="H21" s="995">
        <v>-4669874.97</v>
      </c>
      <c r="I21" s="995">
        <v>-0.13</v>
      </c>
      <c r="J21" s="995">
        <v>-49120.73</v>
      </c>
      <c r="K21" s="995">
        <v>-4499457.43</v>
      </c>
      <c r="L21" s="1611">
        <v>-194199.45</v>
      </c>
      <c r="M21" s="995">
        <v>-98573</v>
      </c>
      <c r="N21" s="1003">
        <v>0</v>
      </c>
      <c r="O21" s="1611">
        <v>-39359.49</v>
      </c>
      <c r="P21" s="995">
        <v>2400.5700000000002</v>
      </c>
      <c r="Q21" s="995">
        <v>466563.07</v>
      </c>
      <c r="R21" s="1611">
        <v>-93647.31</v>
      </c>
      <c r="S21" s="995">
        <v>-5247</v>
      </c>
      <c r="T21" s="996">
        <v>-300.08</v>
      </c>
      <c r="U21" s="995">
        <v>-18929.8</v>
      </c>
      <c r="V21" s="996">
        <v>0</v>
      </c>
    </row>
    <row r="22" spans="1:22" s="975" customFormat="1" ht="13.5" thickBot="1" x14ac:dyDescent="0.25">
      <c r="A22" s="971" t="s">
        <v>1844</v>
      </c>
      <c r="B22" s="999">
        <v>6527194.1699999999</v>
      </c>
      <c r="C22" s="1000">
        <v>7250010.6399999997</v>
      </c>
      <c r="D22" s="1000">
        <v>-2572620.4900000002</v>
      </c>
      <c r="E22" s="1000">
        <v>699902.92</v>
      </c>
      <c r="F22" s="1000">
        <v>7007959.3600000031</v>
      </c>
      <c r="G22" s="1000">
        <v>-503588.83999999997</v>
      </c>
      <c r="H22" s="1000">
        <v>-5261140.84</v>
      </c>
      <c r="I22" s="1000">
        <v>515760.76</v>
      </c>
      <c r="J22" s="1000">
        <v>-74552.669999999984</v>
      </c>
      <c r="K22" s="1000">
        <v>2104039.790000001</v>
      </c>
      <c r="L22" s="999">
        <v>195800.55</v>
      </c>
      <c r="M22" s="1000">
        <v>-1137488</v>
      </c>
      <c r="N22" s="1000">
        <v>171903.15</v>
      </c>
      <c r="O22" s="999">
        <v>56469660.43</v>
      </c>
      <c r="P22" s="1000">
        <v>35508474.359999999</v>
      </c>
      <c r="Q22" s="1000">
        <v>2790248.84</v>
      </c>
      <c r="R22" s="999">
        <v>3410203.05</v>
      </c>
      <c r="S22" s="1000">
        <v>156533</v>
      </c>
      <c r="T22" s="1001">
        <v>8605401.799999997</v>
      </c>
      <c r="U22" s="1000">
        <v>570296.76000000013</v>
      </c>
      <c r="V22" s="1001">
        <v>10927724</v>
      </c>
    </row>
    <row r="23" spans="1:22" s="975" customFormat="1" x14ac:dyDescent="0.2">
      <c r="A23" s="1610" t="s">
        <v>1845</v>
      </c>
      <c r="B23" s="1613">
        <v>6225968.2199999997</v>
      </c>
      <c r="C23" s="987">
        <v>20237053.569999993</v>
      </c>
      <c r="D23" s="987">
        <v>53133997.709999971</v>
      </c>
      <c r="E23" s="987">
        <v>4791771.4100000057</v>
      </c>
      <c r="F23" s="987">
        <v>77946742.589999989</v>
      </c>
      <c r="G23" s="987">
        <v>4914449.8600000031</v>
      </c>
      <c r="H23" s="987">
        <v>53747343.690000057</v>
      </c>
      <c r="I23" s="987">
        <v>37211.590000000026</v>
      </c>
      <c r="J23" s="987">
        <v>3883616.5699999975</v>
      </c>
      <c r="K23" s="987">
        <v>20494241.160000004</v>
      </c>
      <c r="L23" s="1613">
        <v>165303.32999999999</v>
      </c>
      <c r="M23" s="987">
        <v>16852095</v>
      </c>
      <c r="N23" s="987">
        <v>470292.55000000005</v>
      </c>
      <c r="O23" s="1613">
        <v>62836545.940000072</v>
      </c>
      <c r="P23" s="987">
        <v>83375684.999999985</v>
      </c>
      <c r="Q23" s="987">
        <v>-30794143.34</v>
      </c>
      <c r="R23" s="1613">
        <v>6123214.129999999</v>
      </c>
      <c r="S23" s="987">
        <v>1351672</v>
      </c>
      <c r="T23" s="1002">
        <v>9954510.4599999972</v>
      </c>
      <c r="U23" s="987">
        <v>-24858723.789999995</v>
      </c>
      <c r="V23" s="1002">
        <v>18261097</v>
      </c>
    </row>
    <row r="24" spans="1:22" x14ac:dyDescent="0.2">
      <c r="A24" s="1606" t="s">
        <v>1846</v>
      </c>
      <c r="B24" s="1611">
        <v>0</v>
      </c>
      <c r="C24" s="995">
        <v>17727.32</v>
      </c>
      <c r="D24" s="995">
        <v>0</v>
      </c>
      <c r="E24" s="998">
        <v>0</v>
      </c>
      <c r="F24" s="995">
        <v>0</v>
      </c>
      <c r="G24" s="995">
        <v>0</v>
      </c>
      <c r="H24" s="995">
        <v>0</v>
      </c>
      <c r="I24" s="995">
        <v>0</v>
      </c>
      <c r="J24" s="995">
        <v>0</v>
      </c>
      <c r="K24" s="995">
        <v>0</v>
      </c>
      <c r="L24" s="1611">
        <v>0</v>
      </c>
      <c r="M24" s="995">
        <v>0</v>
      </c>
      <c r="N24" s="1003">
        <v>0</v>
      </c>
      <c r="O24" s="1611">
        <v>1241762.97</v>
      </c>
      <c r="P24" s="995">
        <v>347674.63</v>
      </c>
      <c r="Q24" s="995">
        <v>0</v>
      </c>
      <c r="R24" s="1611">
        <v>0</v>
      </c>
      <c r="S24" s="995">
        <v>0</v>
      </c>
      <c r="T24" s="996">
        <v>13605.07</v>
      </c>
      <c r="U24" s="995">
        <v>0</v>
      </c>
      <c r="V24" s="996">
        <v>0</v>
      </c>
    </row>
    <row r="25" spans="1:22" x14ac:dyDescent="0.2">
      <c r="A25" s="1606" t="s">
        <v>1847</v>
      </c>
      <c r="B25" s="1611">
        <v>0</v>
      </c>
      <c r="C25" s="995">
        <v>-608453.59</v>
      </c>
      <c r="D25" s="995">
        <v>0</v>
      </c>
      <c r="E25" s="998">
        <v>-2766.6</v>
      </c>
      <c r="F25" s="995">
        <v>0</v>
      </c>
      <c r="G25" s="995">
        <v>0</v>
      </c>
      <c r="H25" s="995">
        <v>25460.27</v>
      </c>
      <c r="I25" s="995">
        <v>-30.7</v>
      </c>
      <c r="J25" s="995">
        <v>0</v>
      </c>
      <c r="K25" s="995">
        <v>0</v>
      </c>
      <c r="L25" s="1611">
        <v>0</v>
      </c>
      <c r="M25" s="995">
        <v>0</v>
      </c>
      <c r="N25" s="1003">
        <v>0</v>
      </c>
      <c r="O25" s="1611">
        <v>-2884737.84</v>
      </c>
      <c r="P25" s="995">
        <v>-156906.15</v>
      </c>
      <c r="Q25" s="995">
        <v>0</v>
      </c>
      <c r="R25" s="1611">
        <v>0</v>
      </c>
      <c r="S25" s="995">
        <v>0</v>
      </c>
      <c r="T25" s="996">
        <v>-45168.03</v>
      </c>
      <c r="U25" s="995">
        <v>0</v>
      </c>
      <c r="V25" s="996">
        <v>0</v>
      </c>
    </row>
    <row r="26" spans="1:22" x14ac:dyDescent="0.2">
      <c r="A26" s="1606" t="s">
        <v>1848</v>
      </c>
      <c r="B26" s="1611">
        <v>0</v>
      </c>
      <c r="C26" s="995">
        <v>0</v>
      </c>
      <c r="D26" s="995">
        <v>0</v>
      </c>
      <c r="E26" s="998">
        <v>540776.1</v>
      </c>
      <c r="F26" s="995">
        <v>0</v>
      </c>
      <c r="G26" s="995">
        <v>0</v>
      </c>
      <c r="H26" s="995">
        <v>0</v>
      </c>
      <c r="I26" s="995">
        <v>0</v>
      </c>
      <c r="J26" s="995">
        <v>0</v>
      </c>
      <c r="K26" s="995">
        <v>0</v>
      </c>
      <c r="L26" s="1611">
        <v>0</v>
      </c>
      <c r="M26" s="995">
        <v>0</v>
      </c>
      <c r="N26" s="1003">
        <v>0</v>
      </c>
      <c r="O26" s="1611">
        <v>0</v>
      </c>
      <c r="P26" s="995">
        <v>0</v>
      </c>
      <c r="Q26" s="995">
        <v>0</v>
      </c>
      <c r="R26" s="1611">
        <v>0</v>
      </c>
      <c r="S26" s="995">
        <v>0</v>
      </c>
      <c r="T26" s="996">
        <v>193140.37</v>
      </c>
      <c r="U26" s="995">
        <v>0</v>
      </c>
      <c r="V26" s="996">
        <v>0</v>
      </c>
    </row>
    <row r="27" spans="1:22" ht="13.5" thickBot="1" x14ac:dyDescent="0.25">
      <c r="A27" s="1606" t="s">
        <v>1849</v>
      </c>
      <c r="B27" s="1611">
        <v>0</v>
      </c>
      <c r="C27" s="995">
        <v>0</v>
      </c>
      <c r="D27" s="995">
        <v>0</v>
      </c>
      <c r="E27" s="987">
        <v>0</v>
      </c>
      <c r="F27" s="995">
        <v>-2592727.4500000002</v>
      </c>
      <c r="G27" s="995">
        <v>0</v>
      </c>
      <c r="H27" s="995">
        <v>0</v>
      </c>
      <c r="I27" s="995">
        <v>0</v>
      </c>
      <c r="J27" s="995">
        <v>0</v>
      </c>
      <c r="K27" s="995">
        <v>0</v>
      </c>
      <c r="L27" s="1611">
        <v>0</v>
      </c>
      <c r="M27" s="995">
        <v>0</v>
      </c>
      <c r="N27" s="1003">
        <v>0</v>
      </c>
      <c r="O27" s="1611">
        <v>0</v>
      </c>
      <c r="P27" s="995">
        <v>0</v>
      </c>
      <c r="Q27" s="995">
        <v>0</v>
      </c>
      <c r="R27" s="1611">
        <v>0</v>
      </c>
      <c r="S27" s="995">
        <v>0</v>
      </c>
      <c r="T27" s="996">
        <v>-132598.01</v>
      </c>
      <c r="U27" s="995">
        <v>0</v>
      </c>
      <c r="V27" s="996">
        <v>0</v>
      </c>
    </row>
    <row r="28" spans="1:22" s="975" customFormat="1" ht="26.25" thickBot="1" x14ac:dyDescent="0.25">
      <c r="A28" s="971" t="s">
        <v>1850</v>
      </c>
      <c r="B28" s="999">
        <v>6225968.2199999997</v>
      </c>
      <c r="C28" s="1000">
        <v>19646327.299999993</v>
      </c>
      <c r="D28" s="1000">
        <v>53133997.709999971</v>
      </c>
      <c r="E28" s="1000">
        <v>5329780.9100000057</v>
      </c>
      <c r="F28" s="1000">
        <v>75354015.139999986</v>
      </c>
      <c r="G28" s="1000">
        <v>4914449.8600000031</v>
      </c>
      <c r="H28" s="1000">
        <v>53772803.96000006</v>
      </c>
      <c r="I28" s="1000">
        <v>37180.890000000029</v>
      </c>
      <c r="J28" s="1000">
        <v>3883616.5699999975</v>
      </c>
      <c r="K28" s="1000">
        <v>20494241.160000004</v>
      </c>
      <c r="L28" s="999">
        <v>165303.32999999999</v>
      </c>
      <c r="M28" s="1000">
        <v>16852095</v>
      </c>
      <c r="N28" s="1000">
        <v>470292.55000000005</v>
      </c>
      <c r="O28" s="999">
        <v>61193571.070000067</v>
      </c>
      <c r="P28" s="1000">
        <v>83566453.479999974</v>
      </c>
      <c r="Q28" s="1000">
        <v>-30794143.34</v>
      </c>
      <c r="R28" s="999">
        <v>6123214.129999999</v>
      </c>
      <c r="S28" s="1000">
        <v>1351672</v>
      </c>
      <c r="T28" s="1001">
        <v>9983489.8599999975</v>
      </c>
      <c r="U28" s="1000">
        <v>-24858723.789999995</v>
      </c>
      <c r="V28" s="1001">
        <v>18261097</v>
      </c>
    </row>
    <row r="29" spans="1:22" ht="13.5" thickBot="1" x14ac:dyDescent="0.25">
      <c r="A29" s="1606" t="s">
        <v>1851</v>
      </c>
      <c r="B29" s="1611">
        <v>-82195.240000000005</v>
      </c>
      <c r="C29" s="995">
        <v>-10775017.41</v>
      </c>
      <c r="D29" s="995">
        <v>-48151131</v>
      </c>
      <c r="E29" s="987">
        <v>-4786017.91</v>
      </c>
      <c r="F29" s="995">
        <v>-42693119.869999997</v>
      </c>
      <c r="G29" s="995">
        <v>-4602465.54</v>
      </c>
      <c r="H29" s="995">
        <v>-49059512.369999997</v>
      </c>
      <c r="I29" s="995">
        <v>-809.96</v>
      </c>
      <c r="J29" s="995">
        <v>-1206293.01</v>
      </c>
      <c r="K29" s="995">
        <v>-14400411.17</v>
      </c>
      <c r="L29" s="1611">
        <v>-131130.12</v>
      </c>
      <c r="M29" s="995">
        <v>-11664368</v>
      </c>
      <c r="N29" s="995">
        <v>-199385.18</v>
      </c>
      <c r="O29" s="1611">
        <v>-11415487.380000001</v>
      </c>
      <c r="P29" s="995">
        <v>-2230306.3199999998</v>
      </c>
      <c r="Q29" s="995">
        <v>-980931.67</v>
      </c>
      <c r="R29" s="1611">
        <v>-18964258.66</v>
      </c>
      <c r="S29" s="995">
        <v>-1140787</v>
      </c>
      <c r="T29" s="996">
        <v>-375044.13</v>
      </c>
      <c r="U29" s="995">
        <v>-14276003.02</v>
      </c>
      <c r="V29" s="996">
        <v>-2578682</v>
      </c>
    </row>
    <row r="30" spans="1:22" s="975" customFormat="1" ht="13.5" thickBot="1" x14ac:dyDescent="0.25">
      <c r="A30" s="971" t="s">
        <v>1852</v>
      </c>
      <c r="B30" s="999">
        <v>6143772.9799999995</v>
      </c>
      <c r="C30" s="1000">
        <v>8871309.8899999931</v>
      </c>
      <c r="D30" s="1000">
        <v>4982866.7099999711</v>
      </c>
      <c r="E30" s="1000">
        <v>543763.00000000559</v>
      </c>
      <c r="F30" s="1000">
        <v>32660895.269999988</v>
      </c>
      <c r="G30" s="1000">
        <v>311984.32000000309</v>
      </c>
      <c r="H30" s="1000">
        <v>4713291.5900000632</v>
      </c>
      <c r="I30" s="1000">
        <v>36370.930000000029</v>
      </c>
      <c r="J30" s="1000">
        <v>2677323.5599999977</v>
      </c>
      <c r="K30" s="1000">
        <v>6093829.9900000039</v>
      </c>
      <c r="L30" s="999">
        <v>34173.209999999992</v>
      </c>
      <c r="M30" s="1000">
        <v>5187727</v>
      </c>
      <c r="N30" s="1000">
        <v>270907.37000000005</v>
      </c>
      <c r="O30" s="999">
        <v>49778083.690000065</v>
      </c>
      <c r="P30" s="1000">
        <v>81336147.159999982</v>
      </c>
      <c r="Q30" s="1000">
        <v>-31775075.010000002</v>
      </c>
      <c r="R30" s="999">
        <v>-12841044.530000001</v>
      </c>
      <c r="S30" s="1000">
        <v>210885</v>
      </c>
      <c r="T30" s="1001">
        <v>9608445.7299999967</v>
      </c>
      <c r="U30" s="1000">
        <v>-39134726.809999995</v>
      </c>
      <c r="V30" s="1001">
        <v>15682415</v>
      </c>
    </row>
    <row r="31" spans="1:22" ht="13.5" thickBot="1" x14ac:dyDescent="0.25">
      <c r="A31" s="1606" t="s">
        <v>1853</v>
      </c>
      <c r="B31" s="1611">
        <v>0</v>
      </c>
      <c r="C31" s="995">
        <v>0</v>
      </c>
      <c r="D31" s="995">
        <v>0</v>
      </c>
      <c r="E31" s="995">
        <v>0</v>
      </c>
      <c r="F31" s="995">
        <v>-9219046</v>
      </c>
      <c r="G31" s="995">
        <v>0</v>
      </c>
      <c r="H31" s="995">
        <v>0</v>
      </c>
      <c r="I31" s="995">
        <v>0</v>
      </c>
      <c r="J31" s="995">
        <v>0</v>
      </c>
      <c r="K31" s="995">
        <v>0</v>
      </c>
      <c r="L31" s="1611">
        <v>0</v>
      </c>
      <c r="M31" s="995">
        <v>0</v>
      </c>
      <c r="N31" s="995">
        <v>0</v>
      </c>
      <c r="O31" s="1611">
        <v>-31498889</v>
      </c>
      <c r="P31" s="995">
        <v>-33996049</v>
      </c>
      <c r="Q31" s="995">
        <v>0</v>
      </c>
      <c r="R31" s="1611">
        <v>0</v>
      </c>
      <c r="S31" s="995">
        <v>0</v>
      </c>
      <c r="T31" s="996">
        <v>0</v>
      </c>
      <c r="U31" s="995">
        <v>0</v>
      </c>
      <c r="V31" s="996">
        <v>-1244070</v>
      </c>
    </row>
    <row r="32" spans="1:22" s="975" customFormat="1" ht="13.5" thickBot="1" x14ac:dyDescent="0.25">
      <c r="A32" s="985" t="s">
        <v>1854</v>
      </c>
      <c r="B32" s="999">
        <v>6143772.9799999995</v>
      </c>
      <c r="C32" s="1000">
        <v>8871309.8899999931</v>
      </c>
      <c r="D32" s="1000">
        <v>4982866.7099999711</v>
      </c>
      <c r="E32" s="1000">
        <v>543763.00000000559</v>
      </c>
      <c r="F32" s="1000">
        <v>23441849.269999988</v>
      </c>
      <c r="G32" s="1000">
        <v>311984.32000000309</v>
      </c>
      <c r="H32" s="1000">
        <v>4713291.5900000632</v>
      </c>
      <c r="I32" s="1000">
        <v>36370.930000000029</v>
      </c>
      <c r="J32" s="1000">
        <v>2677323.5599999977</v>
      </c>
      <c r="K32" s="1000">
        <v>6093829.9900000039</v>
      </c>
      <c r="L32" s="999">
        <v>34173.209999999992</v>
      </c>
      <c r="M32" s="1000">
        <v>5187727</v>
      </c>
      <c r="N32" s="1000">
        <v>270907.37000000005</v>
      </c>
      <c r="O32" s="999">
        <v>18279194.690000065</v>
      </c>
      <c r="P32" s="1000">
        <v>47340098.159999982</v>
      </c>
      <c r="Q32" s="1000">
        <v>-31775075.010000002</v>
      </c>
      <c r="R32" s="999">
        <v>-12841044.530000001</v>
      </c>
      <c r="S32" s="1000">
        <v>210885</v>
      </c>
      <c r="T32" s="1001">
        <v>9608445.7299999967</v>
      </c>
      <c r="U32" s="1000">
        <v>-39134726.809999995</v>
      </c>
      <c r="V32" s="1001">
        <v>14438345</v>
      </c>
    </row>
    <row r="33" spans="1:23" ht="6.75" customHeight="1" x14ac:dyDescent="0.2">
      <c r="A33" s="1900"/>
      <c r="B33" s="1901"/>
      <c r="C33" s="1901"/>
      <c r="D33" s="1901"/>
      <c r="E33" s="1901"/>
      <c r="F33" s="1901"/>
      <c r="G33" s="1901"/>
      <c r="H33" s="1901"/>
      <c r="I33" s="1901"/>
      <c r="J33" s="1902"/>
      <c r="K33" s="1902"/>
      <c r="L33" s="1903"/>
      <c r="M33" s="1539"/>
      <c r="N33" s="1540"/>
      <c r="O33" s="1540"/>
      <c r="P33" s="1540"/>
      <c r="Q33" s="1540"/>
      <c r="R33" s="1540"/>
      <c r="S33" s="1540"/>
      <c r="T33" s="1540"/>
      <c r="U33" s="1540"/>
      <c r="V33" s="1540"/>
    </row>
    <row r="34" spans="1:23" x14ac:dyDescent="0.2">
      <c r="A34" s="881" t="s">
        <v>1812</v>
      </c>
      <c r="B34" s="1004"/>
      <c r="C34" s="1004"/>
      <c r="D34" s="1004"/>
      <c r="E34" s="1004"/>
      <c r="F34" s="1004"/>
      <c r="G34" s="1005"/>
      <c r="H34" s="1005"/>
      <c r="I34" s="1005"/>
      <c r="J34" s="1005"/>
      <c r="K34" s="1006"/>
      <c r="M34" s="881"/>
    </row>
    <row r="35" spans="1:23" x14ac:dyDescent="0.2">
      <c r="B35" s="1007"/>
      <c r="C35" s="1007"/>
      <c r="D35" s="1007"/>
      <c r="E35" s="945"/>
      <c r="F35" s="1007"/>
      <c r="G35" s="1007"/>
      <c r="H35" s="1007"/>
      <c r="I35" s="1007"/>
      <c r="J35" s="1007"/>
      <c r="K35" s="1007"/>
      <c r="L35" s="1007"/>
      <c r="N35" s="1007"/>
      <c r="O35" s="1007"/>
      <c r="P35" s="1007"/>
      <c r="Q35" s="1007"/>
      <c r="R35" s="1007"/>
      <c r="S35" s="1007"/>
      <c r="U35" s="1007"/>
    </row>
    <row r="36" spans="1:23" x14ac:dyDescent="0.2">
      <c r="A36" s="908"/>
      <c r="B36" s="1321"/>
      <c r="C36" s="1321"/>
      <c r="D36" s="1321"/>
      <c r="E36" s="1321"/>
      <c r="F36" s="1321"/>
      <c r="G36" s="1321"/>
      <c r="H36" s="1321"/>
      <c r="I36" s="1321"/>
      <c r="J36" s="1321"/>
      <c r="K36" s="1321"/>
      <c r="L36" s="1321"/>
      <c r="M36" s="1321"/>
      <c r="N36" s="1321"/>
      <c r="O36" s="1321"/>
      <c r="P36" s="1321"/>
      <c r="Q36" s="1321"/>
      <c r="R36" s="1321"/>
      <c r="S36" s="1321"/>
      <c r="T36" s="1321"/>
      <c r="U36" s="1321"/>
      <c r="V36" s="1321"/>
    </row>
    <row r="37" spans="1:23" x14ac:dyDescent="0.2">
      <c r="B37" s="908"/>
      <c r="C37" s="908"/>
      <c r="D37" s="908"/>
      <c r="E37" s="908"/>
      <c r="F37" s="908"/>
      <c r="G37" s="908"/>
      <c r="H37" s="908"/>
      <c r="I37" s="908"/>
      <c r="J37" s="908"/>
      <c r="L37" s="908"/>
      <c r="M37" s="908"/>
      <c r="N37" s="908"/>
      <c r="O37" s="908"/>
      <c r="P37" s="908"/>
      <c r="Q37" s="908"/>
    </row>
    <row r="38" spans="1:23" ht="15.75" customHeight="1" x14ac:dyDescent="0.2">
      <c r="A38" s="1904" t="s">
        <v>1868</v>
      </c>
      <c r="B38" s="1905"/>
      <c r="C38" s="1905"/>
      <c r="D38" s="1905"/>
      <c r="E38" s="1905"/>
      <c r="F38" s="1905"/>
      <c r="G38" s="1905"/>
      <c r="H38" s="1905"/>
      <c r="I38" s="1905"/>
      <c r="J38" s="1905"/>
      <c r="M38" s="1008"/>
      <c r="N38" s="1009"/>
      <c r="O38" s="1009"/>
    </row>
    <row r="39" spans="1:23" ht="15.75" x14ac:dyDescent="0.25">
      <c r="A39" s="1906" t="s">
        <v>2414</v>
      </c>
      <c r="B39" s="1907"/>
      <c r="C39" s="1907"/>
      <c r="D39" s="1907"/>
      <c r="E39" s="1907"/>
      <c r="F39" s="1907"/>
      <c r="G39" s="1907"/>
      <c r="H39" s="1907"/>
      <c r="I39" s="1907"/>
      <c r="J39" s="1907"/>
      <c r="M39" s="1008"/>
      <c r="N39" s="1010"/>
      <c r="O39" s="1010"/>
    </row>
    <row r="40" spans="1:23" ht="15.75" x14ac:dyDescent="0.25">
      <c r="A40" s="1908" t="s">
        <v>958</v>
      </c>
      <c r="B40" s="1909"/>
      <c r="C40" s="1909"/>
      <c r="D40" s="1909"/>
      <c r="E40" s="1909"/>
      <c r="F40" s="1909"/>
      <c r="G40" s="1909"/>
      <c r="H40" s="1909"/>
      <c r="I40" s="1909"/>
      <c r="J40" s="1909"/>
      <c r="K40" s="1007"/>
      <c r="M40" s="1008"/>
      <c r="N40" s="1011"/>
      <c r="O40" s="1011"/>
    </row>
    <row r="41" spans="1:23" ht="5.25" customHeight="1" thickBot="1" x14ac:dyDescent="0.25">
      <c r="A41" s="1012"/>
      <c r="B41" s="1013"/>
      <c r="C41" s="1013"/>
      <c r="D41" s="1013"/>
      <c r="E41" s="1013"/>
      <c r="F41" s="1013"/>
      <c r="G41" s="1013"/>
      <c r="H41" s="1013"/>
      <c r="I41" s="1013"/>
      <c r="J41" s="1013"/>
      <c r="M41" s="1014"/>
    </row>
    <row r="42" spans="1:23" ht="30" customHeight="1" thickBot="1" x14ac:dyDescent="0.25">
      <c r="A42" s="1910" t="s">
        <v>1867</v>
      </c>
      <c r="B42" s="1912" t="s">
        <v>1869</v>
      </c>
      <c r="C42" s="1913"/>
      <c r="D42" s="1913"/>
      <c r="E42" s="1015" t="s">
        <v>1870</v>
      </c>
      <c r="F42" s="1912" t="s">
        <v>1871</v>
      </c>
      <c r="G42" s="1913"/>
      <c r="H42" s="1913"/>
      <c r="I42" s="1913"/>
      <c r="J42" s="1914"/>
    </row>
    <row r="43" spans="1:23" ht="21" customHeight="1" thickBot="1" x14ac:dyDescent="0.25">
      <c r="A43" s="1911"/>
      <c r="B43" s="1614" t="s">
        <v>649</v>
      </c>
      <c r="C43" s="1016" t="s">
        <v>650</v>
      </c>
      <c r="D43" s="1017" t="s">
        <v>651</v>
      </c>
      <c r="E43" s="1018" t="s">
        <v>648</v>
      </c>
      <c r="F43" s="1019" t="s">
        <v>652</v>
      </c>
      <c r="G43" s="1019" t="s">
        <v>653</v>
      </c>
      <c r="H43" s="1019" t="s">
        <v>654</v>
      </c>
      <c r="I43" s="1019" t="s">
        <v>655</v>
      </c>
      <c r="J43" s="1017" t="s">
        <v>657</v>
      </c>
    </row>
    <row r="44" spans="1:23" x14ac:dyDescent="0.2">
      <c r="A44" s="1615" t="s">
        <v>1832</v>
      </c>
      <c r="B44" s="1616">
        <v>387366123.94999999</v>
      </c>
      <c r="C44" s="1020">
        <v>44655149.950000003</v>
      </c>
      <c r="D44" s="1021">
        <v>279057689</v>
      </c>
      <c r="E44" s="1022">
        <v>45709129.359999999</v>
      </c>
      <c r="F44" s="1020">
        <v>125419132.76000001</v>
      </c>
      <c r="G44" s="1020">
        <v>2165491616</v>
      </c>
      <c r="H44" s="1020">
        <v>60160558.710000001</v>
      </c>
      <c r="I44" s="1020">
        <v>2098271982</v>
      </c>
      <c r="J44" s="1021">
        <v>490906942</v>
      </c>
      <c r="P44" s="1008"/>
      <c r="Q44" s="1008"/>
      <c r="R44" s="1008"/>
      <c r="S44" s="1008"/>
      <c r="T44" s="1008"/>
      <c r="U44" s="1008"/>
      <c r="V44" s="1008"/>
      <c r="W44" s="1008"/>
    </row>
    <row r="45" spans="1:23" ht="13.5" thickBot="1" x14ac:dyDescent="0.25">
      <c r="A45" s="1606" t="s">
        <v>1833</v>
      </c>
      <c r="B45" s="1617">
        <v>-228951482.87</v>
      </c>
      <c r="C45" s="1023">
        <v>-11780343.15</v>
      </c>
      <c r="D45" s="1024">
        <v>-60203307</v>
      </c>
      <c r="E45" s="1322">
        <v>-12098664.369999999</v>
      </c>
      <c r="F45" s="1023">
        <v>-97950012.400000006</v>
      </c>
      <c r="G45" s="1023">
        <v>-522520033</v>
      </c>
      <c r="H45" s="1023">
        <v>-53943487.490000002</v>
      </c>
      <c r="I45" s="1023">
        <v>-446212842</v>
      </c>
      <c r="J45" s="1024">
        <v>-461133553</v>
      </c>
      <c r="P45" s="1008"/>
      <c r="Q45" s="1008"/>
      <c r="R45" s="1008"/>
      <c r="S45" s="1008"/>
      <c r="T45" s="1008"/>
      <c r="U45" s="1008"/>
      <c r="V45" s="1008"/>
      <c r="W45" s="1008"/>
    </row>
    <row r="46" spans="1:23" s="975" customFormat="1" ht="13.5" thickBot="1" x14ac:dyDescent="0.25">
      <c r="A46" s="971" t="s">
        <v>1834</v>
      </c>
      <c r="B46" s="952">
        <v>158414641.07999998</v>
      </c>
      <c r="C46" s="953">
        <v>32874806.800000004</v>
      </c>
      <c r="D46" s="954">
        <v>218854382</v>
      </c>
      <c r="E46" s="1025">
        <v>33610464.990000002</v>
      </c>
      <c r="F46" s="953">
        <v>27469120.359999999</v>
      </c>
      <c r="G46" s="953">
        <v>1642971583</v>
      </c>
      <c r="H46" s="953">
        <v>6217071.2199999988</v>
      </c>
      <c r="I46" s="953">
        <v>1652059140</v>
      </c>
      <c r="J46" s="954">
        <v>29773389</v>
      </c>
      <c r="P46" s="1026"/>
      <c r="Q46" s="1026"/>
      <c r="R46" s="1026"/>
      <c r="S46" s="1026"/>
      <c r="T46" s="1026"/>
      <c r="U46" s="1026"/>
      <c r="V46" s="1026"/>
      <c r="W46" s="1026"/>
    </row>
    <row r="47" spans="1:23" x14ac:dyDescent="0.2">
      <c r="A47" s="1606" t="s">
        <v>1835</v>
      </c>
      <c r="B47" s="1604">
        <v>-24821638.18</v>
      </c>
      <c r="C47" s="955">
        <v>-40168922.200000003</v>
      </c>
      <c r="D47" s="956">
        <v>-243445813</v>
      </c>
      <c r="E47" s="1323">
        <v>-26885419.879999999</v>
      </c>
      <c r="F47" s="955">
        <v>-32187578.25</v>
      </c>
      <c r="G47" s="955">
        <v>-1314327229</v>
      </c>
      <c r="H47" s="955">
        <v>-811532.33</v>
      </c>
      <c r="I47" s="955">
        <v>-1443320778</v>
      </c>
      <c r="J47" s="956">
        <v>0</v>
      </c>
      <c r="P47" s="1008"/>
      <c r="Q47" s="1008"/>
      <c r="R47" s="1008"/>
      <c r="S47" s="1008"/>
      <c r="T47" s="1008"/>
      <c r="U47" s="1008"/>
      <c r="V47" s="1008"/>
      <c r="W47" s="1008"/>
    </row>
    <row r="48" spans="1:23" x14ac:dyDescent="0.2">
      <c r="A48" s="1606" t="s">
        <v>1856</v>
      </c>
      <c r="B48" s="1559">
        <v>-24821638.18</v>
      </c>
      <c r="C48" s="825">
        <v>-34029244.57</v>
      </c>
      <c r="D48" s="826">
        <v>-236923335</v>
      </c>
      <c r="E48" s="1324">
        <v>-24572948.27</v>
      </c>
      <c r="F48" s="825">
        <v>-32187578.25</v>
      </c>
      <c r="G48" s="825">
        <v>-1173872053</v>
      </c>
      <c r="H48" s="825">
        <v>-811532.33</v>
      </c>
      <c r="I48" s="825">
        <v>-666423529</v>
      </c>
      <c r="J48" s="826">
        <v>0</v>
      </c>
      <c r="P48" s="1008"/>
      <c r="Q48" s="1008"/>
      <c r="R48" s="1008"/>
      <c r="S48" s="1008"/>
      <c r="T48" s="1008"/>
      <c r="U48" s="1008"/>
      <c r="V48" s="1008"/>
      <c r="W48" s="1008"/>
    </row>
    <row r="49" spans="1:23" ht="13.5" thickBot="1" x14ac:dyDescent="0.25">
      <c r="A49" s="1606" t="s">
        <v>1857</v>
      </c>
      <c r="B49" s="1559">
        <v>0</v>
      </c>
      <c r="C49" s="825">
        <v>-6139677.6299999999</v>
      </c>
      <c r="D49" s="826">
        <v>-6522478</v>
      </c>
      <c r="E49" s="1324">
        <v>-2312471.61</v>
      </c>
      <c r="F49" s="825">
        <v>0</v>
      </c>
      <c r="G49" s="825">
        <v>-140455176</v>
      </c>
      <c r="H49" s="825">
        <v>0</v>
      </c>
      <c r="I49" s="825">
        <v>-776897249</v>
      </c>
      <c r="J49" s="826">
        <v>0</v>
      </c>
      <c r="P49" s="1008"/>
      <c r="Q49" s="1008"/>
      <c r="R49" s="1008"/>
      <c r="S49" s="1008"/>
      <c r="T49" s="1008"/>
      <c r="U49" s="1008"/>
      <c r="V49" s="1008"/>
      <c r="W49" s="1008"/>
    </row>
    <row r="50" spans="1:23" s="975" customFormat="1" ht="13.5" thickBot="1" x14ac:dyDescent="0.25">
      <c r="A50" s="971" t="s">
        <v>1838</v>
      </c>
      <c r="B50" s="952">
        <v>133593002.89999998</v>
      </c>
      <c r="C50" s="953">
        <v>-7294115.3999999985</v>
      </c>
      <c r="D50" s="954">
        <v>-24591431</v>
      </c>
      <c r="E50" s="1025">
        <v>6725045.1100000031</v>
      </c>
      <c r="F50" s="953">
        <v>-4718457.8900000006</v>
      </c>
      <c r="G50" s="953">
        <v>328644354</v>
      </c>
      <c r="H50" s="953">
        <v>5405538.8899999987</v>
      </c>
      <c r="I50" s="953">
        <v>208738362</v>
      </c>
      <c r="J50" s="954">
        <v>29773389</v>
      </c>
      <c r="P50" s="1026"/>
      <c r="Q50" s="1026"/>
      <c r="R50" s="1026"/>
      <c r="S50" s="1026"/>
      <c r="T50" s="1026"/>
      <c r="U50" s="1026"/>
      <c r="V50" s="1026"/>
      <c r="W50" s="1026"/>
    </row>
    <row r="51" spans="1:23" x14ac:dyDescent="0.2">
      <c r="A51" s="1606" t="s">
        <v>681</v>
      </c>
      <c r="B51" s="1559">
        <v>-7537174.4200000009</v>
      </c>
      <c r="C51" s="825">
        <v>1668299.54</v>
      </c>
      <c r="D51" s="826">
        <v>34024436</v>
      </c>
      <c r="E51" s="1324">
        <v>348099.76</v>
      </c>
      <c r="F51" s="825">
        <v>3356489.48</v>
      </c>
      <c r="G51" s="825">
        <v>115702614</v>
      </c>
      <c r="H51" s="825">
        <v>997468.04999999993</v>
      </c>
      <c r="I51" s="825">
        <v>7227456</v>
      </c>
      <c r="J51" s="826">
        <v>204502125</v>
      </c>
      <c r="P51" s="1008"/>
      <c r="Q51" s="1008"/>
      <c r="R51" s="1008"/>
      <c r="S51" s="1008"/>
      <c r="T51" s="1008"/>
      <c r="U51" s="1008"/>
      <c r="V51" s="1008"/>
      <c r="W51" s="1008"/>
    </row>
    <row r="52" spans="1:23" x14ac:dyDescent="0.2">
      <c r="A52" s="969" t="s">
        <v>1839</v>
      </c>
      <c r="B52" s="1617">
        <v>6846573.79</v>
      </c>
      <c r="C52" s="1023">
        <v>0</v>
      </c>
      <c r="D52" s="1024">
        <v>17481218</v>
      </c>
      <c r="E52" s="1322">
        <v>0</v>
      </c>
      <c r="F52" s="1023">
        <v>0</v>
      </c>
      <c r="G52" s="1023">
        <v>0</v>
      </c>
      <c r="H52" s="1023">
        <v>13521.95</v>
      </c>
      <c r="I52" s="1023">
        <v>7227456</v>
      </c>
      <c r="J52" s="1024">
        <v>0</v>
      </c>
      <c r="P52" s="1008"/>
      <c r="Q52" s="1008"/>
      <c r="R52" s="1008"/>
      <c r="S52" s="1008"/>
      <c r="T52" s="1008"/>
      <c r="U52" s="1008"/>
      <c r="V52" s="1008"/>
      <c r="W52" s="1008"/>
    </row>
    <row r="53" spans="1:23" x14ac:dyDescent="0.2">
      <c r="A53" s="969" t="s">
        <v>1840</v>
      </c>
      <c r="B53" s="1617">
        <v>-14383748.210000001</v>
      </c>
      <c r="C53" s="1023">
        <v>1668299.54</v>
      </c>
      <c r="D53" s="1024">
        <v>20034906</v>
      </c>
      <c r="E53" s="1322">
        <v>348099.76</v>
      </c>
      <c r="F53" s="1023">
        <v>3356489.48</v>
      </c>
      <c r="G53" s="1023">
        <v>115702614</v>
      </c>
      <c r="H53" s="1023">
        <v>967238.83</v>
      </c>
      <c r="I53" s="1023">
        <v>0</v>
      </c>
      <c r="J53" s="1024">
        <v>204502125</v>
      </c>
      <c r="P53" s="1008"/>
      <c r="Q53" s="1008"/>
      <c r="R53" s="1008"/>
      <c r="S53" s="1008"/>
      <c r="T53" s="1008"/>
      <c r="U53" s="1008"/>
      <c r="V53" s="1008"/>
      <c r="W53" s="1008"/>
    </row>
    <row r="54" spans="1:23" x14ac:dyDescent="0.2">
      <c r="A54" s="1606" t="s">
        <v>1841</v>
      </c>
      <c r="B54" s="1559">
        <v>0</v>
      </c>
      <c r="C54" s="825">
        <v>0</v>
      </c>
      <c r="D54" s="826">
        <v>-3491688</v>
      </c>
      <c r="E54" s="1324">
        <v>0</v>
      </c>
      <c r="F54" s="825">
        <v>0</v>
      </c>
      <c r="G54" s="825">
        <v>0</v>
      </c>
      <c r="H54" s="825">
        <v>16707.27</v>
      </c>
      <c r="I54" s="825">
        <v>0</v>
      </c>
      <c r="J54" s="826">
        <v>0</v>
      </c>
      <c r="P54" s="1008"/>
      <c r="Q54" s="1008"/>
      <c r="R54" s="1008"/>
      <c r="S54" s="1008"/>
      <c r="T54" s="1008"/>
      <c r="U54" s="1008"/>
      <c r="V54" s="1008"/>
      <c r="W54" s="1008"/>
    </row>
    <row r="55" spans="1:23" x14ac:dyDescent="0.2">
      <c r="A55" s="1606" t="s">
        <v>1842</v>
      </c>
      <c r="B55" s="1617">
        <v>2813735.73</v>
      </c>
      <c r="C55" s="1023">
        <v>-154642.59999999998</v>
      </c>
      <c r="D55" s="1024">
        <v>-201760</v>
      </c>
      <c r="E55" s="1322">
        <v>-13959053.48</v>
      </c>
      <c r="F55" s="1023">
        <v>-640471.52</v>
      </c>
      <c r="G55" s="1023">
        <v>-96915674</v>
      </c>
      <c r="H55" s="1023">
        <v>-148610.97</v>
      </c>
      <c r="I55" s="1023">
        <v>-2051291</v>
      </c>
      <c r="J55" s="1024">
        <v>17301313</v>
      </c>
      <c r="P55" s="1008"/>
      <c r="Q55" s="1008"/>
      <c r="R55" s="1008"/>
      <c r="S55" s="1008"/>
      <c r="T55" s="1008"/>
      <c r="U55" s="1008"/>
      <c r="V55" s="1008"/>
      <c r="W55" s="1008"/>
    </row>
    <row r="56" spans="1:23" x14ac:dyDescent="0.2">
      <c r="A56" s="1606" t="s">
        <v>1858</v>
      </c>
      <c r="B56" s="1617">
        <v>0</v>
      </c>
      <c r="C56" s="1023">
        <v>-109744.43</v>
      </c>
      <c r="D56" s="1024">
        <v>-201760</v>
      </c>
      <c r="E56" s="1322">
        <v>-13945981.41</v>
      </c>
      <c r="F56" s="1023">
        <v>-568041.03</v>
      </c>
      <c r="G56" s="1023">
        <v>-81351815</v>
      </c>
      <c r="H56" s="1023">
        <v>-113955.22</v>
      </c>
      <c r="I56" s="1023">
        <v>-921812</v>
      </c>
      <c r="J56" s="1024">
        <v>20029536</v>
      </c>
      <c r="P56" s="1008"/>
      <c r="Q56" s="1008"/>
      <c r="R56" s="1008"/>
      <c r="S56" s="1008"/>
      <c r="T56" s="1008"/>
      <c r="U56" s="1008"/>
      <c r="V56" s="1008"/>
      <c r="W56" s="1008"/>
    </row>
    <row r="57" spans="1:23" ht="13.5" thickBot="1" x14ac:dyDescent="0.25">
      <c r="A57" s="1606" t="s">
        <v>1859</v>
      </c>
      <c r="B57" s="1617">
        <v>2813735.73</v>
      </c>
      <c r="C57" s="1023">
        <v>-44898.17</v>
      </c>
      <c r="D57" s="1024">
        <v>0</v>
      </c>
      <c r="E57" s="1322">
        <v>-13072.07</v>
      </c>
      <c r="F57" s="1023">
        <v>-72430.490000000005</v>
      </c>
      <c r="G57" s="1023">
        <v>-15563859</v>
      </c>
      <c r="H57" s="1023">
        <v>-34655.75</v>
      </c>
      <c r="I57" s="1023">
        <v>-1129479</v>
      </c>
      <c r="J57" s="1024">
        <v>-2728223</v>
      </c>
      <c r="P57" s="1008"/>
      <c r="Q57" s="1008"/>
      <c r="R57" s="1008"/>
      <c r="S57" s="1008"/>
      <c r="T57" s="1008"/>
      <c r="U57" s="1008"/>
      <c r="V57" s="1008"/>
      <c r="W57" s="1008"/>
    </row>
    <row r="58" spans="1:23" s="975" customFormat="1" ht="13.5" thickBot="1" x14ac:dyDescent="0.25">
      <c r="A58" s="971" t="s">
        <v>1844</v>
      </c>
      <c r="B58" s="952">
        <v>-4723438.6900000013</v>
      </c>
      <c r="C58" s="953">
        <v>1513656.94</v>
      </c>
      <c r="D58" s="954">
        <v>33822676</v>
      </c>
      <c r="E58" s="1025">
        <v>-13610953.720000001</v>
      </c>
      <c r="F58" s="953">
        <v>2716017.96</v>
      </c>
      <c r="G58" s="953">
        <v>18786940</v>
      </c>
      <c r="H58" s="953">
        <v>848857.08</v>
      </c>
      <c r="I58" s="953">
        <v>5176165</v>
      </c>
      <c r="J58" s="954">
        <v>221803438</v>
      </c>
      <c r="P58" s="1026"/>
      <c r="Q58" s="1026"/>
      <c r="R58" s="1026"/>
      <c r="S58" s="1026"/>
      <c r="T58" s="1026"/>
      <c r="U58" s="1026"/>
      <c r="V58" s="1026"/>
      <c r="W58" s="1026"/>
    </row>
    <row r="59" spans="1:23" x14ac:dyDescent="0.2">
      <c r="A59" s="1610" t="s">
        <v>1845</v>
      </c>
      <c r="B59" s="1604">
        <v>128869564.20999998</v>
      </c>
      <c r="C59" s="955">
        <v>-5780458.459999999</v>
      </c>
      <c r="D59" s="956">
        <v>9231245</v>
      </c>
      <c r="E59" s="1323">
        <v>-6885908.6099999975</v>
      </c>
      <c r="F59" s="955">
        <v>-2002439.9300000006</v>
      </c>
      <c r="G59" s="955">
        <v>347431294</v>
      </c>
      <c r="H59" s="955">
        <v>6254395.9699999988</v>
      </c>
      <c r="I59" s="955">
        <v>213914527</v>
      </c>
      <c r="J59" s="956">
        <v>251576827</v>
      </c>
      <c r="P59" s="1008"/>
      <c r="Q59" s="1008"/>
      <c r="R59" s="1008"/>
      <c r="S59" s="1008"/>
      <c r="T59" s="1008"/>
      <c r="U59" s="1008"/>
      <c r="V59" s="1008"/>
      <c r="W59" s="1008"/>
    </row>
    <row r="60" spans="1:23" x14ac:dyDescent="0.2">
      <c r="A60" s="1606" t="s">
        <v>1860</v>
      </c>
      <c r="B60" s="1617">
        <v>0</v>
      </c>
      <c r="C60" s="1023">
        <v>0</v>
      </c>
      <c r="D60" s="1024">
        <v>0</v>
      </c>
      <c r="E60" s="1322">
        <v>0</v>
      </c>
      <c r="F60" s="1023">
        <v>0</v>
      </c>
      <c r="G60" s="1023">
        <v>0</v>
      </c>
      <c r="H60" s="1023">
        <v>41879.64</v>
      </c>
      <c r="I60" s="1023">
        <v>0</v>
      </c>
      <c r="J60" s="1024">
        <v>0</v>
      </c>
      <c r="P60" s="1008"/>
      <c r="Q60" s="1008"/>
      <c r="R60" s="1008"/>
      <c r="S60" s="1008"/>
      <c r="T60" s="1008"/>
      <c r="U60" s="1008"/>
      <c r="V60" s="1008"/>
      <c r="W60" s="1008"/>
    </row>
    <row r="61" spans="1:23" x14ac:dyDescent="0.2">
      <c r="A61" s="1606" t="s">
        <v>1861</v>
      </c>
      <c r="B61" s="1617">
        <v>0</v>
      </c>
      <c r="C61" s="1023">
        <v>-241630.8</v>
      </c>
      <c r="D61" s="1024">
        <v>0</v>
      </c>
      <c r="E61" s="1322">
        <v>0</v>
      </c>
      <c r="F61" s="1023">
        <v>0</v>
      </c>
      <c r="G61" s="1023">
        <v>-20830210</v>
      </c>
      <c r="H61" s="1023">
        <v>-111560.06</v>
      </c>
      <c r="I61" s="1023">
        <v>0</v>
      </c>
      <c r="J61" s="1024">
        <v>0</v>
      </c>
      <c r="P61" s="1008"/>
      <c r="Q61" s="1008"/>
      <c r="R61" s="1008"/>
      <c r="S61" s="1008"/>
      <c r="T61" s="1008"/>
      <c r="U61" s="1008"/>
      <c r="V61" s="1008"/>
      <c r="W61" s="1008"/>
    </row>
    <row r="62" spans="1:23" x14ac:dyDescent="0.2">
      <c r="A62" s="1606" t="s">
        <v>1862</v>
      </c>
      <c r="B62" s="1617">
        <v>0</v>
      </c>
      <c r="C62" s="1023">
        <v>576822.56999999995</v>
      </c>
      <c r="D62" s="1024">
        <v>38484</v>
      </c>
      <c r="E62" s="1322">
        <v>0</v>
      </c>
      <c r="F62" s="1023">
        <v>0</v>
      </c>
      <c r="G62" s="1023">
        <v>0</v>
      </c>
      <c r="H62" s="1023">
        <v>0</v>
      </c>
      <c r="I62" s="1023">
        <v>27536063</v>
      </c>
      <c r="J62" s="1024">
        <v>0</v>
      </c>
      <c r="P62" s="1008"/>
      <c r="Q62" s="1008"/>
      <c r="R62" s="1008"/>
      <c r="S62" s="1008"/>
      <c r="T62" s="1008"/>
      <c r="U62" s="1008"/>
      <c r="V62" s="1008"/>
      <c r="W62" s="1008"/>
    </row>
    <row r="63" spans="1:23" ht="13.5" thickBot="1" x14ac:dyDescent="0.25">
      <c r="A63" s="1606" t="s">
        <v>1863</v>
      </c>
      <c r="B63" s="1617">
        <v>0</v>
      </c>
      <c r="C63" s="1023">
        <v>0</v>
      </c>
      <c r="D63" s="1024">
        <v>0</v>
      </c>
      <c r="E63" s="1322">
        <v>0</v>
      </c>
      <c r="F63" s="1023">
        <v>0</v>
      </c>
      <c r="G63" s="1023">
        <v>0</v>
      </c>
      <c r="H63" s="1023">
        <v>0</v>
      </c>
      <c r="I63" s="1023">
        <v>0</v>
      </c>
      <c r="J63" s="1024">
        <v>0</v>
      </c>
      <c r="P63" s="1008"/>
      <c r="Q63" s="1008"/>
      <c r="R63" s="1008"/>
      <c r="S63" s="1008"/>
      <c r="T63" s="1008"/>
      <c r="U63" s="1008"/>
      <c r="V63" s="1008"/>
      <c r="W63" s="1008"/>
    </row>
    <row r="64" spans="1:23" s="975" customFormat="1" ht="26.25" thickBot="1" x14ac:dyDescent="0.25">
      <c r="A64" s="971" t="s">
        <v>1850</v>
      </c>
      <c r="B64" s="952">
        <v>128869564.20999998</v>
      </c>
      <c r="C64" s="953">
        <v>-5445266.6899999985</v>
      </c>
      <c r="D64" s="954">
        <v>9269729</v>
      </c>
      <c r="E64" s="1025">
        <v>-6885908.6099999975</v>
      </c>
      <c r="F64" s="953">
        <v>-2002439.9300000006</v>
      </c>
      <c r="G64" s="953">
        <v>326601084</v>
      </c>
      <c r="H64" s="953">
        <v>6184715.5499999989</v>
      </c>
      <c r="I64" s="953">
        <v>241450590</v>
      </c>
      <c r="J64" s="954">
        <v>251576827</v>
      </c>
      <c r="P64" s="1026"/>
      <c r="Q64" s="1026"/>
      <c r="R64" s="1026"/>
      <c r="S64" s="1026"/>
      <c r="T64" s="1026"/>
      <c r="U64" s="1026"/>
      <c r="V64" s="1026"/>
      <c r="W64" s="1026"/>
    </row>
    <row r="65" spans="1:23" ht="13.5" thickBot="1" x14ac:dyDescent="0.25">
      <c r="A65" s="1606" t="s">
        <v>1864</v>
      </c>
      <c r="B65" s="1617">
        <v>-5622758.3799999999</v>
      </c>
      <c r="C65" s="1023">
        <v>-1456852.94</v>
      </c>
      <c r="D65" s="1024">
        <v>-183957</v>
      </c>
      <c r="E65" s="1322">
        <v>-5410954.9800000004</v>
      </c>
      <c r="F65" s="1023">
        <v>-17368948.07</v>
      </c>
      <c r="G65" s="1023">
        <v>0</v>
      </c>
      <c r="H65" s="1023">
        <v>-5287705.53</v>
      </c>
      <c r="I65" s="1023">
        <v>-160996870</v>
      </c>
      <c r="J65" s="1024">
        <v>0</v>
      </c>
      <c r="P65" s="1008"/>
      <c r="Q65" s="1008"/>
      <c r="R65" s="1008"/>
      <c r="S65" s="1008"/>
      <c r="T65" s="1008"/>
      <c r="U65" s="1008"/>
      <c r="V65" s="1008"/>
      <c r="W65" s="1008"/>
    </row>
    <row r="66" spans="1:23" s="975" customFormat="1" ht="13.5" thickBot="1" x14ac:dyDescent="0.25">
      <c r="A66" s="971" t="s">
        <v>1852</v>
      </c>
      <c r="B66" s="952">
        <v>123246805.82999998</v>
      </c>
      <c r="C66" s="953">
        <v>-6902119.629999999</v>
      </c>
      <c r="D66" s="954">
        <v>9085772</v>
      </c>
      <c r="E66" s="1025">
        <v>-12296863.589999998</v>
      </c>
      <c r="F66" s="953">
        <v>-19371388</v>
      </c>
      <c r="G66" s="953">
        <v>326601084</v>
      </c>
      <c r="H66" s="953">
        <v>897010.01999999862</v>
      </c>
      <c r="I66" s="953">
        <v>80453720</v>
      </c>
      <c r="J66" s="954">
        <v>251576827</v>
      </c>
      <c r="P66" s="1026"/>
      <c r="Q66" s="1026"/>
      <c r="R66" s="1026"/>
      <c r="S66" s="1026"/>
      <c r="T66" s="1026"/>
      <c r="U66" s="1026"/>
      <c r="V66" s="1026"/>
      <c r="W66" s="1026"/>
    </row>
    <row r="67" spans="1:23" ht="13.5" thickBot="1" x14ac:dyDescent="0.25">
      <c r="A67" s="1606" t="s">
        <v>1865</v>
      </c>
      <c r="B67" s="1617">
        <v>-24770622.109999999</v>
      </c>
      <c r="C67" s="1023">
        <v>0</v>
      </c>
      <c r="D67" s="1024">
        <v>3721666</v>
      </c>
      <c r="E67" s="1322">
        <v>0</v>
      </c>
      <c r="F67" s="1023">
        <v>0</v>
      </c>
      <c r="G67" s="1023">
        <v>-100482869</v>
      </c>
      <c r="H67" s="1023">
        <v>0</v>
      </c>
      <c r="I67" s="1023">
        <v>-24741885</v>
      </c>
      <c r="J67" s="1024">
        <v>3896555</v>
      </c>
      <c r="N67" s="884"/>
      <c r="O67" s="884"/>
      <c r="P67" s="1008"/>
      <c r="Q67" s="1008"/>
      <c r="R67" s="1008"/>
      <c r="S67" s="1008"/>
      <c r="T67" s="1008"/>
      <c r="U67" s="1008"/>
      <c r="V67" s="1008"/>
      <c r="W67" s="1008"/>
    </row>
    <row r="68" spans="1:23" s="975" customFormat="1" ht="13.5" thickBot="1" x14ac:dyDescent="0.25">
      <c r="A68" s="985" t="s">
        <v>1854</v>
      </c>
      <c r="B68" s="952">
        <v>98476183.719999984</v>
      </c>
      <c r="C68" s="953">
        <v>-6902119.629999999</v>
      </c>
      <c r="D68" s="954">
        <v>12807438</v>
      </c>
      <c r="E68" s="1025">
        <v>-12296863.589999998</v>
      </c>
      <c r="F68" s="953">
        <v>-19371388</v>
      </c>
      <c r="G68" s="953">
        <v>226118215</v>
      </c>
      <c r="H68" s="953">
        <v>897010.01999999862</v>
      </c>
      <c r="I68" s="953">
        <v>55711835</v>
      </c>
      <c r="J68" s="954">
        <v>255473382</v>
      </c>
      <c r="L68" s="884"/>
      <c r="M68" s="884"/>
      <c r="N68" s="884"/>
      <c r="O68" s="884"/>
      <c r="P68" s="1026"/>
      <c r="Q68" s="1026"/>
      <c r="R68" s="1026"/>
      <c r="S68" s="1026"/>
      <c r="T68" s="1026"/>
      <c r="U68" s="1026"/>
      <c r="V68" s="1026"/>
      <c r="W68" s="1026"/>
    </row>
    <row r="69" spans="1:23" ht="2.25" customHeight="1" thickBot="1" x14ac:dyDescent="0.25">
      <c r="A69" s="1027"/>
      <c r="B69" s="1028"/>
      <c r="C69" s="1028"/>
      <c r="D69" s="1028"/>
      <c r="E69" s="1028"/>
      <c r="F69" s="1029"/>
      <c r="G69" s="1030"/>
      <c r="H69" s="1030"/>
      <c r="I69" s="1030"/>
      <c r="J69" s="1031"/>
      <c r="L69" s="884"/>
      <c r="M69" s="884"/>
      <c r="N69" s="884"/>
      <c r="O69" s="884"/>
    </row>
    <row r="70" spans="1:23" x14ac:dyDescent="0.2">
      <c r="A70" s="881" t="s">
        <v>1812</v>
      </c>
      <c r="B70" s="1032"/>
      <c r="C70" s="1032"/>
      <c r="D70" s="1032"/>
      <c r="E70" s="1032"/>
      <c r="F70" s="1032"/>
      <c r="G70" s="1033"/>
      <c r="H70" s="1033"/>
      <c r="I70" s="1033"/>
      <c r="J70" s="1033"/>
      <c r="K70" s="884"/>
      <c r="L70" s="884"/>
      <c r="M70" s="884"/>
      <c r="N70" s="884"/>
      <c r="O70" s="884"/>
    </row>
    <row r="71" spans="1:23" x14ac:dyDescent="0.2">
      <c r="A71" s="881"/>
      <c r="B71" s="1007"/>
      <c r="C71" s="1007"/>
      <c r="D71" s="1007"/>
      <c r="E71" s="1007"/>
      <c r="F71" s="1007"/>
      <c r="G71" s="1007"/>
      <c r="H71" s="1007"/>
      <c r="I71" s="1007"/>
      <c r="J71" s="1007"/>
      <c r="L71" s="1033"/>
      <c r="M71" s="1033"/>
      <c r="N71" s="884"/>
      <c r="O71" s="884"/>
    </row>
    <row r="72" spans="1:23" x14ac:dyDescent="0.2">
      <c r="B72" s="1034"/>
      <c r="C72" s="1034"/>
      <c r="D72" s="1034"/>
      <c r="E72" s="1034"/>
      <c r="F72" s="1034"/>
      <c r="G72" s="1034"/>
      <c r="H72" s="1034"/>
      <c r="I72" s="1034"/>
      <c r="J72" s="1034"/>
      <c r="K72" s="908"/>
      <c r="L72" s="908"/>
      <c r="N72" s="884"/>
      <c r="O72" s="884"/>
    </row>
    <row r="73" spans="1:23" x14ac:dyDescent="0.2">
      <c r="B73" s="1035"/>
      <c r="C73" s="1035"/>
      <c r="D73" s="1035"/>
      <c r="E73" s="1035"/>
      <c r="F73" s="1035"/>
      <c r="G73" s="1035"/>
      <c r="H73" s="1035"/>
      <c r="I73" s="1035"/>
      <c r="J73" s="1035"/>
      <c r="K73" s="1035"/>
    </row>
    <row r="74" spans="1:23" x14ac:dyDescent="0.2">
      <c r="B74" s="908"/>
      <c r="C74" s="908"/>
      <c r="D74" s="908"/>
      <c r="E74" s="908"/>
      <c r="F74" s="908"/>
      <c r="G74" s="908"/>
      <c r="H74" s="908"/>
      <c r="I74" s="908"/>
      <c r="J74" s="908"/>
    </row>
    <row r="75" spans="1:23" x14ac:dyDescent="0.2">
      <c r="B75" s="1007"/>
      <c r="C75" s="1007"/>
      <c r="D75" s="1007"/>
      <c r="E75" s="1007"/>
      <c r="F75" s="1007"/>
      <c r="G75" s="1007"/>
      <c r="H75" s="1007"/>
      <c r="I75" s="1007"/>
      <c r="J75" s="1007"/>
    </row>
    <row r="76" spans="1:23" x14ac:dyDescent="0.2">
      <c r="B76" s="908"/>
      <c r="C76" s="908"/>
      <c r="D76" s="908"/>
      <c r="E76" s="908"/>
      <c r="F76" s="908"/>
      <c r="G76" s="908"/>
      <c r="H76" s="908"/>
      <c r="I76" s="908"/>
      <c r="J76" s="908"/>
    </row>
  </sheetData>
  <mergeCells count="16">
    <mergeCell ref="A33:L33"/>
    <mergeCell ref="A38:J38"/>
    <mergeCell ref="A39:J39"/>
    <mergeCell ref="A40:J40"/>
    <mergeCell ref="A42:A43"/>
    <mergeCell ref="B42:D42"/>
    <mergeCell ref="F42:J42"/>
    <mergeCell ref="A2:V2"/>
    <mergeCell ref="A3:V3"/>
    <mergeCell ref="A4:V4"/>
    <mergeCell ref="A6:A7"/>
    <mergeCell ref="B6:K6"/>
    <mergeCell ref="L6:N6"/>
    <mergeCell ref="O6:Q6"/>
    <mergeCell ref="R6:T6"/>
    <mergeCell ref="U6:V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5"/>
  <sheetViews>
    <sheetView showGridLines="0" zoomScaleNormal="100" workbookViewId="0">
      <selection activeCell="E11" sqref="E11"/>
    </sheetView>
  </sheetViews>
  <sheetFormatPr baseColWidth="10" defaultColWidth="9.140625" defaultRowHeight="12.75" x14ac:dyDescent="0.2"/>
  <cols>
    <col min="1" max="1" width="40" style="849" customWidth="1"/>
    <col min="2" max="2" width="9" style="849" customWidth="1"/>
    <col min="3" max="3" width="9.5703125" style="849" customWidth="1"/>
    <col min="4" max="4" width="9.140625" style="849" customWidth="1"/>
    <col min="5" max="5" width="9.42578125" style="849" customWidth="1"/>
    <col min="6" max="6" width="9.7109375" style="849" customWidth="1"/>
    <col min="7" max="7" width="9.85546875" style="849" customWidth="1"/>
    <col min="8" max="8" width="8.85546875" style="849" customWidth="1"/>
    <col min="9" max="10" width="8.7109375" style="849" customWidth="1"/>
    <col min="11" max="11" width="9" style="849" customWidth="1"/>
    <col min="12" max="12" width="7.140625" style="849" customWidth="1"/>
    <col min="13" max="13" width="8.140625" style="849" customWidth="1"/>
    <col min="14" max="14" width="9.42578125" style="849" customWidth="1"/>
    <col min="15" max="15" width="8.85546875" style="849" customWidth="1"/>
    <col min="16" max="17" width="7.42578125" style="849" customWidth="1"/>
    <col min="18" max="19" width="8.140625" style="849" customWidth="1"/>
    <col min="20" max="20" width="15.28515625" style="849" customWidth="1"/>
    <col min="21" max="21" width="14.5703125" style="849" customWidth="1"/>
    <col min="22" max="32" width="11.42578125" style="849" customWidth="1"/>
    <col min="33" max="33" width="15" style="849" customWidth="1"/>
    <col min="34" max="16384" width="9.140625" style="849"/>
  </cols>
  <sheetData>
    <row r="1" spans="1:20" ht="15.75" x14ac:dyDescent="0.25">
      <c r="A1" s="1919" t="s">
        <v>1872</v>
      </c>
      <c r="B1" s="1919"/>
      <c r="C1" s="1919"/>
      <c r="D1" s="1919"/>
      <c r="E1" s="1919"/>
      <c r="F1" s="1919"/>
      <c r="G1" s="1919"/>
      <c r="H1" s="1919"/>
      <c r="I1" s="1919"/>
      <c r="J1" s="1919"/>
      <c r="K1" s="1919"/>
    </row>
    <row r="2" spans="1:20" ht="15.75" x14ac:dyDescent="0.2">
      <c r="A2" s="1920" t="s">
        <v>2414</v>
      </c>
      <c r="B2" s="1920"/>
      <c r="C2" s="1920"/>
      <c r="D2" s="1920"/>
      <c r="E2" s="1920"/>
      <c r="F2" s="1920"/>
      <c r="G2" s="1920"/>
      <c r="H2" s="1920"/>
      <c r="I2" s="1920"/>
      <c r="J2" s="1920"/>
      <c r="K2" s="1920"/>
      <c r="M2" s="1036"/>
      <c r="N2" s="1036"/>
      <c r="O2" s="1036"/>
      <c r="P2" s="1036"/>
      <c r="Q2" s="1036"/>
      <c r="R2" s="1036"/>
      <c r="S2" s="1036"/>
      <c r="T2" s="1036"/>
    </row>
    <row r="3" spans="1:20" ht="15.75" x14ac:dyDescent="0.2">
      <c r="A3" s="1920" t="s">
        <v>1873</v>
      </c>
      <c r="B3" s="1920"/>
      <c r="C3" s="1920"/>
      <c r="D3" s="1920"/>
      <c r="E3" s="1920"/>
      <c r="F3" s="1920"/>
      <c r="G3" s="1920"/>
      <c r="H3" s="1920"/>
      <c r="I3" s="1920"/>
      <c r="J3" s="1920"/>
      <c r="K3" s="1920"/>
      <c r="M3" s="1036"/>
      <c r="N3" s="1036"/>
      <c r="O3" s="1036"/>
      <c r="P3" s="1036"/>
      <c r="Q3" s="1036"/>
      <c r="R3" s="1036"/>
      <c r="S3" s="1036"/>
      <c r="T3" s="1036"/>
    </row>
    <row r="4" spans="1:20" ht="6.75" customHeight="1" thickBot="1" x14ac:dyDescent="0.25">
      <c r="A4" s="1013"/>
      <c r="B4" s="1013"/>
      <c r="C4" s="1013"/>
      <c r="D4" s="1013"/>
      <c r="E4" s="1013"/>
      <c r="F4" s="1013"/>
      <c r="G4" s="1013"/>
      <c r="H4" s="1013"/>
      <c r="I4" s="1013"/>
      <c r="J4" s="1013"/>
      <c r="K4" s="1013"/>
      <c r="M4" s="1036"/>
      <c r="N4" s="1036"/>
      <c r="O4" s="1036"/>
      <c r="P4" s="1036"/>
      <c r="Q4" s="1036"/>
      <c r="R4" s="1036"/>
      <c r="S4" s="1036"/>
      <c r="T4" s="1036"/>
    </row>
    <row r="5" spans="1:20" ht="23.25" customHeight="1" thickBot="1" x14ac:dyDescent="0.25">
      <c r="A5" s="1541" t="s">
        <v>1874</v>
      </c>
      <c r="B5" s="1537" t="s">
        <v>615</v>
      </c>
      <c r="C5" s="1538" t="s">
        <v>616</v>
      </c>
      <c r="D5" s="1538" t="s">
        <v>617</v>
      </c>
      <c r="E5" s="1538" t="s">
        <v>618</v>
      </c>
      <c r="F5" s="1538" t="s">
        <v>619</v>
      </c>
      <c r="G5" s="1538" t="s">
        <v>620</v>
      </c>
      <c r="H5" s="1538" t="s">
        <v>621</v>
      </c>
      <c r="I5" s="1538" t="s">
        <v>622</v>
      </c>
      <c r="J5" s="1538" t="s">
        <v>623</v>
      </c>
      <c r="K5" s="1328" t="s">
        <v>624</v>
      </c>
      <c r="M5" s="1036"/>
      <c r="N5" s="1036"/>
      <c r="O5" s="1036"/>
      <c r="P5" s="1036"/>
      <c r="Q5" s="1036"/>
      <c r="R5" s="1036"/>
      <c r="S5" s="1036"/>
      <c r="T5" s="1036"/>
    </row>
    <row r="6" spans="1:20" ht="13.5" thickBot="1" x14ac:dyDescent="0.25">
      <c r="A6" s="1921" t="s">
        <v>646</v>
      </c>
      <c r="B6" s="2219"/>
      <c r="C6" s="2219"/>
      <c r="D6" s="2219"/>
      <c r="E6" s="2219"/>
      <c r="F6" s="2219"/>
      <c r="G6" s="2219"/>
      <c r="H6" s="2219"/>
      <c r="I6" s="2219"/>
      <c r="J6" s="2219"/>
      <c r="K6" s="2220"/>
      <c r="M6" s="1036"/>
      <c r="N6" s="1037"/>
      <c r="O6" s="1037"/>
      <c r="P6" s="1037"/>
      <c r="Q6" s="1037"/>
      <c r="R6" s="1037"/>
      <c r="S6" s="1037"/>
      <c r="T6" s="1005"/>
    </row>
    <row r="7" spans="1:20" x14ac:dyDescent="0.2">
      <c r="A7" s="1336" t="s">
        <v>1875</v>
      </c>
      <c r="B7" s="2241">
        <v>0.76394410662394296</v>
      </c>
      <c r="C7" s="2242">
        <v>1.676665898608904</v>
      </c>
      <c r="D7" s="2242">
        <v>0.77701948466040804</v>
      </c>
      <c r="E7" s="2242">
        <v>1.010306708827573</v>
      </c>
      <c r="F7" s="2242">
        <v>0.80920598568797553</v>
      </c>
      <c r="G7" s="2242">
        <v>2.8914259944018212</v>
      </c>
      <c r="H7" s="2242">
        <v>3.2267666557351227</v>
      </c>
      <c r="I7" s="2242">
        <v>1.680154568491643</v>
      </c>
      <c r="J7" s="2242">
        <v>1.1957449466532259</v>
      </c>
      <c r="K7" s="2243">
        <v>14.545651755157532</v>
      </c>
      <c r="L7" s="1325"/>
      <c r="M7" s="1036"/>
      <c r="N7" s="1036"/>
      <c r="O7" s="1036"/>
      <c r="P7" s="1036"/>
      <c r="Q7" s="1036"/>
      <c r="R7" s="1036"/>
      <c r="S7" s="1036"/>
      <c r="T7" s="1038"/>
    </row>
    <row r="8" spans="1:20" ht="13.5" thickBot="1" x14ac:dyDescent="0.25">
      <c r="A8" s="1336" t="s">
        <v>1876</v>
      </c>
      <c r="B8" s="2244">
        <v>0.70409510821036403</v>
      </c>
      <c r="C8" s="1044">
        <v>1.6652885237663311</v>
      </c>
      <c r="D8" s="1044">
        <v>0.71565320539752553</v>
      </c>
      <c r="E8" s="1044">
        <v>0.71860898951701246</v>
      </c>
      <c r="F8" s="1044">
        <v>0.69130775920166487</v>
      </c>
      <c r="G8" s="1044">
        <v>2.6949573003750711</v>
      </c>
      <c r="H8" s="1044">
        <v>1.7164471437321365</v>
      </c>
      <c r="I8" s="1044">
        <v>1.2988689686954893</v>
      </c>
      <c r="J8" s="1044">
        <v>1.1598355009449333</v>
      </c>
      <c r="K8" s="1329">
        <v>12.556951549439807</v>
      </c>
      <c r="M8" s="1036"/>
      <c r="N8" s="1036"/>
      <c r="O8" s="1036"/>
      <c r="P8" s="1036"/>
      <c r="Q8" s="1036"/>
      <c r="R8" s="1036"/>
      <c r="S8" s="1036"/>
      <c r="T8" s="1038"/>
    </row>
    <row r="9" spans="1:20" ht="13.5" thickBot="1" x14ac:dyDescent="0.25">
      <c r="A9" s="1059" t="s">
        <v>1877</v>
      </c>
      <c r="B9" s="1059"/>
      <c r="C9" s="1060"/>
      <c r="D9" s="1060"/>
      <c r="E9" s="1060"/>
      <c r="F9" s="1060"/>
      <c r="G9" s="1060"/>
      <c r="H9" s="1060"/>
      <c r="I9" s="1060"/>
      <c r="J9" s="1060"/>
      <c r="K9" s="1061"/>
      <c r="M9" s="1036"/>
      <c r="N9" s="1036"/>
      <c r="O9" s="1036"/>
      <c r="P9" s="1036"/>
      <c r="Q9" s="1036"/>
      <c r="R9" s="1036"/>
      <c r="S9" s="1036"/>
      <c r="T9" s="1038"/>
    </row>
    <row r="10" spans="1:20" ht="13.5" thickBot="1" x14ac:dyDescent="0.25">
      <c r="A10" s="1336" t="s">
        <v>1878</v>
      </c>
      <c r="B10" s="2244">
        <v>1.102501552151731</v>
      </c>
      <c r="C10" s="1044">
        <v>0.84406899267658331</v>
      </c>
      <c r="D10" s="1044">
        <v>1.9035079760548717</v>
      </c>
      <c r="E10" s="1044">
        <v>1.4909660213446081</v>
      </c>
      <c r="F10" s="1044">
        <v>1.8055218256813299</v>
      </c>
      <c r="G10" s="1044">
        <v>0.4252043902319862</v>
      </c>
      <c r="H10" s="1044">
        <v>0.85857335506589305</v>
      </c>
      <c r="I10" s="1044">
        <v>1.4965957581811156</v>
      </c>
      <c r="J10" s="1044">
        <v>1.5759152810624184</v>
      </c>
      <c r="K10" s="1329">
        <v>0.78476308437094755</v>
      </c>
      <c r="M10" s="1036"/>
      <c r="N10" s="1036"/>
      <c r="O10" s="1036"/>
      <c r="P10" s="1036"/>
      <c r="Q10" s="1036"/>
      <c r="R10" s="1036"/>
      <c r="S10" s="1036"/>
      <c r="T10" s="1038"/>
    </row>
    <row r="11" spans="1:20" ht="13.5" thickBot="1" x14ac:dyDescent="0.25">
      <c r="A11" s="1059" t="s">
        <v>1879</v>
      </c>
      <c r="B11" s="1059"/>
      <c r="C11" s="1060"/>
      <c r="D11" s="1060"/>
      <c r="E11" s="1060"/>
      <c r="F11" s="1060"/>
      <c r="G11" s="1060"/>
      <c r="H11" s="1060"/>
      <c r="I11" s="1060"/>
      <c r="J11" s="1060"/>
      <c r="K11" s="1061"/>
      <c r="M11" s="1036"/>
      <c r="N11" s="1036"/>
      <c r="O11" s="1036"/>
      <c r="P11" s="1036"/>
      <c r="Q11" s="1036"/>
      <c r="R11" s="1036"/>
      <c r="S11" s="1036"/>
      <c r="T11" s="1038"/>
    </row>
    <row r="12" spans="1:20" ht="13.5" thickBot="1" x14ac:dyDescent="0.25">
      <c r="A12" s="1336" t="s">
        <v>1880</v>
      </c>
      <c r="B12" s="2244">
        <v>8.398618934326323E-3</v>
      </c>
      <c r="C12" s="1044">
        <v>2.6969894346168331E-2</v>
      </c>
      <c r="D12" s="1044">
        <v>6.4712654910999381E-2</v>
      </c>
      <c r="E12" s="1044">
        <v>3.0521581869697497E-2</v>
      </c>
      <c r="F12" s="1044">
        <v>9.339536907357894E-2</v>
      </c>
      <c r="G12" s="1044">
        <v>0.15508358400095748</v>
      </c>
      <c r="H12" s="1044">
        <v>-4.39133834495234E-3</v>
      </c>
      <c r="I12" s="1044">
        <v>7.1266974593515345E-2</v>
      </c>
      <c r="J12" s="1044">
        <v>6.6733656085393694E-2</v>
      </c>
      <c r="K12" s="1329">
        <v>1.3710987269986757E-3</v>
      </c>
      <c r="M12" s="1036"/>
      <c r="N12" s="1036"/>
      <c r="O12" s="1036"/>
      <c r="P12" s="1036"/>
      <c r="Q12" s="1036"/>
      <c r="R12" s="1036"/>
      <c r="S12" s="1036"/>
      <c r="T12" s="1038"/>
    </row>
    <row r="13" spans="1:20" ht="13.5" thickBot="1" x14ac:dyDescent="0.25">
      <c r="A13" s="1062" t="s">
        <v>1881</v>
      </c>
      <c r="B13" s="1062"/>
      <c r="C13" s="1063"/>
      <c r="D13" s="1063"/>
      <c r="E13" s="1063"/>
      <c r="F13" s="1063"/>
      <c r="G13" s="1063"/>
      <c r="H13" s="1063"/>
      <c r="I13" s="1063"/>
      <c r="J13" s="1063"/>
      <c r="K13" s="1064"/>
      <c r="M13" s="1036"/>
      <c r="N13" s="1036"/>
      <c r="O13" s="1036"/>
      <c r="P13" s="1036"/>
      <c r="Q13" s="1036"/>
      <c r="R13" s="1036"/>
      <c r="S13" s="1036"/>
      <c r="T13" s="1038"/>
    </row>
    <row r="14" spans="1:20" x14ac:dyDescent="0.2">
      <c r="A14" s="1336" t="s">
        <v>1882</v>
      </c>
      <c r="B14" s="2244">
        <v>0.16224629692028494</v>
      </c>
      <c r="C14" s="1044">
        <v>0.23168358026679386</v>
      </c>
      <c r="D14" s="1044">
        <v>0.603404726218432</v>
      </c>
      <c r="E14" s="1044">
        <v>0.48170081286637834</v>
      </c>
      <c r="F14" s="1044">
        <v>0.56594432646811532</v>
      </c>
      <c r="G14" s="1044">
        <v>0.35007114689736918</v>
      </c>
      <c r="H14" s="1044">
        <v>0.10125752669292767</v>
      </c>
      <c r="I14" s="1044">
        <v>0.70239495675791219</v>
      </c>
      <c r="J14" s="1044">
        <v>0.46886203403337429</v>
      </c>
      <c r="K14" s="1329">
        <v>1.6329884254131045E-2</v>
      </c>
      <c r="M14" s="1036"/>
      <c r="N14" s="1036"/>
      <c r="O14" s="1036"/>
      <c r="P14" s="1036"/>
      <c r="Q14" s="1036"/>
      <c r="R14" s="1036"/>
      <c r="S14" s="1036"/>
      <c r="T14" s="1038"/>
    </row>
    <row r="15" spans="1:20" ht="13.5" thickBot="1" x14ac:dyDescent="0.25">
      <c r="A15" s="1336" t="s">
        <v>1883</v>
      </c>
      <c r="B15" s="2244">
        <v>0.19366825395559806</v>
      </c>
      <c r="C15" s="1044">
        <v>0.30154708960566623</v>
      </c>
      <c r="D15" s="1044">
        <v>1.5214622213344078</v>
      </c>
      <c r="E15" s="1044">
        <v>0.92938755225597525</v>
      </c>
      <c r="F15" s="1044">
        <v>1.3038519272042197</v>
      </c>
      <c r="G15" s="1044">
        <v>0.53862995191888974</v>
      </c>
      <c r="H15" s="1044">
        <v>0.11266578547282154</v>
      </c>
      <c r="I15" s="1044">
        <v>2.360158111254004</v>
      </c>
      <c r="J15" s="1044">
        <v>0.88274998978859565</v>
      </c>
      <c r="K15" s="1329">
        <v>1.6600976275210812E-2</v>
      </c>
      <c r="M15" s="1036"/>
      <c r="N15" s="1036"/>
      <c r="O15" s="1036"/>
      <c r="P15" s="1036"/>
      <c r="Q15" s="1036"/>
      <c r="R15" s="1036"/>
      <c r="S15" s="1036"/>
      <c r="T15" s="1038"/>
    </row>
    <row r="16" spans="1:20" ht="13.5" thickBot="1" x14ac:dyDescent="0.25">
      <c r="A16" s="1059" t="s">
        <v>1884</v>
      </c>
      <c r="B16" s="1059"/>
      <c r="C16" s="1060"/>
      <c r="D16" s="1060"/>
      <c r="E16" s="1060"/>
      <c r="F16" s="1060"/>
      <c r="G16" s="1060"/>
      <c r="H16" s="1060"/>
      <c r="I16" s="1060"/>
      <c r="J16" s="1060"/>
      <c r="K16" s="1061"/>
      <c r="M16" s="1036"/>
      <c r="N16" s="1036"/>
      <c r="O16" s="1036"/>
      <c r="P16" s="1036"/>
      <c r="Q16" s="1036"/>
      <c r="R16" s="1036"/>
      <c r="S16" s="1036"/>
      <c r="T16" s="1038"/>
    </row>
    <row r="17" spans="1:20" ht="13.5" thickBot="1" x14ac:dyDescent="0.25">
      <c r="A17" s="1336" t="s">
        <v>1885</v>
      </c>
      <c r="B17" s="2244">
        <v>1.0937438038030165</v>
      </c>
      <c r="C17" s="1044">
        <v>1.1604215480233262</v>
      </c>
      <c r="D17" s="1044">
        <v>0.98940649985277129</v>
      </c>
      <c r="E17" s="1044">
        <v>1.0816710286587903</v>
      </c>
      <c r="F17" s="1044">
        <v>0.98099618566901581</v>
      </c>
      <c r="G17" s="1044">
        <v>1.1246124748491295</v>
      </c>
      <c r="H17" s="1044">
        <v>-0.68714552446621091</v>
      </c>
      <c r="I17" s="1044">
        <v>1.1062182152291242</v>
      </c>
      <c r="J17" s="1044">
        <v>1.020289185791343</v>
      </c>
      <c r="K17" s="1329">
        <v>3.3682203351860021</v>
      </c>
      <c r="M17" s="1036"/>
      <c r="N17" s="1036"/>
      <c r="O17" s="1036"/>
      <c r="P17" s="1036"/>
      <c r="Q17" s="1036"/>
      <c r="R17" s="1036"/>
      <c r="S17" s="1036"/>
      <c r="T17" s="1038"/>
    </row>
    <row r="18" spans="1:20" ht="13.5" thickBot="1" x14ac:dyDescent="0.25">
      <c r="A18" s="1059" t="s">
        <v>1886</v>
      </c>
      <c r="B18" s="1059"/>
      <c r="C18" s="1060"/>
      <c r="D18" s="1060"/>
      <c r="E18" s="1060"/>
      <c r="F18" s="1060"/>
      <c r="G18" s="1060"/>
      <c r="H18" s="1060"/>
      <c r="I18" s="1060"/>
      <c r="J18" s="1060"/>
      <c r="K18" s="1061"/>
      <c r="M18" s="1036"/>
      <c r="N18" s="1036"/>
      <c r="O18" s="1036"/>
      <c r="P18" s="1036"/>
      <c r="Q18" s="1036"/>
      <c r="R18" s="1036"/>
      <c r="S18" s="1036"/>
      <c r="T18" s="1038"/>
    </row>
    <row r="19" spans="1:20" x14ac:dyDescent="0.2">
      <c r="A19" s="1336" t="s">
        <v>1887</v>
      </c>
      <c r="B19" s="2245">
        <v>4.6924955548103123E-2</v>
      </c>
      <c r="C19" s="1043">
        <v>8.6605151963143084E-2</v>
      </c>
      <c r="D19" s="1043">
        <v>0.3820149955872465</v>
      </c>
      <c r="E19" s="1043">
        <v>0.29707575599717934</v>
      </c>
      <c r="F19" s="1043">
        <v>0.29858420708346717</v>
      </c>
      <c r="G19" s="1043">
        <v>0.5978591565694984</v>
      </c>
      <c r="H19" s="1043">
        <v>5.6383256277329957E-2</v>
      </c>
      <c r="I19" s="1043">
        <v>9.2082721027418421E-2</v>
      </c>
      <c r="J19" s="1043">
        <v>7.2854709690892139E-2</v>
      </c>
      <c r="K19" s="1333">
        <v>7.4128669495786914E-3</v>
      </c>
      <c r="M19" s="1036"/>
      <c r="N19" s="1036"/>
      <c r="O19" s="1036"/>
      <c r="P19" s="1036"/>
      <c r="Q19" s="1036"/>
      <c r="R19" s="1036"/>
      <c r="S19" s="1036"/>
      <c r="T19" s="1038"/>
    </row>
    <row r="20" spans="1:20" x14ac:dyDescent="0.2">
      <c r="A20" s="1336" t="s">
        <v>1888</v>
      </c>
      <c r="B20" s="2244">
        <v>7.6955530897982721E-3</v>
      </c>
      <c r="C20" s="1044">
        <v>2.4045573761521142E-2</v>
      </c>
      <c r="D20" s="1044">
        <v>2.5392853737775899E-2</v>
      </c>
      <c r="E20" s="1044">
        <v>1.7111290481109685E-2</v>
      </c>
      <c r="F20" s="1044">
        <v>3.9768398194277535E-2</v>
      </c>
      <c r="G20" s="1044">
        <v>0.11335339793319178</v>
      </c>
      <c r="H20" s="1044">
        <v>2.7119450688138065E-3</v>
      </c>
      <c r="I20" s="1044">
        <v>2.3462236844026409E-2</v>
      </c>
      <c r="J20" s="1044">
        <v>3.6163924048084072E-2</v>
      </c>
      <c r="K20" s="1329">
        <v>4.5427485528740704E-3</v>
      </c>
      <c r="M20" s="1045"/>
      <c r="N20" s="1036"/>
      <c r="O20" s="1036"/>
      <c r="P20" s="1036"/>
      <c r="Q20" s="1036"/>
      <c r="R20" s="1036"/>
      <c r="S20" s="1036"/>
      <c r="T20" s="1038"/>
    </row>
    <row r="21" spans="1:20" ht="13.5" thickBot="1" x14ac:dyDescent="0.25">
      <c r="A21" s="1039" t="s">
        <v>1889</v>
      </c>
      <c r="B21" s="2246">
        <v>9.1859374199221109E-3</v>
      </c>
      <c r="C21" s="1040">
        <v>3.1296446547206209E-2</v>
      </c>
      <c r="D21" s="1040">
        <v>6.4027121391672145E-2</v>
      </c>
      <c r="E21" s="1040">
        <v>3.3014310857289182E-2</v>
      </c>
      <c r="F21" s="1040">
        <v>9.1620500820330894E-2</v>
      </c>
      <c r="G21" s="1040">
        <v>0.17440893321178966</v>
      </c>
      <c r="H21" s="1040">
        <v>3.0174884901508587E-3</v>
      </c>
      <c r="I21" s="1040">
        <v>7.8836825439617883E-2</v>
      </c>
      <c r="J21" s="1040">
        <v>6.8087627632245837E-2</v>
      </c>
      <c r="K21" s="1041">
        <v>4.61816261382458E-3</v>
      </c>
      <c r="M21" s="1045"/>
      <c r="N21" s="1036"/>
      <c r="O21" s="1036"/>
      <c r="P21" s="1036"/>
      <c r="Q21" s="1036"/>
      <c r="R21" s="1036"/>
      <c r="S21" s="1036"/>
      <c r="T21" s="1038"/>
    </row>
    <row r="22" spans="1:20" ht="409.6" hidden="1" customHeight="1" x14ac:dyDescent="0.2">
      <c r="A22" s="1046"/>
      <c r="B22" s="1036"/>
      <c r="C22" s="1036"/>
      <c r="D22" s="1036"/>
      <c r="E22" s="1036"/>
      <c r="F22" s="1036"/>
      <c r="G22" s="1036"/>
      <c r="H22" s="1036"/>
      <c r="I22" s="1036"/>
      <c r="J22" s="1038"/>
      <c r="K22" s="1038"/>
    </row>
    <row r="23" spans="1:20" ht="409.6" hidden="1" customHeight="1" x14ac:dyDescent="0.2">
      <c r="A23" s="1046"/>
      <c r="B23" s="1036"/>
      <c r="C23" s="1036"/>
      <c r="D23" s="1036"/>
      <c r="E23" s="1036"/>
      <c r="F23" s="1036"/>
      <c r="G23" s="1036"/>
      <c r="H23" s="1036"/>
      <c r="I23" s="1036"/>
      <c r="J23" s="1038"/>
      <c r="K23" s="1038"/>
    </row>
    <row r="24" spans="1:20" ht="409.6" hidden="1" customHeight="1" x14ac:dyDescent="0.2">
      <c r="A24" s="1046"/>
      <c r="B24" s="1036"/>
      <c r="C24" s="1036"/>
      <c r="D24" s="1036"/>
      <c r="E24" s="1036"/>
      <c r="F24" s="1036"/>
      <c r="G24" s="1036"/>
      <c r="H24" s="1036"/>
      <c r="I24" s="1036"/>
      <c r="J24" s="1038"/>
      <c r="K24" s="1038"/>
    </row>
    <row r="25" spans="1:20" ht="409.6" hidden="1" customHeight="1" x14ac:dyDescent="0.2">
      <c r="A25" s="1046"/>
      <c r="B25" s="1036"/>
      <c r="C25" s="1036"/>
      <c r="D25" s="1036"/>
      <c r="E25" s="1036"/>
      <c r="F25" s="1036"/>
      <c r="G25" s="1036"/>
      <c r="H25" s="1036"/>
      <c r="I25" s="1036"/>
      <c r="J25" s="1038"/>
      <c r="K25" s="1038"/>
    </row>
    <row r="26" spans="1:20" ht="409.6" hidden="1" customHeight="1" x14ac:dyDescent="0.2">
      <c r="A26" s="1046"/>
      <c r="B26" s="1036"/>
      <c r="C26" s="1036"/>
      <c r="D26" s="1036"/>
      <c r="E26" s="1036"/>
      <c r="F26" s="1036"/>
      <c r="G26" s="1036"/>
      <c r="H26" s="1036"/>
      <c r="I26" s="1036"/>
      <c r="J26" s="1038"/>
      <c r="K26" s="1038"/>
    </row>
    <row r="27" spans="1:20" ht="409.6" hidden="1" customHeight="1" x14ac:dyDescent="0.2">
      <c r="A27" s="1046"/>
      <c r="B27" s="1036"/>
      <c r="C27" s="1036"/>
      <c r="D27" s="1036"/>
      <c r="E27" s="1036"/>
      <c r="F27" s="1036"/>
      <c r="G27" s="1036"/>
      <c r="H27" s="1036"/>
      <c r="I27" s="1036"/>
      <c r="J27" s="1038"/>
      <c r="K27" s="1038"/>
    </row>
    <row r="28" spans="1:20" ht="409.6" hidden="1" customHeight="1" x14ac:dyDescent="0.2">
      <c r="A28" s="1046"/>
      <c r="B28" s="1036"/>
      <c r="C28" s="1036"/>
      <c r="D28" s="1036"/>
      <c r="E28" s="1036"/>
      <c r="F28" s="1036"/>
      <c r="G28" s="1036"/>
      <c r="H28" s="1036"/>
      <c r="I28" s="1036"/>
      <c r="J28" s="1038"/>
      <c r="K28" s="1038"/>
    </row>
    <row r="29" spans="1:20" ht="409.6" hidden="1" customHeight="1" x14ac:dyDescent="0.2">
      <c r="A29" s="1046"/>
      <c r="B29" s="1036"/>
      <c r="C29" s="1036"/>
      <c r="D29" s="1036"/>
      <c r="E29" s="1036"/>
      <c r="F29" s="1036"/>
      <c r="G29" s="1036"/>
      <c r="H29" s="1036"/>
      <c r="I29" s="1036"/>
      <c r="J29" s="1038"/>
      <c r="K29" s="1038"/>
    </row>
    <row r="30" spans="1:20" ht="409.6" hidden="1" customHeight="1" x14ac:dyDescent="0.2">
      <c r="A30" s="1046"/>
      <c r="B30" s="1036"/>
      <c r="C30" s="1036"/>
      <c r="D30" s="1036"/>
      <c r="E30" s="1036"/>
      <c r="F30" s="1036"/>
      <c r="G30" s="1036"/>
      <c r="H30" s="1036"/>
      <c r="I30" s="1036"/>
      <c r="J30" s="1038"/>
      <c r="K30" s="1038"/>
    </row>
    <row r="31" spans="1:20" ht="409.6" hidden="1" customHeight="1" x14ac:dyDescent="0.2">
      <c r="A31" s="1046"/>
      <c r="B31" s="1036"/>
      <c r="C31" s="1036"/>
      <c r="D31" s="1036"/>
      <c r="E31" s="1036"/>
      <c r="F31" s="1036"/>
      <c r="G31" s="1036"/>
      <c r="H31" s="1036"/>
      <c r="I31" s="1036"/>
      <c r="J31" s="1038"/>
      <c r="K31" s="1038"/>
    </row>
    <row r="32" spans="1:20" ht="409.6" hidden="1" customHeight="1" x14ac:dyDescent="0.2">
      <c r="A32" s="1046"/>
      <c r="B32" s="1036"/>
      <c r="C32" s="1036"/>
      <c r="D32" s="1036"/>
      <c r="E32" s="1036"/>
      <c r="F32" s="1036"/>
      <c r="G32" s="1036"/>
      <c r="H32" s="1036"/>
      <c r="I32" s="1036"/>
      <c r="J32" s="1038"/>
      <c r="K32" s="1038"/>
    </row>
    <row r="33" spans="1:11" ht="409.6" hidden="1" customHeight="1" x14ac:dyDescent="0.2">
      <c r="A33" s="1046"/>
      <c r="B33" s="1036"/>
      <c r="C33" s="1036"/>
      <c r="D33" s="1036"/>
      <c r="E33" s="1036"/>
      <c r="F33" s="1036"/>
      <c r="G33" s="1036"/>
      <c r="H33" s="1036"/>
      <c r="I33" s="1036"/>
      <c r="J33" s="1038"/>
      <c r="K33" s="1038"/>
    </row>
    <row r="34" spans="1:11" ht="409.6" hidden="1" customHeight="1" x14ac:dyDescent="0.2">
      <c r="A34" s="1046"/>
      <c r="B34" s="1036"/>
      <c r="C34" s="1036"/>
      <c r="D34" s="1036"/>
      <c r="E34" s="1036"/>
      <c r="F34" s="1036"/>
      <c r="G34" s="1036"/>
      <c r="H34" s="1036"/>
      <c r="I34" s="1036"/>
      <c r="J34" s="1038"/>
      <c r="K34" s="1038"/>
    </row>
    <row r="35" spans="1:11" ht="409.6" hidden="1" customHeight="1" x14ac:dyDescent="0.2">
      <c r="A35" s="1046"/>
      <c r="B35" s="1036"/>
      <c r="C35" s="1036"/>
      <c r="D35" s="1036"/>
      <c r="E35" s="1036"/>
      <c r="F35" s="1036"/>
      <c r="G35" s="1036"/>
      <c r="H35" s="1036"/>
      <c r="I35" s="1036"/>
      <c r="J35" s="1038"/>
      <c r="K35" s="1038"/>
    </row>
    <row r="36" spans="1:11" ht="409.6" hidden="1" customHeight="1" x14ac:dyDescent="0.2">
      <c r="A36" s="1046"/>
      <c r="B36" s="1036"/>
      <c r="C36" s="1036"/>
      <c r="D36" s="1036"/>
      <c r="E36" s="1036"/>
      <c r="F36" s="1036"/>
      <c r="G36" s="1036"/>
      <c r="H36" s="1036"/>
      <c r="I36" s="1036"/>
      <c r="J36" s="1038"/>
      <c r="K36" s="1038"/>
    </row>
    <row r="37" spans="1:11" ht="409.6" hidden="1" customHeight="1" x14ac:dyDescent="0.2">
      <c r="A37" s="1046"/>
      <c r="B37" s="1036"/>
      <c r="C37" s="1036"/>
      <c r="D37" s="1036"/>
      <c r="E37" s="1036"/>
      <c r="F37" s="1036"/>
      <c r="G37" s="1036"/>
      <c r="H37" s="1036"/>
      <c r="I37" s="1036"/>
      <c r="J37" s="1038"/>
      <c r="K37" s="1038"/>
    </row>
    <row r="38" spans="1:11" ht="409.6" hidden="1" customHeight="1" x14ac:dyDescent="0.2">
      <c r="A38" s="1046"/>
      <c r="B38" s="1036"/>
      <c r="C38" s="1036"/>
      <c r="D38" s="1036"/>
      <c r="E38" s="1036"/>
      <c r="F38" s="1036"/>
      <c r="G38" s="1036"/>
      <c r="H38" s="1036"/>
      <c r="I38" s="1036"/>
      <c r="J38" s="1038"/>
      <c r="K38" s="1038"/>
    </row>
    <row r="39" spans="1:11" ht="409.6" hidden="1" customHeight="1" x14ac:dyDescent="0.2">
      <c r="A39" s="1046"/>
      <c r="B39" s="1036"/>
      <c r="C39" s="1036"/>
      <c r="D39" s="1036"/>
      <c r="E39" s="1036"/>
      <c r="F39" s="1036"/>
      <c r="G39" s="1036"/>
      <c r="H39" s="1036"/>
      <c r="I39" s="1036"/>
      <c r="J39" s="1038"/>
      <c r="K39" s="1038"/>
    </row>
    <row r="40" spans="1:11" ht="409.6" hidden="1" customHeight="1" x14ac:dyDescent="0.2">
      <c r="A40" s="1046"/>
      <c r="B40" s="1036"/>
      <c r="C40" s="1036"/>
      <c r="D40" s="1036"/>
      <c r="E40" s="1036"/>
      <c r="F40" s="1036"/>
      <c r="G40" s="1036"/>
      <c r="H40" s="1036"/>
      <c r="I40" s="1036"/>
      <c r="J40" s="1038"/>
      <c r="K40" s="1038"/>
    </row>
    <row r="41" spans="1:11" ht="409.6" hidden="1" customHeight="1" x14ac:dyDescent="0.2">
      <c r="A41" s="1046"/>
      <c r="B41" s="1036"/>
      <c r="C41" s="1036"/>
      <c r="D41" s="1036"/>
      <c r="E41" s="1036"/>
      <c r="F41" s="1036"/>
      <c r="G41" s="1036"/>
      <c r="H41" s="1036"/>
      <c r="I41" s="1036"/>
      <c r="J41" s="1038"/>
      <c r="K41" s="1038"/>
    </row>
    <row r="42" spans="1:11" ht="409.6" hidden="1" customHeight="1" x14ac:dyDescent="0.2">
      <c r="A42" s="1046"/>
      <c r="B42" s="1036"/>
      <c r="C42" s="1036"/>
      <c r="D42" s="1036"/>
      <c r="E42" s="1036"/>
      <c r="F42" s="1036"/>
      <c r="G42" s="1036"/>
      <c r="H42" s="1036"/>
      <c r="I42" s="1036"/>
      <c r="J42" s="1038"/>
      <c r="K42" s="1038"/>
    </row>
    <row r="43" spans="1:11" ht="409.6" hidden="1" customHeight="1" x14ac:dyDescent="0.2">
      <c r="A43" s="1046"/>
      <c r="B43" s="1036"/>
      <c r="C43" s="1036"/>
      <c r="D43" s="1036"/>
      <c r="E43" s="1036"/>
      <c r="F43" s="1036"/>
      <c r="G43" s="1036"/>
      <c r="H43" s="1036"/>
      <c r="I43" s="1036"/>
      <c r="J43" s="1038"/>
      <c r="K43" s="1038"/>
    </row>
    <row r="44" spans="1:11" ht="409.6" hidden="1" customHeight="1" x14ac:dyDescent="0.2">
      <c r="A44" s="1046"/>
      <c r="B44" s="1036"/>
      <c r="C44" s="1036"/>
      <c r="D44" s="1036"/>
      <c r="E44" s="1036"/>
      <c r="F44" s="1036"/>
      <c r="G44" s="1036"/>
      <c r="H44" s="1036"/>
      <c r="I44" s="1036"/>
      <c r="J44" s="1038"/>
      <c r="K44" s="1038"/>
    </row>
    <row r="45" spans="1:11" ht="409.6" hidden="1" customHeight="1" x14ac:dyDescent="0.2">
      <c r="A45" s="1046"/>
      <c r="B45" s="1036"/>
      <c r="C45" s="1036"/>
      <c r="D45" s="1036"/>
      <c r="E45" s="1036"/>
      <c r="F45" s="1036"/>
      <c r="G45" s="1036"/>
      <c r="H45" s="1036"/>
      <c r="I45" s="1036"/>
      <c r="J45" s="1038"/>
      <c r="K45" s="1038"/>
    </row>
    <row r="46" spans="1:11" ht="409.6" hidden="1" customHeight="1" x14ac:dyDescent="0.2">
      <c r="A46" s="1046"/>
      <c r="B46" s="1036"/>
      <c r="C46" s="1036"/>
      <c r="D46" s="1036"/>
      <c r="E46" s="1036"/>
      <c r="F46" s="1036"/>
      <c r="G46" s="1036"/>
      <c r="H46" s="1036"/>
      <c r="I46" s="1036"/>
      <c r="J46" s="1038"/>
      <c r="K46" s="1038"/>
    </row>
    <row r="47" spans="1:11" ht="409.6" hidden="1" customHeight="1" x14ac:dyDescent="0.2">
      <c r="A47" s="1046"/>
      <c r="B47" s="1036"/>
      <c r="C47" s="1036"/>
      <c r="D47" s="1036"/>
      <c r="E47" s="1036"/>
      <c r="F47" s="1036"/>
      <c r="G47" s="1036"/>
      <c r="H47" s="1036"/>
      <c r="I47" s="1036"/>
      <c r="J47" s="1038"/>
      <c r="K47" s="1038"/>
    </row>
    <row r="48" spans="1:11" ht="409.6" hidden="1" customHeight="1" x14ac:dyDescent="0.2">
      <c r="A48" s="1046"/>
      <c r="B48" s="1036"/>
      <c r="C48" s="1036"/>
      <c r="D48" s="1036"/>
      <c r="E48" s="1036"/>
      <c r="F48" s="1036"/>
      <c r="G48" s="1036"/>
      <c r="H48" s="1036"/>
      <c r="I48" s="1036"/>
      <c r="J48" s="1038"/>
      <c r="K48" s="1038"/>
    </row>
    <row r="49" spans="1:36" ht="409.6" hidden="1" customHeight="1" x14ac:dyDescent="0.2">
      <c r="A49" s="1046"/>
      <c r="B49" s="1036"/>
      <c r="C49" s="1036"/>
      <c r="D49" s="1036"/>
      <c r="E49" s="1036"/>
      <c r="F49" s="1036"/>
      <c r="G49" s="1036"/>
      <c r="H49" s="1036"/>
      <c r="I49" s="1036"/>
      <c r="J49" s="1038"/>
      <c r="K49" s="1038"/>
    </row>
    <row r="50" spans="1:36" s="1050" customFormat="1" ht="409.6" hidden="1" customHeight="1" x14ac:dyDescent="0.25">
      <c r="A50" s="1047"/>
      <c r="B50" s="1048"/>
      <c r="C50" s="1048"/>
      <c r="D50" s="1048"/>
      <c r="E50" s="1048"/>
      <c r="F50" s="1048"/>
      <c r="G50" s="1048"/>
      <c r="H50" s="1048"/>
      <c r="I50" s="1048"/>
      <c r="J50" s="1049"/>
      <c r="K50" s="1049"/>
      <c r="N50" s="849"/>
      <c r="O50" s="849"/>
      <c r="P50" s="849"/>
      <c r="Q50" s="849"/>
      <c r="R50" s="849"/>
      <c r="S50" s="849"/>
      <c r="T50" s="849"/>
      <c r="U50" s="849"/>
      <c r="V50" s="849"/>
      <c r="W50" s="849"/>
      <c r="X50" s="849"/>
      <c r="Y50" s="849"/>
      <c r="Z50" s="849"/>
      <c r="AA50" s="849"/>
      <c r="AB50" s="849"/>
      <c r="AC50" s="849"/>
      <c r="AD50" s="849"/>
      <c r="AE50" s="849"/>
      <c r="AF50" s="849"/>
      <c r="AG50" s="849"/>
      <c r="AH50" s="849"/>
      <c r="AI50" s="849"/>
      <c r="AJ50" s="849"/>
    </row>
    <row r="51" spans="1:36" ht="3" customHeight="1" x14ac:dyDescent="0.2">
      <c r="A51" s="1051"/>
      <c r="B51" s="1052"/>
      <c r="C51" s="1052"/>
      <c r="D51" s="1052"/>
      <c r="E51" s="1052"/>
      <c r="F51" s="1052"/>
      <c r="G51" s="1052"/>
      <c r="H51" s="1052"/>
      <c r="I51" s="1052"/>
      <c r="J51" s="1052"/>
      <c r="K51" s="1052"/>
    </row>
    <row r="52" spans="1:36" x14ac:dyDescent="0.2">
      <c r="A52" s="881" t="s">
        <v>1812</v>
      </c>
      <c r="B52" s="1014"/>
      <c r="C52" s="1014"/>
      <c r="D52" s="1014"/>
      <c r="E52" s="1014"/>
      <c r="F52" s="1014"/>
      <c r="G52" s="1014"/>
      <c r="H52" s="1014"/>
      <c r="I52" s="1014"/>
      <c r="J52" s="1014"/>
      <c r="K52" s="1005"/>
      <c r="L52" s="1005"/>
    </row>
    <row r="53" spans="1:36" x14ac:dyDescent="0.2">
      <c r="B53" s="1326"/>
      <c r="C53" s="1326"/>
      <c r="D53" s="1326"/>
      <c r="E53" s="1326"/>
      <c r="F53" s="1326"/>
      <c r="G53" s="1326"/>
      <c r="H53" s="1326"/>
      <c r="I53" s="1326"/>
      <c r="J53" s="1327"/>
      <c r="K53" s="1036"/>
    </row>
    <row r="55" spans="1:36" ht="4.5" customHeight="1" x14ac:dyDescent="0.2"/>
    <row r="56" spans="1:36" ht="25.5" customHeight="1" x14ac:dyDescent="0.25">
      <c r="A56" s="1919" t="s">
        <v>1890</v>
      </c>
      <c r="B56" s="1919"/>
      <c r="C56" s="1919"/>
      <c r="D56" s="1919"/>
      <c r="E56" s="1919"/>
      <c r="F56" s="1919"/>
      <c r="G56" s="1919"/>
      <c r="H56" s="1919"/>
      <c r="I56" s="1919"/>
      <c r="J56" s="1919"/>
      <c r="K56" s="1919"/>
      <c r="L56" s="1919"/>
      <c r="M56" s="1919"/>
      <c r="N56" s="1919"/>
      <c r="O56" s="1919"/>
      <c r="P56" s="1919"/>
      <c r="Q56" s="1919"/>
      <c r="R56" s="1919"/>
      <c r="S56" s="1919"/>
      <c r="T56" s="1919"/>
      <c r="U56" s="1919"/>
    </row>
    <row r="57" spans="1:36" ht="15.75" x14ac:dyDescent="0.2">
      <c r="A57" s="1915" t="s">
        <v>2414</v>
      </c>
      <c r="B57" s="1915"/>
      <c r="C57" s="1915"/>
      <c r="D57" s="1915"/>
      <c r="E57" s="1915"/>
      <c r="F57" s="1915"/>
      <c r="G57" s="1915"/>
      <c r="H57" s="1915"/>
      <c r="I57" s="1915"/>
      <c r="J57" s="1915"/>
      <c r="K57" s="1915"/>
      <c r="L57" s="1915"/>
      <c r="M57" s="1915"/>
      <c r="N57" s="1915"/>
      <c r="O57" s="1915"/>
      <c r="P57" s="1915"/>
      <c r="Q57" s="1915"/>
      <c r="R57" s="1915"/>
      <c r="S57" s="1915"/>
      <c r="T57" s="1915"/>
      <c r="U57" s="1915"/>
    </row>
    <row r="58" spans="1:36" ht="15.75" x14ac:dyDescent="0.2">
      <c r="A58" s="1915" t="s">
        <v>1873</v>
      </c>
      <c r="B58" s="1915"/>
      <c r="C58" s="1915"/>
      <c r="D58" s="1915"/>
      <c r="E58" s="1915"/>
      <c r="F58" s="1915"/>
      <c r="G58" s="1915"/>
      <c r="H58" s="1915"/>
      <c r="I58" s="1915"/>
      <c r="J58" s="1915"/>
      <c r="K58" s="1915"/>
      <c r="L58" s="1915"/>
      <c r="M58" s="1915"/>
      <c r="N58" s="1915"/>
      <c r="O58" s="1915"/>
      <c r="P58" s="1915"/>
      <c r="Q58" s="1915"/>
      <c r="R58" s="1915"/>
      <c r="S58" s="1915"/>
      <c r="T58" s="1915"/>
      <c r="U58" s="1915"/>
    </row>
    <row r="59" spans="1:36" ht="3.75" customHeight="1" thickBot="1" x14ac:dyDescent="0.25">
      <c r="A59" s="1013"/>
      <c r="B59" s="1013"/>
      <c r="C59" s="1013"/>
      <c r="D59" s="1013"/>
      <c r="E59" s="1013"/>
      <c r="F59" s="1013"/>
      <c r="G59" s="1013"/>
      <c r="H59" s="1013"/>
      <c r="I59" s="1013"/>
      <c r="J59" s="1013"/>
      <c r="K59" s="1013"/>
      <c r="L59" s="1013"/>
      <c r="M59" s="1013"/>
      <c r="N59" s="1013"/>
      <c r="O59" s="1013"/>
      <c r="P59" s="1013"/>
      <c r="Q59" s="1013"/>
      <c r="R59" s="1013"/>
      <c r="S59" s="1013"/>
      <c r="T59" s="1013"/>
      <c r="U59" s="1013"/>
    </row>
    <row r="60" spans="1:36" ht="31.5" customHeight="1" thickBot="1" x14ac:dyDescent="0.25">
      <c r="A60" s="1718" t="s">
        <v>1874</v>
      </c>
      <c r="B60" s="1916" t="s">
        <v>1891</v>
      </c>
      <c r="C60" s="1917"/>
      <c r="D60" s="1917"/>
      <c r="E60" s="1917"/>
      <c r="F60" s="1917"/>
      <c r="G60" s="1917"/>
      <c r="H60" s="1917"/>
      <c r="I60" s="1917"/>
      <c r="J60" s="1917"/>
      <c r="K60" s="1917"/>
      <c r="L60" s="1917"/>
      <c r="M60" s="1917"/>
      <c r="N60" s="1917"/>
      <c r="O60" s="1917"/>
      <c r="P60" s="1917"/>
      <c r="Q60" s="1917"/>
      <c r="R60" s="1917"/>
      <c r="S60" s="1918"/>
      <c r="T60" s="1726" t="s">
        <v>1892</v>
      </c>
      <c r="U60" s="1725" t="s">
        <v>1893</v>
      </c>
    </row>
    <row r="61" spans="1:36" ht="13.5" thickBot="1" x14ac:dyDescent="0.25">
      <c r="A61" s="1053"/>
      <c r="B61" s="1054" t="s">
        <v>625</v>
      </c>
      <c r="C61" s="1055" t="s">
        <v>627</v>
      </c>
      <c r="D61" s="1055" t="s">
        <v>628</v>
      </c>
      <c r="E61" s="1055" t="s">
        <v>630</v>
      </c>
      <c r="F61" s="1055" t="s">
        <v>631</v>
      </c>
      <c r="G61" s="1055" t="s">
        <v>632</v>
      </c>
      <c r="H61" s="1056" t="s">
        <v>633</v>
      </c>
      <c r="I61" s="1055" t="s">
        <v>634</v>
      </c>
      <c r="J61" s="1055" t="s">
        <v>637</v>
      </c>
      <c r="K61" s="1055" t="s">
        <v>638</v>
      </c>
      <c r="L61" s="1056" t="s">
        <v>639</v>
      </c>
      <c r="M61" s="1056" t="s">
        <v>641</v>
      </c>
      <c r="N61" s="1056" t="s">
        <v>642</v>
      </c>
      <c r="O61" s="1056" t="s">
        <v>635</v>
      </c>
      <c r="P61" s="1057" t="s">
        <v>640</v>
      </c>
      <c r="Q61" s="1056" t="s">
        <v>645</v>
      </c>
      <c r="R61" s="1056" t="s">
        <v>764</v>
      </c>
      <c r="S61" s="1631" t="s">
        <v>2076</v>
      </c>
      <c r="T61" s="1727" t="s">
        <v>643</v>
      </c>
      <c r="U61" s="1058" t="s">
        <v>644</v>
      </c>
    </row>
    <row r="62" spans="1:36" ht="13.5" thickBot="1" x14ac:dyDescent="0.25">
      <c r="A62" s="2221" t="s">
        <v>646</v>
      </c>
      <c r="B62" s="2221"/>
      <c r="C62" s="1330"/>
      <c r="D62" s="1330"/>
      <c r="E62" s="1330"/>
      <c r="F62" s="1330"/>
      <c r="G62" s="1330"/>
      <c r="H62" s="1330"/>
      <c r="I62" s="1330"/>
      <c r="J62" s="1330"/>
      <c r="K62" s="1330"/>
      <c r="L62" s="1330"/>
      <c r="M62" s="1330"/>
      <c r="N62" s="1330"/>
      <c r="O62" s="1330"/>
      <c r="P62" s="1330"/>
      <c r="Q62" s="1330"/>
      <c r="R62" s="1330"/>
      <c r="S62" s="2235"/>
      <c r="T62" s="2222"/>
      <c r="U62" s="1330"/>
    </row>
    <row r="63" spans="1:36" x14ac:dyDescent="0.2">
      <c r="A63" s="1618" t="s">
        <v>1875</v>
      </c>
      <c r="B63" s="2236">
        <v>1.0000211633795586</v>
      </c>
      <c r="C63" s="2223">
        <v>1.1567673139117871</v>
      </c>
      <c r="D63" s="2223">
        <v>12.32278754737006</v>
      </c>
      <c r="E63" s="2223">
        <v>2.7070048487199769</v>
      </c>
      <c r="F63" s="2223">
        <v>0.80831285408795783</v>
      </c>
      <c r="G63" s="2223">
        <v>4.1351730993169795</v>
      </c>
      <c r="H63" s="2223">
        <v>1.8148488187196181</v>
      </c>
      <c r="I63" s="2223">
        <v>1.0844622423568671</v>
      </c>
      <c r="J63" s="2223">
        <v>0.78441711437338291</v>
      </c>
      <c r="K63" s="2223">
        <v>1.6920366147046888</v>
      </c>
      <c r="L63" s="2223">
        <v>1.4159081505069917</v>
      </c>
      <c r="M63" s="2223">
        <v>1.1511440065569614</v>
      </c>
      <c r="N63" s="2223">
        <v>2.0815433772037553</v>
      </c>
      <c r="O63" s="2223">
        <v>1.1468049725736302</v>
      </c>
      <c r="P63" s="2223">
        <v>1.674592464246818</v>
      </c>
      <c r="Q63" s="2223">
        <v>2.5454017214568649</v>
      </c>
      <c r="R63" s="2223">
        <v>1.7883787708136618</v>
      </c>
      <c r="S63" s="2224">
        <v>1.5828055753284638</v>
      </c>
      <c r="T63" s="2228">
        <v>1.072353170895511</v>
      </c>
      <c r="U63" s="2224">
        <v>1.3287850533636709</v>
      </c>
    </row>
    <row r="64" spans="1:36" ht="13.5" thickBot="1" x14ac:dyDescent="0.25">
      <c r="A64" s="1039" t="s">
        <v>1876</v>
      </c>
      <c r="B64" s="2237">
        <v>0.6685029460498435</v>
      </c>
      <c r="C64" s="2225">
        <v>1.0369864441662859</v>
      </c>
      <c r="D64" s="2225">
        <v>11.183815268312674</v>
      </c>
      <c r="E64" s="2225">
        <v>1.5513562680773822</v>
      </c>
      <c r="F64" s="2225">
        <v>0.45969664029769475</v>
      </c>
      <c r="G64" s="2225">
        <v>3.0195828613577196</v>
      </c>
      <c r="H64" s="2225">
        <v>1.0300695065345529</v>
      </c>
      <c r="I64" s="2225">
        <v>0.87544254808225452</v>
      </c>
      <c r="J64" s="2225">
        <v>0.41783208142177464</v>
      </c>
      <c r="K64" s="2225">
        <v>0.8257835139038312</v>
      </c>
      <c r="L64" s="2225">
        <v>0.42968593205845979</v>
      </c>
      <c r="M64" s="2225">
        <v>0.50471035738652936</v>
      </c>
      <c r="N64" s="2225">
        <v>0.87824141454659288</v>
      </c>
      <c r="O64" s="2225">
        <v>0.52319797100877319</v>
      </c>
      <c r="P64" s="2225">
        <v>0.37239079380407297</v>
      </c>
      <c r="Q64" s="2225">
        <v>2.0865368023214548</v>
      </c>
      <c r="R64" s="2225">
        <v>1.2435687397938298</v>
      </c>
      <c r="S64" s="2226">
        <v>1.0825715243297471</v>
      </c>
      <c r="T64" s="2229">
        <v>0.52626005744437665</v>
      </c>
      <c r="U64" s="2226">
        <v>0.88872351409401529</v>
      </c>
    </row>
    <row r="65" spans="1:24" ht="13.5" thickBot="1" x14ac:dyDescent="0.25">
      <c r="A65" s="1059" t="s">
        <v>1877</v>
      </c>
      <c r="B65" s="1059"/>
      <c r="C65" s="1060"/>
      <c r="D65" s="1060"/>
      <c r="E65" s="1060"/>
      <c r="F65" s="1060"/>
      <c r="G65" s="1060"/>
      <c r="H65" s="1060"/>
      <c r="I65" s="1060"/>
      <c r="J65" s="1060"/>
      <c r="K65" s="1060"/>
      <c r="L65" s="1060"/>
      <c r="M65" s="1060"/>
      <c r="N65" s="1060"/>
      <c r="O65" s="1060"/>
      <c r="P65" s="1060"/>
      <c r="Q65" s="1060"/>
      <c r="R65" s="1060"/>
      <c r="S65" s="1061"/>
      <c r="T65" s="2230"/>
      <c r="U65" s="1061"/>
    </row>
    <row r="66" spans="1:24" ht="13.5" thickBot="1" x14ac:dyDescent="0.25">
      <c r="A66" s="1336" t="s">
        <v>1878</v>
      </c>
      <c r="B66" s="2238">
        <v>1.2089703176720195</v>
      </c>
      <c r="C66" s="1332">
        <v>0.78355034894761022</v>
      </c>
      <c r="D66" s="1332">
        <v>0.80481474930216723</v>
      </c>
      <c r="E66" s="1332">
        <v>0.57671066598543153</v>
      </c>
      <c r="F66" s="1332">
        <v>1.3736523231867492</v>
      </c>
      <c r="G66" s="1332">
        <v>0.18068416227423723</v>
      </c>
      <c r="H66" s="1332">
        <v>0.40606192610556213</v>
      </c>
      <c r="I66" s="1332">
        <v>0.62564604200122687</v>
      </c>
      <c r="J66" s="1332">
        <v>1.4498340306552195</v>
      </c>
      <c r="K66" s="1332">
        <v>0.3350203527252501</v>
      </c>
      <c r="L66" s="1332">
        <v>1.2256477491008757</v>
      </c>
      <c r="M66" s="1332">
        <v>1.076044812971082</v>
      </c>
      <c r="N66" s="1332">
        <v>1.0404637913053694</v>
      </c>
      <c r="O66" s="1332">
        <v>1.34414182383085</v>
      </c>
      <c r="P66" s="1332">
        <v>0.75468504571060246</v>
      </c>
      <c r="Q66" s="1332">
        <v>1.5826087589044491</v>
      </c>
      <c r="R66" s="1332">
        <v>1.1936137669511886</v>
      </c>
      <c r="S66" s="2227">
        <v>0.69082700870556302</v>
      </c>
      <c r="T66" s="2231">
        <v>1.2050014429370046</v>
      </c>
      <c r="U66" s="2227">
        <v>1.11072580063841</v>
      </c>
    </row>
    <row r="67" spans="1:24" ht="13.5" thickBot="1" x14ac:dyDescent="0.25">
      <c r="A67" s="1059" t="s">
        <v>1879</v>
      </c>
      <c r="B67" s="1059"/>
      <c r="C67" s="1060"/>
      <c r="D67" s="1060"/>
      <c r="E67" s="1060"/>
      <c r="F67" s="1060"/>
      <c r="G67" s="1060"/>
      <c r="H67" s="1060"/>
      <c r="I67" s="1060"/>
      <c r="J67" s="1060"/>
      <c r="K67" s="1060"/>
      <c r="L67" s="1060"/>
      <c r="M67" s="1060"/>
      <c r="N67" s="1060"/>
      <c r="O67" s="1060"/>
      <c r="P67" s="1060"/>
      <c r="Q67" s="1060"/>
      <c r="R67" s="1060"/>
      <c r="S67" s="1061"/>
      <c r="T67" s="2230"/>
      <c r="U67" s="1061"/>
    </row>
    <row r="68" spans="1:24" ht="13.5" thickBot="1" x14ac:dyDescent="0.25">
      <c r="A68" s="1336" t="s">
        <v>1880</v>
      </c>
      <c r="B68" s="2238">
        <v>6.437466266728796E-2</v>
      </c>
      <c r="C68" s="1332">
        <v>0.12701778588586055</v>
      </c>
      <c r="D68" s="1332">
        <v>2.9905370690869498E-3</v>
      </c>
      <c r="E68" s="1332">
        <v>3.0541569504980218E-2</v>
      </c>
      <c r="F68" s="1332">
        <v>1.6848633313146798E-2</v>
      </c>
      <c r="G68" s="1332">
        <v>2.9426598795841831E-3</v>
      </c>
      <c r="H68" s="1332">
        <v>2.0561957054165431E-2</v>
      </c>
      <c r="I68" s="1332">
        <v>2.8216956689486176E-4</v>
      </c>
      <c r="J68" s="1332">
        <v>7.2895940787522345E-2</v>
      </c>
      <c r="K68" s="1332">
        <v>0.1886791235578352</v>
      </c>
      <c r="L68" s="1332">
        <v>7.54266881818383E-2</v>
      </c>
      <c r="M68" s="1332">
        <v>1.2087460266250578E-2</v>
      </c>
      <c r="N68" s="1332">
        <v>4.2901127466215092E-2</v>
      </c>
      <c r="O68" s="1332">
        <v>-9.0613798451942493E-3</v>
      </c>
      <c r="P68" s="1332">
        <v>-4.3958462338016613E-3</v>
      </c>
      <c r="Q68" s="1332">
        <v>-1.5833247643972281E-4</v>
      </c>
      <c r="R68" s="1332">
        <v>0.18331297830049237</v>
      </c>
      <c r="S68" s="2227">
        <v>0.13317065862662103</v>
      </c>
      <c r="T68" s="2231">
        <v>-3.5368372058633628E-2</v>
      </c>
      <c r="U68" s="2227">
        <v>8.1260534922724427E-3</v>
      </c>
    </row>
    <row r="69" spans="1:24" ht="13.5" thickBot="1" x14ac:dyDescent="0.25">
      <c r="A69" s="1062" t="s">
        <v>1881</v>
      </c>
      <c r="B69" s="1062"/>
      <c r="C69" s="1063"/>
      <c r="D69" s="1063"/>
      <c r="E69" s="1063"/>
      <c r="F69" s="1063"/>
      <c r="G69" s="1063"/>
      <c r="H69" s="1063"/>
      <c r="I69" s="1063"/>
      <c r="J69" s="1063"/>
      <c r="K69" s="1063"/>
      <c r="L69" s="1063"/>
      <c r="M69" s="1063"/>
      <c r="N69" s="1063"/>
      <c r="O69" s="1063"/>
      <c r="P69" s="1063"/>
      <c r="Q69" s="1063"/>
      <c r="R69" s="1063"/>
      <c r="S69" s="1064"/>
      <c r="T69" s="2232"/>
      <c r="U69" s="1064"/>
    </row>
    <row r="70" spans="1:24" x14ac:dyDescent="0.2">
      <c r="A70" s="1336" t="s">
        <v>1882</v>
      </c>
      <c r="B70" s="2238">
        <v>0.46553890114880109</v>
      </c>
      <c r="C70" s="1332">
        <v>0.61886609709782781</v>
      </c>
      <c r="D70" s="1332">
        <v>4.0689470446591026E-2</v>
      </c>
      <c r="E70" s="1332">
        <v>0.41732761004781987</v>
      </c>
      <c r="F70" s="1332">
        <v>0.40704064893862441</v>
      </c>
      <c r="G70" s="1332">
        <v>0.54474514063953605</v>
      </c>
      <c r="H70" s="1332">
        <v>0.5043834348386661</v>
      </c>
      <c r="I70" s="1332">
        <v>0.70786514485476582</v>
      </c>
      <c r="J70" s="1332">
        <v>0.58261611478089848</v>
      </c>
      <c r="K70" s="1332">
        <v>0.36032019110014779</v>
      </c>
      <c r="L70" s="1332">
        <v>0.63290076044599863</v>
      </c>
      <c r="M70" s="1332">
        <v>0.53987134302144546</v>
      </c>
      <c r="N70" s="1332">
        <v>0.68202070655264724</v>
      </c>
      <c r="O70" s="1332">
        <v>0.66182172039152709</v>
      </c>
      <c r="P70" s="1332">
        <v>0.59803317741743711</v>
      </c>
      <c r="Q70" s="1332">
        <v>0.56568403839550563</v>
      </c>
      <c r="R70" s="1332">
        <v>0.59048799814852881</v>
      </c>
      <c r="S70" s="2227">
        <v>0.63767080548813548</v>
      </c>
      <c r="T70" s="2231">
        <v>0.69959152914650435</v>
      </c>
      <c r="U70" s="2227">
        <v>0.5334434605522983</v>
      </c>
    </row>
    <row r="71" spans="1:24" ht="13.5" thickBot="1" x14ac:dyDescent="0.25">
      <c r="A71" s="1336" t="s">
        <v>1883</v>
      </c>
      <c r="B71" s="2238">
        <v>0.87104356531187521</v>
      </c>
      <c r="C71" s="1332">
        <v>1.6237497960752241</v>
      </c>
      <c r="D71" s="1332">
        <v>4.2415327668229946E-2</v>
      </c>
      <c r="E71" s="1332">
        <v>0.7162302817919175</v>
      </c>
      <c r="F71" s="1332">
        <v>0.68645624393988647</v>
      </c>
      <c r="G71" s="1332">
        <v>1.1965718310064541</v>
      </c>
      <c r="H71" s="1332">
        <v>1.0176888148895473</v>
      </c>
      <c r="I71" s="1332">
        <v>2.4230766454848607</v>
      </c>
      <c r="J71" s="1332">
        <v>1.3958759200179947</v>
      </c>
      <c r="K71" s="1332">
        <v>0.563282107840548</v>
      </c>
      <c r="L71" s="1332">
        <v>1.7240590343225077</v>
      </c>
      <c r="M71" s="1332">
        <v>1.1733051937397754</v>
      </c>
      <c r="N71" s="1332">
        <v>2.1448588653637235</v>
      </c>
      <c r="O71" s="1332">
        <v>1.9570201881615632</v>
      </c>
      <c r="P71" s="1332">
        <v>1.4877675071048988</v>
      </c>
      <c r="Q71" s="1332">
        <v>1.3024712154388656</v>
      </c>
      <c r="R71" s="1332">
        <v>1.4419308725078994</v>
      </c>
      <c r="S71" s="2227">
        <v>1.7599211301402731</v>
      </c>
      <c r="T71" s="2231">
        <v>2.3288009391829503</v>
      </c>
      <c r="U71" s="2227">
        <v>1.143362948430164</v>
      </c>
    </row>
    <row r="72" spans="1:24" ht="13.5" thickBot="1" x14ac:dyDescent="0.25">
      <c r="A72" s="1059" t="s">
        <v>1884</v>
      </c>
      <c r="B72" s="1059"/>
      <c r="C72" s="1060"/>
      <c r="D72" s="1060"/>
      <c r="E72" s="1060"/>
      <c r="F72" s="1060"/>
      <c r="G72" s="1060"/>
      <c r="H72" s="1060"/>
      <c r="I72" s="1060"/>
      <c r="J72" s="1060"/>
      <c r="K72" s="1060"/>
      <c r="L72" s="1060"/>
      <c r="M72" s="1060"/>
      <c r="N72" s="1060"/>
      <c r="O72" s="1060"/>
      <c r="P72" s="1060"/>
      <c r="Q72" s="1060"/>
      <c r="R72" s="1060"/>
      <c r="S72" s="1061"/>
      <c r="T72" s="2230"/>
      <c r="U72" s="1061"/>
    </row>
    <row r="73" spans="1:24" ht="13.5" thickBot="1" x14ac:dyDescent="0.25">
      <c r="A73" s="1336" t="s">
        <v>1885</v>
      </c>
      <c r="B73" s="2238">
        <v>1.0055800219843203</v>
      </c>
      <c r="C73" s="1332">
        <v>1.0127796178218078</v>
      </c>
      <c r="D73" s="1332">
        <v>0.53744673206256854</v>
      </c>
      <c r="E73" s="1332">
        <v>0.91818176083853242</v>
      </c>
      <c r="F73" s="1332">
        <v>1.0390394896294384</v>
      </c>
      <c r="G73" s="1332">
        <v>27.601685524741598</v>
      </c>
      <c r="H73" s="1332">
        <v>5.6605399201746387</v>
      </c>
      <c r="I73" s="1332">
        <v>214.08967554118158</v>
      </c>
      <c r="J73" s="1332">
        <v>0.79327421141108578</v>
      </c>
      <c r="K73" s="1332">
        <v>1.0923119088342521</v>
      </c>
      <c r="L73" s="1332">
        <v>1.7506445488567803</v>
      </c>
      <c r="M73" s="1332">
        <v>1.2482062209294396</v>
      </c>
      <c r="N73" s="1332">
        <v>1.0293305670605084</v>
      </c>
      <c r="O73" s="1332">
        <v>4.3842977612256364</v>
      </c>
      <c r="P73" s="1332">
        <v>1.5322811720680964</v>
      </c>
      <c r="Q73" s="1332">
        <v>-40.871947378342568</v>
      </c>
      <c r="R73" s="1332">
        <v>1.0713571774672543</v>
      </c>
      <c r="S73" s="2227">
        <v>1.3687225061945505</v>
      </c>
      <c r="T73" s="2231">
        <v>-4.8024060528942449</v>
      </c>
      <c r="U73" s="2227">
        <v>0.46391458726952894</v>
      </c>
    </row>
    <row r="74" spans="1:24" ht="13.5" thickBot="1" x14ac:dyDescent="0.25">
      <c r="A74" s="1059" t="s">
        <v>1886</v>
      </c>
      <c r="B74" s="1059"/>
      <c r="C74" s="1060"/>
      <c r="D74" s="1060"/>
      <c r="E74" s="1060"/>
      <c r="F74" s="1060"/>
      <c r="G74" s="1060"/>
      <c r="H74" s="1060"/>
      <c r="I74" s="1060"/>
      <c r="J74" s="1060"/>
      <c r="K74" s="1060"/>
      <c r="L74" s="1060"/>
      <c r="M74" s="1060"/>
      <c r="N74" s="1060"/>
      <c r="O74" s="1060"/>
      <c r="P74" s="1060"/>
      <c r="Q74" s="1060"/>
      <c r="R74" s="1060"/>
      <c r="S74" s="1061"/>
      <c r="T74" s="2230"/>
      <c r="U74" s="1061"/>
    </row>
    <row r="75" spans="1:24" x14ac:dyDescent="0.2">
      <c r="A75" s="1336" t="s">
        <v>1887</v>
      </c>
      <c r="B75" s="2239">
        <v>0.17282051907065146</v>
      </c>
      <c r="C75" s="1065">
        <v>0.14372646538924932</v>
      </c>
      <c r="D75" s="1065">
        <v>3.1512180217965091E-2</v>
      </c>
      <c r="E75" s="1065">
        <v>0.17193589360164019</v>
      </c>
      <c r="F75" s="1065">
        <v>5.654499041467425E-2</v>
      </c>
      <c r="G75" s="1065">
        <v>0.27353107825508921</v>
      </c>
      <c r="H75" s="1065">
        <v>0.43885881911445623</v>
      </c>
      <c r="I75" s="1065">
        <v>0.17064521747797964</v>
      </c>
      <c r="J75" s="1065">
        <v>0.60428030709482095</v>
      </c>
      <c r="K75" s="1065">
        <v>0.58080877576126066</v>
      </c>
      <c r="L75" s="1065">
        <v>0.28173219750066564</v>
      </c>
      <c r="M75" s="1065">
        <v>0.10480142488976682</v>
      </c>
      <c r="N75" s="1065">
        <v>6.2633331983030061E-2</v>
      </c>
      <c r="O75" s="1065">
        <v>0.13296524066737281</v>
      </c>
      <c r="P75" s="1065">
        <v>7.9709849571094962E-2</v>
      </c>
      <c r="Q75" s="1065">
        <v>0.10834462691533549</v>
      </c>
      <c r="R75" s="1065">
        <v>0.91074112287438991</v>
      </c>
      <c r="S75" s="1736">
        <v>0.52027570300226078</v>
      </c>
      <c r="T75" s="2233">
        <v>0.52612672005510086</v>
      </c>
      <c r="U75" s="1736">
        <v>0.11106409202526801</v>
      </c>
    </row>
    <row r="76" spans="1:24" x14ac:dyDescent="0.2">
      <c r="A76" s="1336" t="s">
        <v>1888</v>
      </c>
      <c r="B76" s="2239">
        <v>3.4597737811480483E-2</v>
      </c>
      <c r="C76" s="1065">
        <v>4.9029455795343957E-2</v>
      </c>
      <c r="D76" s="1065">
        <v>1.5418560455053999E-3</v>
      </c>
      <c r="E76" s="1065">
        <v>1.6339714060735332E-2</v>
      </c>
      <c r="F76" s="1065">
        <v>1.0380580831286373E-2</v>
      </c>
      <c r="G76" s="1065">
        <v>3.6976879816100101E-2</v>
      </c>
      <c r="H76" s="1065">
        <v>5.7685693593137896E-2</v>
      </c>
      <c r="I76" s="1065">
        <v>1.764774712371792E-2</v>
      </c>
      <c r="J76" s="1065">
        <v>2.4135836693436389E-2</v>
      </c>
      <c r="K76" s="1065">
        <v>0.13183574006058679</v>
      </c>
      <c r="L76" s="1065">
        <v>4.8473736743629689E-2</v>
      </c>
      <c r="M76" s="1065">
        <v>6.9422569563775379E-3</v>
      </c>
      <c r="N76" s="1065">
        <v>1.4041788122414517E-2</v>
      </c>
      <c r="O76" s="1065">
        <v>-1.3435074785065903E-2</v>
      </c>
      <c r="P76" s="1065">
        <v>-2.7075168396652463E-3</v>
      </c>
      <c r="Q76" s="1065">
        <v>2.8106134843008381E-3</v>
      </c>
      <c r="R76" s="1065">
        <v>8.0425567012739937E-2</v>
      </c>
      <c r="S76" s="1736">
        <v>6.6043074795308951E-2</v>
      </c>
      <c r="T76" s="2233">
        <v>5.1025365338680073E-2</v>
      </c>
      <c r="U76" s="1736">
        <v>1.7588223939201464E-3</v>
      </c>
    </row>
    <row r="77" spans="1:24" ht="13.5" thickBot="1" x14ac:dyDescent="0.25">
      <c r="A77" s="1039" t="s">
        <v>1889</v>
      </c>
      <c r="B77" s="2240">
        <v>6.4733874700204627E-2</v>
      </c>
      <c r="C77" s="1737">
        <v>0.12864102464605406</v>
      </c>
      <c r="D77" s="1737">
        <v>1.6072543748927529E-3</v>
      </c>
      <c r="E77" s="1737">
        <v>2.8042712066855161E-2</v>
      </c>
      <c r="F77" s="1737">
        <v>1.7506395358645604E-2</v>
      </c>
      <c r="G77" s="1737">
        <v>8.1222372602556603E-2</v>
      </c>
      <c r="H77" s="1737">
        <v>0.11639177874201996</v>
      </c>
      <c r="I77" s="1737">
        <v>6.0409591024116686E-2</v>
      </c>
      <c r="J77" s="1737">
        <v>5.7826469943290985E-2</v>
      </c>
      <c r="K77" s="1737">
        <v>0.20609645361063267</v>
      </c>
      <c r="L77" s="1737">
        <v>0.13204532050385534</v>
      </c>
      <c r="M77" s="1737">
        <v>1.5087643099571391E-2</v>
      </c>
      <c r="N77" s="1737">
        <v>4.4159441862334337E-2</v>
      </c>
      <c r="O77" s="1737">
        <v>-3.9727787368900258E-2</v>
      </c>
      <c r="P77" s="1737">
        <v>-6.7356724193607369E-3</v>
      </c>
      <c r="Q77" s="1737">
        <v>6.4713566453270151E-3</v>
      </c>
      <c r="R77" s="1737">
        <v>0.19639367502513153</v>
      </c>
      <c r="S77" s="1738">
        <v>0.18227367762700766</v>
      </c>
      <c r="T77" s="2234">
        <v>0.16985328405539779</v>
      </c>
      <c r="U77" s="1738">
        <v>3.7697947519976845E-3</v>
      </c>
    </row>
    <row r="78" spans="1:24" ht="4.5" customHeight="1" x14ac:dyDescent="0.2">
      <c r="A78" s="1052"/>
      <c r="B78" s="1052"/>
      <c r="C78" s="1052"/>
      <c r="D78" s="1052"/>
      <c r="E78" s="1052"/>
      <c r="F78" s="1052"/>
      <c r="G78" s="1052"/>
      <c r="H78" s="1052"/>
      <c r="I78" s="1052"/>
      <c r="J78" s="1052"/>
      <c r="K78" s="1052"/>
      <c r="L78" s="1052"/>
      <c r="M78" s="1052"/>
      <c r="N78" s="1052"/>
      <c r="O78" s="1052"/>
      <c r="P78" s="1052"/>
      <c r="Q78" s="1052"/>
      <c r="R78" s="1052"/>
      <c r="S78" s="1052"/>
      <c r="T78" s="1052"/>
      <c r="U78" s="1052"/>
    </row>
    <row r="79" spans="1:24" x14ac:dyDescent="0.2">
      <c r="A79" s="881" t="s">
        <v>1818</v>
      </c>
      <c r="B79" s="1014"/>
      <c r="C79" s="1014"/>
    </row>
    <row r="80" spans="1:24" x14ac:dyDescent="0.2">
      <c r="A80" s="1066"/>
      <c r="B80" s="1066"/>
      <c r="C80" s="1066"/>
      <c r="D80" s="1066"/>
      <c r="E80" s="1066"/>
      <c r="F80" s="1066"/>
      <c r="G80" s="1066"/>
      <c r="H80" s="1066"/>
      <c r="I80" s="1066"/>
      <c r="J80" s="1066"/>
      <c r="K80" s="1066"/>
      <c r="L80" s="1066"/>
      <c r="M80" s="1066"/>
      <c r="N80" s="1066"/>
      <c r="O80" s="1066"/>
      <c r="P80" s="1066"/>
      <c r="Q80" s="1066"/>
      <c r="R80" s="1066"/>
      <c r="S80" s="1066"/>
      <c r="T80" s="1066"/>
      <c r="U80" s="1066"/>
      <c r="V80" s="1066"/>
      <c r="W80" s="1066"/>
      <c r="X80" s="1066"/>
    </row>
    <row r="81" spans="2:28" x14ac:dyDescent="0.2">
      <c r="B81" s="1067"/>
      <c r="C81" s="1067"/>
      <c r="D81" s="1067"/>
      <c r="E81" s="1067"/>
      <c r="F81" s="1067"/>
      <c r="G81" s="1067"/>
      <c r="H81" s="1067"/>
      <c r="I81" s="1067"/>
      <c r="J81" s="1067"/>
      <c r="K81" s="1067"/>
      <c r="L81" s="1067"/>
      <c r="M81" s="1067"/>
      <c r="N81" s="1067"/>
      <c r="O81" s="1067"/>
      <c r="P81" s="1067"/>
      <c r="Q81" s="1067"/>
      <c r="R81" s="1067"/>
      <c r="S81" s="1067"/>
      <c r="T81" s="1067"/>
      <c r="U81" s="1067"/>
      <c r="V81" s="1067"/>
      <c r="W81" s="1067"/>
      <c r="X81" s="1067"/>
      <c r="Y81" s="1067"/>
      <c r="Z81" s="1067"/>
    </row>
    <row r="83" spans="2:28" x14ac:dyDescent="0.2">
      <c r="AB83" s="1067"/>
    </row>
    <row r="84" spans="2:28" x14ac:dyDescent="0.2">
      <c r="B84" s="1067"/>
      <c r="C84" s="1067"/>
      <c r="D84" s="1067"/>
      <c r="E84" s="1067"/>
      <c r="F84" s="1067"/>
      <c r="G84" s="1067"/>
      <c r="H84" s="1067"/>
      <c r="I84" s="1067"/>
      <c r="J84" s="1067"/>
      <c r="K84" s="1067"/>
      <c r="L84" s="1067"/>
      <c r="M84" s="1067"/>
      <c r="N84" s="1067"/>
      <c r="O84" s="1066"/>
      <c r="P84" s="1066"/>
      <c r="Q84" s="1066"/>
      <c r="R84" s="1066"/>
      <c r="S84" s="1066"/>
      <c r="T84" s="1066"/>
      <c r="U84" s="1066"/>
      <c r="V84" s="1066"/>
      <c r="W84" s="1066"/>
      <c r="X84" s="1066"/>
      <c r="Y84" s="1066"/>
      <c r="AA84" s="1067"/>
      <c r="AB84" s="1067"/>
    </row>
    <row r="85" spans="2:28" x14ac:dyDescent="0.2">
      <c r="B85" s="1067"/>
      <c r="C85" s="1067"/>
      <c r="D85" s="1067"/>
      <c r="E85" s="1067"/>
      <c r="F85" s="1067"/>
      <c r="G85" s="1067"/>
      <c r="H85" s="1067"/>
      <c r="I85" s="1067"/>
      <c r="J85" s="1067"/>
      <c r="K85" s="1067"/>
      <c r="L85" s="1067"/>
      <c r="M85" s="1067"/>
      <c r="N85" s="1067"/>
      <c r="O85" s="1066"/>
      <c r="P85" s="1066"/>
      <c r="Q85" s="1066"/>
      <c r="R85" s="1066"/>
      <c r="S85" s="1066"/>
      <c r="T85" s="1066"/>
      <c r="U85" s="1066"/>
      <c r="V85" s="1066"/>
      <c r="W85" s="1066"/>
      <c r="X85" s="1066"/>
      <c r="Y85" s="1066"/>
      <c r="AA85" s="1067"/>
      <c r="AB85" s="1067"/>
    </row>
    <row r="86" spans="2:28" x14ac:dyDescent="0.2">
      <c r="B86" s="1067"/>
      <c r="C86" s="1067"/>
      <c r="D86" s="1067"/>
      <c r="E86" s="1067"/>
      <c r="F86" s="1067"/>
      <c r="G86" s="1067"/>
      <c r="H86" s="1067"/>
      <c r="I86" s="1067"/>
      <c r="J86" s="1067"/>
      <c r="K86" s="1067"/>
      <c r="L86" s="1067"/>
      <c r="M86" s="1067"/>
      <c r="N86" s="1067"/>
      <c r="O86" s="1066"/>
      <c r="P86" s="1066"/>
      <c r="Q86" s="1066"/>
      <c r="R86" s="1066"/>
      <c r="S86" s="1066"/>
      <c r="T86" s="1066"/>
      <c r="U86" s="1066"/>
      <c r="V86" s="1066"/>
      <c r="W86" s="1066"/>
      <c r="X86" s="1066"/>
      <c r="Y86" s="1066"/>
      <c r="AA86" s="1067"/>
      <c r="AB86" s="1067"/>
    </row>
    <row r="87" spans="2:28" x14ac:dyDescent="0.2">
      <c r="B87" s="1067"/>
      <c r="C87" s="1067"/>
      <c r="D87" s="1067"/>
      <c r="E87" s="1067"/>
      <c r="F87" s="1067"/>
      <c r="G87" s="1067"/>
      <c r="H87" s="1067"/>
      <c r="I87" s="1067"/>
      <c r="J87" s="1067"/>
      <c r="K87" s="1067"/>
      <c r="L87" s="1067"/>
      <c r="M87" s="1067"/>
      <c r="N87" s="1067"/>
      <c r="O87" s="1066"/>
      <c r="P87" s="1066"/>
      <c r="Q87" s="1066"/>
      <c r="R87" s="1066"/>
      <c r="S87" s="1066"/>
      <c r="T87" s="1066"/>
      <c r="U87" s="1066"/>
      <c r="V87" s="1066"/>
      <c r="W87" s="1066"/>
      <c r="X87" s="1066"/>
      <c r="Y87" s="1066"/>
    </row>
    <row r="88" spans="2:28" x14ac:dyDescent="0.2">
      <c r="B88" s="1067"/>
      <c r="C88" s="1067"/>
      <c r="D88" s="1067"/>
      <c r="E88" s="1067"/>
      <c r="F88" s="1067"/>
      <c r="G88" s="1067"/>
      <c r="H88" s="1067"/>
      <c r="I88" s="1067"/>
      <c r="J88" s="1067"/>
      <c r="K88" s="1067"/>
      <c r="L88" s="1067"/>
      <c r="M88" s="1067"/>
      <c r="N88" s="1067"/>
      <c r="O88" s="1066"/>
      <c r="P88" s="1066"/>
      <c r="Q88" s="1066"/>
      <c r="R88" s="1066"/>
      <c r="S88" s="1066"/>
      <c r="T88" s="1066"/>
      <c r="U88" s="1066"/>
      <c r="V88" s="1066"/>
      <c r="W88" s="1066"/>
      <c r="X88" s="1066"/>
      <c r="Y88" s="1066"/>
    </row>
    <row r="89" spans="2:28" x14ac:dyDescent="0.2">
      <c r="B89" s="1067"/>
      <c r="C89" s="1067"/>
      <c r="D89" s="1067"/>
      <c r="E89" s="1067"/>
      <c r="F89" s="1067"/>
      <c r="G89" s="1067"/>
      <c r="H89" s="1067"/>
      <c r="I89" s="1067"/>
      <c r="J89" s="1067"/>
      <c r="K89" s="1067"/>
      <c r="L89" s="1067"/>
      <c r="M89" s="1067"/>
      <c r="N89" s="1067"/>
      <c r="O89" s="1066"/>
      <c r="P89" s="1066"/>
      <c r="Q89" s="1066"/>
      <c r="R89" s="1066"/>
      <c r="S89" s="1066"/>
      <c r="T89" s="1066"/>
      <c r="U89" s="1066"/>
      <c r="V89" s="1066"/>
      <c r="W89" s="1066"/>
      <c r="X89" s="1066"/>
      <c r="Y89" s="1066"/>
    </row>
    <row r="90" spans="2:28" x14ac:dyDescent="0.2">
      <c r="B90" s="1067"/>
      <c r="C90" s="1067"/>
      <c r="D90" s="1067"/>
      <c r="E90" s="1067"/>
      <c r="F90" s="1067"/>
      <c r="G90" s="1067"/>
      <c r="H90" s="1067"/>
      <c r="I90" s="1067"/>
      <c r="J90" s="1067"/>
      <c r="K90" s="1067"/>
      <c r="L90" s="1067"/>
      <c r="M90" s="1067"/>
      <c r="N90" s="1067"/>
      <c r="O90" s="1066"/>
      <c r="P90" s="1066"/>
      <c r="Q90" s="1066"/>
      <c r="R90" s="1066"/>
      <c r="S90" s="1066"/>
      <c r="T90" s="1066"/>
      <c r="U90" s="1066"/>
      <c r="V90" s="1066"/>
      <c r="W90" s="1066"/>
      <c r="X90" s="1066"/>
      <c r="Y90" s="1066"/>
    </row>
    <row r="91" spans="2:28" x14ac:dyDescent="0.2">
      <c r="B91" s="1067"/>
      <c r="C91" s="1067"/>
      <c r="D91" s="1067"/>
      <c r="E91" s="1067"/>
      <c r="F91" s="1067"/>
      <c r="G91" s="1067"/>
      <c r="H91" s="1067"/>
      <c r="I91" s="1067"/>
      <c r="J91" s="1067"/>
      <c r="K91" s="1067"/>
      <c r="L91" s="1067"/>
      <c r="M91" s="1067"/>
      <c r="N91" s="1067"/>
      <c r="O91" s="1066"/>
      <c r="P91" s="1066"/>
      <c r="Q91" s="1066"/>
      <c r="R91" s="1066"/>
      <c r="S91" s="1066"/>
      <c r="T91" s="1066"/>
      <c r="U91" s="1066"/>
      <c r="V91" s="1066"/>
      <c r="W91" s="1066"/>
      <c r="X91" s="1066"/>
      <c r="Y91" s="1066"/>
    </row>
    <row r="92" spans="2:28" x14ac:dyDescent="0.2">
      <c r="B92" s="1067"/>
      <c r="C92" s="1067"/>
      <c r="D92" s="1067"/>
      <c r="E92" s="1067"/>
      <c r="F92" s="1067"/>
      <c r="G92" s="1067"/>
      <c r="H92" s="1067"/>
      <c r="I92" s="1067"/>
      <c r="J92" s="1067"/>
      <c r="K92" s="1067"/>
      <c r="L92" s="1067"/>
      <c r="M92" s="1067"/>
      <c r="N92" s="1067"/>
      <c r="O92" s="1066"/>
      <c r="P92" s="1066"/>
      <c r="Q92" s="1066"/>
      <c r="R92" s="1066"/>
      <c r="S92" s="1066"/>
      <c r="T92" s="1066"/>
      <c r="U92" s="1066"/>
      <c r="V92" s="1066"/>
      <c r="W92" s="1066"/>
      <c r="X92" s="1066"/>
      <c r="Y92" s="1066"/>
    </row>
    <row r="93" spans="2:28" x14ac:dyDescent="0.2">
      <c r="B93" s="1067"/>
      <c r="C93" s="1067"/>
      <c r="D93" s="1067"/>
      <c r="E93" s="1067"/>
      <c r="F93" s="1067"/>
      <c r="G93" s="1067"/>
      <c r="H93" s="1067"/>
      <c r="I93" s="1067"/>
      <c r="J93" s="1067"/>
      <c r="K93" s="1067"/>
      <c r="L93" s="1067"/>
      <c r="M93" s="1067"/>
      <c r="N93" s="1067"/>
      <c r="O93" s="1066"/>
      <c r="P93" s="1066"/>
      <c r="Q93" s="1066"/>
      <c r="R93" s="1066"/>
      <c r="S93" s="1066"/>
      <c r="T93" s="1066"/>
      <c r="U93" s="1066"/>
      <c r="V93" s="1066"/>
      <c r="W93" s="1066"/>
      <c r="X93" s="1066"/>
      <c r="Y93" s="1066"/>
    </row>
    <row r="94" spans="2:28" x14ac:dyDescent="0.2">
      <c r="B94" s="1067"/>
      <c r="C94" s="1067"/>
      <c r="D94" s="1067"/>
      <c r="E94" s="1067"/>
      <c r="F94" s="1067"/>
      <c r="G94" s="1067"/>
      <c r="H94" s="1067"/>
      <c r="I94" s="1067"/>
      <c r="J94" s="1067"/>
      <c r="K94" s="1067"/>
      <c r="L94" s="1067"/>
      <c r="M94" s="1067"/>
      <c r="N94" s="1067"/>
      <c r="O94" s="1066"/>
      <c r="P94" s="1066"/>
      <c r="Q94" s="1066"/>
      <c r="R94" s="1066"/>
      <c r="S94" s="1066"/>
      <c r="T94" s="1066"/>
      <c r="U94" s="1066"/>
      <c r="V94" s="1066"/>
      <c r="W94" s="1066"/>
      <c r="X94" s="1066"/>
      <c r="Y94" s="1066"/>
    </row>
    <row r="95" spans="2:28" x14ac:dyDescent="0.2">
      <c r="B95" s="1067"/>
      <c r="C95" s="1067"/>
      <c r="D95" s="1067"/>
      <c r="E95" s="1067"/>
      <c r="F95" s="1067"/>
      <c r="G95" s="1067"/>
      <c r="H95" s="1067"/>
      <c r="I95" s="1067"/>
      <c r="J95" s="1067"/>
      <c r="K95" s="1067"/>
      <c r="L95" s="1067"/>
      <c r="M95" s="1067"/>
      <c r="N95" s="1067"/>
      <c r="O95" s="1066"/>
      <c r="P95" s="1066"/>
      <c r="Q95" s="1066"/>
      <c r="R95" s="1066"/>
      <c r="S95" s="1066"/>
      <c r="T95" s="1066"/>
      <c r="U95" s="1066"/>
      <c r="V95" s="1066"/>
      <c r="W95" s="1066"/>
      <c r="X95" s="1066"/>
      <c r="Y95" s="1066"/>
    </row>
    <row r="96" spans="2:28" x14ac:dyDescent="0.2">
      <c r="B96" s="1067"/>
      <c r="C96" s="1067"/>
      <c r="D96" s="1067"/>
      <c r="E96" s="1067"/>
      <c r="F96" s="1067"/>
      <c r="G96" s="1067"/>
      <c r="H96" s="1067"/>
      <c r="I96" s="1067"/>
      <c r="J96" s="1067"/>
      <c r="K96" s="1067"/>
      <c r="L96" s="1067"/>
      <c r="M96" s="1067"/>
      <c r="N96" s="1067"/>
      <c r="O96" s="1066"/>
      <c r="P96" s="1066"/>
      <c r="Q96" s="1066"/>
      <c r="R96" s="1066"/>
      <c r="S96" s="1066"/>
      <c r="T96" s="1066"/>
      <c r="U96" s="1066"/>
      <c r="V96" s="1066"/>
      <c r="W96" s="1066"/>
      <c r="X96" s="1066"/>
      <c r="Y96" s="1066"/>
    </row>
    <row r="97" spans="2:28" x14ac:dyDescent="0.2">
      <c r="B97" s="1067"/>
      <c r="C97" s="1067"/>
      <c r="D97" s="1067"/>
      <c r="E97" s="1067"/>
      <c r="F97" s="1067"/>
      <c r="G97" s="1067"/>
      <c r="H97" s="1067"/>
      <c r="I97" s="1067"/>
      <c r="J97" s="1067"/>
      <c r="K97" s="1067"/>
      <c r="L97" s="1067"/>
      <c r="M97" s="1067"/>
      <c r="N97" s="1067"/>
      <c r="O97" s="1066"/>
      <c r="P97" s="1066"/>
      <c r="Q97" s="1066"/>
      <c r="R97" s="1066"/>
      <c r="S97" s="1066"/>
      <c r="T97" s="1066"/>
      <c r="U97" s="1066"/>
      <c r="V97" s="1066"/>
      <c r="W97" s="1066"/>
      <c r="X97" s="1066"/>
      <c r="Y97" s="1066"/>
    </row>
    <row r="98" spans="2:28" x14ac:dyDescent="0.2">
      <c r="B98" s="1067"/>
      <c r="C98" s="1067"/>
      <c r="D98" s="1067"/>
      <c r="E98" s="1067"/>
      <c r="F98" s="1067"/>
      <c r="G98" s="1067"/>
      <c r="H98" s="1067"/>
      <c r="I98" s="1067"/>
      <c r="J98" s="1067"/>
      <c r="K98" s="1067"/>
      <c r="L98" s="1067"/>
      <c r="M98" s="1067"/>
      <c r="N98" s="1067"/>
      <c r="O98" s="1066"/>
      <c r="P98" s="1066"/>
      <c r="Q98" s="1066"/>
      <c r="R98" s="1066"/>
      <c r="S98" s="1066"/>
      <c r="T98" s="1066"/>
      <c r="U98" s="1066"/>
      <c r="V98" s="1066"/>
      <c r="W98" s="1066"/>
      <c r="X98" s="1066"/>
      <c r="Y98" s="1066"/>
    </row>
    <row r="99" spans="2:28" x14ac:dyDescent="0.2">
      <c r="B99" s="1067"/>
      <c r="C99" s="1067"/>
      <c r="D99" s="1067"/>
      <c r="E99" s="1067"/>
      <c r="F99" s="1067"/>
      <c r="G99" s="1067"/>
      <c r="H99" s="1067"/>
      <c r="I99" s="1067"/>
      <c r="J99" s="1067"/>
      <c r="K99" s="1067"/>
      <c r="L99" s="1067"/>
      <c r="M99" s="1067"/>
      <c r="N99" s="1067"/>
      <c r="O99" s="1066"/>
      <c r="P99" s="1066"/>
      <c r="Q99" s="1066"/>
      <c r="R99" s="1066"/>
      <c r="S99" s="1066"/>
      <c r="T99" s="1066"/>
      <c r="U99" s="1066"/>
      <c r="V99" s="1066"/>
      <c r="W99" s="1066"/>
      <c r="X99" s="1066"/>
      <c r="Y99" s="1066"/>
      <c r="Z99" s="1066"/>
    </row>
    <row r="100" spans="2:28" x14ac:dyDescent="0.2">
      <c r="B100" s="1067"/>
      <c r="C100" s="1067"/>
      <c r="D100" s="1067"/>
      <c r="E100" s="1067"/>
      <c r="F100" s="1067"/>
      <c r="G100" s="1067"/>
      <c r="H100" s="1067"/>
      <c r="I100" s="1067"/>
      <c r="J100" s="1067"/>
      <c r="K100" s="1067"/>
      <c r="L100" s="1067"/>
      <c r="M100" s="1067"/>
      <c r="N100" s="1067"/>
      <c r="O100" s="1066"/>
      <c r="P100" s="1066"/>
      <c r="Q100" s="1066"/>
      <c r="R100" s="1066"/>
      <c r="S100" s="1066"/>
      <c r="T100" s="1066"/>
      <c r="U100" s="1066"/>
      <c r="V100" s="1066"/>
      <c r="W100" s="1066"/>
      <c r="X100" s="1066"/>
      <c r="Y100" s="1066"/>
      <c r="Z100" s="1066"/>
      <c r="AA100" s="961"/>
      <c r="AB100" s="961"/>
    </row>
    <row r="101" spans="2:28" x14ac:dyDescent="0.2">
      <c r="B101" s="1067"/>
      <c r="C101" s="1067"/>
      <c r="D101" s="1067"/>
      <c r="E101" s="1067"/>
      <c r="F101" s="1067"/>
      <c r="G101" s="1067"/>
      <c r="H101" s="1067"/>
      <c r="I101" s="1067"/>
      <c r="J101" s="1067"/>
      <c r="K101" s="1067"/>
      <c r="L101" s="1067"/>
      <c r="M101" s="1067"/>
      <c r="N101" s="1067"/>
      <c r="O101" s="1066"/>
      <c r="P101" s="1066"/>
      <c r="Q101" s="1066"/>
      <c r="R101" s="1066"/>
      <c r="S101" s="1066"/>
      <c r="T101" s="1066"/>
      <c r="U101" s="1066"/>
      <c r="V101" s="1066"/>
      <c r="W101" s="1066"/>
      <c r="X101" s="1066"/>
      <c r="Y101" s="1066"/>
      <c r="Z101" s="1066"/>
      <c r="AA101" s="961"/>
      <c r="AB101" s="961"/>
    </row>
    <row r="102" spans="2:28" x14ac:dyDescent="0.2">
      <c r="B102" s="1067"/>
      <c r="C102" s="1067"/>
      <c r="D102" s="1067"/>
      <c r="E102" s="1067"/>
      <c r="F102" s="1067"/>
      <c r="G102" s="1067"/>
      <c r="H102" s="1067"/>
      <c r="I102" s="1067"/>
      <c r="J102" s="1067"/>
      <c r="K102" s="1067"/>
      <c r="L102" s="1067"/>
      <c r="M102" s="1067"/>
      <c r="N102" s="1067"/>
      <c r="O102" s="1066"/>
      <c r="P102" s="1066"/>
      <c r="Q102" s="1066"/>
      <c r="R102" s="1066"/>
      <c r="S102" s="1066"/>
      <c r="T102" s="1066"/>
      <c r="U102" s="1066"/>
      <c r="V102" s="1066"/>
      <c r="W102" s="1066"/>
      <c r="X102" s="1066"/>
      <c r="Y102" s="1066"/>
      <c r="Z102" s="1066"/>
      <c r="AA102" s="961"/>
      <c r="AB102" s="961"/>
    </row>
    <row r="103" spans="2:28" x14ac:dyDescent="0.2">
      <c r="B103" s="1067"/>
      <c r="C103" s="1067"/>
      <c r="D103" s="1067"/>
      <c r="E103" s="1067"/>
      <c r="F103" s="1067"/>
      <c r="G103" s="1067"/>
      <c r="H103" s="1067"/>
      <c r="I103" s="1067"/>
      <c r="J103" s="1067"/>
      <c r="K103" s="1067"/>
      <c r="L103" s="1067"/>
      <c r="M103" s="1067"/>
      <c r="N103" s="1067"/>
      <c r="O103" s="1066"/>
      <c r="P103" s="1066"/>
      <c r="Q103" s="1066"/>
      <c r="R103" s="1066"/>
      <c r="S103" s="1066"/>
      <c r="T103" s="1066"/>
      <c r="U103" s="1066"/>
      <c r="V103" s="1066"/>
      <c r="W103" s="1066"/>
      <c r="X103" s="1066"/>
      <c r="Y103" s="1066"/>
      <c r="Z103" s="1066"/>
      <c r="AA103" s="961"/>
      <c r="AB103" s="961"/>
    </row>
    <row r="104" spans="2:28" x14ac:dyDescent="0.2">
      <c r="B104" s="1067"/>
      <c r="C104" s="1067"/>
      <c r="D104" s="1067"/>
      <c r="E104" s="1067"/>
      <c r="F104" s="1067"/>
      <c r="G104" s="1067"/>
      <c r="H104" s="1067"/>
      <c r="I104" s="1067"/>
      <c r="J104" s="1067"/>
      <c r="K104" s="1067"/>
      <c r="L104" s="1067"/>
      <c r="M104" s="1067"/>
      <c r="N104" s="1067"/>
      <c r="O104" s="1066"/>
      <c r="P104" s="1066"/>
      <c r="Q104" s="1066"/>
      <c r="R104" s="1066"/>
      <c r="S104" s="1066"/>
      <c r="T104" s="1066"/>
      <c r="U104" s="1066"/>
      <c r="V104" s="1066"/>
      <c r="W104" s="1066"/>
      <c r="X104" s="1066"/>
      <c r="Y104" s="1066"/>
      <c r="Z104" s="1066"/>
      <c r="AA104" s="961"/>
      <c r="AB104" s="961"/>
    </row>
    <row r="105" spans="2:28" x14ac:dyDescent="0.2">
      <c r="B105" s="1067"/>
      <c r="C105" s="1067"/>
      <c r="D105" s="1067"/>
      <c r="E105" s="1067"/>
      <c r="F105" s="1067"/>
      <c r="G105" s="1067"/>
      <c r="H105" s="1067"/>
      <c r="I105" s="1067"/>
      <c r="J105" s="1067"/>
      <c r="K105" s="1067"/>
      <c r="L105" s="1067"/>
      <c r="M105" s="1067"/>
      <c r="N105" s="1067"/>
      <c r="O105" s="1066"/>
      <c r="P105" s="1066"/>
      <c r="Q105" s="1066"/>
      <c r="R105" s="1066"/>
      <c r="S105" s="1066"/>
      <c r="T105" s="1066"/>
      <c r="U105" s="1066"/>
      <c r="V105" s="1066"/>
      <c r="W105" s="1066"/>
      <c r="X105" s="1066"/>
      <c r="Y105" s="1066"/>
      <c r="Z105" s="1066"/>
      <c r="AA105" s="961"/>
      <c r="AB105" s="961"/>
    </row>
  </sheetData>
  <mergeCells count="8">
    <mergeCell ref="A58:U58"/>
    <mergeCell ref="B60:S60"/>
    <mergeCell ref="A1:K1"/>
    <mergeCell ref="A2:K2"/>
    <mergeCell ref="A3:K3"/>
    <mergeCell ref="A6:K6"/>
    <mergeCell ref="A56:U56"/>
    <mergeCell ref="A57:U5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74"/>
  <sheetViews>
    <sheetView showGridLines="0" zoomScale="90" zoomScaleNormal="90" workbookViewId="0">
      <selection activeCell="K42" sqref="K42"/>
    </sheetView>
  </sheetViews>
  <sheetFormatPr baseColWidth="10" defaultColWidth="13.7109375" defaultRowHeight="12.75" x14ac:dyDescent="0.2"/>
  <cols>
    <col min="1" max="1" width="46.7109375" style="849" customWidth="1"/>
    <col min="2" max="2" width="13.5703125" style="849" customWidth="1"/>
    <col min="3" max="4" width="10.42578125" style="849" customWidth="1"/>
    <col min="5" max="5" width="16.28515625" style="849" customWidth="1"/>
    <col min="6" max="6" width="16.5703125" style="849" customWidth="1"/>
    <col min="7" max="7" width="12.85546875" style="849" customWidth="1"/>
    <col min="8" max="8" width="9.5703125" style="849" customWidth="1"/>
    <col min="9" max="9" width="12.28515625" style="849" customWidth="1"/>
    <col min="10" max="11" width="11.85546875" style="849" customWidth="1"/>
    <col min="12" max="12" width="14.140625" style="849" customWidth="1"/>
    <col min="13" max="13" width="16.85546875" style="849" customWidth="1"/>
    <col min="14" max="14" width="20.42578125" style="849" customWidth="1"/>
    <col min="15" max="17" width="15.28515625" style="849" customWidth="1"/>
    <col min="18" max="18" width="13.7109375" style="849"/>
    <col min="19" max="19" width="9" style="849" customWidth="1"/>
    <col min="20" max="20" width="9.5703125" style="849" customWidth="1"/>
    <col min="21" max="22" width="13.7109375" style="849"/>
    <col min="23" max="188" width="13.7109375" style="1069"/>
    <col min="189" max="16384" width="13.7109375" style="849"/>
  </cols>
  <sheetData>
    <row r="1" spans="1:188" x14ac:dyDescent="0.2">
      <c r="A1" s="1069"/>
      <c r="B1" s="1069"/>
      <c r="C1" s="1069"/>
      <c r="D1" s="1069"/>
      <c r="E1" s="1069"/>
      <c r="F1" s="1069"/>
      <c r="G1" s="1069"/>
      <c r="H1" s="1069"/>
      <c r="I1" s="1069"/>
      <c r="J1" s="1069"/>
      <c r="K1" s="1069"/>
      <c r="L1" s="1069"/>
      <c r="M1" s="1069"/>
      <c r="N1" s="1069"/>
      <c r="O1" s="1069"/>
      <c r="P1" s="1069"/>
      <c r="Q1" s="1069"/>
      <c r="R1" s="1069"/>
      <c r="S1" s="1069"/>
      <c r="T1" s="1069"/>
      <c r="U1" s="1069"/>
      <c r="V1" s="1069"/>
    </row>
    <row r="2" spans="1:188" ht="24" customHeight="1" x14ac:dyDescent="0.25">
      <c r="A2" s="1922" t="s">
        <v>1894</v>
      </c>
      <c r="B2" s="1923"/>
      <c r="C2" s="1923"/>
      <c r="D2" s="1923"/>
      <c r="E2" s="1923"/>
      <c r="F2" s="1923"/>
      <c r="G2" s="1923"/>
      <c r="H2" s="1923"/>
      <c r="I2" s="1923"/>
      <c r="J2" s="1923"/>
      <c r="K2" s="1923"/>
      <c r="L2" s="1923"/>
      <c r="M2" s="1923"/>
      <c r="N2" s="1923"/>
      <c r="O2" s="1923"/>
      <c r="P2" s="1923"/>
      <c r="Q2" s="1923"/>
      <c r="R2" s="1923"/>
      <c r="S2" s="1923"/>
      <c r="T2" s="1923"/>
      <c r="U2" s="1923"/>
      <c r="V2" s="1923"/>
    </row>
    <row r="3" spans="1:188" ht="15.75" x14ac:dyDescent="0.25">
      <c r="A3" s="1924" t="s">
        <v>2414</v>
      </c>
      <c r="B3" s="1872"/>
      <c r="C3" s="1872"/>
      <c r="D3" s="1872"/>
      <c r="E3" s="1872"/>
      <c r="F3" s="1872"/>
      <c r="G3" s="1872"/>
      <c r="H3" s="1872"/>
      <c r="I3" s="1872"/>
      <c r="J3" s="1872"/>
      <c r="K3" s="1872"/>
      <c r="L3" s="1872"/>
      <c r="M3" s="1872"/>
      <c r="N3" s="1872"/>
      <c r="O3" s="1872"/>
      <c r="P3" s="1872"/>
      <c r="Q3" s="1872"/>
      <c r="R3" s="1872"/>
      <c r="S3" s="1872"/>
      <c r="T3" s="1872"/>
      <c r="U3" s="1872"/>
      <c r="V3" s="1872"/>
    </row>
    <row r="4" spans="1:188" ht="15.75" x14ac:dyDescent="0.25">
      <c r="A4" s="1924" t="s">
        <v>1873</v>
      </c>
      <c r="B4" s="1872"/>
      <c r="C4" s="1872"/>
      <c r="D4" s="1872"/>
      <c r="E4" s="1872"/>
      <c r="F4" s="1872"/>
      <c r="G4" s="1872"/>
      <c r="H4" s="1872"/>
      <c r="I4" s="1872"/>
      <c r="J4" s="1872"/>
      <c r="K4" s="1872"/>
      <c r="L4" s="1872"/>
      <c r="M4" s="1872"/>
      <c r="N4" s="1872"/>
      <c r="O4" s="1872"/>
      <c r="P4" s="1872"/>
      <c r="Q4" s="1872"/>
      <c r="R4" s="1872"/>
      <c r="S4" s="1872"/>
      <c r="T4" s="1872"/>
      <c r="U4" s="1872"/>
      <c r="V4" s="1872"/>
    </row>
    <row r="5" spans="1:188" ht="25.5" customHeight="1" thickBot="1" x14ac:dyDescent="0.25">
      <c r="A5" s="1070"/>
      <c r="B5" s="1071"/>
      <c r="C5" s="1071"/>
      <c r="D5" s="1071"/>
      <c r="E5" s="1071"/>
      <c r="F5" s="1071"/>
      <c r="G5" s="1071"/>
      <c r="H5" s="1071"/>
      <c r="I5" s="1071"/>
      <c r="J5" s="1071"/>
      <c r="K5" s="1071"/>
      <c r="L5" s="1071"/>
      <c r="M5" s="1071"/>
      <c r="N5" s="1071"/>
      <c r="O5" s="1071"/>
      <c r="P5" s="1071"/>
      <c r="Q5" s="1071"/>
      <c r="R5" s="1071"/>
      <c r="S5" s="1071"/>
      <c r="T5" s="1071"/>
      <c r="U5" s="1071"/>
      <c r="V5" s="1071"/>
    </row>
    <row r="6" spans="1:188" ht="30.75" customHeight="1" thickBot="1" x14ac:dyDescent="0.25">
      <c r="A6" s="1925" t="s">
        <v>1874</v>
      </c>
      <c r="B6" s="1879" t="s">
        <v>1820</v>
      </c>
      <c r="C6" s="1880"/>
      <c r="D6" s="1880"/>
      <c r="E6" s="1880"/>
      <c r="F6" s="1880"/>
      <c r="G6" s="1880"/>
      <c r="H6" s="1880"/>
      <c r="I6" s="1880"/>
      <c r="J6" s="1880"/>
      <c r="K6" s="1880"/>
      <c r="L6" s="1882" t="s">
        <v>1821</v>
      </c>
      <c r="M6" s="1883"/>
      <c r="N6" s="1884"/>
      <c r="O6" s="1879" t="s">
        <v>1822</v>
      </c>
      <c r="P6" s="1880"/>
      <c r="Q6" s="1881"/>
      <c r="R6" s="1879" t="s">
        <v>1823</v>
      </c>
      <c r="S6" s="1880"/>
      <c r="T6" s="1881"/>
      <c r="U6" s="1879" t="s">
        <v>1824</v>
      </c>
      <c r="V6" s="1881"/>
    </row>
    <row r="7" spans="1:188" ht="13.5" thickBot="1" x14ac:dyDescent="0.25">
      <c r="A7" s="2247"/>
      <c r="B7" s="1716" t="s">
        <v>658</v>
      </c>
      <c r="C7" s="1717" t="s">
        <v>1825</v>
      </c>
      <c r="D7" s="1717" t="s">
        <v>661</v>
      </c>
      <c r="E7" s="1717" t="s">
        <v>629</v>
      </c>
      <c r="F7" s="1717" t="s">
        <v>742</v>
      </c>
      <c r="G7" s="1717" t="s">
        <v>664</v>
      </c>
      <c r="H7" s="1717" t="s">
        <v>665</v>
      </c>
      <c r="I7" s="1717" t="s">
        <v>666</v>
      </c>
      <c r="J7" s="1631" t="s">
        <v>662</v>
      </c>
      <c r="K7" s="1631" t="s">
        <v>2415</v>
      </c>
      <c r="L7" s="1716" t="s">
        <v>667</v>
      </c>
      <c r="M7" s="1717" t="s">
        <v>668</v>
      </c>
      <c r="N7" s="1631" t="s">
        <v>669</v>
      </c>
      <c r="O7" s="1631" t="s">
        <v>670</v>
      </c>
      <c r="P7" s="1538" t="s">
        <v>1222</v>
      </c>
      <c r="Q7" s="1328" t="s">
        <v>2077</v>
      </c>
      <c r="R7" s="1538" t="s">
        <v>671</v>
      </c>
      <c r="S7" s="1538" t="s">
        <v>672</v>
      </c>
      <c r="T7" s="1328" t="s">
        <v>673</v>
      </c>
      <c r="U7" s="1538" t="s">
        <v>679</v>
      </c>
      <c r="V7" s="1328" t="s">
        <v>674</v>
      </c>
    </row>
    <row r="8" spans="1:188" ht="12.75" customHeight="1" thickBot="1" x14ac:dyDescent="0.25">
      <c r="A8" s="1059" t="s">
        <v>646</v>
      </c>
      <c r="B8" s="1059"/>
      <c r="C8" s="1060"/>
      <c r="D8" s="1060"/>
      <c r="E8" s="1060"/>
      <c r="F8" s="1060"/>
      <c r="G8" s="1060"/>
      <c r="H8" s="1060"/>
      <c r="I8" s="1060"/>
      <c r="J8" s="1060"/>
      <c r="K8" s="1061"/>
      <c r="L8" s="1059"/>
      <c r="M8" s="1060"/>
      <c r="N8" s="1061"/>
      <c r="O8" s="1060"/>
      <c r="P8" s="1060"/>
      <c r="Q8" s="1060"/>
      <c r="R8" s="1060"/>
      <c r="S8" s="1060"/>
      <c r="T8" s="1060"/>
      <c r="U8" s="1060"/>
      <c r="V8" s="1061"/>
    </row>
    <row r="9" spans="1:188" ht="12.75" customHeight="1" x14ac:dyDescent="0.2">
      <c r="A9" s="1336" t="s">
        <v>1875</v>
      </c>
      <c r="B9" s="2248">
        <v>19.558351464761717</v>
      </c>
      <c r="C9" s="1331">
        <v>1.8981764193179949</v>
      </c>
      <c r="D9" s="1331">
        <v>6.0627547457393396</v>
      </c>
      <c r="E9" s="1331">
        <v>1.3728066484995258</v>
      </c>
      <c r="F9" s="1331">
        <v>2.5471905855439929</v>
      </c>
      <c r="G9" s="1331">
        <v>1.5238089693589258</v>
      </c>
      <c r="H9" s="1331">
        <v>1.2477062743718597</v>
      </c>
      <c r="I9" s="1331">
        <v>2.2718117853529871</v>
      </c>
      <c r="J9" s="1331">
        <v>2.3258535780130187</v>
      </c>
      <c r="K9" s="1735">
        <v>2.0588772349536515</v>
      </c>
      <c r="L9" s="2248">
        <v>2.8149851031697137</v>
      </c>
      <c r="M9" s="1331">
        <v>8.4639387120382086</v>
      </c>
      <c r="N9" s="1735">
        <v>6.5080197139904455E-2</v>
      </c>
      <c r="O9" s="2249">
        <v>0.99824443355710046</v>
      </c>
      <c r="P9" s="2250">
        <v>1.9394005978052498</v>
      </c>
      <c r="Q9" s="2251">
        <v>4.9090518502663279E-2</v>
      </c>
      <c r="R9" s="2249">
        <v>1.0775039962112753</v>
      </c>
      <c r="S9" s="2250">
        <v>0.93624578892176213</v>
      </c>
      <c r="T9" s="2251">
        <v>1.640748270636895</v>
      </c>
      <c r="U9" s="1331">
        <v>1.0814088267931248</v>
      </c>
      <c r="V9" s="1735">
        <v>4.012385252617837</v>
      </c>
    </row>
    <row r="10" spans="1:188" ht="12.75" customHeight="1" thickBot="1" x14ac:dyDescent="0.25">
      <c r="A10" s="1336" t="s">
        <v>1876</v>
      </c>
      <c r="B10" s="2248">
        <v>19.558351464761717</v>
      </c>
      <c r="C10" s="1331">
        <v>1.2320545178893709</v>
      </c>
      <c r="D10" s="1331">
        <v>1.696406334340363</v>
      </c>
      <c r="E10" s="1331">
        <v>0.95948279556981109</v>
      </c>
      <c r="F10" s="1331">
        <v>1.3605960750225192</v>
      </c>
      <c r="G10" s="1331">
        <v>1.1703432508514178</v>
      </c>
      <c r="H10" s="1331">
        <v>0.89137699391746528</v>
      </c>
      <c r="I10" s="1331">
        <v>2.2718117853529871</v>
      </c>
      <c r="J10" s="1331">
        <v>1.1237616424857859</v>
      </c>
      <c r="K10" s="1735">
        <v>1.1916102041540415</v>
      </c>
      <c r="L10" s="2248">
        <v>2.8149851031697137</v>
      </c>
      <c r="M10" s="1331">
        <v>0.40849056634439807</v>
      </c>
      <c r="N10" s="1735">
        <v>6.5000694531943917E-2</v>
      </c>
      <c r="O10" s="2248">
        <v>0.67662309936995813</v>
      </c>
      <c r="P10" s="1331">
        <v>1.5942133283636026</v>
      </c>
      <c r="Q10" s="1735">
        <v>2.5163599336560302E-2</v>
      </c>
      <c r="R10" s="2248">
        <v>1.0775039962112753</v>
      </c>
      <c r="S10" s="1331">
        <v>0.82175724758487334</v>
      </c>
      <c r="T10" s="1735">
        <v>1.640748270636895</v>
      </c>
      <c r="U10" s="1331">
        <v>1.0003279990399687</v>
      </c>
      <c r="V10" s="1735">
        <v>3.980768060994917</v>
      </c>
    </row>
    <row r="11" spans="1:188" s="1728" customFormat="1" ht="12.75" customHeight="1" thickBot="1" x14ac:dyDescent="0.25">
      <c r="A11" s="1059" t="s">
        <v>1877</v>
      </c>
      <c r="B11" s="1059"/>
      <c r="C11" s="1060"/>
      <c r="D11" s="1060"/>
      <c r="E11" s="1060"/>
      <c r="F11" s="1060"/>
      <c r="G11" s="1060"/>
      <c r="H11" s="1060"/>
      <c r="I11" s="1060"/>
      <c r="J11" s="1060"/>
      <c r="K11" s="1061"/>
      <c r="L11" s="1059"/>
      <c r="M11" s="1060"/>
      <c r="N11" s="1061"/>
      <c r="O11" s="1059"/>
      <c r="P11" s="1060"/>
      <c r="Q11" s="1061"/>
      <c r="R11" s="1059"/>
      <c r="S11" s="1060"/>
      <c r="T11" s="1061"/>
      <c r="U11" s="1060"/>
      <c r="V11" s="1061"/>
      <c r="W11" s="1069"/>
      <c r="X11" s="1069"/>
      <c r="Y11" s="1069"/>
      <c r="Z11" s="1069"/>
      <c r="AA11" s="1069"/>
      <c r="AB11" s="1069"/>
      <c r="AC11" s="1069"/>
      <c r="AD11" s="1069"/>
      <c r="AE11" s="1069"/>
      <c r="AF11" s="1069"/>
      <c r="AG11" s="1069"/>
      <c r="AH11" s="1069"/>
      <c r="AI11" s="1069"/>
      <c r="AJ11" s="1069"/>
      <c r="AK11" s="1069"/>
      <c r="AL11" s="1069"/>
      <c r="AM11" s="1069"/>
      <c r="AN11" s="1069"/>
      <c r="AO11" s="1069"/>
      <c r="AP11" s="1069"/>
      <c r="AQ11" s="1069"/>
      <c r="AR11" s="1069"/>
      <c r="AS11" s="1069"/>
      <c r="AT11" s="1069"/>
      <c r="AU11" s="1069"/>
      <c r="AV11" s="1069"/>
      <c r="AW11" s="1069"/>
      <c r="AX11" s="1069"/>
      <c r="AY11" s="1069"/>
      <c r="AZ11" s="1069"/>
      <c r="BA11" s="1069"/>
      <c r="BB11" s="1069"/>
      <c r="BC11" s="1069"/>
      <c r="BD11" s="1069"/>
      <c r="BE11" s="1069"/>
      <c r="BF11" s="1069"/>
      <c r="BG11" s="1069"/>
      <c r="BH11" s="1069"/>
      <c r="BI11" s="1069"/>
      <c r="BJ11" s="1069"/>
      <c r="BK11" s="1069"/>
      <c r="BL11" s="1069"/>
      <c r="BM11" s="1069"/>
      <c r="BN11" s="1069"/>
      <c r="BO11" s="1069"/>
      <c r="BP11" s="1069"/>
      <c r="BQ11" s="1069"/>
      <c r="BR11" s="1069"/>
      <c r="BS11" s="1069"/>
      <c r="BT11" s="1069"/>
      <c r="BU11" s="1069"/>
      <c r="BV11" s="1069"/>
      <c r="BW11" s="1069"/>
      <c r="BX11" s="1069"/>
      <c r="BY11" s="1069"/>
      <c r="BZ11" s="1069"/>
      <c r="CA11" s="1069"/>
      <c r="CB11" s="1069"/>
      <c r="CC11" s="1069"/>
      <c r="CD11" s="1069"/>
      <c r="CE11" s="1069"/>
      <c r="CF11" s="1069"/>
      <c r="CG11" s="1069"/>
      <c r="CH11" s="1069"/>
      <c r="CI11" s="1069"/>
      <c r="CJ11" s="1069"/>
      <c r="CK11" s="1069"/>
      <c r="CL11" s="1069"/>
      <c r="CM11" s="1069"/>
      <c r="CN11" s="1069"/>
      <c r="CO11" s="1069"/>
      <c r="CP11" s="1069"/>
      <c r="CQ11" s="1069"/>
      <c r="CR11" s="1069"/>
      <c r="CS11" s="1069"/>
      <c r="CT11" s="1069"/>
      <c r="CU11" s="1069"/>
      <c r="CV11" s="1069"/>
      <c r="CW11" s="1069"/>
      <c r="CX11" s="1069"/>
      <c r="CY11" s="1069"/>
      <c r="CZ11" s="1069"/>
      <c r="DA11" s="1069"/>
      <c r="DB11" s="1069"/>
      <c r="DC11" s="1069"/>
      <c r="DD11" s="1069"/>
      <c r="DE11" s="1069"/>
      <c r="DF11" s="1069"/>
      <c r="DG11" s="1069"/>
      <c r="DH11" s="1069"/>
      <c r="DI11" s="1069"/>
      <c r="DJ11" s="1069"/>
      <c r="DK11" s="1069"/>
      <c r="DL11" s="1069"/>
      <c r="DM11" s="1069"/>
      <c r="DN11" s="1069"/>
      <c r="DO11" s="1069"/>
      <c r="DP11" s="1069"/>
      <c r="DQ11" s="1069"/>
      <c r="DR11" s="1069"/>
      <c r="DS11" s="1069"/>
      <c r="DT11" s="1069"/>
      <c r="DU11" s="1069"/>
      <c r="DV11" s="1069"/>
      <c r="DW11" s="1069"/>
      <c r="DX11" s="1069"/>
      <c r="DY11" s="1069"/>
      <c r="DZ11" s="1069"/>
      <c r="EA11" s="1069"/>
      <c r="EB11" s="1069"/>
      <c r="EC11" s="1069"/>
      <c r="ED11" s="1069"/>
      <c r="EE11" s="1069"/>
      <c r="EF11" s="1069"/>
      <c r="EG11" s="1069"/>
      <c r="EH11" s="1069"/>
      <c r="EI11" s="1069"/>
      <c r="EJ11" s="1069"/>
      <c r="EK11" s="1069"/>
      <c r="EL11" s="1069"/>
      <c r="EM11" s="1069"/>
      <c r="EN11" s="1069"/>
      <c r="EO11" s="1069"/>
      <c r="EP11" s="1069"/>
      <c r="EQ11" s="1069"/>
      <c r="ER11" s="1069"/>
      <c r="ES11" s="1069"/>
      <c r="ET11" s="1069"/>
      <c r="EU11" s="1069"/>
      <c r="EV11" s="1069"/>
      <c r="EW11" s="1069"/>
      <c r="EX11" s="1069"/>
      <c r="EY11" s="1069"/>
      <c r="EZ11" s="1069"/>
      <c r="FA11" s="1069"/>
      <c r="FB11" s="1069"/>
      <c r="FC11" s="1069"/>
      <c r="FD11" s="1069"/>
      <c r="FE11" s="1069"/>
      <c r="FF11" s="1069"/>
      <c r="FG11" s="1069"/>
      <c r="FH11" s="1069"/>
      <c r="FI11" s="1069"/>
      <c r="FJ11" s="1069"/>
      <c r="FK11" s="1069"/>
      <c r="FL11" s="1069"/>
      <c r="FM11" s="1069"/>
      <c r="FN11" s="1069"/>
      <c r="FO11" s="1069"/>
      <c r="FP11" s="1069"/>
      <c r="FQ11" s="1069"/>
      <c r="FR11" s="1069"/>
      <c r="FS11" s="1069"/>
      <c r="FT11" s="1069"/>
      <c r="FU11" s="1069"/>
      <c r="FV11" s="1069"/>
      <c r="FW11" s="1069"/>
      <c r="FX11" s="1069"/>
      <c r="FY11" s="1069"/>
      <c r="FZ11" s="1069"/>
      <c r="GA11" s="1069"/>
      <c r="GB11" s="1069"/>
      <c r="GC11" s="1069"/>
      <c r="GD11" s="1069"/>
      <c r="GE11" s="1069"/>
      <c r="GF11" s="1069"/>
    </row>
    <row r="12" spans="1:188" ht="12.75" customHeight="1" thickBot="1" x14ac:dyDescent="0.25">
      <c r="A12" s="1336" t="s">
        <v>1878</v>
      </c>
      <c r="B12" s="2248">
        <v>1.8813063689466024E-2</v>
      </c>
      <c r="C12" s="1331">
        <v>0.45847764461025248</v>
      </c>
      <c r="D12" s="1331">
        <v>1.6812837682182431</v>
      </c>
      <c r="E12" s="1331">
        <v>1.5222317987270211</v>
      </c>
      <c r="F12" s="1331">
        <v>0.34957553293428789</v>
      </c>
      <c r="G12" s="1331">
        <v>0.50282874966780722</v>
      </c>
      <c r="H12" s="1331">
        <v>0.4914269907735101</v>
      </c>
      <c r="I12" s="1331">
        <v>1.2436223413417289</v>
      </c>
      <c r="J12" s="1331">
        <v>2.549656761067541E-3</v>
      </c>
      <c r="K12" s="1735">
        <v>0.53394303481990479</v>
      </c>
      <c r="L12" s="2248">
        <v>1.9531155336231811E-4</v>
      </c>
      <c r="M12" s="1331">
        <v>3.580141805062045E-3</v>
      </c>
      <c r="N12" s="1735">
        <v>1.213489197091653</v>
      </c>
      <c r="O12" s="2248">
        <v>1.2709678710928496</v>
      </c>
      <c r="P12" s="1331">
        <v>5.3755250054040218E-3</v>
      </c>
      <c r="Q12" s="1735">
        <v>0.71353880371240341</v>
      </c>
      <c r="R12" s="2248">
        <v>1.0296134259244621E-3</v>
      </c>
      <c r="S12" s="1331">
        <v>3.0046291322348964</v>
      </c>
      <c r="T12" s="1735">
        <v>8.6459130104333849E-3</v>
      </c>
      <c r="U12" s="1331">
        <v>2.5172034002252763</v>
      </c>
      <c r="V12" s="1735">
        <v>0.60938973488519299</v>
      </c>
    </row>
    <row r="13" spans="1:188" s="1728" customFormat="1" ht="12.75" customHeight="1" thickBot="1" x14ac:dyDescent="0.25">
      <c r="A13" s="1059" t="s">
        <v>1879</v>
      </c>
      <c r="B13" s="1059"/>
      <c r="C13" s="1060"/>
      <c r="D13" s="1060"/>
      <c r="E13" s="1060"/>
      <c r="F13" s="1060"/>
      <c r="G13" s="1060"/>
      <c r="H13" s="1060"/>
      <c r="I13" s="1060"/>
      <c r="J13" s="1060"/>
      <c r="K13" s="1061"/>
      <c r="L13" s="1059"/>
      <c r="M13" s="1060"/>
      <c r="N13" s="1061"/>
      <c r="O13" s="1059"/>
      <c r="P13" s="1060"/>
      <c r="Q13" s="1061"/>
      <c r="R13" s="1059"/>
      <c r="S13" s="1060"/>
      <c r="T13" s="1061"/>
      <c r="U13" s="1060"/>
      <c r="V13" s="1061"/>
      <c r="W13" s="1069"/>
      <c r="X13" s="1069"/>
      <c r="Y13" s="1069"/>
      <c r="Z13" s="1069"/>
      <c r="AA13" s="1069"/>
      <c r="AB13" s="1069"/>
      <c r="AC13" s="1069"/>
      <c r="AD13" s="1069"/>
      <c r="AE13" s="1069"/>
      <c r="AF13" s="1069"/>
      <c r="AG13" s="1069"/>
      <c r="AH13" s="1069"/>
      <c r="AI13" s="1069"/>
      <c r="AJ13" s="1069"/>
      <c r="AK13" s="1069"/>
      <c r="AL13" s="1069"/>
      <c r="AM13" s="1069"/>
      <c r="AN13" s="1069"/>
      <c r="AO13" s="1069"/>
      <c r="AP13" s="1069"/>
      <c r="AQ13" s="1069"/>
      <c r="AR13" s="1069"/>
      <c r="AS13" s="1069"/>
      <c r="AT13" s="1069"/>
      <c r="AU13" s="1069"/>
      <c r="AV13" s="1069"/>
      <c r="AW13" s="1069"/>
      <c r="AX13" s="1069"/>
      <c r="AY13" s="1069"/>
      <c r="AZ13" s="1069"/>
      <c r="BA13" s="1069"/>
      <c r="BB13" s="1069"/>
      <c r="BC13" s="1069"/>
      <c r="BD13" s="1069"/>
      <c r="BE13" s="1069"/>
      <c r="BF13" s="1069"/>
      <c r="BG13" s="1069"/>
      <c r="BH13" s="1069"/>
      <c r="BI13" s="1069"/>
      <c r="BJ13" s="1069"/>
      <c r="BK13" s="1069"/>
      <c r="BL13" s="1069"/>
      <c r="BM13" s="1069"/>
      <c r="BN13" s="1069"/>
      <c r="BO13" s="1069"/>
      <c r="BP13" s="1069"/>
      <c r="BQ13" s="1069"/>
      <c r="BR13" s="1069"/>
      <c r="BS13" s="1069"/>
      <c r="BT13" s="1069"/>
      <c r="BU13" s="1069"/>
      <c r="BV13" s="1069"/>
      <c r="BW13" s="1069"/>
      <c r="BX13" s="1069"/>
      <c r="BY13" s="1069"/>
      <c r="BZ13" s="1069"/>
      <c r="CA13" s="1069"/>
      <c r="CB13" s="1069"/>
      <c r="CC13" s="1069"/>
      <c r="CD13" s="1069"/>
      <c r="CE13" s="1069"/>
      <c r="CF13" s="1069"/>
      <c r="CG13" s="1069"/>
      <c r="CH13" s="1069"/>
      <c r="CI13" s="1069"/>
      <c r="CJ13" s="1069"/>
      <c r="CK13" s="1069"/>
      <c r="CL13" s="1069"/>
      <c r="CM13" s="1069"/>
      <c r="CN13" s="1069"/>
      <c r="CO13" s="1069"/>
      <c r="CP13" s="1069"/>
      <c r="CQ13" s="1069"/>
      <c r="CR13" s="1069"/>
      <c r="CS13" s="1069"/>
      <c r="CT13" s="1069"/>
      <c r="CU13" s="1069"/>
      <c r="CV13" s="1069"/>
      <c r="CW13" s="1069"/>
      <c r="CX13" s="1069"/>
      <c r="CY13" s="1069"/>
      <c r="CZ13" s="1069"/>
      <c r="DA13" s="1069"/>
      <c r="DB13" s="1069"/>
      <c r="DC13" s="1069"/>
      <c r="DD13" s="1069"/>
      <c r="DE13" s="1069"/>
      <c r="DF13" s="1069"/>
      <c r="DG13" s="1069"/>
      <c r="DH13" s="1069"/>
      <c r="DI13" s="1069"/>
      <c r="DJ13" s="1069"/>
      <c r="DK13" s="1069"/>
      <c r="DL13" s="1069"/>
      <c r="DM13" s="1069"/>
      <c r="DN13" s="1069"/>
      <c r="DO13" s="1069"/>
      <c r="DP13" s="1069"/>
      <c r="DQ13" s="1069"/>
      <c r="DR13" s="1069"/>
      <c r="DS13" s="1069"/>
      <c r="DT13" s="1069"/>
      <c r="DU13" s="1069"/>
      <c r="DV13" s="1069"/>
      <c r="DW13" s="1069"/>
      <c r="DX13" s="1069"/>
      <c r="DY13" s="1069"/>
      <c r="DZ13" s="1069"/>
      <c r="EA13" s="1069"/>
      <c r="EB13" s="1069"/>
      <c r="EC13" s="1069"/>
      <c r="ED13" s="1069"/>
      <c r="EE13" s="1069"/>
      <c r="EF13" s="1069"/>
      <c r="EG13" s="1069"/>
      <c r="EH13" s="1069"/>
      <c r="EI13" s="1069"/>
      <c r="EJ13" s="1069"/>
      <c r="EK13" s="1069"/>
      <c r="EL13" s="1069"/>
      <c r="EM13" s="1069"/>
      <c r="EN13" s="1069"/>
      <c r="EO13" s="1069"/>
      <c r="EP13" s="1069"/>
      <c r="EQ13" s="1069"/>
      <c r="ER13" s="1069"/>
      <c r="ES13" s="1069"/>
      <c r="ET13" s="1069"/>
      <c r="EU13" s="1069"/>
      <c r="EV13" s="1069"/>
      <c r="EW13" s="1069"/>
      <c r="EX13" s="1069"/>
      <c r="EY13" s="1069"/>
      <c r="EZ13" s="1069"/>
      <c r="FA13" s="1069"/>
      <c r="FB13" s="1069"/>
      <c r="FC13" s="1069"/>
      <c r="FD13" s="1069"/>
      <c r="FE13" s="1069"/>
      <c r="FF13" s="1069"/>
      <c r="FG13" s="1069"/>
      <c r="FH13" s="1069"/>
      <c r="FI13" s="1069"/>
      <c r="FJ13" s="1069"/>
      <c r="FK13" s="1069"/>
      <c r="FL13" s="1069"/>
      <c r="FM13" s="1069"/>
      <c r="FN13" s="1069"/>
      <c r="FO13" s="1069"/>
      <c r="FP13" s="1069"/>
      <c r="FQ13" s="1069"/>
      <c r="FR13" s="1069"/>
      <c r="FS13" s="1069"/>
      <c r="FT13" s="1069"/>
      <c r="FU13" s="1069"/>
      <c r="FV13" s="1069"/>
      <c r="FW13" s="1069"/>
      <c r="FX13" s="1069"/>
      <c r="FY13" s="1069"/>
      <c r="FZ13" s="1069"/>
      <c r="GA13" s="1069"/>
      <c r="GB13" s="1069"/>
      <c r="GC13" s="1069"/>
      <c r="GD13" s="1069"/>
      <c r="GE13" s="1069"/>
      <c r="GF13" s="1069"/>
    </row>
    <row r="14" spans="1:188" ht="12.75" customHeight="1" thickBot="1" x14ac:dyDescent="0.25">
      <c r="A14" s="1336" t="s">
        <v>1880</v>
      </c>
      <c r="B14" s="2248">
        <v>-2.6365354633926712E-3</v>
      </c>
      <c r="C14" s="1331">
        <v>7.5101970608278029E-2</v>
      </c>
      <c r="D14" s="1331">
        <v>5.8602629488303179E-2</v>
      </c>
      <c r="E14" s="1331">
        <v>7.5731186567743039E-2</v>
      </c>
      <c r="F14" s="1331">
        <v>7.7823088553623909E-2</v>
      </c>
      <c r="G14" s="1331">
        <v>7.4125828355123297E-2</v>
      </c>
      <c r="H14" s="1331">
        <v>7.4362117457361127E-2</v>
      </c>
      <c r="I14" s="1331">
        <v>-3.2240276301486341E-2</v>
      </c>
      <c r="J14" s="1331">
        <v>0.14064957874997649</v>
      </c>
      <c r="K14" s="1735">
        <v>0.14737079338473982</v>
      </c>
      <c r="L14" s="2248">
        <v>-2.0954560014326364E-3</v>
      </c>
      <c r="M14" s="1331">
        <v>1.8169252561030157E-2</v>
      </c>
      <c r="N14" s="1735">
        <v>7.4088661473377506E-3</v>
      </c>
      <c r="O14" s="2248">
        <v>2.4497631099480277E-2</v>
      </c>
      <c r="P14" s="1331">
        <v>0.30622871479932806</v>
      </c>
      <c r="Q14" s="1735">
        <v>-0.16239804438632144</v>
      </c>
      <c r="R14" s="2248">
        <v>7.4301792501951791E-3</v>
      </c>
      <c r="S14" s="1331">
        <v>5.6890767530945574E-2</v>
      </c>
      <c r="T14" s="1735">
        <v>2.5081945243698955E-2</v>
      </c>
      <c r="U14" s="1331">
        <v>-0.11911398014955089</v>
      </c>
      <c r="V14" s="1735">
        <v>8.1814430613021211E-2</v>
      </c>
    </row>
    <row r="15" spans="1:188" s="1728" customFormat="1" ht="12.75" customHeight="1" thickBot="1" x14ac:dyDescent="0.25">
      <c r="A15" s="1059" t="s">
        <v>1881</v>
      </c>
      <c r="B15" s="1059"/>
      <c r="C15" s="1060"/>
      <c r="D15" s="1060"/>
      <c r="E15" s="1060"/>
      <c r="F15" s="1060"/>
      <c r="G15" s="1060"/>
      <c r="H15" s="1060"/>
      <c r="I15" s="1060"/>
      <c r="J15" s="1060"/>
      <c r="K15" s="1061"/>
      <c r="L15" s="1059"/>
      <c r="M15" s="1060"/>
      <c r="N15" s="1061"/>
      <c r="O15" s="1059"/>
      <c r="P15" s="1060"/>
      <c r="Q15" s="1061"/>
      <c r="R15" s="1059"/>
      <c r="S15" s="1060"/>
      <c r="T15" s="1061"/>
      <c r="U15" s="1060"/>
      <c r="V15" s="1061"/>
      <c r="W15" s="1069"/>
      <c r="X15" s="1069"/>
      <c r="Y15" s="1069"/>
      <c r="Z15" s="1069"/>
      <c r="AA15" s="1069"/>
      <c r="AB15" s="1069"/>
      <c r="AC15" s="1069"/>
      <c r="AD15" s="1069"/>
      <c r="AE15" s="1069"/>
      <c r="AF15" s="1069"/>
      <c r="AG15" s="1069"/>
      <c r="AH15" s="1069"/>
      <c r="AI15" s="1069"/>
      <c r="AJ15" s="1069"/>
      <c r="AK15" s="1069"/>
      <c r="AL15" s="1069"/>
      <c r="AM15" s="1069"/>
      <c r="AN15" s="1069"/>
      <c r="AO15" s="1069"/>
      <c r="AP15" s="1069"/>
      <c r="AQ15" s="1069"/>
      <c r="AR15" s="1069"/>
      <c r="AS15" s="1069"/>
      <c r="AT15" s="1069"/>
      <c r="AU15" s="1069"/>
      <c r="AV15" s="1069"/>
      <c r="AW15" s="1069"/>
      <c r="AX15" s="1069"/>
      <c r="AY15" s="1069"/>
      <c r="AZ15" s="1069"/>
      <c r="BA15" s="1069"/>
      <c r="BB15" s="1069"/>
      <c r="BC15" s="1069"/>
      <c r="BD15" s="1069"/>
      <c r="BE15" s="1069"/>
      <c r="BF15" s="1069"/>
      <c r="BG15" s="1069"/>
      <c r="BH15" s="1069"/>
      <c r="BI15" s="1069"/>
      <c r="BJ15" s="1069"/>
      <c r="BK15" s="1069"/>
      <c r="BL15" s="1069"/>
      <c r="BM15" s="1069"/>
      <c r="BN15" s="1069"/>
      <c r="BO15" s="1069"/>
      <c r="BP15" s="1069"/>
      <c r="BQ15" s="1069"/>
      <c r="BR15" s="1069"/>
      <c r="BS15" s="1069"/>
      <c r="BT15" s="1069"/>
      <c r="BU15" s="1069"/>
      <c r="BV15" s="1069"/>
      <c r="BW15" s="1069"/>
      <c r="BX15" s="1069"/>
      <c r="BY15" s="1069"/>
      <c r="BZ15" s="1069"/>
      <c r="CA15" s="1069"/>
      <c r="CB15" s="1069"/>
      <c r="CC15" s="1069"/>
      <c r="CD15" s="1069"/>
      <c r="CE15" s="1069"/>
      <c r="CF15" s="1069"/>
      <c r="CG15" s="1069"/>
      <c r="CH15" s="1069"/>
      <c r="CI15" s="1069"/>
      <c r="CJ15" s="1069"/>
      <c r="CK15" s="1069"/>
      <c r="CL15" s="1069"/>
      <c r="CM15" s="1069"/>
      <c r="CN15" s="1069"/>
      <c r="CO15" s="1069"/>
      <c r="CP15" s="1069"/>
      <c r="CQ15" s="1069"/>
      <c r="CR15" s="1069"/>
      <c r="CS15" s="1069"/>
      <c r="CT15" s="1069"/>
      <c r="CU15" s="1069"/>
      <c r="CV15" s="1069"/>
      <c r="CW15" s="1069"/>
      <c r="CX15" s="1069"/>
      <c r="CY15" s="1069"/>
      <c r="CZ15" s="1069"/>
      <c r="DA15" s="1069"/>
      <c r="DB15" s="1069"/>
      <c r="DC15" s="1069"/>
      <c r="DD15" s="1069"/>
      <c r="DE15" s="1069"/>
      <c r="DF15" s="1069"/>
      <c r="DG15" s="1069"/>
      <c r="DH15" s="1069"/>
      <c r="DI15" s="1069"/>
      <c r="DJ15" s="1069"/>
      <c r="DK15" s="1069"/>
      <c r="DL15" s="1069"/>
      <c r="DM15" s="1069"/>
      <c r="DN15" s="1069"/>
      <c r="DO15" s="1069"/>
      <c r="DP15" s="1069"/>
      <c r="DQ15" s="1069"/>
      <c r="DR15" s="1069"/>
      <c r="DS15" s="1069"/>
      <c r="DT15" s="1069"/>
      <c r="DU15" s="1069"/>
      <c r="DV15" s="1069"/>
      <c r="DW15" s="1069"/>
      <c r="DX15" s="1069"/>
      <c r="DY15" s="1069"/>
      <c r="DZ15" s="1069"/>
      <c r="EA15" s="1069"/>
      <c r="EB15" s="1069"/>
      <c r="EC15" s="1069"/>
      <c r="ED15" s="1069"/>
      <c r="EE15" s="1069"/>
      <c r="EF15" s="1069"/>
      <c r="EG15" s="1069"/>
      <c r="EH15" s="1069"/>
      <c r="EI15" s="1069"/>
      <c r="EJ15" s="1069"/>
      <c r="EK15" s="1069"/>
      <c r="EL15" s="1069"/>
      <c r="EM15" s="1069"/>
      <c r="EN15" s="1069"/>
      <c r="EO15" s="1069"/>
      <c r="EP15" s="1069"/>
      <c r="EQ15" s="1069"/>
      <c r="ER15" s="1069"/>
      <c r="ES15" s="1069"/>
      <c r="ET15" s="1069"/>
      <c r="EU15" s="1069"/>
      <c r="EV15" s="1069"/>
      <c r="EW15" s="1069"/>
      <c r="EX15" s="1069"/>
      <c r="EY15" s="1069"/>
      <c r="EZ15" s="1069"/>
      <c r="FA15" s="1069"/>
      <c r="FB15" s="1069"/>
      <c r="FC15" s="1069"/>
      <c r="FD15" s="1069"/>
      <c r="FE15" s="1069"/>
      <c r="FF15" s="1069"/>
      <c r="FG15" s="1069"/>
      <c r="FH15" s="1069"/>
      <c r="FI15" s="1069"/>
      <c r="FJ15" s="1069"/>
      <c r="FK15" s="1069"/>
      <c r="FL15" s="1069"/>
      <c r="FM15" s="1069"/>
      <c r="FN15" s="1069"/>
      <c r="FO15" s="1069"/>
      <c r="FP15" s="1069"/>
      <c r="FQ15" s="1069"/>
      <c r="FR15" s="1069"/>
      <c r="FS15" s="1069"/>
      <c r="FT15" s="1069"/>
      <c r="FU15" s="1069"/>
      <c r="FV15" s="1069"/>
      <c r="FW15" s="1069"/>
      <c r="FX15" s="1069"/>
      <c r="FY15" s="1069"/>
      <c r="FZ15" s="1069"/>
      <c r="GA15" s="1069"/>
      <c r="GB15" s="1069"/>
      <c r="GC15" s="1069"/>
      <c r="GD15" s="1069"/>
      <c r="GE15" s="1069"/>
      <c r="GF15" s="1069"/>
    </row>
    <row r="16" spans="1:188" ht="12.75" customHeight="1" x14ac:dyDescent="0.2">
      <c r="A16" s="1336" t="s">
        <v>1882</v>
      </c>
      <c r="B16" s="2248">
        <v>0.10560518483983479</v>
      </c>
      <c r="C16" s="1331">
        <v>0.67093020431178985</v>
      </c>
      <c r="D16" s="1331">
        <v>0.63157822860391388</v>
      </c>
      <c r="E16" s="1331">
        <v>0.79509128394555306</v>
      </c>
      <c r="F16" s="1331">
        <v>0.43346549810548995</v>
      </c>
      <c r="G16" s="1331">
        <v>0.70544705977693678</v>
      </c>
      <c r="H16" s="1331">
        <v>0.62520492841788333</v>
      </c>
      <c r="I16" s="1331">
        <v>0.2647197030737205</v>
      </c>
      <c r="J16" s="1331">
        <v>0.62069186014897104</v>
      </c>
      <c r="K16" s="1735">
        <v>0.49022145614271284</v>
      </c>
      <c r="L16" s="2248">
        <v>0.49184000767873737</v>
      </c>
      <c r="M16" s="1331">
        <v>0.36202282477961878</v>
      </c>
      <c r="N16" s="1735">
        <v>0.18777354946418295</v>
      </c>
      <c r="O16" s="2248">
        <v>0.74993748553979145</v>
      </c>
      <c r="P16" s="1331">
        <v>0.53483213592034629</v>
      </c>
      <c r="Q16" s="1735">
        <v>0.37192280587960747</v>
      </c>
      <c r="R16" s="2248">
        <v>0.34377766552353856</v>
      </c>
      <c r="S16" s="1331">
        <v>0.70517674392331475</v>
      </c>
      <c r="T16" s="1735">
        <v>0.17800412903896584</v>
      </c>
      <c r="U16" s="1331">
        <v>0.68265575419390212</v>
      </c>
      <c r="V16" s="1735">
        <v>0.62883687841455893</v>
      </c>
    </row>
    <row r="17" spans="1:188" ht="12.75" customHeight="1" thickBot="1" x14ac:dyDescent="0.25">
      <c r="A17" s="1336" t="s">
        <v>1883</v>
      </c>
      <c r="B17" s="2248">
        <v>0.1180744599938639</v>
      </c>
      <c r="C17" s="1331">
        <v>2.0388690020552307</v>
      </c>
      <c r="D17" s="1331">
        <v>1.7142804189265872</v>
      </c>
      <c r="E17" s="1331">
        <v>3.8802218824810106</v>
      </c>
      <c r="F17" s="1331">
        <v>0.76511756413236232</v>
      </c>
      <c r="G17" s="1331">
        <v>2.3949754473430356</v>
      </c>
      <c r="H17" s="1331">
        <v>1.6681247322135675</v>
      </c>
      <c r="I17" s="1331">
        <v>0.3600255632856455</v>
      </c>
      <c r="J17" s="1331">
        <v>1.6363789619509457</v>
      </c>
      <c r="K17" s="1735">
        <v>0.96163611052243614</v>
      </c>
      <c r="L17" s="2248">
        <v>0.96788416071880023</v>
      </c>
      <c r="M17" s="1331">
        <v>0.56745419560592048</v>
      </c>
      <c r="N17" s="1735">
        <v>0.23118374111100512</v>
      </c>
      <c r="O17" s="2248">
        <v>2.999000018689832</v>
      </c>
      <c r="P17" s="1331">
        <v>1.1497615747350152</v>
      </c>
      <c r="Q17" s="1735">
        <v>0.592160978499638</v>
      </c>
      <c r="R17" s="2248">
        <v>0.52387376573795952</v>
      </c>
      <c r="S17" s="1331">
        <v>2.3918626817549775</v>
      </c>
      <c r="T17" s="1735">
        <v>0.2165511230985295</v>
      </c>
      <c r="U17" s="1331">
        <v>2.151152142443348</v>
      </c>
      <c r="V17" s="1735">
        <v>1.6942331870915734</v>
      </c>
    </row>
    <row r="18" spans="1:188" s="1728" customFormat="1" ht="12.75" customHeight="1" thickBot="1" x14ac:dyDescent="0.25">
      <c r="A18" s="1059" t="s">
        <v>1884</v>
      </c>
      <c r="B18" s="1059"/>
      <c r="C18" s="1060"/>
      <c r="D18" s="1060"/>
      <c r="E18" s="1060"/>
      <c r="F18" s="1060"/>
      <c r="G18" s="1060"/>
      <c r="H18" s="1060"/>
      <c r="I18" s="1060"/>
      <c r="J18" s="1060"/>
      <c r="K18" s="1061"/>
      <c r="L18" s="1059"/>
      <c r="M18" s="1060"/>
      <c r="N18" s="1061"/>
      <c r="O18" s="1059"/>
      <c r="P18" s="1060"/>
      <c r="Q18" s="1061"/>
      <c r="R18" s="1059"/>
      <c r="S18" s="1060"/>
      <c r="T18" s="1061"/>
      <c r="U18" s="1060"/>
      <c r="V18" s="1061"/>
      <c r="W18" s="1069"/>
      <c r="X18" s="1069"/>
      <c r="Y18" s="1069"/>
      <c r="Z18" s="1069"/>
      <c r="AA18" s="1069"/>
      <c r="AB18" s="1069"/>
      <c r="AC18" s="1069"/>
      <c r="AD18" s="1069"/>
      <c r="AE18" s="1069"/>
      <c r="AF18" s="1069"/>
      <c r="AG18" s="1069"/>
      <c r="AH18" s="1069"/>
      <c r="AI18" s="1069"/>
      <c r="AJ18" s="1069"/>
      <c r="AK18" s="1069"/>
      <c r="AL18" s="1069"/>
      <c r="AM18" s="1069"/>
      <c r="AN18" s="1069"/>
      <c r="AO18" s="1069"/>
      <c r="AP18" s="1069"/>
      <c r="AQ18" s="1069"/>
      <c r="AR18" s="1069"/>
      <c r="AS18" s="1069"/>
      <c r="AT18" s="1069"/>
      <c r="AU18" s="1069"/>
      <c r="AV18" s="1069"/>
      <c r="AW18" s="1069"/>
      <c r="AX18" s="1069"/>
      <c r="AY18" s="1069"/>
      <c r="AZ18" s="1069"/>
      <c r="BA18" s="1069"/>
      <c r="BB18" s="1069"/>
      <c r="BC18" s="1069"/>
      <c r="BD18" s="1069"/>
      <c r="BE18" s="1069"/>
      <c r="BF18" s="1069"/>
      <c r="BG18" s="1069"/>
      <c r="BH18" s="1069"/>
      <c r="BI18" s="1069"/>
      <c r="BJ18" s="1069"/>
      <c r="BK18" s="1069"/>
      <c r="BL18" s="1069"/>
      <c r="BM18" s="1069"/>
      <c r="BN18" s="1069"/>
      <c r="BO18" s="1069"/>
      <c r="BP18" s="1069"/>
      <c r="BQ18" s="1069"/>
      <c r="BR18" s="1069"/>
      <c r="BS18" s="1069"/>
      <c r="BT18" s="1069"/>
      <c r="BU18" s="1069"/>
      <c r="BV18" s="1069"/>
      <c r="BW18" s="1069"/>
      <c r="BX18" s="1069"/>
      <c r="BY18" s="1069"/>
      <c r="BZ18" s="1069"/>
      <c r="CA18" s="1069"/>
      <c r="CB18" s="1069"/>
      <c r="CC18" s="1069"/>
      <c r="CD18" s="1069"/>
      <c r="CE18" s="1069"/>
      <c r="CF18" s="1069"/>
      <c r="CG18" s="1069"/>
      <c r="CH18" s="1069"/>
      <c r="CI18" s="1069"/>
      <c r="CJ18" s="1069"/>
      <c r="CK18" s="1069"/>
      <c r="CL18" s="1069"/>
      <c r="CM18" s="1069"/>
      <c r="CN18" s="1069"/>
      <c r="CO18" s="1069"/>
      <c r="CP18" s="1069"/>
      <c r="CQ18" s="1069"/>
      <c r="CR18" s="1069"/>
      <c r="CS18" s="1069"/>
      <c r="CT18" s="1069"/>
      <c r="CU18" s="1069"/>
      <c r="CV18" s="1069"/>
      <c r="CW18" s="1069"/>
      <c r="CX18" s="1069"/>
      <c r="CY18" s="1069"/>
      <c r="CZ18" s="1069"/>
      <c r="DA18" s="1069"/>
      <c r="DB18" s="1069"/>
      <c r="DC18" s="1069"/>
      <c r="DD18" s="1069"/>
      <c r="DE18" s="1069"/>
      <c r="DF18" s="1069"/>
      <c r="DG18" s="1069"/>
      <c r="DH18" s="1069"/>
      <c r="DI18" s="1069"/>
      <c r="DJ18" s="1069"/>
      <c r="DK18" s="1069"/>
      <c r="DL18" s="1069"/>
      <c r="DM18" s="1069"/>
      <c r="DN18" s="1069"/>
      <c r="DO18" s="1069"/>
      <c r="DP18" s="1069"/>
      <c r="DQ18" s="1069"/>
      <c r="DR18" s="1069"/>
      <c r="DS18" s="1069"/>
      <c r="DT18" s="1069"/>
      <c r="DU18" s="1069"/>
      <c r="DV18" s="1069"/>
      <c r="DW18" s="1069"/>
      <c r="DX18" s="1069"/>
      <c r="DY18" s="1069"/>
      <c r="DZ18" s="1069"/>
      <c r="EA18" s="1069"/>
      <c r="EB18" s="1069"/>
      <c r="EC18" s="1069"/>
      <c r="ED18" s="1069"/>
      <c r="EE18" s="1069"/>
      <c r="EF18" s="1069"/>
      <c r="EG18" s="1069"/>
      <c r="EH18" s="1069"/>
      <c r="EI18" s="1069"/>
      <c r="EJ18" s="1069"/>
      <c r="EK18" s="1069"/>
      <c r="EL18" s="1069"/>
      <c r="EM18" s="1069"/>
      <c r="EN18" s="1069"/>
      <c r="EO18" s="1069"/>
      <c r="EP18" s="1069"/>
      <c r="EQ18" s="1069"/>
      <c r="ER18" s="1069"/>
      <c r="ES18" s="1069"/>
      <c r="ET18" s="1069"/>
      <c r="EU18" s="1069"/>
      <c r="EV18" s="1069"/>
      <c r="EW18" s="1069"/>
      <c r="EX18" s="1069"/>
      <c r="EY18" s="1069"/>
      <c r="EZ18" s="1069"/>
      <c r="FA18" s="1069"/>
      <c r="FB18" s="1069"/>
      <c r="FC18" s="1069"/>
      <c r="FD18" s="1069"/>
      <c r="FE18" s="1069"/>
      <c r="FF18" s="1069"/>
      <c r="FG18" s="1069"/>
      <c r="FH18" s="1069"/>
      <c r="FI18" s="1069"/>
      <c r="FJ18" s="1069"/>
      <c r="FK18" s="1069"/>
      <c r="FL18" s="1069"/>
      <c r="FM18" s="1069"/>
      <c r="FN18" s="1069"/>
      <c r="FO18" s="1069"/>
      <c r="FP18" s="1069"/>
      <c r="FQ18" s="1069"/>
      <c r="FR18" s="1069"/>
      <c r="FS18" s="1069"/>
      <c r="FT18" s="1069"/>
      <c r="FU18" s="1069"/>
      <c r="FV18" s="1069"/>
      <c r="FW18" s="1069"/>
      <c r="FX18" s="1069"/>
      <c r="FY18" s="1069"/>
      <c r="FZ18" s="1069"/>
      <c r="GA18" s="1069"/>
      <c r="GB18" s="1069"/>
      <c r="GC18" s="1069"/>
      <c r="GD18" s="1069"/>
      <c r="GE18" s="1069"/>
      <c r="GF18" s="1069"/>
    </row>
    <row r="19" spans="1:188" ht="12.75" customHeight="1" thickBot="1" x14ac:dyDescent="0.25">
      <c r="A19" s="1336" t="s">
        <v>1885</v>
      </c>
      <c r="B19" s="2248">
        <v>-20.668764493895694</v>
      </c>
      <c r="C19" s="1331">
        <v>1.5127637142568531</v>
      </c>
      <c r="D19" s="1331">
        <v>0.95381840483003866</v>
      </c>
      <c r="E19" s="1331">
        <v>1.302529864541174</v>
      </c>
      <c r="F19" s="1331">
        <v>1.0622400287820668</v>
      </c>
      <c r="G19" s="1331">
        <v>0.90705329587254524</v>
      </c>
      <c r="H19" s="1331">
        <v>0.91127241087952082</v>
      </c>
      <c r="I19" s="1331">
        <v>-7.7695025570726675E-2</v>
      </c>
      <c r="J19" s="1331">
        <v>0.98116486044947382</v>
      </c>
      <c r="K19" s="1735">
        <v>1.1144109163172256</v>
      </c>
      <c r="L19" s="2248">
        <v>-5.4202753562455852</v>
      </c>
      <c r="M19" s="1331">
        <v>0.93676962940163755</v>
      </c>
      <c r="N19" s="1735">
        <v>1.5761034071585653</v>
      </c>
      <c r="O19" s="2248">
        <v>9.6112252959295539</v>
      </c>
      <c r="P19" s="1331">
        <v>1.7457974334140143</v>
      </c>
      <c r="Q19" s="1735">
        <v>0.91691828677305542</v>
      </c>
      <c r="R19" s="2248">
        <v>2.2569808782351162</v>
      </c>
      <c r="S19" s="1331">
        <v>1.1309747234422105</v>
      </c>
      <c r="T19" s="1735">
        <v>7.4000635797564298</v>
      </c>
      <c r="U19" s="1331">
        <v>0.97757299543336118</v>
      </c>
      <c r="V19" s="1735">
        <v>2.4901361215364335</v>
      </c>
    </row>
    <row r="20" spans="1:188" s="1728" customFormat="1" ht="12.75" customHeight="1" thickBot="1" x14ac:dyDescent="0.25">
      <c r="A20" s="1059" t="s">
        <v>1886</v>
      </c>
      <c r="B20" s="1059"/>
      <c r="C20" s="1060"/>
      <c r="D20" s="1060"/>
      <c r="E20" s="1060"/>
      <c r="F20" s="1060"/>
      <c r="G20" s="1060"/>
      <c r="H20" s="1060"/>
      <c r="I20" s="1060"/>
      <c r="J20" s="1060"/>
      <c r="K20" s="1061"/>
      <c r="L20" s="1059"/>
      <c r="M20" s="1060"/>
      <c r="N20" s="1061"/>
      <c r="O20" s="1059"/>
      <c r="P20" s="1060"/>
      <c r="Q20" s="1061"/>
      <c r="R20" s="1059"/>
      <c r="S20" s="1060"/>
      <c r="T20" s="1061"/>
      <c r="U20" s="1060"/>
      <c r="V20" s="1061"/>
      <c r="W20" s="1069"/>
      <c r="X20" s="1069"/>
      <c r="Y20" s="1069"/>
      <c r="Z20" s="1069"/>
      <c r="AA20" s="1069"/>
      <c r="AB20" s="1069"/>
      <c r="AC20" s="1069"/>
      <c r="AD20" s="1069"/>
      <c r="AE20" s="1069"/>
      <c r="AF20" s="1069"/>
      <c r="AG20" s="1069"/>
      <c r="AH20" s="1069"/>
      <c r="AI20" s="1069"/>
      <c r="AJ20" s="1069"/>
      <c r="AK20" s="1069"/>
      <c r="AL20" s="1069"/>
      <c r="AM20" s="1069"/>
      <c r="AN20" s="1069"/>
      <c r="AO20" s="1069"/>
      <c r="AP20" s="1069"/>
      <c r="AQ20" s="1069"/>
      <c r="AR20" s="1069"/>
      <c r="AS20" s="1069"/>
      <c r="AT20" s="1069"/>
      <c r="AU20" s="1069"/>
      <c r="AV20" s="1069"/>
      <c r="AW20" s="1069"/>
      <c r="AX20" s="1069"/>
      <c r="AY20" s="1069"/>
      <c r="AZ20" s="1069"/>
      <c r="BA20" s="1069"/>
      <c r="BB20" s="1069"/>
      <c r="BC20" s="1069"/>
      <c r="BD20" s="1069"/>
      <c r="BE20" s="1069"/>
      <c r="BF20" s="1069"/>
      <c r="BG20" s="1069"/>
      <c r="BH20" s="1069"/>
      <c r="BI20" s="1069"/>
      <c r="BJ20" s="1069"/>
      <c r="BK20" s="1069"/>
      <c r="BL20" s="1069"/>
      <c r="BM20" s="1069"/>
      <c r="BN20" s="1069"/>
      <c r="BO20" s="1069"/>
      <c r="BP20" s="1069"/>
      <c r="BQ20" s="1069"/>
      <c r="BR20" s="1069"/>
      <c r="BS20" s="1069"/>
      <c r="BT20" s="1069"/>
      <c r="BU20" s="1069"/>
      <c r="BV20" s="1069"/>
      <c r="BW20" s="1069"/>
      <c r="BX20" s="1069"/>
      <c r="BY20" s="1069"/>
      <c r="BZ20" s="1069"/>
      <c r="CA20" s="1069"/>
      <c r="CB20" s="1069"/>
      <c r="CC20" s="1069"/>
      <c r="CD20" s="1069"/>
      <c r="CE20" s="1069"/>
      <c r="CF20" s="1069"/>
      <c r="CG20" s="1069"/>
      <c r="CH20" s="1069"/>
      <c r="CI20" s="1069"/>
      <c r="CJ20" s="1069"/>
      <c r="CK20" s="1069"/>
      <c r="CL20" s="1069"/>
      <c r="CM20" s="1069"/>
      <c r="CN20" s="1069"/>
      <c r="CO20" s="1069"/>
      <c r="CP20" s="1069"/>
      <c r="CQ20" s="1069"/>
      <c r="CR20" s="1069"/>
      <c r="CS20" s="1069"/>
      <c r="CT20" s="1069"/>
      <c r="CU20" s="1069"/>
      <c r="CV20" s="1069"/>
      <c r="CW20" s="1069"/>
      <c r="CX20" s="1069"/>
      <c r="CY20" s="1069"/>
      <c r="CZ20" s="1069"/>
      <c r="DA20" s="1069"/>
      <c r="DB20" s="1069"/>
      <c r="DC20" s="1069"/>
      <c r="DD20" s="1069"/>
      <c r="DE20" s="1069"/>
      <c r="DF20" s="1069"/>
      <c r="DG20" s="1069"/>
      <c r="DH20" s="1069"/>
      <c r="DI20" s="1069"/>
      <c r="DJ20" s="1069"/>
      <c r="DK20" s="1069"/>
      <c r="DL20" s="1069"/>
      <c r="DM20" s="1069"/>
      <c r="DN20" s="1069"/>
      <c r="DO20" s="1069"/>
      <c r="DP20" s="1069"/>
      <c r="DQ20" s="1069"/>
      <c r="DR20" s="1069"/>
      <c r="DS20" s="1069"/>
      <c r="DT20" s="1069"/>
      <c r="DU20" s="1069"/>
      <c r="DV20" s="1069"/>
      <c r="DW20" s="1069"/>
      <c r="DX20" s="1069"/>
      <c r="DY20" s="1069"/>
      <c r="DZ20" s="1069"/>
      <c r="EA20" s="1069"/>
      <c r="EB20" s="1069"/>
      <c r="EC20" s="1069"/>
      <c r="ED20" s="1069"/>
      <c r="EE20" s="1069"/>
      <c r="EF20" s="1069"/>
      <c r="EG20" s="1069"/>
      <c r="EH20" s="1069"/>
      <c r="EI20" s="1069"/>
      <c r="EJ20" s="1069"/>
      <c r="EK20" s="1069"/>
      <c r="EL20" s="1069"/>
      <c r="EM20" s="1069"/>
      <c r="EN20" s="1069"/>
      <c r="EO20" s="1069"/>
      <c r="EP20" s="1069"/>
      <c r="EQ20" s="1069"/>
      <c r="ER20" s="1069"/>
      <c r="ES20" s="1069"/>
      <c r="ET20" s="1069"/>
      <c r="EU20" s="1069"/>
      <c r="EV20" s="1069"/>
      <c r="EW20" s="1069"/>
      <c r="EX20" s="1069"/>
      <c r="EY20" s="1069"/>
      <c r="EZ20" s="1069"/>
      <c r="FA20" s="1069"/>
      <c r="FB20" s="1069"/>
      <c r="FC20" s="1069"/>
      <c r="FD20" s="1069"/>
      <c r="FE20" s="1069"/>
      <c r="FF20" s="1069"/>
      <c r="FG20" s="1069"/>
      <c r="FH20" s="1069"/>
      <c r="FI20" s="1069"/>
      <c r="FJ20" s="1069"/>
      <c r="FK20" s="1069"/>
      <c r="FL20" s="1069"/>
      <c r="FM20" s="1069"/>
      <c r="FN20" s="1069"/>
      <c r="FO20" s="1069"/>
      <c r="FP20" s="1069"/>
      <c r="FQ20" s="1069"/>
      <c r="FR20" s="1069"/>
      <c r="FS20" s="1069"/>
      <c r="FT20" s="1069"/>
      <c r="FU20" s="1069"/>
      <c r="FV20" s="1069"/>
      <c r="FW20" s="1069"/>
      <c r="FX20" s="1069"/>
      <c r="FY20" s="1069"/>
      <c r="FZ20" s="1069"/>
      <c r="GA20" s="1069"/>
      <c r="GB20" s="1069"/>
      <c r="GC20" s="1069"/>
      <c r="GD20" s="1069"/>
      <c r="GE20" s="1069"/>
      <c r="GF20" s="1069"/>
    </row>
    <row r="21" spans="1:188" ht="12.75" customHeight="1" x14ac:dyDescent="0.2">
      <c r="A21" s="1336" t="s">
        <v>1887</v>
      </c>
      <c r="B21" s="2239">
        <v>0</v>
      </c>
      <c r="C21" s="1065">
        <v>0.50648046583059247</v>
      </c>
      <c r="D21" s="1065">
        <v>0.14055688060029528</v>
      </c>
      <c r="E21" s="1065">
        <v>0.31564135538151467</v>
      </c>
      <c r="F21" s="1065">
        <v>0.27213703757334023</v>
      </c>
      <c r="G21" s="1065">
        <v>0.25159741932775281</v>
      </c>
      <c r="H21" s="1065">
        <v>0.32236248289417951</v>
      </c>
      <c r="I21" s="1065">
        <v>2.5358945113946638E-2</v>
      </c>
      <c r="J21" s="1065">
        <v>0.36651603131467886</v>
      </c>
      <c r="K21" s="1736">
        <v>0.64582796055773195</v>
      </c>
      <c r="L21" s="2239">
        <v>0</v>
      </c>
      <c r="M21" s="1065">
        <v>3.1991953004663912E-2</v>
      </c>
      <c r="N21" s="1736">
        <v>2.1379822649425749E-2</v>
      </c>
      <c r="O21" s="2239">
        <v>0.52133331838123143</v>
      </c>
      <c r="P21" s="1065">
        <v>1.0294248633118863</v>
      </c>
      <c r="Q21" s="1736">
        <v>0</v>
      </c>
      <c r="R21" s="2239">
        <v>1.6684544901654046E-2</v>
      </c>
      <c r="S21" s="1065">
        <v>0.16518661692507572</v>
      </c>
      <c r="T21" s="1736">
        <v>4.5096801136231456E-2</v>
      </c>
      <c r="U21" s="1065">
        <v>7.0385398037805511E-2</v>
      </c>
      <c r="V21" s="1736">
        <v>0.29840186960667231</v>
      </c>
    </row>
    <row r="22" spans="1:188" ht="12.75" customHeight="1" x14ac:dyDescent="0.2">
      <c r="A22" s="1336" t="s">
        <v>1888</v>
      </c>
      <c r="B22" s="2239">
        <v>4.8739088970423568E-2</v>
      </c>
      <c r="C22" s="1065">
        <v>3.7386124850313535E-2</v>
      </c>
      <c r="D22" s="1065">
        <v>2.0593401546649223E-2</v>
      </c>
      <c r="E22" s="1065">
        <v>2.021263265420976E-2</v>
      </c>
      <c r="F22" s="1065">
        <v>4.6833594264187456E-2</v>
      </c>
      <c r="G22" s="1065">
        <v>1.9804584145495727E-2</v>
      </c>
      <c r="H22" s="1065">
        <v>2.539766797081339E-2</v>
      </c>
      <c r="I22" s="1065">
        <v>1.8418103006826866E-3</v>
      </c>
      <c r="J22" s="1065">
        <v>5.2344684242350482E-2</v>
      </c>
      <c r="K22" s="1736">
        <v>8.3721756554810359E-2</v>
      </c>
      <c r="L22" s="2239">
        <v>5.7716550350776575E-3</v>
      </c>
      <c r="M22" s="1065">
        <v>1.0858629257438371E-2</v>
      </c>
      <c r="N22" s="1736">
        <v>9.4844813069603021E-3</v>
      </c>
      <c r="O22" s="2239">
        <v>5.8877782098839579E-2</v>
      </c>
      <c r="P22" s="1065">
        <v>0.24868492888577043</v>
      </c>
      <c r="Q22" s="1736">
        <v>-9.3524297262557926E-2</v>
      </c>
      <c r="R22" s="2239">
        <v>1.100469925173154E-2</v>
      </c>
      <c r="S22" s="1065">
        <v>1.8969523860982242E-2</v>
      </c>
      <c r="T22" s="1736">
        <v>0.15256900099241374</v>
      </c>
      <c r="U22" s="1065">
        <v>-3.695239236498337E-2</v>
      </c>
      <c r="V22" s="1736">
        <v>7.5616717182652601E-2</v>
      </c>
    </row>
    <row r="23" spans="1:188" ht="12.75" customHeight="1" thickBot="1" x14ac:dyDescent="0.25">
      <c r="A23" s="1039" t="s">
        <v>1889</v>
      </c>
      <c r="B23" s="2240">
        <v>5.4493930572667271E-2</v>
      </c>
      <c r="C23" s="1737">
        <v>0.11361153600538769</v>
      </c>
      <c r="D23" s="1737">
        <v>5.5896266577379124E-2</v>
      </c>
      <c r="E23" s="1737">
        <v>9.8642132181624709E-2</v>
      </c>
      <c r="F23" s="1737">
        <v>8.2666799825110798E-2</v>
      </c>
      <c r="G23" s="1737">
        <v>6.7236076918797155E-2</v>
      </c>
      <c r="H23" s="1737">
        <v>6.7764146053475569E-2</v>
      </c>
      <c r="I23" s="1737">
        <v>2.5049090916512747E-3</v>
      </c>
      <c r="J23" s="1737">
        <v>0.13800042430649798</v>
      </c>
      <c r="K23" s="1738">
        <v>0.16423162089428445</v>
      </c>
      <c r="L23" s="2240">
        <v>1.1357948524662233E-2</v>
      </c>
      <c r="M23" s="1737">
        <v>1.7020403988100976E-2</v>
      </c>
      <c r="N23" s="1738">
        <v>1.1677139178000782E-2</v>
      </c>
      <c r="O23" s="2240">
        <v>0.23545225171367534</v>
      </c>
      <c r="P23" s="1737">
        <v>0.53461330433433918</v>
      </c>
      <c r="Q23" s="1738">
        <v>-0.14890573663400047</v>
      </c>
      <c r="R23" s="2240">
        <v>1.6769772489549851E-2</v>
      </c>
      <c r="S23" s="1737">
        <v>6.4342020074726253E-2</v>
      </c>
      <c r="T23" s="1738">
        <v>0.18560798950734164</v>
      </c>
      <c r="U23" s="1737">
        <v>-0.11644261037278639</v>
      </c>
      <c r="V23" s="1738">
        <v>0.20372906893242027</v>
      </c>
    </row>
    <row r="24" spans="1:188" ht="6" customHeight="1" x14ac:dyDescent="0.2">
      <c r="A24" s="1073"/>
      <c r="B24" s="1074"/>
      <c r="C24" s="1074"/>
      <c r="D24" s="1074"/>
      <c r="E24" s="1074"/>
      <c r="F24" s="1074"/>
      <c r="G24" s="1074"/>
      <c r="H24" s="1074"/>
      <c r="I24" s="1074"/>
      <c r="J24" s="1074"/>
      <c r="K24" s="1074"/>
      <c r="L24" s="1074"/>
      <c r="M24" s="1074"/>
      <c r="N24" s="1074"/>
      <c r="O24" s="1074"/>
      <c r="P24" s="1074"/>
      <c r="Q24" s="1074"/>
      <c r="R24" s="1074"/>
      <c r="S24" s="1074"/>
      <c r="T24" s="1074"/>
      <c r="U24" s="1074"/>
      <c r="V24" s="1074"/>
    </row>
    <row r="25" spans="1:188" x14ac:dyDescent="0.2">
      <c r="A25" s="881" t="s">
        <v>1830</v>
      </c>
      <c r="B25" s="1014"/>
      <c r="C25" s="1014"/>
      <c r="D25" s="1014"/>
      <c r="E25" s="1014"/>
      <c r="F25" s="1014"/>
      <c r="G25" s="1014"/>
      <c r="H25" s="1014"/>
      <c r="I25" s="1014"/>
      <c r="J25" s="1006"/>
      <c r="K25" s="1006"/>
    </row>
    <row r="29" spans="1:188" ht="21.75" customHeight="1" x14ac:dyDescent="0.2">
      <c r="A29" s="1926" t="s">
        <v>1895</v>
      </c>
      <c r="B29" s="1927"/>
      <c r="C29" s="1927"/>
      <c r="D29" s="1927"/>
      <c r="E29" s="1927"/>
      <c r="F29" s="1927"/>
      <c r="G29" s="1927"/>
      <c r="H29" s="1927"/>
      <c r="I29" s="1927"/>
      <c r="J29" s="1927"/>
      <c r="N29" s="1068"/>
      <c r="O29" s="1075"/>
      <c r="P29" s="1075"/>
      <c r="Q29" s="1075"/>
      <c r="R29" s="1068"/>
      <c r="S29" s="1068"/>
      <c r="T29" s="1068"/>
      <c r="U29" s="1068"/>
      <c r="V29" s="1072"/>
    </row>
    <row r="30" spans="1:188" ht="15.75" x14ac:dyDescent="0.2">
      <c r="A30" s="1926" t="s">
        <v>2414</v>
      </c>
      <c r="B30" s="1927"/>
      <c r="C30" s="1927"/>
      <c r="D30" s="1927"/>
      <c r="E30" s="1927"/>
      <c r="F30" s="1927"/>
      <c r="G30" s="1927"/>
      <c r="H30" s="1927"/>
      <c r="I30" s="1927"/>
      <c r="J30" s="1927"/>
      <c r="N30" s="1068"/>
      <c r="O30" s="1075"/>
      <c r="P30" s="1075"/>
      <c r="Q30" s="1075"/>
      <c r="R30" s="1068"/>
      <c r="S30" s="1068"/>
      <c r="T30" s="1068"/>
      <c r="U30" s="1068"/>
      <c r="V30" s="1072"/>
    </row>
    <row r="31" spans="1:188" ht="15.75" x14ac:dyDescent="0.2">
      <c r="A31" s="1926" t="s">
        <v>1873</v>
      </c>
      <c r="B31" s="1927"/>
      <c r="C31" s="1927"/>
      <c r="D31" s="1927"/>
      <c r="E31" s="1927"/>
      <c r="F31" s="1927"/>
      <c r="G31" s="1927"/>
      <c r="H31" s="1927"/>
      <c r="I31" s="1927"/>
      <c r="J31" s="1927"/>
      <c r="N31" s="1068"/>
      <c r="O31" s="1075"/>
      <c r="P31" s="1075"/>
      <c r="Q31" s="1075"/>
      <c r="R31" s="1068"/>
      <c r="S31" s="1068"/>
      <c r="T31" s="1068"/>
      <c r="U31" s="1068"/>
      <c r="V31" s="1072"/>
    </row>
    <row r="32" spans="1:188" ht="4.5" customHeight="1" thickBot="1" x14ac:dyDescent="0.25">
      <c r="A32" s="1620"/>
      <c r="B32" s="1076"/>
      <c r="C32" s="1076"/>
      <c r="D32" s="1076"/>
      <c r="E32" s="1076"/>
      <c r="F32" s="1076"/>
      <c r="G32" s="1076"/>
      <c r="H32" s="1076"/>
      <c r="I32" s="1076"/>
      <c r="J32" s="1076"/>
      <c r="N32" s="1068"/>
      <c r="R32" s="1068"/>
      <c r="S32" s="1068"/>
      <c r="T32" s="1068"/>
      <c r="U32" s="1068"/>
      <c r="V32" s="1072"/>
    </row>
    <row r="33" spans="1:22" ht="38.25" customHeight="1" thickBot="1" x14ac:dyDescent="0.25">
      <c r="A33" s="1928" t="s">
        <v>1874</v>
      </c>
      <c r="B33" s="1912" t="s">
        <v>1869</v>
      </c>
      <c r="C33" s="1913"/>
      <c r="D33" s="1913"/>
      <c r="E33" s="1077" t="s">
        <v>1870</v>
      </c>
      <c r="F33" s="1912" t="s">
        <v>1871</v>
      </c>
      <c r="G33" s="1913"/>
      <c r="H33" s="1913"/>
      <c r="I33" s="1913"/>
      <c r="J33" s="1914"/>
      <c r="N33" s="1068"/>
      <c r="O33" s="1068"/>
      <c r="P33" s="1068"/>
      <c r="Q33" s="1068"/>
      <c r="R33" s="1068"/>
      <c r="S33" s="1068"/>
      <c r="T33" s="1068"/>
      <c r="U33" s="1068"/>
      <c r="V33" s="1072"/>
    </row>
    <row r="34" spans="1:22" ht="18.75" customHeight="1" thickBot="1" x14ac:dyDescent="0.25">
      <c r="A34" s="1928"/>
      <c r="B34" s="1078" t="s">
        <v>649</v>
      </c>
      <c r="C34" s="1079" t="s">
        <v>650</v>
      </c>
      <c r="D34" s="1081" t="s">
        <v>651</v>
      </c>
      <c r="E34" s="1015" t="s">
        <v>648</v>
      </c>
      <c r="F34" s="1080" t="s">
        <v>652</v>
      </c>
      <c r="G34" s="1080" t="s">
        <v>653</v>
      </c>
      <c r="H34" s="1080" t="s">
        <v>654</v>
      </c>
      <c r="I34" s="1080" t="s">
        <v>655</v>
      </c>
      <c r="J34" s="1081" t="s">
        <v>657</v>
      </c>
      <c r="O34" s="1068"/>
      <c r="P34" s="1068"/>
      <c r="Q34" s="1068"/>
      <c r="R34" s="1068"/>
      <c r="S34" s="1068"/>
      <c r="T34" s="1068"/>
      <c r="U34" s="1068"/>
      <c r="V34" s="1068"/>
    </row>
    <row r="35" spans="1:22" ht="18" customHeight="1" thickBot="1" x14ac:dyDescent="0.25">
      <c r="A35" s="1619" t="s">
        <v>646</v>
      </c>
      <c r="B35" s="1619"/>
      <c r="C35" s="1733"/>
      <c r="D35" s="1734"/>
      <c r="E35" s="2260"/>
      <c r="F35" s="1733"/>
      <c r="G35" s="1733"/>
      <c r="H35" s="1733"/>
      <c r="I35" s="1733"/>
      <c r="J35" s="1734"/>
      <c r="O35" s="1068"/>
      <c r="P35" s="1068"/>
      <c r="Q35" s="1068"/>
      <c r="R35" s="1082"/>
      <c r="S35" s="1082"/>
      <c r="T35" s="1082"/>
      <c r="U35" s="1082"/>
      <c r="V35" s="1082"/>
    </row>
    <row r="36" spans="1:22" ht="12.75" customHeight="1" x14ac:dyDescent="0.2">
      <c r="A36" s="1618" t="s">
        <v>1875</v>
      </c>
      <c r="B36" s="1621">
        <v>8.8091233262311768</v>
      </c>
      <c r="C36" s="2253">
        <v>2.2663940587517293</v>
      </c>
      <c r="D36" s="2254">
        <v>7.6098162958418722</v>
      </c>
      <c r="E36" s="1729">
        <v>0.16878904334449654</v>
      </c>
      <c r="F36" s="2253">
        <v>1.4104737886468031</v>
      </c>
      <c r="G36" s="2253">
        <v>3.942202781071952</v>
      </c>
      <c r="H36" s="2253">
        <v>1.6751555494694048</v>
      </c>
      <c r="I36" s="2253">
        <v>0.55088741093158855</v>
      </c>
      <c r="J36" s="2254">
        <v>12.138269402392853</v>
      </c>
      <c r="O36" s="1068"/>
      <c r="P36" s="1068"/>
      <c r="Q36" s="1068"/>
      <c r="R36" s="1083"/>
      <c r="S36" s="1083"/>
      <c r="T36" s="1083"/>
      <c r="U36" s="1083"/>
      <c r="V36" s="1083"/>
    </row>
    <row r="37" spans="1:22" ht="12.75" customHeight="1" thickBot="1" x14ac:dyDescent="0.25">
      <c r="A37" s="1039" t="s">
        <v>1876</v>
      </c>
      <c r="B37" s="1084">
        <v>8.1016827977148527</v>
      </c>
      <c r="C37" s="2255">
        <v>1.3229778924535751</v>
      </c>
      <c r="D37" s="2256">
        <v>7.5905852829209133</v>
      </c>
      <c r="E37" s="1730">
        <v>0.1351980843891184</v>
      </c>
      <c r="F37" s="2255">
        <v>1.0786035181687823</v>
      </c>
      <c r="G37" s="2255">
        <v>3.9201622837373109</v>
      </c>
      <c r="H37" s="2255">
        <v>0.68724762645133375</v>
      </c>
      <c r="I37" s="2255">
        <v>0.54733972912959472</v>
      </c>
      <c r="J37" s="2256">
        <v>12.138269402392853</v>
      </c>
      <c r="O37" s="1068"/>
      <c r="P37" s="1068"/>
      <c r="Q37" s="1068"/>
      <c r="R37" s="1083"/>
      <c r="S37" s="1083"/>
      <c r="T37" s="1083"/>
      <c r="U37" s="1083"/>
      <c r="V37" s="1083"/>
    </row>
    <row r="38" spans="1:22" ht="15.75" customHeight="1" thickBot="1" x14ac:dyDescent="0.25">
      <c r="A38" s="2221" t="s">
        <v>1877</v>
      </c>
      <c r="B38" s="2221"/>
      <c r="C38" s="1330"/>
      <c r="D38" s="2235"/>
      <c r="E38" s="2222"/>
      <c r="F38" s="1330"/>
      <c r="G38" s="1330"/>
      <c r="H38" s="1330"/>
      <c r="I38" s="1330"/>
      <c r="J38" s="1330"/>
      <c r="O38" s="1068"/>
      <c r="P38" s="1068"/>
      <c r="Q38" s="1068"/>
      <c r="R38" s="1083"/>
      <c r="S38" s="1083"/>
      <c r="T38" s="1083"/>
      <c r="U38" s="1083"/>
      <c r="V38" s="1083"/>
    </row>
    <row r="39" spans="1:22" ht="12.75" customHeight="1" thickBot="1" x14ac:dyDescent="0.25">
      <c r="A39" s="1042" t="s">
        <v>1878</v>
      </c>
      <c r="B39" s="1085">
        <v>0.44155458423972765</v>
      </c>
      <c r="C39" s="2257">
        <v>0.36438625906001604</v>
      </c>
      <c r="D39" s="2258">
        <v>0.55026629098852053</v>
      </c>
      <c r="E39" s="1731">
        <v>3.1469927003099145</v>
      </c>
      <c r="F39" s="2257">
        <v>0.70054815106333068</v>
      </c>
      <c r="G39" s="2257">
        <v>0.83323640327504189</v>
      </c>
      <c r="H39" s="2257">
        <v>0.73928877843749408</v>
      </c>
      <c r="I39" s="2257">
        <v>1.1477362735097658</v>
      </c>
      <c r="J39" s="2258">
        <v>0.87260937397628979</v>
      </c>
      <c r="O39" s="1068"/>
      <c r="P39" s="1068"/>
      <c r="Q39" s="1068"/>
      <c r="R39" s="1083"/>
      <c r="S39" s="1083"/>
      <c r="T39" s="1083"/>
      <c r="U39" s="1083"/>
      <c r="V39" s="1083"/>
    </row>
    <row r="40" spans="1:22" ht="12.75" customHeight="1" thickBot="1" x14ac:dyDescent="0.25">
      <c r="A40" s="2221" t="s">
        <v>1879</v>
      </c>
      <c r="B40" s="2221"/>
      <c r="C40" s="1330"/>
      <c r="D40" s="2235"/>
      <c r="E40" s="2222"/>
      <c r="F40" s="1330"/>
      <c r="G40" s="1330"/>
      <c r="H40" s="1330"/>
      <c r="I40" s="1330"/>
      <c r="J40" s="1330"/>
      <c r="O40" s="1068"/>
      <c r="P40" s="1068"/>
      <c r="Q40" s="1068"/>
      <c r="R40" s="1083"/>
      <c r="S40" s="1083"/>
      <c r="T40" s="1083"/>
      <c r="U40" s="1083"/>
      <c r="V40" s="1083"/>
    </row>
    <row r="41" spans="1:22" ht="12.75" customHeight="1" thickBot="1" x14ac:dyDescent="0.25">
      <c r="A41" s="1042" t="s">
        <v>1880</v>
      </c>
      <c r="B41" s="1085">
        <v>1.8753290670836257E-2</v>
      </c>
      <c r="C41" s="2257">
        <v>-4.0571383879726433E-2</v>
      </c>
      <c r="D41" s="2258">
        <v>-3.4585307131273055E-3</v>
      </c>
      <c r="E41" s="1731">
        <v>5.8355153910866112E-2</v>
      </c>
      <c r="F41" s="2257">
        <v>-3.6625132723583594E-3</v>
      </c>
      <c r="G41" s="2257">
        <v>2.8158120515650274E-2</v>
      </c>
      <c r="H41" s="2257">
        <v>1.2721164990630141E-2</v>
      </c>
      <c r="I41" s="2257">
        <v>9.9540786669799916E-2</v>
      </c>
      <c r="J41" s="2258">
        <v>2.8063978383074486E-3</v>
      </c>
      <c r="O41" s="1068"/>
      <c r="P41" s="1068"/>
      <c r="Q41" s="1068"/>
      <c r="R41" s="1083"/>
      <c r="S41" s="1083"/>
      <c r="T41" s="1083"/>
      <c r="U41" s="1083"/>
      <c r="V41" s="1083"/>
    </row>
    <row r="42" spans="1:22" ht="12.75" customHeight="1" thickBot="1" x14ac:dyDescent="0.25">
      <c r="A42" s="2221" t="s">
        <v>1881</v>
      </c>
      <c r="B42" s="2221"/>
      <c r="C42" s="1330"/>
      <c r="D42" s="2235"/>
      <c r="E42" s="2222"/>
      <c r="F42" s="1330"/>
      <c r="G42" s="1330"/>
      <c r="H42" s="1330"/>
      <c r="I42" s="1330"/>
      <c r="J42" s="1330"/>
      <c r="O42" s="1068"/>
      <c r="P42" s="1068"/>
      <c r="Q42" s="1068"/>
      <c r="R42" s="1083"/>
      <c r="S42" s="1083"/>
      <c r="T42" s="1083"/>
      <c r="U42" s="1083"/>
      <c r="V42" s="1083"/>
    </row>
    <row r="43" spans="1:22" ht="12.75" customHeight="1" x14ac:dyDescent="0.2">
      <c r="A43" s="1618" t="s">
        <v>1882</v>
      </c>
      <c r="B43" s="1621">
        <v>0.14188181395658117</v>
      </c>
      <c r="C43" s="2253">
        <v>0.35049647590008653</v>
      </c>
      <c r="D43" s="2254">
        <v>0.12920328389406086</v>
      </c>
      <c r="E43" s="1729">
        <v>0.70576306586388882</v>
      </c>
      <c r="F43" s="2253">
        <v>0.37680156425631017</v>
      </c>
      <c r="G43" s="2253">
        <v>0.27255486885954494</v>
      </c>
      <c r="H43" s="2253">
        <v>0.32661261227974892</v>
      </c>
      <c r="I43" s="2253">
        <v>0.62055088153906979</v>
      </c>
      <c r="J43" s="2254">
        <v>0.21920098483997827</v>
      </c>
      <c r="O43" s="1068"/>
      <c r="P43" s="1068"/>
      <c r="Q43" s="1068"/>
      <c r="R43" s="1083"/>
      <c r="S43" s="1083"/>
      <c r="T43" s="1083"/>
      <c r="U43" s="1083"/>
      <c r="V43" s="1083"/>
    </row>
    <row r="44" spans="1:22" ht="12.75" customHeight="1" thickBot="1" x14ac:dyDescent="0.25">
      <c r="A44" s="1039" t="s">
        <v>1883</v>
      </c>
      <c r="B44" s="1084">
        <v>0.16534064452213143</v>
      </c>
      <c r="C44" s="2255">
        <v>0.53963752758048078</v>
      </c>
      <c r="D44" s="2256">
        <v>0.14837364623035884</v>
      </c>
      <c r="E44" s="1730">
        <v>2.3986216068846198</v>
      </c>
      <c r="F44" s="2255">
        <v>0.60462533704317878</v>
      </c>
      <c r="G44" s="2255">
        <v>0.37467412618769741</v>
      </c>
      <c r="H44" s="2255">
        <v>0.48502929846981729</v>
      </c>
      <c r="I44" s="2255">
        <v>1.6353994550206459</v>
      </c>
      <c r="J44" s="2256">
        <v>0.28073932034232119</v>
      </c>
      <c r="O44" s="1068"/>
      <c r="P44" s="1068"/>
      <c r="Q44" s="1068"/>
      <c r="R44" s="1083"/>
      <c r="S44" s="1083"/>
      <c r="T44" s="1083"/>
      <c r="U44" s="1083"/>
      <c r="V44" s="1083"/>
    </row>
    <row r="45" spans="1:22" ht="12.75" customHeight="1" thickBot="1" x14ac:dyDescent="0.25">
      <c r="A45" s="2221" t="s">
        <v>1884</v>
      </c>
      <c r="B45" s="2221"/>
      <c r="C45" s="1330"/>
      <c r="D45" s="2235"/>
      <c r="E45" s="2222"/>
      <c r="F45" s="1330"/>
      <c r="G45" s="1330"/>
      <c r="H45" s="1330"/>
      <c r="I45" s="1330"/>
      <c r="J45" s="1330"/>
      <c r="O45" s="1068"/>
      <c r="P45" s="1068"/>
      <c r="Q45" s="1068"/>
      <c r="R45" s="1083"/>
      <c r="S45" s="1083"/>
      <c r="T45" s="1083"/>
      <c r="U45" s="1083"/>
      <c r="V45" s="1083"/>
    </row>
    <row r="46" spans="1:22" ht="12.75" customHeight="1" thickBot="1" x14ac:dyDescent="0.25">
      <c r="A46" s="1042" t="s">
        <v>1885</v>
      </c>
      <c r="B46" s="1085">
        <v>0.96464306821865742</v>
      </c>
      <c r="C46" s="2257">
        <v>0.74652872780159185</v>
      </c>
      <c r="D46" s="2258">
        <v>-0.37694955612790487</v>
      </c>
      <c r="E46" s="1731">
        <v>-1.0239200625971703</v>
      </c>
      <c r="F46" s="2257">
        <v>0.42438440199791638</v>
      </c>
      <c r="G46" s="2257">
        <v>0.99378273207760626</v>
      </c>
      <c r="H46" s="2257">
        <v>1.1441441225113451</v>
      </c>
      <c r="I46" s="2257"/>
      <c r="J46" s="2258">
        <v>8.4497208900202789</v>
      </c>
      <c r="O46" s="1068"/>
      <c r="P46" s="1068"/>
      <c r="Q46" s="1068"/>
      <c r="R46" s="1083"/>
      <c r="S46" s="1083"/>
      <c r="T46" s="1083"/>
      <c r="U46" s="1083"/>
      <c r="V46" s="1083"/>
    </row>
    <row r="47" spans="1:22" ht="12.75" customHeight="1" thickBot="1" x14ac:dyDescent="0.25">
      <c r="A47" s="2221" t="s">
        <v>1886</v>
      </c>
      <c r="B47" s="2221"/>
      <c r="C47" s="1330"/>
      <c r="D47" s="2235"/>
      <c r="E47" s="2222"/>
      <c r="F47" s="1330"/>
      <c r="G47" s="1330"/>
      <c r="H47" s="1330"/>
      <c r="I47" s="1330"/>
      <c r="J47" s="1330"/>
      <c r="O47" s="1068"/>
      <c r="P47" s="1068"/>
      <c r="Q47" s="1068"/>
      <c r="R47" s="1083"/>
      <c r="S47" s="1083"/>
      <c r="T47" s="1083"/>
      <c r="U47" s="1083"/>
      <c r="V47" s="1083"/>
    </row>
    <row r="48" spans="1:22" ht="12.75" customHeight="1" x14ac:dyDescent="0.2">
      <c r="A48" s="1618" t="s">
        <v>1887</v>
      </c>
      <c r="B48" s="1621">
        <v>4.6661910586500516E-2</v>
      </c>
      <c r="C48" s="2253">
        <v>0.16132447316497719</v>
      </c>
      <c r="D48" s="2254">
        <v>3.4175793835247339E-2</v>
      </c>
      <c r="E48" s="1729">
        <v>0.11670357276008654</v>
      </c>
      <c r="F48" s="2253">
        <v>6.0669340167466369E-2</v>
      </c>
      <c r="G48" s="2253">
        <v>0.13496906390903915</v>
      </c>
      <c r="H48" s="2253">
        <v>9.5337712633482161E-2</v>
      </c>
      <c r="I48" s="2253">
        <v>0.37967685831493575</v>
      </c>
      <c r="J48" s="2254">
        <v>3.612928741180621E-2</v>
      </c>
      <c r="O48" s="1068"/>
      <c r="P48" s="1068"/>
      <c r="Q48" s="1068"/>
      <c r="R48" s="1083"/>
      <c r="S48" s="1083"/>
      <c r="T48" s="1083"/>
      <c r="U48" s="1083"/>
      <c r="V48" s="1083"/>
    </row>
    <row r="49" spans="1:22" ht="12.75" customHeight="1" x14ac:dyDescent="0.2">
      <c r="A49" s="1336" t="s">
        <v>1888</v>
      </c>
      <c r="B49" s="1622">
        <v>1.5523556941867443E-2</v>
      </c>
      <c r="C49" s="2252">
        <v>-1.9671970220470594E-2</v>
      </c>
      <c r="D49" s="2259">
        <v>1.1352503790447914E-3</v>
      </c>
      <c r="E49" s="1732">
        <v>-1.7580954783830979E-2</v>
      </c>
      <c r="F49" s="2252">
        <v>-9.6864574490849455E-4</v>
      </c>
      <c r="G49" s="2252">
        <v>2.0356136340339202E-2</v>
      </c>
      <c r="H49" s="2252">
        <v>9.8010498318014793E-3</v>
      </c>
      <c r="I49" s="2252">
        <v>4.3689856336978743E-2</v>
      </c>
      <c r="J49" s="2259">
        <v>1.85153044522097E-2</v>
      </c>
      <c r="O49" s="1068"/>
      <c r="P49" s="1068"/>
      <c r="Q49" s="1068"/>
      <c r="R49" s="1083"/>
      <c r="S49" s="1083"/>
      <c r="T49" s="1083"/>
      <c r="U49" s="1083"/>
      <c r="V49" s="1083"/>
    </row>
    <row r="50" spans="1:22" ht="12.75" customHeight="1" thickBot="1" x14ac:dyDescent="0.25">
      <c r="A50" s="1039" t="s">
        <v>1889</v>
      </c>
      <c r="B50" s="1084">
        <v>1.809023185191181E-2</v>
      </c>
      <c r="C50" s="2255">
        <v>-3.0287703592882187E-2</v>
      </c>
      <c r="D50" s="2256">
        <v>1.3036916171680641E-3</v>
      </c>
      <c r="E50" s="1730">
        <v>-5.9751012845281538E-2</v>
      </c>
      <c r="F50" s="2255">
        <v>-1.5543135048992343E-3</v>
      </c>
      <c r="G50" s="2255">
        <v>2.7983053936213424E-2</v>
      </c>
      <c r="H50" s="2255">
        <v>1.4554846155526567E-2</v>
      </c>
      <c r="I50" s="2255">
        <v>0.11514022358040409</v>
      </c>
      <c r="J50" s="2256">
        <v>2.3713278440054202E-2</v>
      </c>
      <c r="R50" s="1083"/>
      <c r="S50" s="1083"/>
      <c r="T50" s="1083"/>
      <c r="U50" s="1083"/>
      <c r="V50" s="1083"/>
    </row>
    <row r="51" spans="1:22" ht="3.75" customHeight="1" x14ac:dyDescent="0.2">
      <c r="A51" s="1086"/>
      <c r="B51" s="1086"/>
      <c r="C51" s="1086"/>
      <c r="D51" s="1086"/>
      <c r="E51" s="1086"/>
      <c r="F51" s="1086"/>
      <c r="G51" s="1086"/>
      <c r="H51" s="1086"/>
      <c r="I51" s="1086"/>
      <c r="J51" s="1086"/>
    </row>
    <row r="52" spans="1:22" x14ac:dyDescent="0.2">
      <c r="A52" s="881" t="s">
        <v>1830</v>
      </c>
    </row>
    <row r="54" spans="1:22" ht="15" x14ac:dyDescent="0.25">
      <c r="B54" s="1087"/>
      <c r="C54" s="1087"/>
      <c r="D54" s="1087"/>
      <c r="E54" s="1087"/>
      <c r="F54" s="1087"/>
      <c r="G54" s="1087"/>
      <c r="H54" s="1087"/>
      <c r="I54" s="1087"/>
      <c r="J54" s="1087"/>
      <c r="K54" s="1087"/>
      <c r="L54" s="1087"/>
      <c r="M54" s="1087"/>
      <c r="N54" s="1088"/>
      <c r="O54" s="1089"/>
      <c r="P54" s="1089"/>
      <c r="Q54" s="1089"/>
    </row>
    <row r="55" spans="1:22" x14ac:dyDescent="0.2">
      <c r="B55" s="1069"/>
      <c r="C55" s="1069"/>
      <c r="D55" s="1069"/>
      <c r="E55" s="1069"/>
      <c r="F55" s="1069"/>
      <c r="G55" s="1069"/>
      <c r="H55" s="1069"/>
      <c r="I55" s="1069"/>
      <c r="J55" s="1069"/>
      <c r="K55" s="1069"/>
    </row>
    <row r="56" spans="1:22" x14ac:dyDescent="0.2">
      <c r="B56" s="1069"/>
      <c r="C56" s="1069"/>
      <c r="D56" s="1069"/>
      <c r="E56" s="1069"/>
      <c r="F56" s="1069"/>
      <c r="G56" s="1069"/>
      <c r="H56" s="1069"/>
      <c r="I56" s="1069"/>
      <c r="J56" s="1069"/>
      <c r="K56" s="1069"/>
    </row>
    <row r="57" spans="1:22" x14ac:dyDescent="0.2">
      <c r="B57" s="1082"/>
      <c r="C57" s="1082"/>
      <c r="D57" s="1082"/>
      <c r="E57" s="1082"/>
      <c r="F57" s="1082"/>
      <c r="G57" s="1082"/>
      <c r="H57" s="1082"/>
      <c r="I57" s="1082"/>
      <c r="J57" s="1082"/>
      <c r="K57" s="1069"/>
      <c r="L57" s="1069"/>
      <c r="M57" s="1069"/>
      <c r="N57" s="1069"/>
      <c r="O57" s="1069"/>
      <c r="P57" s="1069"/>
      <c r="Q57" s="1069"/>
    </row>
    <row r="58" spans="1:22" x14ac:dyDescent="0.2">
      <c r="B58" s="1083"/>
      <c r="C58" s="1083"/>
      <c r="D58" s="1083"/>
      <c r="E58" s="1083"/>
      <c r="F58" s="1083"/>
      <c r="G58" s="1083"/>
      <c r="H58" s="1083"/>
      <c r="I58" s="1083"/>
      <c r="J58" s="1082"/>
      <c r="K58" s="1069"/>
      <c r="L58" s="1069"/>
      <c r="M58" s="1069"/>
      <c r="N58" s="1069"/>
      <c r="O58" s="1069"/>
      <c r="P58" s="1069"/>
      <c r="Q58" s="1069"/>
    </row>
    <row r="59" spans="1:22" x14ac:dyDescent="0.2">
      <c r="B59" s="1083"/>
      <c r="C59" s="1083"/>
      <c r="D59" s="1083"/>
      <c r="E59" s="1083"/>
      <c r="F59" s="1083"/>
      <c r="G59" s="1083"/>
      <c r="H59" s="1083"/>
      <c r="I59" s="1083"/>
      <c r="J59" s="1082"/>
      <c r="K59" s="1069"/>
      <c r="L59" s="1069"/>
      <c r="M59" s="1069"/>
      <c r="N59" s="1069"/>
      <c r="O59" s="1069"/>
      <c r="P59" s="1069"/>
      <c r="Q59" s="1069"/>
    </row>
    <row r="60" spans="1:22" x14ac:dyDescent="0.2">
      <c r="B60" s="1083"/>
      <c r="C60" s="1083"/>
      <c r="D60" s="1083"/>
      <c r="E60" s="1083"/>
      <c r="F60" s="1083"/>
      <c r="G60" s="1083"/>
      <c r="H60" s="1083"/>
      <c r="I60" s="1083"/>
      <c r="J60" s="1082"/>
      <c r="K60" s="1069"/>
      <c r="L60" s="1069"/>
      <c r="M60" s="1069"/>
      <c r="N60" s="1069"/>
      <c r="O60" s="1069"/>
      <c r="P60" s="1069"/>
      <c r="Q60" s="1069"/>
    </row>
    <row r="61" spans="1:22" x14ac:dyDescent="0.2">
      <c r="B61" s="1083"/>
      <c r="C61" s="1083"/>
      <c r="D61" s="1083"/>
      <c r="E61" s="1083"/>
      <c r="F61" s="1083"/>
      <c r="G61" s="1083"/>
      <c r="H61" s="1083"/>
      <c r="I61" s="1083"/>
      <c r="J61" s="1082"/>
      <c r="K61" s="1069"/>
      <c r="L61" s="1069"/>
      <c r="M61" s="1069"/>
      <c r="N61" s="1069"/>
      <c r="O61" s="1069"/>
      <c r="P61" s="1069"/>
      <c r="Q61" s="1069"/>
    </row>
    <row r="62" spans="1:22" x14ac:dyDescent="0.2">
      <c r="B62" s="1083"/>
      <c r="C62" s="1083"/>
      <c r="D62" s="1083"/>
      <c r="E62" s="1083"/>
      <c r="F62" s="1083"/>
      <c r="G62" s="1083"/>
      <c r="H62" s="1083"/>
      <c r="I62" s="1083"/>
      <c r="J62" s="1082"/>
      <c r="K62" s="1069"/>
      <c r="L62" s="1069"/>
      <c r="M62" s="1069"/>
      <c r="N62" s="1069"/>
      <c r="O62" s="1069"/>
      <c r="P62" s="1069"/>
      <c r="Q62" s="1069"/>
    </row>
    <row r="63" spans="1:22" x14ac:dyDescent="0.2">
      <c r="B63" s="1083"/>
      <c r="C63" s="1083"/>
      <c r="D63" s="1083"/>
      <c r="E63" s="1083"/>
      <c r="F63" s="1083"/>
      <c r="G63" s="1083"/>
      <c r="H63" s="1083"/>
      <c r="I63" s="1083"/>
      <c r="J63" s="1082"/>
      <c r="K63" s="1069"/>
      <c r="L63" s="1069"/>
      <c r="M63" s="1069"/>
      <c r="N63" s="1069"/>
      <c r="O63" s="1069"/>
      <c r="P63" s="1069"/>
      <c r="Q63" s="1069"/>
    </row>
    <row r="64" spans="1:22" x14ac:dyDescent="0.2">
      <c r="B64" s="1083"/>
      <c r="C64" s="1083"/>
      <c r="D64" s="1083"/>
      <c r="E64" s="1083"/>
      <c r="F64" s="1083"/>
      <c r="G64" s="1083"/>
      <c r="H64" s="1083"/>
      <c r="I64" s="1083"/>
      <c r="J64" s="1082"/>
      <c r="K64" s="1069"/>
      <c r="L64" s="1069"/>
      <c r="M64" s="1069"/>
      <c r="N64" s="1069"/>
      <c r="O64" s="1069"/>
      <c r="P64" s="1069"/>
      <c r="Q64" s="1069"/>
    </row>
    <row r="65" spans="2:17" x14ac:dyDescent="0.2">
      <c r="B65" s="1083"/>
      <c r="C65" s="1083"/>
      <c r="D65" s="1083"/>
      <c r="E65" s="1083"/>
      <c r="F65" s="1083"/>
      <c r="G65" s="1083"/>
      <c r="H65" s="1083"/>
      <c r="I65" s="1083"/>
      <c r="J65" s="1082"/>
      <c r="K65" s="1069"/>
      <c r="L65" s="1069"/>
      <c r="M65" s="1069"/>
      <c r="N65" s="1069"/>
      <c r="O65" s="1069"/>
      <c r="P65" s="1069"/>
      <c r="Q65" s="1069"/>
    </row>
    <row r="66" spans="2:17" x14ac:dyDescent="0.2">
      <c r="B66" s="1083"/>
      <c r="C66" s="1083"/>
      <c r="D66" s="1083"/>
      <c r="E66" s="1083"/>
      <c r="F66" s="1083"/>
      <c r="G66" s="1083"/>
      <c r="H66" s="1083"/>
      <c r="I66" s="1083"/>
      <c r="J66" s="1082"/>
      <c r="K66" s="1069"/>
      <c r="L66" s="1069"/>
      <c r="M66" s="1069"/>
      <c r="N66" s="1069"/>
      <c r="O66" s="1069"/>
      <c r="P66" s="1069"/>
      <c r="Q66" s="1069"/>
    </row>
    <row r="67" spans="2:17" x14ac:dyDescent="0.2">
      <c r="B67" s="1083"/>
      <c r="C67" s="1083"/>
      <c r="D67" s="1083"/>
      <c r="E67" s="1083"/>
      <c r="F67" s="1083"/>
      <c r="G67" s="1083"/>
      <c r="H67" s="1083"/>
      <c r="I67" s="1083"/>
      <c r="J67" s="1082"/>
      <c r="K67" s="1069"/>
      <c r="L67" s="1069"/>
      <c r="M67" s="1069"/>
      <c r="N67" s="1069"/>
      <c r="O67" s="1069"/>
      <c r="P67" s="1069"/>
      <c r="Q67" s="1069"/>
    </row>
    <row r="68" spans="2:17" x14ac:dyDescent="0.2">
      <c r="B68" s="1083"/>
      <c r="C68" s="1083"/>
      <c r="D68" s="1083"/>
      <c r="E68" s="1083"/>
      <c r="F68" s="1083"/>
      <c r="G68" s="1083"/>
      <c r="H68" s="1083"/>
      <c r="I68" s="1083"/>
      <c r="J68" s="1082"/>
      <c r="K68" s="1069"/>
      <c r="L68" s="1069"/>
      <c r="M68" s="1069"/>
      <c r="N68" s="1069"/>
      <c r="O68" s="1069"/>
      <c r="P68" s="1069"/>
      <c r="Q68" s="1069"/>
    </row>
    <row r="69" spans="2:17" x14ac:dyDescent="0.2">
      <c r="B69" s="1083"/>
      <c r="C69" s="1083"/>
      <c r="D69" s="1083"/>
      <c r="E69" s="1083"/>
      <c r="F69" s="1083"/>
      <c r="G69" s="1083"/>
      <c r="H69" s="1083"/>
      <c r="I69" s="1083"/>
      <c r="J69" s="1082"/>
      <c r="K69" s="1069"/>
      <c r="L69" s="1069"/>
      <c r="M69" s="1069"/>
      <c r="N69" s="1069"/>
      <c r="O69" s="1069"/>
      <c r="P69" s="1069"/>
      <c r="Q69" s="1069"/>
    </row>
    <row r="70" spans="2:17" x14ac:dyDescent="0.2">
      <c r="B70" s="1083"/>
      <c r="C70" s="1083"/>
      <c r="D70" s="1083"/>
      <c r="E70" s="1083"/>
      <c r="F70" s="1083"/>
      <c r="G70" s="1083"/>
      <c r="H70" s="1083"/>
      <c r="I70" s="1083"/>
      <c r="J70" s="1082"/>
      <c r="K70" s="1069"/>
      <c r="L70" s="1069"/>
      <c r="M70" s="1069"/>
      <c r="N70" s="1069"/>
      <c r="O70" s="1069"/>
      <c r="P70" s="1069"/>
      <c r="Q70" s="1069"/>
    </row>
    <row r="71" spans="2:17" x14ac:dyDescent="0.2">
      <c r="B71" s="1083"/>
      <c r="C71" s="1083"/>
      <c r="D71" s="1083"/>
      <c r="E71" s="1083"/>
      <c r="F71" s="1083"/>
      <c r="G71" s="1083"/>
      <c r="H71" s="1083"/>
      <c r="I71" s="1083"/>
      <c r="J71" s="1082"/>
      <c r="K71" s="1069"/>
      <c r="L71" s="1069"/>
      <c r="M71" s="1069"/>
      <c r="N71" s="1069"/>
      <c r="O71" s="1069"/>
      <c r="P71" s="1069"/>
      <c r="Q71" s="1069"/>
    </row>
    <row r="72" spans="2:17" x14ac:dyDescent="0.2">
      <c r="B72" s="1083"/>
      <c r="C72" s="1083"/>
      <c r="D72" s="1083"/>
      <c r="E72" s="1083"/>
      <c r="F72" s="1083"/>
      <c r="G72" s="1083"/>
      <c r="H72" s="1083"/>
      <c r="I72" s="1083"/>
      <c r="J72" s="1082"/>
      <c r="K72" s="1069"/>
      <c r="L72" s="1069"/>
      <c r="M72" s="1069"/>
      <c r="N72" s="1069"/>
      <c r="O72" s="1069"/>
      <c r="P72" s="1069"/>
      <c r="Q72" s="1069"/>
    </row>
    <row r="73" spans="2:17" x14ac:dyDescent="0.2">
      <c r="B73" s="1069"/>
      <c r="C73" s="1069"/>
      <c r="D73" s="1069"/>
      <c r="E73" s="1069"/>
      <c r="F73" s="1069"/>
      <c r="G73" s="1069"/>
      <c r="H73" s="1069"/>
      <c r="I73" s="1069"/>
      <c r="J73" s="1069"/>
      <c r="K73" s="1069"/>
      <c r="L73" s="1069"/>
      <c r="M73" s="1069"/>
      <c r="N73" s="1069"/>
      <c r="O73" s="1069"/>
      <c r="P73" s="1069"/>
      <c r="Q73" s="1069"/>
    </row>
    <row r="74" spans="2:17" x14ac:dyDescent="0.2">
      <c r="B74" s="1069"/>
      <c r="C74" s="1069"/>
      <c r="D74" s="1069"/>
      <c r="E74" s="1069"/>
      <c r="F74" s="1069"/>
      <c r="G74" s="1069"/>
      <c r="H74" s="1069"/>
      <c r="I74" s="1069"/>
      <c r="J74" s="1069"/>
      <c r="K74" s="1069"/>
      <c r="L74" s="1069"/>
      <c r="M74" s="1069"/>
      <c r="N74" s="1069"/>
      <c r="O74" s="1069"/>
      <c r="P74" s="1069"/>
      <c r="Q74" s="1069"/>
    </row>
  </sheetData>
  <mergeCells count="15">
    <mergeCell ref="A29:J29"/>
    <mergeCell ref="A30:J30"/>
    <mergeCell ref="A31:J31"/>
    <mergeCell ref="A33:A34"/>
    <mergeCell ref="B33:D33"/>
    <mergeCell ref="F33:J33"/>
    <mergeCell ref="A2:V2"/>
    <mergeCell ref="A3:V3"/>
    <mergeCell ref="A4:V4"/>
    <mergeCell ref="A6:A7"/>
    <mergeCell ref="B6:K6"/>
    <mergeCell ref="L6:N6"/>
    <mergeCell ref="O6:Q6"/>
    <mergeCell ref="R6:T6"/>
    <mergeCell ref="U6:V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"/>
  <sheetViews>
    <sheetView showGridLines="0" zoomScaleNormal="100" workbookViewId="0">
      <selection activeCell="F24" sqref="F24"/>
    </sheetView>
  </sheetViews>
  <sheetFormatPr baseColWidth="10" defaultColWidth="9.140625" defaultRowHeight="12.75" x14ac:dyDescent="0.2"/>
  <cols>
    <col min="1" max="1" width="53.7109375" style="1" customWidth="1"/>
    <col min="2" max="4" width="13" style="1" customWidth="1"/>
    <col min="5" max="5" width="12.5703125" style="1" customWidth="1"/>
    <col min="6" max="6" width="12.140625" style="1" customWidth="1"/>
    <col min="7" max="11" width="13.28515625" style="1" customWidth="1"/>
    <col min="12" max="12" width="15.42578125" style="1" customWidth="1"/>
    <col min="13" max="13" width="15" style="1" customWidth="1"/>
    <col min="14" max="14" width="11.85546875" style="1" bestFit="1" customWidth="1"/>
    <col min="15" max="16384" width="9.140625" style="1"/>
  </cols>
  <sheetData>
    <row r="1" spans="1:14" ht="15.75" x14ac:dyDescent="0.25">
      <c r="A1" s="1935" t="s">
        <v>1026</v>
      </c>
      <c r="B1" s="1935"/>
      <c r="C1" s="1935"/>
      <c r="D1" s="1935"/>
      <c r="E1" s="1935"/>
      <c r="F1" s="1935"/>
      <c r="G1" s="1935"/>
      <c r="H1" s="1935"/>
      <c r="I1" s="1935"/>
      <c r="J1" s="1935"/>
      <c r="K1" s="1935"/>
      <c r="L1" s="1935"/>
      <c r="M1" s="1935"/>
    </row>
    <row r="2" spans="1:14" ht="15.75" x14ac:dyDescent="0.25">
      <c r="A2" s="1930" t="s">
        <v>2414</v>
      </c>
      <c r="B2" s="1930"/>
      <c r="C2" s="1930"/>
      <c r="D2" s="1930"/>
      <c r="E2" s="1930"/>
      <c r="F2" s="1930"/>
      <c r="G2" s="1930"/>
      <c r="H2" s="1930"/>
      <c r="I2" s="1930"/>
      <c r="J2" s="1930"/>
      <c r="K2" s="1930"/>
      <c r="L2" s="1930"/>
      <c r="M2" s="1930"/>
    </row>
    <row r="3" spans="1:14" ht="15.75" x14ac:dyDescent="0.25">
      <c r="A3" s="1931" t="s">
        <v>1000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</row>
    <row r="4" spans="1:14" ht="3.75" customHeight="1" x14ac:dyDescent="0.2">
      <c r="A4" s="45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</row>
    <row r="5" spans="1:14" ht="12.75" customHeight="1" x14ac:dyDescent="0.2">
      <c r="A5" s="78"/>
      <c r="B5" s="1932" t="s">
        <v>683</v>
      </c>
      <c r="C5" s="1932"/>
      <c r="D5" s="1932"/>
      <c r="E5" s="1933" t="s">
        <v>1027</v>
      </c>
      <c r="F5" s="1933"/>
      <c r="G5" s="1933"/>
      <c r="H5" s="1418" t="s">
        <v>683</v>
      </c>
      <c r="I5" s="1934" t="s">
        <v>1027</v>
      </c>
      <c r="J5" s="1934"/>
      <c r="K5" s="1934"/>
      <c r="L5" s="1419" t="s">
        <v>683</v>
      </c>
      <c r="M5" s="1929" t="s">
        <v>1039</v>
      </c>
    </row>
    <row r="6" spans="1:14" x14ac:dyDescent="0.2">
      <c r="A6" s="78"/>
      <c r="B6" s="1420" t="s">
        <v>1681</v>
      </c>
      <c r="C6" s="1421" t="s">
        <v>2027</v>
      </c>
      <c r="D6" s="1421" t="s">
        <v>2073</v>
      </c>
      <c r="E6" s="1421" t="s">
        <v>2113</v>
      </c>
      <c r="F6" s="1420" t="s">
        <v>2321</v>
      </c>
      <c r="G6" s="1420" t="s">
        <v>2322</v>
      </c>
      <c r="H6" s="1420" t="s">
        <v>2323</v>
      </c>
      <c r="I6" s="1421" t="s">
        <v>2324</v>
      </c>
      <c r="J6" s="1420" t="s">
        <v>2325</v>
      </c>
      <c r="K6" s="1420" t="s">
        <v>2442</v>
      </c>
      <c r="L6" s="1420" t="s">
        <v>2443</v>
      </c>
      <c r="M6" s="1929"/>
    </row>
    <row r="7" spans="1:14" x14ac:dyDescent="0.2">
      <c r="A7" s="79" t="s">
        <v>1028</v>
      </c>
      <c r="B7" s="80">
        <v>9395518.9760347996</v>
      </c>
      <c r="C7" s="80">
        <v>15635006.824942399</v>
      </c>
      <c r="D7" s="80">
        <v>21052064.521160401</v>
      </c>
      <c r="E7" s="80">
        <v>1570970.9586312003</v>
      </c>
      <c r="F7" s="80">
        <v>1131851.2625811999</v>
      </c>
      <c r="G7" s="80">
        <v>1923635.2836876002</v>
      </c>
      <c r="H7" s="80">
        <v>4626457.5049000001</v>
      </c>
      <c r="I7" s="80">
        <v>2481403.4604715998</v>
      </c>
      <c r="J7" s="80">
        <v>3117624.0016347999</v>
      </c>
      <c r="K7" s="1634">
        <v>933060.90051580011</v>
      </c>
      <c r="L7" s="1634">
        <v>11158545.867522201</v>
      </c>
      <c r="M7" s="735">
        <f>(L7-B7)/B7</f>
        <v>0.18764550377518932</v>
      </c>
      <c r="N7" s="1143"/>
    </row>
    <row r="8" spans="1:14" x14ac:dyDescent="0.2">
      <c r="A8" s="79" t="s">
        <v>686</v>
      </c>
      <c r="B8" s="612">
        <f t="shared" ref="B8:I8" si="0">B7/B21</f>
        <v>0.20698700828757824</v>
      </c>
      <c r="C8" s="612">
        <f t="shared" si="0"/>
        <v>0.24885280070476282</v>
      </c>
      <c r="D8" s="612">
        <f t="shared" si="0"/>
        <v>0.26749933778628937</v>
      </c>
      <c r="E8" s="612">
        <f t="shared" si="0"/>
        <v>0.33004885054023048</v>
      </c>
      <c r="F8" s="612">
        <f t="shared" si="0"/>
        <v>0.27611140757899588</v>
      </c>
      <c r="G8" s="612">
        <f t="shared" si="0"/>
        <v>0.3200376399333919</v>
      </c>
      <c r="H8" s="612">
        <f t="shared" si="0"/>
        <v>0.31113274178330813</v>
      </c>
      <c r="I8" s="612">
        <f t="shared" si="0"/>
        <v>0.41305891425159252</v>
      </c>
      <c r="J8" s="612">
        <f>J7/J21</f>
        <v>0.49555561157073408</v>
      </c>
      <c r="K8" s="612">
        <f t="shared" ref="K8:L8" si="1">K7/K21</f>
        <v>0.21936241655827765</v>
      </c>
      <c r="L8" s="612">
        <f t="shared" si="1"/>
        <v>0.35512128780695901</v>
      </c>
      <c r="M8" s="735"/>
      <c r="N8" s="81"/>
    </row>
    <row r="9" spans="1:14" x14ac:dyDescent="0.2">
      <c r="A9" s="79" t="s">
        <v>1029</v>
      </c>
      <c r="B9" s="80">
        <v>804.33500000000004</v>
      </c>
      <c r="C9" s="80">
        <v>1880.1149864000001</v>
      </c>
      <c r="D9" s="80">
        <v>3328.0749432000002</v>
      </c>
      <c r="E9" s="80">
        <v>174.99997200000001</v>
      </c>
      <c r="F9" s="80">
        <v>602.17999239999995</v>
      </c>
      <c r="G9" s="80">
        <v>777.18003300000009</v>
      </c>
      <c r="H9" s="80">
        <v>1554.3599974000001</v>
      </c>
      <c r="I9" s="80">
        <v>0</v>
      </c>
      <c r="J9" s="80">
        <v>777.18003300000009</v>
      </c>
      <c r="K9" s="1634">
        <v>0</v>
      </c>
      <c r="L9" s="1634">
        <v>2331.5400304000004</v>
      </c>
      <c r="M9" s="735">
        <f t="shared" ref="M9" si="2">(L9-B9)/B9</f>
        <v>1.8987176119402989</v>
      </c>
      <c r="N9" s="1143"/>
    </row>
    <row r="10" spans="1:14" x14ac:dyDescent="0.2">
      <c r="A10" s="79" t="s">
        <v>686</v>
      </c>
      <c r="B10" s="1422">
        <f t="shared" ref="B10:H10" si="3">B9/B21</f>
        <v>1.7719818962172099E-5</v>
      </c>
      <c r="C10" s="1422">
        <f t="shared" si="3"/>
        <v>2.9924635483129108E-5</v>
      </c>
      <c r="D10" s="1422">
        <f t="shared" si="3"/>
        <v>4.2288386609983237E-5</v>
      </c>
      <c r="E10" s="1422">
        <f t="shared" si="3"/>
        <v>3.6766140892571305E-5</v>
      </c>
      <c r="F10" s="1423">
        <f t="shared" si="3"/>
        <v>1.4689983641339515E-4</v>
      </c>
      <c r="G10" s="1423">
        <f t="shared" si="3"/>
        <v>1.2930042699563473E-4</v>
      </c>
      <c r="H10" s="1423">
        <f t="shared" si="3"/>
        <v>1.0453187718619516E-4</v>
      </c>
      <c r="I10" s="1205">
        <f>I9/I21</f>
        <v>0</v>
      </c>
      <c r="J10" s="1423">
        <f t="shared" ref="J10:L10" si="4">J9/J21</f>
        <v>1.235350787496899E-4</v>
      </c>
      <c r="K10" s="1205">
        <f t="shared" si="4"/>
        <v>0</v>
      </c>
      <c r="L10" s="1423">
        <f t="shared" si="4"/>
        <v>7.420137964203938E-5</v>
      </c>
      <c r="M10" s="735"/>
      <c r="N10" s="81"/>
    </row>
    <row r="11" spans="1:14" ht="15" x14ac:dyDescent="0.25">
      <c r="A11" s="79" t="s">
        <v>1030</v>
      </c>
      <c r="B11" s="80">
        <v>9.6600462000000018</v>
      </c>
      <c r="C11" s="80">
        <v>9.6600462000000018</v>
      </c>
      <c r="D11" s="80">
        <v>9.6600462000000018</v>
      </c>
      <c r="E11" s="80">
        <v>0</v>
      </c>
      <c r="F11" s="80">
        <v>0</v>
      </c>
      <c r="G11" s="80">
        <v>0</v>
      </c>
      <c r="H11" s="80">
        <v>0</v>
      </c>
      <c r="I11" s="1425">
        <v>0</v>
      </c>
      <c r="J11" s="1425">
        <v>0</v>
      </c>
      <c r="K11" s="1454">
        <v>0</v>
      </c>
      <c r="L11" s="1634">
        <v>0</v>
      </c>
      <c r="M11" s="80" t="s">
        <v>966</v>
      </c>
      <c r="N11" s="81"/>
    </row>
    <row r="12" spans="1:14" x14ac:dyDescent="0.2">
      <c r="A12" s="79" t="s">
        <v>686</v>
      </c>
      <c r="B12" s="1201">
        <f>B11/B21</f>
        <v>2.1281464791438713E-7</v>
      </c>
      <c r="C12" s="1201">
        <f t="shared" ref="C12:L12" si="5">C11/C21</f>
        <v>1.5375302222269789E-7</v>
      </c>
      <c r="D12" s="1201">
        <f t="shared" si="5"/>
        <v>1.2274596436314394E-7</v>
      </c>
      <c r="E12" s="1205">
        <f t="shared" si="5"/>
        <v>0</v>
      </c>
      <c r="F12" s="1205">
        <f t="shared" si="5"/>
        <v>0</v>
      </c>
      <c r="G12" s="1205">
        <f t="shared" si="5"/>
        <v>0</v>
      </c>
      <c r="H12" s="1205">
        <f t="shared" si="5"/>
        <v>0</v>
      </c>
      <c r="I12" s="1205">
        <f t="shared" si="5"/>
        <v>0</v>
      </c>
      <c r="J12" s="1205">
        <f t="shared" si="5"/>
        <v>0</v>
      </c>
      <c r="K12" s="1205">
        <f t="shared" si="5"/>
        <v>0</v>
      </c>
      <c r="L12" s="1205">
        <f t="shared" si="5"/>
        <v>0</v>
      </c>
      <c r="M12" s="735"/>
      <c r="N12" s="81"/>
    </row>
    <row r="13" spans="1:14" ht="15" customHeight="1" x14ac:dyDescent="0.2">
      <c r="A13" s="79" t="s">
        <v>1031</v>
      </c>
      <c r="B13" s="80">
        <v>21159301.273079194</v>
      </c>
      <c r="C13" s="80">
        <v>23740914.207799599</v>
      </c>
      <c r="D13" s="80">
        <v>26769863.560115192</v>
      </c>
      <c r="E13" s="80">
        <v>877233.91092400008</v>
      </c>
      <c r="F13" s="80">
        <v>569162.22840820008</v>
      </c>
      <c r="G13" s="80">
        <v>1424132.4979700001</v>
      </c>
      <c r="H13" s="80">
        <v>2870528.6373022003</v>
      </c>
      <c r="I13" s="80">
        <v>878729.08723179996</v>
      </c>
      <c r="J13" s="80">
        <v>741487.87097980012</v>
      </c>
      <c r="K13" s="1634">
        <v>1132565.3581914001</v>
      </c>
      <c r="L13" s="1634">
        <v>5623310.9537052</v>
      </c>
      <c r="M13" s="735">
        <f>(L13-B13)/B13</f>
        <v>-0.7342392888530922</v>
      </c>
      <c r="N13" s="1143"/>
    </row>
    <row r="14" spans="1:14" x14ac:dyDescent="0.2">
      <c r="A14" s="79" t="s">
        <v>686</v>
      </c>
      <c r="B14" s="612">
        <f>B13/B21</f>
        <v>0.46614779653380861</v>
      </c>
      <c r="C14" s="612">
        <f t="shared" ref="C14:H14" si="6">C13/C21</f>
        <v>0.37786954991778149</v>
      </c>
      <c r="D14" s="612">
        <f t="shared" si="6"/>
        <v>0.34015289891223544</v>
      </c>
      <c r="E14" s="612">
        <f t="shared" si="6"/>
        <v>0.18430006128671342</v>
      </c>
      <c r="F14" s="612">
        <f t="shared" si="6"/>
        <v>0.13884526105329309</v>
      </c>
      <c r="G14" s="612">
        <f t="shared" si="6"/>
        <v>0.23693472846320657</v>
      </c>
      <c r="H14" s="612">
        <f t="shared" si="6"/>
        <v>0.19304520669333183</v>
      </c>
      <c r="I14" s="612">
        <f>I13/I21</f>
        <v>0.1462748353805701</v>
      </c>
      <c r="J14" s="612">
        <f>J13/J21</f>
        <v>0.11786170339431443</v>
      </c>
      <c r="K14" s="612">
        <f t="shared" ref="K14:L14" si="7">K13/K21</f>
        <v>0.26626587154784526</v>
      </c>
      <c r="L14" s="612">
        <f t="shared" si="7"/>
        <v>0.17896215612027608</v>
      </c>
      <c r="M14" s="735"/>
      <c r="N14" s="81"/>
    </row>
    <row r="15" spans="1:14" ht="15" x14ac:dyDescent="0.25">
      <c r="A15" s="79" t="s">
        <v>685</v>
      </c>
      <c r="B15" s="80">
        <v>0</v>
      </c>
      <c r="C15" s="80">
        <v>0</v>
      </c>
      <c r="D15" s="80">
        <v>84527.999936799999</v>
      </c>
      <c r="E15" s="80">
        <v>0</v>
      </c>
      <c r="F15" s="80">
        <v>0</v>
      </c>
      <c r="G15" s="80">
        <v>0</v>
      </c>
      <c r="H15" s="80">
        <v>0</v>
      </c>
      <c r="I15" s="1425">
        <v>0</v>
      </c>
      <c r="J15" s="1425">
        <v>0</v>
      </c>
      <c r="K15" s="1454">
        <v>0</v>
      </c>
      <c r="L15" s="1634">
        <v>0</v>
      </c>
      <c r="M15" s="80" t="s">
        <v>966</v>
      </c>
      <c r="N15" s="81"/>
    </row>
    <row r="16" spans="1:14" ht="15" x14ac:dyDescent="0.25">
      <c r="A16" s="79" t="s">
        <v>686</v>
      </c>
      <c r="B16" s="1205">
        <f t="shared" ref="B16:J16" si="8">B15/B21</f>
        <v>0</v>
      </c>
      <c r="C16" s="1205">
        <f t="shared" si="8"/>
        <v>0</v>
      </c>
      <c r="D16" s="612">
        <f t="shared" si="8"/>
        <v>1.0740601704296491E-3</v>
      </c>
      <c r="E16" s="1205">
        <f t="shared" si="8"/>
        <v>0</v>
      </c>
      <c r="F16" s="1205">
        <f t="shared" si="8"/>
        <v>0</v>
      </c>
      <c r="G16" s="1205">
        <f t="shared" si="8"/>
        <v>0</v>
      </c>
      <c r="H16" s="1205">
        <f t="shared" si="8"/>
        <v>0</v>
      </c>
      <c r="I16" s="1205">
        <f t="shared" si="8"/>
        <v>0</v>
      </c>
      <c r="J16" s="1205">
        <f t="shared" si="8"/>
        <v>0</v>
      </c>
      <c r="K16" s="1493"/>
      <c r="L16" s="1634">
        <v>0</v>
      </c>
      <c r="M16" s="735"/>
      <c r="N16" s="81"/>
    </row>
    <row r="17" spans="1:14" x14ac:dyDescent="0.2">
      <c r="A17" s="79" t="s">
        <v>1762</v>
      </c>
      <c r="B17" s="80">
        <v>14354972.789003003</v>
      </c>
      <c r="C17" s="80">
        <v>20960085.609124202</v>
      </c>
      <c r="D17" s="80">
        <v>26066964.538703199</v>
      </c>
      <c r="E17" s="1424">
        <v>1565636.8041468</v>
      </c>
      <c r="F17" s="1424">
        <v>1590607.4916494</v>
      </c>
      <c r="G17" s="1424">
        <v>1952803.5321312</v>
      </c>
      <c r="H17" s="80">
        <v>5109047.8279273994</v>
      </c>
      <c r="I17" s="80">
        <v>1707680.1328342</v>
      </c>
      <c r="J17" s="80">
        <v>1427552.3398192001</v>
      </c>
      <c r="K17" s="1634">
        <v>1499712.1294413996</v>
      </c>
      <c r="L17" s="1634">
        <v>9743992.4300221987</v>
      </c>
      <c r="M17" s="735">
        <f>(L17-B17)/B17</f>
        <v>-0.32121136185734639</v>
      </c>
      <c r="N17" s="81"/>
    </row>
    <row r="18" spans="1:14" x14ac:dyDescent="0.2">
      <c r="A18" s="79" t="s">
        <v>686</v>
      </c>
      <c r="B18" s="612">
        <f t="shared" ref="B18:I18" si="9">B17/B21</f>
        <v>0.31624574216966805</v>
      </c>
      <c r="C18" s="612">
        <f t="shared" si="9"/>
        <v>0.33360880908098794</v>
      </c>
      <c r="D18" s="612">
        <f t="shared" si="9"/>
        <v>0.33122146976098304</v>
      </c>
      <c r="E18" s="612">
        <f t="shared" si="9"/>
        <v>0.32892818593054585</v>
      </c>
      <c r="F18" s="612">
        <f t="shared" si="9"/>
        <v>0.38802348678168685</v>
      </c>
      <c r="G18" s="612">
        <f t="shared" si="9"/>
        <v>0.32489039839131822</v>
      </c>
      <c r="H18" s="612">
        <f t="shared" si="9"/>
        <v>0.34358730344362376</v>
      </c>
      <c r="I18" s="612">
        <f t="shared" si="9"/>
        <v>0.28426352779545627</v>
      </c>
      <c r="J18" s="612">
        <f>J17/J21</f>
        <v>0.2269136921057118</v>
      </c>
      <c r="K18" s="612">
        <f t="shared" ref="K18:L18" si="10">K17/K21</f>
        <v>0.35258199831775616</v>
      </c>
      <c r="L18" s="612">
        <f t="shared" si="10"/>
        <v>0.31010305296160567</v>
      </c>
      <c r="M18" s="735"/>
      <c r="N18" s="81"/>
    </row>
    <row r="19" spans="1:14" x14ac:dyDescent="0.2">
      <c r="A19" s="79" t="s">
        <v>1319</v>
      </c>
      <c r="B19" s="80">
        <v>481222.40465879999</v>
      </c>
      <c r="C19" s="80">
        <v>2490437.3638073998</v>
      </c>
      <c r="D19" s="80">
        <v>4722743.0920081995</v>
      </c>
      <c r="E19" s="80">
        <v>745796.77836439991</v>
      </c>
      <c r="F19" s="80">
        <v>807032.54181619966</v>
      </c>
      <c r="G19" s="80">
        <v>709304.76586339995</v>
      </c>
      <c r="H19" s="80">
        <v>2262134.0860439995</v>
      </c>
      <c r="I19" s="80">
        <v>939571.19342520006</v>
      </c>
      <c r="J19" s="80">
        <v>1003727.4064355997</v>
      </c>
      <c r="K19" s="1634">
        <v>688174.65731839999</v>
      </c>
      <c r="L19" s="1634">
        <v>4893607.3432231992</v>
      </c>
      <c r="M19" s="735">
        <f>(L19-B19)/B19</f>
        <v>9.1691178462334939</v>
      </c>
      <c r="N19" s="81"/>
    </row>
    <row r="20" spans="1:14" x14ac:dyDescent="0.2">
      <c r="A20" s="79" t="s">
        <v>686</v>
      </c>
      <c r="B20" s="612">
        <f t="shared" ref="B20:I20" si="11">B19/B21</f>
        <v>1.0601520375334978E-2</v>
      </c>
      <c r="C20" s="612">
        <f t="shared" si="11"/>
        <v>3.9638761907962325E-2</v>
      </c>
      <c r="D20" s="612">
        <f t="shared" si="11"/>
        <v>6.000982223748811E-2</v>
      </c>
      <c r="E20" s="612">
        <f t="shared" si="11"/>
        <v>0.1566861361016178</v>
      </c>
      <c r="F20" s="612">
        <f t="shared" si="11"/>
        <v>0.19687294474961076</v>
      </c>
      <c r="G20" s="612">
        <f t="shared" si="11"/>
        <v>0.11800793278508781</v>
      </c>
      <c r="H20" s="612">
        <f t="shared" si="11"/>
        <v>0.15213021620255007</v>
      </c>
      <c r="I20" s="612">
        <f t="shared" si="11"/>
        <v>0.15640272257238114</v>
      </c>
      <c r="J20" s="612">
        <f>J19/J21</f>
        <v>0.15954545785048982</v>
      </c>
      <c r="K20" s="612">
        <f t="shared" ref="K20:L20" si="12">K19/K21</f>
        <v>0.16178971357612099</v>
      </c>
      <c r="L20" s="612">
        <f t="shared" si="12"/>
        <v>0.15573930173151715</v>
      </c>
      <c r="M20" s="735"/>
      <c r="N20" s="81"/>
    </row>
    <row r="21" spans="1:14" x14ac:dyDescent="0.2">
      <c r="A21" s="85" t="s">
        <v>1</v>
      </c>
      <c r="B21" s="80">
        <v>45391829.437821999</v>
      </c>
      <c r="C21" s="80">
        <v>62828333.780706204</v>
      </c>
      <c r="D21" s="80">
        <v>78699501.446913198</v>
      </c>
      <c r="E21" s="80">
        <v>4759813.4520383999</v>
      </c>
      <c r="F21" s="80">
        <v>4099255.7044473998</v>
      </c>
      <c r="G21" s="80">
        <v>6010653.2596851997</v>
      </c>
      <c r="H21" s="80">
        <v>14869722.416170999</v>
      </c>
      <c r="I21" s="80">
        <v>6007383.8739628</v>
      </c>
      <c r="J21" s="80">
        <v>6291168.7989024008</v>
      </c>
      <c r="K21" s="1634">
        <v>4253513.0454669995</v>
      </c>
      <c r="L21" s="1634">
        <v>31421788.134503201</v>
      </c>
      <c r="M21" s="735">
        <f>(L21-B21)/B21</f>
        <v>-0.30776554891789598</v>
      </c>
      <c r="N21" s="1143"/>
    </row>
    <row r="22" spans="1:14" x14ac:dyDescent="0.2">
      <c r="A22" s="87" t="s">
        <v>686</v>
      </c>
      <c r="B22" s="734">
        <f>B8+B10+B12+B14+B18+B20</f>
        <v>1</v>
      </c>
      <c r="C22" s="734">
        <f t="shared" ref="C22:I22" si="13">C8+C10+C12+C14+C18+C20</f>
        <v>1</v>
      </c>
      <c r="D22" s="734">
        <f t="shared" si="13"/>
        <v>0.99892593982957023</v>
      </c>
      <c r="E22" s="734">
        <f t="shared" si="13"/>
        <v>1.0000000000000002</v>
      </c>
      <c r="F22" s="734">
        <f t="shared" si="13"/>
        <v>1</v>
      </c>
      <c r="G22" s="734">
        <f t="shared" si="13"/>
        <v>1.0000000000000002</v>
      </c>
      <c r="H22" s="734">
        <f t="shared" si="13"/>
        <v>1</v>
      </c>
      <c r="I22" s="734">
        <f t="shared" si="13"/>
        <v>1</v>
      </c>
      <c r="J22" s="734">
        <f>J8+J10+J12+J14+J18+J20</f>
        <v>0.99999999999999978</v>
      </c>
      <c r="K22" s="734">
        <f t="shared" ref="K22" si="14">K8+K10+K12+K14+K18+K20</f>
        <v>1</v>
      </c>
      <c r="L22" s="734">
        <f>L8+L10+L12+L14+L18+L20</f>
        <v>1</v>
      </c>
      <c r="M22" s="734"/>
      <c r="N22" s="81"/>
    </row>
    <row r="23" spans="1:14" ht="4.5" customHeight="1" x14ac:dyDescent="0.2">
      <c r="A23" s="89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</row>
    <row r="24" spans="1:14" s="91" customFormat="1" ht="13.5" customHeight="1" x14ac:dyDescent="0.2">
      <c r="A24" s="92" t="s">
        <v>1032</v>
      </c>
      <c r="B24" s="93"/>
      <c r="C24" s="93"/>
      <c r="D24" s="93"/>
      <c r="E24" s="93"/>
      <c r="F24" s="93"/>
      <c r="G24" s="94"/>
      <c r="H24" s="94"/>
      <c r="I24" s="94"/>
      <c r="J24" s="94"/>
      <c r="K24" s="94"/>
      <c r="L24" s="94"/>
      <c r="M24" s="94"/>
    </row>
    <row r="25" spans="1:14" s="91" customFormat="1" ht="13.5" customHeight="1" x14ac:dyDescent="0.2">
      <c r="A25" s="92" t="s">
        <v>937</v>
      </c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</row>
    <row r="26" spans="1:14" x14ac:dyDescent="0.2">
      <c r="A26" s="92" t="s">
        <v>1033</v>
      </c>
      <c r="B26" s="660"/>
      <c r="C26" s="660"/>
      <c r="D26" s="660"/>
      <c r="E26" s="660"/>
      <c r="F26" s="660"/>
      <c r="G26" s="660"/>
      <c r="H26" s="660"/>
      <c r="I26" s="660"/>
      <c r="J26" s="660"/>
      <c r="K26" s="660"/>
      <c r="L26" s="660"/>
      <c r="M26" s="660"/>
    </row>
    <row r="27" spans="1:14" x14ac:dyDescent="0.2">
      <c r="A27" s="92" t="s">
        <v>1034</v>
      </c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1"/>
    </row>
    <row r="29" spans="1:14" ht="15.75" x14ac:dyDescent="0.25">
      <c r="A29" s="1935" t="s">
        <v>1035</v>
      </c>
      <c r="B29" s="1935"/>
      <c r="C29" s="1935"/>
      <c r="D29" s="1935"/>
      <c r="E29" s="1935"/>
      <c r="F29" s="1935"/>
      <c r="G29" s="1935"/>
      <c r="H29" s="1935"/>
      <c r="I29" s="1935"/>
      <c r="J29" s="1935"/>
      <c r="K29" s="1935"/>
      <c r="L29" s="1935"/>
      <c r="M29" s="1935"/>
    </row>
    <row r="30" spans="1:14" ht="15.75" x14ac:dyDescent="0.25">
      <c r="A30" s="1930" t="s">
        <v>2414</v>
      </c>
      <c r="B30" s="1930"/>
      <c r="C30" s="1930"/>
      <c r="D30" s="1930"/>
      <c r="E30" s="1930"/>
      <c r="F30" s="1930"/>
      <c r="G30" s="1930"/>
      <c r="H30" s="1930"/>
      <c r="I30" s="1930"/>
      <c r="J30" s="1930"/>
      <c r="K30" s="1930"/>
      <c r="L30" s="1930"/>
      <c r="M30" s="1930"/>
    </row>
    <row r="31" spans="1:14" ht="15.75" x14ac:dyDescent="0.25">
      <c r="A31" s="1931" t="s">
        <v>1000</v>
      </c>
      <c r="B31" s="1931"/>
      <c r="C31" s="1931"/>
      <c r="D31" s="1931"/>
      <c r="E31" s="1931"/>
      <c r="F31" s="1931"/>
      <c r="G31" s="1931"/>
      <c r="H31" s="1931"/>
      <c r="I31" s="1931"/>
      <c r="J31" s="1931"/>
      <c r="K31" s="1931"/>
      <c r="L31" s="1931"/>
      <c r="M31" s="1931"/>
      <c r="N31" s="97">
        <v>1000</v>
      </c>
    </row>
    <row r="32" spans="1:14" ht="6" customHeight="1" x14ac:dyDescent="0.2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</row>
    <row r="33" spans="1:14" ht="26.25" customHeight="1" x14ac:dyDescent="0.2">
      <c r="A33" s="100"/>
      <c r="B33" s="1932" t="s">
        <v>683</v>
      </c>
      <c r="C33" s="1932"/>
      <c r="D33" s="1932"/>
      <c r="E33" s="1933" t="s">
        <v>1027</v>
      </c>
      <c r="F33" s="1933"/>
      <c r="G33" s="1933"/>
      <c r="H33" s="1418" t="s">
        <v>683</v>
      </c>
      <c r="I33" s="1934" t="s">
        <v>1027</v>
      </c>
      <c r="J33" s="1934"/>
      <c r="K33" s="1934"/>
      <c r="L33" s="1625" t="s">
        <v>683</v>
      </c>
      <c r="M33" s="1929" t="s">
        <v>1039</v>
      </c>
    </row>
    <row r="34" spans="1:14" ht="17.25" customHeight="1" x14ac:dyDescent="0.2">
      <c r="A34" s="137" t="s">
        <v>929</v>
      </c>
      <c r="B34" s="1420" t="s">
        <v>1681</v>
      </c>
      <c r="C34" s="1421" t="s">
        <v>2027</v>
      </c>
      <c r="D34" s="1421" t="s">
        <v>2073</v>
      </c>
      <c r="E34" s="1421" t="s">
        <v>2113</v>
      </c>
      <c r="F34" s="1420" t="s">
        <v>2321</v>
      </c>
      <c r="G34" s="1420" t="s">
        <v>2322</v>
      </c>
      <c r="H34" s="1420" t="s">
        <v>2323</v>
      </c>
      <c r="I34" s="1421" t="s">
        <v>2324</v>
      </c>
      <c r="J34" s="1420" t="s">
        <v>2325</v>
      </c>
      <c r="K34" s="1420" t="s">
        <v>2442</v>
      </c>
      <c r="L34" s="1420" t="s">
        <v>2443</v>
      </c>
      <c r="M34" s="1929"/>
    </row>
    <row r="35" spans="1:14" x14ac:dyDescent="0.2">
      <c r="A35" s="102" t="s">
        <v>688</v>
      </c>
      <c r="B35" s="80">
        <v>9.6600462000000018</v>
      </c>
      <c r="C35" s="80">
        <v>9.6600462000000018</v>
      </c>
      <c r="D35" s="80">
        <v>9.6600462000000018</v>
      </c>
      <c r="E35" s="80">
        <v>0</v>
      </c>
      <c r="F35" s="80">
        <v>0</v>
      </c>
      <c r="G35" s="80">
        <v>0</v>
      </c>
      <c r="H35" s="80">
        <v>0</v>
      </c>
      <c r="I35" s="80">
        <v>0</v>
      </c>
      <c r="J35" s="80">
        <v>0</v>
      </c>
      <c r="K35" s="80">
        <v>0</v>
      </c>
      <c r="L35" s="80">
        <v>0</v>
      </c>
      <c r="M35" s="80" t="s">
        <v>966</v>
      </c>
    </row>
    <row r="36" spans="1:14" x14ac:dyDescent="0.2">
      <c r="A36" s="85" t="s">
        <v>686</v>
      </c>
      <c r="B36" s="1201">
        <f t="shared" ref="B36:J36" si="15">B35/B71</f>
        <v>2.1281464791438708E-7</v>
      </c>
      <c r="C36" s="1201">
        <f t="shared" si="15"/>
        <v>1.5375302222269792E-7</v>
      </c>
      <c r="D36" s="1201">
        <f t="shared" si="15"/>
        <v>1.2274596436314392E-7</v>
      </c>
      <c r="E36" s="1205">
        <f t="shared" si="15"/>
        <v>0</v>
      </c>
      <c r="F36" s="1205">
        <f t="shared" si="15"/>
        <v>0</v>
      </c>
      <c r="G36" s="1205">
        <f t="shared" si="15"/>
        <v>0</v>
      </c>
      <c r="H36" s="1205">
        <f t="shared" si="15"/>
        <v>0</v>
      </c>
      <c r="I36" s="1205">
        <f t="shared" si="15"/>
        <v>0</v>
      </c>
      <c r="J36" s="1205">
        <f t="shared" si="15"/>
        <v>0</v>
      </c>
      <c r="K36" s="1205">
        <f>K35/K71</f>
        <v>0</v>
      </c>
      <c r="L36" s="1205">
        <f>L35/L71</f>
        <v>0</v>
      </c>
      <c r="M36" s="612"/>
    </row>
    <row r="37" spans="1:14" x14ac:dyDescent="0.2">
      <c r="A37" s="102" t="s">
        <v>689</v>
      </c>
      <c r="B37" s="80">
        <v>45775.471935200003</v>
      </c>
      <c r="C37" s="80">
        <v>51710.245967800009</v>
      </c>
      <c r="D37" s="80">
        <v>65307.198628000006</v>
      </c>
      <c r="E37" s="80">
        <v>378.79458820000002</v>
      </c>
      <c r="F37" s="80">
        <v>159.1990596</v>
      </c>
      <c r="G37" s="80">
        <v>636.47999240000001</v>
      </c>
      <c r="H37" s="80">
        <v>1174.4736401999999</v>
      </c>
      <c r="I37" s="80">
        <v>2528.0388994000004</v>
      </c>
      <c r="J37" s="80">
        <v>0</v>
      </c>
      <c r="K37" s="80">
        <v>0</v>
      </c>
      <c r="L37" s="80">
        <v>3702.5125396000003</v>
      </c>
      <c r="M37" s="735">
        <f>(L37-B37)/B37</f>
        <v>-0.91911579754237605</v>
      </c>
      <c r="N37" s="1142"/>
    </row>
    <row r="38" spans="1:14" x14ac:dyDescent="0.2">
      <c r="A38" s="85" t="s">
        <v>686</v>
      </c>
      <c r="B38" s="83">
        <f t="shared" ref="B38:J38" si="16">B37/B71</f>
        <v>1.008451796328313E-3</v>
      </c>
      <c r="C38" s="83">
        <f t="shared" si="16"/>
        <v>8.2304022494512799E-4</v>
      </c>
      <c r="D38" s="83">
        <f t="shared" si="16"/>
        <v>8.2982988999051035E-4</v>
      </c>
      <c r="E38" s="1090">
        <f t="shared" si="16"/>
        <v>7.958181387083151E-5</v>
      </c>
      <c r="F38" s="1090">
        <f t="shared" si="16"/>
        <v>3.8836089055698673E-5</v>
      </c>
      <c r="G38" s="1090">
        <f t="shared" si="16"/>
        <v>1.0589198293453626E-4</v>
      </c>
      <c r="H38" s="1090">
        <f t="shared" si="16"/>
        <v>7.8984234360874567E-5</v>
      </c>
      <c r="I38" s="1090">
        <f t="shared" si="16"/>
        <v>4.2082193387990823E-4</v>
      </c>
      <c r="J38" s="1205">
        <f t="shared" si="16"/>
        <v>0</v>
      </c>
      <c r="K38" s="1205">
        <v>0</v>
      </c>
      <c r="L38" s="1090">
        <f>L37/L71</f>
        <v>1.1783264923533735E-4</v>
      </c>
      <c r="M38" s="735"/>
    </row>
    <row r="39" spans="1:14" x14ac:dyDescent="0.2">
      <c r="A39" s="102" t="s">
        <v>690</v>
      </c>
      <c r="B39" s="1426">
        <v>500501.24986820004</v>
      </c>
      <c r="C39" s="1426">
        <v>658781.13443240011</v>
      </c>
      <c r="D39" s="1426">
        <v>1616638.8527323999</v>
      </c>
      <c r="E39" s="1426">
        <v>164845.01082560001</v>
      </c>
      <c r="F39" s="1426">
        <v>53808.124314000001</v>
      </c>
      <c r="G39" s="1426">
        <v>323261.34929619997</v>
      </c>
      <c r="H39" s="1426">
        <v>541914.4844358</v>
      </c>
      <c r="I39" s="1426">
        <v>256193.98092960002</v>
      </c>
      <c r="J39" s="1426">
        <v>156702.85240400003</v>
      </c>
      <c r="K39" s="1426">
        <v>72073.043344400008</v>
      </c>
      <c r="L39" s="1426">
        <v>1026884.3611138001</v>
      </c>
      <c r="M39" s="735">
        <f>(L39-B39)/B39</f>
        <v>1.05171188160712</v>
      </c>
      <c r="N39" s="1142"/>
    </row>
    <row r="40" spans="1:14" x14ac:dyDescent="0.2">
      <c r="A40" s="85" t="s">
        <v>686</v>
      </c>
      <c r="B40" s="83">
        <f t="shared" ref="B40:J40" si="17">B39/B71</f>
        <v>1.1026240979200665E-2</v>
      </c>
      <c r="C40" s="83">
        <f t="shared" si="17"/>
        <v>1.0485414697320903E-2</v>
      </c>
      <c r="D40" s="83">
        <f t="shared" si="17"/>
        <v>2.0541919872553507E-2</v>
      </c>
      <c r="E40" s="83">
        <f t="shared" si="17"/>
        <v>3.4632662075234223E-2</v>
      </c>
      <c r="F40" s="83">
        <f t="shared" si="17"/>
        <v>1.3126315651795529E-2</v>
      </c>
      <c r="G40" s="83">
        <f t="shared" si="17"/>
        <v>5.3781400345347875E-2</v>
      </c>
      <c r="H40" s="83">
        <f t="shared" si="17"/>
        <v>3.6444156068876021E-2</v>
      </c>
      <c r="I40" s="83">
        <f t="shared" si="17"/>
        <v>4.2646514074120657E-2</v>
      </c>
      <c r="J40" s="83">
        <f t="shared" si="17"/>
        <v>2.4908384659991876E-2</v>
      </c>
      <c r="K40" s="83">
        <f>K39/K71</f>
        <v>1.6944356952474565E-2</v>
      </c>
      <c r="L40" s="83">
        <f>L39/L71</f>
        <v>3.268064684028002E-2</v>
      </c>
      <c r="M40" s="735"/>
    </row>
    <row r="41" spans="1:14" x14ac:dyDescent="0.2">
      <c r="A41" s="102" t="s">
        <v>691</v>
      </c>
      <c r="B41" s="80">
        <v>1567220.8293910001</v>
      </c>
      <c r="C41" s="80">
        <v>2065859.1519342002</v>
      </c>
      <c r="D41" s="80">
        <v>2425579.0426252</v>
      </c>
      <c r="E41" s="80">
        <v>243283.55031540003</v>
      </c>
      <c r="F41" s="80">
        <v>77520.625322000007</v>
      </c>
      <c r="G41" s="80">
        <v>471938.93109300005</v>
      </c>
      <c r="H41" s="80">
        <v>792743.10673040012</v>
      </c>
      <c r="I41" s="80">
        <v>112042.90688359999</v>
      </c>
      <c r="J41" s="80">
        <v>100950.98207599999</v>
      </c>
      <c r="K41" s="80">
        <v>51868.361970600003</v>
      </c>
      <c r="L41" s="80">
        <v>1057605.3576606</v>
      </c>
      <c r="M41" s="735">
        <f>(L41-B41)/B41</f>
        <v>-0.32517145138278281</v>
      </c>
      <c r="N41" s="1142"/>
    </row>
    <row r="42" spans="1:14" x14ac:dyDescent="0.2">
      <c r="A42" s="85" t="s">
        <v>686</v>
      </c>
      <c r="B42" s="83">
        <f t="shared" ref="B42:J42" si="18">B41/B71</f>
        <v>3.4526496261574745E-2</v>
      </c>
      <c r="C42" s="83">
        <f t="shared" si="18"/>
        <v>3.2881011282979461E-2</v>
      </c>
      <c r="D42" s="83">
        <f t="shared" si="18"/>
        <v>3.0820767578322913E-2</v>
      </c>
      <c r="E42" s="83">
        <f t="shared" si="18"/>
        <v>5.1111992679295719E-2</v>
      </c>
      <c r="F42" s="83">
        <f t="shared" si="18"/>
        <v>1.8910902590900995E-2</v>
      </c>
      <c r="G42" s="83">
        <f t="shared" si="18"/>
        <v>7.8517078045143657E-2</v>
      </c>
      <c r="H42" s="83">
        <f t="shared" si="18"/>
        <v>5.3312569296403461E-2</v>
      </c>
      <c r="I42" s="83">
        <f t="shared" si="18"/>
        <v>1.8650865207601647E-2</v>
      </c>
      <c r="J42" s="83">
        <f t="shared" si="18"/>
        <v>1.6046458981296544E-2</v>
      </c>
      <c r="K42" s="83">
        <f>K41/K71</f>
        <v>1.2194240717299904E-2</v>
      </c>
      <c r="L42" s="83">
        <f>L41/L71</f>
        <v>3.36583441124816E-2</v>
      </c>
      <c r="M42" s="83"/>
    </row>
    <row r="43" spans="1:14" x14ac:dyDescent="0.2">
      <c r="A43" s="102" t="s">
        <v>692</v>
      </c>
      <c r="B43" s="80">
        <v>3321628.9623790001</v>
      </c>
      <c r="C43" s="80">
        <v>5796028.9628262008</v>
      </c>
      <c r="D43" s="80">
        <v>8512470.0447948016</v>
      </c>
      <c r="E43" s="80">
        <v>601089.78603940003</v>
      </c>
      <c r="F43" s="80">
        <v>600000.00005959999</v>
      </c>
      <c r="G43" s="80">
        <v>600000.00012820004</v>
      </c>
      <c r="H43" s="80">
        <v>1801089.7862271999</v>
      </c>
      <c r="I43" s="80">
        <v>600000.0001968001</v>
      </c>
      <c r="J43" s="80">
        <v>2215000.0001640003</v>
      </c>
      <c r="K43" s="80">
        <v>250000.00001339999</v>
      </c>
      <c r="L43" s="80">
        <v>4866089.7866014</v>
      </c>
      <c r="M43" s="735">
        <f>(L43-B43)/B43</f>
        <v>0.46497090485273046</v>
      </c>
      <c r="N43" s="1142"/>
    </row>
    <row r="44" spans="1:14" x14ac:dyDescent="0.2">
      <c r="A44" s="85" t="s">
        <v>686</v>
      </c>
      <c r="B44" s="83">
        <f t="shared" ref="B44:J44" si="19">B43/B71</f>
        <v>7.3176803039608412E-2</v>
      </c>
      <c r="C44" s="83">
        <f t="shared" si="19"/>
        <v>9.2251833114920037E-2</v>
      </c>
      <c r="D44" s="83">
        <f t="shared" si="19"/>
        <v>0.10816421817534502</v>
      </c>
      <c r="E44" s="83">
        <f t="shared" si="19"/>
        <v>0.1262843159918341</v>
      </c>
      <c r="F44" s="83">
        <f t="shared" si="19"/>
        <v>0.14636803442357668</v>
      </c>
      <c r="G44" s="83">
        <f t="shared" si="19"/>
        <v>9.9822760389878848E-2</v>
      </c>
      <c r="H44" s="83">
        <f t="shared" si="19"/>
        <v>0.12112464078471928</v>
      </c>
      <c r="I44" s="83">
        <f t="shared" si="19"/>
        <v>9.9877086729436376E-2</v>
      </c>
      <c r="J44" s="83">
        <f t="shared" si="19"/>
        <v>0.35208084077325102</v>
      </c>
      <c r="K44" s="83">
        <f>K43/K71</f>
        <v>5.8774946107154141E-2</v>
      </c>
      <c r="L44" s="83">
        <f>L43/L71</f>
        <v>0.15486355409729571</v>
      </c>
      <c r="M44" s="735"/>
    </row>
    <row r="45" spans="1:14" x14ac:dyDescent="0.2">
      <c r="A45" s="102" t="s">
        <v>693</v>
      </c>
      <c r="B45" s="80">
        <v>3070.0062022000002</v>
      </c>
      <c r="C45" s="80">
        <v>3070.0062022000002</v>
      </c>
      <c r="D45" s="80">
        <v>3070.0062022000002</v>
      </c>
      <c r="E45" s="80">
        <v>0</v>
      </c>
      <c r="F45" s="80">
        <v>0</v>
      </c>
      <c r="G45" s="80">
        <v>0</v>
      </c>
      <c r="H45" s="80">
        <v>0</v>
      </c>
      <c r="I45" s="80">
        <v>0</v>
      </c>
      <c r="J45" s="80">
        <v>0</v>
      </c>
      <c r="K45" s="80">
        <v>0</v>
      </c>
      <c r="L45" s="80">
        <v>0</v>
      </c>
      <c r="M45" s="735" t="s">
        <v>966</v>
      </c>
      <c r="N45" s="1142"/>
    </row>
    <row r="46" spans="1:14" x14ac:dyDescent="0.2">
      <c r="A46" s="85" t="s">
        <v>686</v>
      </c>
      <c r="B46" s="1090">
        <f t="shared" ref="B46:D46" si="20">B45/B71</f>
        <v>6.7633453866522661E-5</v>
      </c>
      <c r="C46" s="1091">
        <f t="shared" si="20"/>
        <v>4.8863403140937045E-5</v>
      </c>
      <c r="D46" s="1091">
        <f t="shared" si="20"/>
        <v>3.9009220462100058E-5</v>
      </c>
      <c r="E46" s="1205">
        <f t="shared" ref="E46" si="21">E45/E71</f>
        <v>0</v>
      </c>
      <c r="F46" s="1205">
        <f t="shared" ref="F46" si="22">F45/F71</f>
        <v>0</v>
      </c>
      <c r="G46" s="1205">
        <f t="shared" ref="G46" si="23">G45/G71</f>
        <v>0</v>
      </c>
      <c r="H46" s="1205">
        <f t="shared" ref="H46" si="24">H45/H71</f>
        <v>0</v>
      </c>
      <c r="I46" s="1205">
        <f t="shared" ref="I46" si="25">I45/I71</f>
        <v>0</v>
      </c>
      <c r="J46" s="1205">
        <f t="shared" ref="J46" si="26">J45/J71</f>
        <v>0</v>
      </c>
      <c r="K46" s="1205">
        <v>0</v>
      </c>
      <c r="L46" s="1205">
        <v>0</v>
      </c>
      <c r="M46" s="735"/>
    </row>
    <row r="47" spans="1:14" x14ac:dyDescent="0.2">
      <c r="A47" s="102" t="s">
        <v>2074</v>
      </c>
      <c r="B47" s="80">
        <v>0</v>
      </c>
      <c r="C47" s="80">
        <v>0</v>
      </c>
      <c r="D47" s="80">
        <v>102913.22265000001</v>
      </c>
      <c r="E47" s="80">
        <v>0</v>
      </c>
      <c r="F47" s="80">
        <v>0</v>
      </c>
      <c r="G47" s="80">
        <v>13169.999980200002</v>
      </c>
      <c r="H47" s="80">
        <v>13169.999980200002</v>
      </c>
      <c r="I47" s="80">
        <v>13292.999986000003</v>
      </c>
      <c r="J47" s="80">
        <v>26741.100044400002</v>
      </c>
      <c r="K47" s="80">
        <v>219225.30242619998</v>
      </c>
      <c r="L47" s="80">
        <v>272429.40243680001</v>
      </c>
      <c r="M47" s="80" t="s">
        <v>966</v>
      </c>
    </row>
    <row r="48" spans="1:14" x14ac:dyDescent="0.2">
      <c r="A48" s="85" t="s">
        <v>686</v>
      </c>
      <c r="B48" s="1205">
        <v>0</v>
      </c>
      <c r="C48" s="1205">
        <v>0</v>
      </c>
      <c r="D48" s="612">
        <f>D47/D71</f>
        <v>1.3076731206413065E-3</v>
      </c>
      <c r="E48" s="1205">
        <f t="shared" ref="E48:F48" si="27">E47/E71</f>
        <v>0</v>
      </c>
      <c r="F48" s="1205">
        <f t="shared" si="27"/>
        <v>0</v>
      </c>
      <c r="G48" s="612">
        <f>G47/G71</f>
        <v>2.1911095867955229E-3</v>
      </c>
      <c r="H48" s="612">
        <f t="shared" ref="H48:J48" si="28">H47/H71</f>
        <v>8.8569238964928321E-4</v>
      </c>
      <c r="I48" s="612">
        <f t="shared" si="28"/>
        <v>2.212776853434407E-3</v>
      </c>
      <c r="J48" s="612">
        <f t="shared" si="28"/>
        <v>4.2505774203778221E-3</v>
      </c>
      <c r="K48" s="612">
        <f>K47/K71</f>
        <v>5.1539821338935358E-2</v>
      </c>
      <c r="L48" s="612">
        <f>L47/L71</f>
        <v>8.6700795406883472E-3</v>
      </c>
      <c r="M48" s="735"/>
    </row>
    <row r="49" spans="1:14" x14ac:dyDescent="0.2">
      <c r="A49" s="102" t="s">
        <v>694</v>
      </c>
      <c r="B49" s="80">
        <v>398121.09030960017</v>
      </c>
      <c r="C49" s="80">
        <v>398275.9126892002</v>
      </c>
      <c r="D49" s="80">
        <v>398640.24090940022</v>
      </c>
      <c r="E49" s="80">
        <v>16746.101996400004</v>
      </c>
      <c r="F49" s="80">
        <v>0</v>
      </c>
      <c r="G49" s="80">
        <v>257.90300339999999</v>
      </c>
      <c r="H49" s="80">
        <v>17004.004999800003</v>
      </c>
      <c r="I49" s="80">
        <v>4392.4492878000001</v>
      </c>
      <c r="J49" s="80">
        <v>19226.764432399999</v>
      </c>
      <c r="K49" s="80">
        <v>0</v>
      </c>
      <c r="L49" s="80">
        <v>40623.218720000004</v>
      </c>
      <c r="M49" s="735">
        <f>(L49-B49)/B49</f>
        <v>-0.89796265581306123</v>
      </c>
      <c r="N49" s="1142"/>
    </row>
    <row r="50" spans="1:14" x14ac:dyDescent="0.2">
      <c r="A50" s="85" t="s">
        <v>686</v>
      </c>
      <c r="B50" s="83">
        <f t="shared" ref="B50:J50" si="29">B49/B71</f>
        <v>8.7707654712385792E-3</v>
      </c>
      <c r="C50" s="83">
        <f t="shared" si="29"/>
        <v>6.3391130835862754E-3</v>
      </c>
      <c r="D50" s="83">
        <f t="shared" si="29"/>
        <v>5.0653464581132471E-3</v>
      </c>
      <c r="E50" s="83">
        <f t="shared" si="29"/>
        <v>3.5182265366363145E-3</v>
      </c>
      <c r="F50" s="1205">
        <f t="shared" si="29"/>
        <v>0</v>
      </c>
      <c r="G50" s="83">
        <f t="shared" si="29"/>
        <v>4.2907649511212576E-5</v>
      </c>
      <c r="H50" s="83">
        <f t="shared" si="29"/>
        <v>1.1435321066456459E-3</v>
      </c>
      <c r="I50" s="83">
        <f t="shared" si="29"/>
        <v>7.3117506388059388E-4</v>
      </c>
      <c r="J50" s="83">
        <f t="shared" si="29"/>
        <v>3.0561514158949977E-3</v>
      </c>
      <c r="K50" s="1205">
        <f>K49/K71</f>
        <v>0</v>
      </c>
      <c r="L50" s="83">
        <f>L49/L71</f>
        <v>1.2928359947597327E-3</v>
      </c>
      <c r="M50" s="735"/>
    </row>
    <row r="51" spans="1:14" x14ac:dyDescent="0.2">
      <c r="A51" s="102" t="s">
        <v>695</v>
      </c>
      <c r="B51" s="80">
        <v>1063584.6942532</v>
      </c>
      <c r="C51" s="80">
        <v>1097588.3391662</v>
      </c>
      <c r="D51" s="80">
        <v>1131670.1639320003</v>
      </c>
      <c r="E51" s="80">
        <v>32880.468912199998</v>
      </c>
      <c r="F51" s="80">
        <v>3672.3000019999999</v>
      </c>
      <c r="G51" s="80">
        <v>13421.061025400002</v>
      </c>
      <c r="H51" s="80">
        <v>49973.829939600007</v>
      </c>
      <c r="I51" s="80">
        <v>19276.878859</v>
      </c>
      <c r="J51" s="80">
        <v>21737.831074399997</v>
      </c>
      <c r="K51" s="80">
        <v>31491.8852052</v>
      </c>
      <c r="L51" s="80">
        <v>122480.4250782</v>
      </c>
      <c r="M51" s="735">
        <f>(L51-B51)/B51</f>
        <v>-0.88484186944397503</v>
      </c>
    </row>
    <row r="52" spans="1:14" x14ac:dyDescent="0.2">
      <c r="A52" s="85" t="s">
        <v>686</v>
      </c>
      <c r="B52" s="83">
        <f t="shared" ref="B52:J52" si="30">B51/B71</f>
        <v>2.3431192516928726E-2</v>
      </c>
      <c r="C52" s="83">
        <f t="shared" si="30"/>
        <v>1.7469639462303482E-2</v>
      </c>
      <c r="D52" s="83">
        <f t="shared" si="30"/>
        <v>1.4379635742614824E-2</v>
      </c>
      <c r="E52" s="83">
        <f t="shared" si="30"/>
        <v>6.9079322632106229E-3</v>
      </c>
      <c r="F52" s="83">
        <f t="shared" si="30"/>
        <v>8.9584555508840714E-4</v>
      </c>
      <c r="G52" s="83">
        <f t="shared" si="30"/>
        <v>2.2328789310503182E-3</v>
      </c>
      <c r="H52" s="83">
        <f t="shared" si="30"/>
        <v>3.3607775949639038E-3</v>
      </c>
      <c r="I52" s="83">
        <f t="shared" si="30"/>
        <v>3.2088641684027948E-3</v>
      </c>
      <c r="J52" s="83">
        <f t="shared" si="30"/>
        <v>3.4552929303363362E-3</v>
      </c>
      <c r="K52" s="83">
        <f>K51/K71</f>
        <v>7.4037354225964195E-3</v>
      </c>
      <c r="L52" s="83">
        <f>L51/L71</f>
        <v>3.8979457360578539E-3</v>
      </c>
      <c r="M52" s="735"/>
    </row>
    <row r="53" spans="1:14" x14ac:dyDescent="0.2">
      <c r="A53" s="102" t="s">
        <v>696</v>
      </c>
      <c r="B53" s="80">
        <v>36233258.152597807</v>
      </c>
      <c r="C53" s="80">
        <v>48049534.443064004</v>
      </c>
      <c r="D53" s="80">
        <v>57446815.835624605</v>
      </c>
      <c r="E53" s="80">
        <v>2808151.9355946006</v>
      </c>
      <c r="F53" s="80">
        <v>2972400.6296011992</v>
      </c>
      <c r="G53" s="80">
        <v>3613103.5091018002</v>
      </c>
      <c r="H53" s="80">
        <v>9393656.0742975995</v>
      </c>
      <c r="I53" s="80">
        <v>3288198.4758167998</v>
      </c>
      <c r="J53" s="80">
        <v>2599231.2331005996</v>
      </c>
      <c r="K53" s="80">
        <v>2735333.0551455999</v>
      </c>
      <c r="L53" s="80">
        <v>18016418.838360596</v>
      </c>
      <c r="M53" s="735">
        <f>(L53-B53)/B53</f>
        <v>-0.50276569767798052</v>
      </c>
      <c r="N53" s="1142"/>
    </row>
    <row r="54" spans="1:14" x14ac:dyDescent="0.2">
      <c r="A54" s="85" t="s">
        <v>686</v>
      </c>
      <c r="B54" s="83">
        <f t="shared" ref="B54:J54" si="31">B53/B71</f>
        <v>0.79823304328877809</v>
      </c>
      <c r="C54" s="83">
        <f t="shared" si="31"/>
        <v>0.76477492799306768</v>
      </c>
      <c r="D54" s="83">
        <f t="shared" si="31"/>
        <v>0.72995145813439977</v>
      </c>
      <c r="E54" s="83">
        <f t="shared" si="31"/>
        <v>0.58997100703432048</v>
      </c>
      <c r="F54" s="83">
        <f t="shared" si="31"/>
        <v>0.72510739605152152</v>
      </c>
      <c r="G54" s="83">
        <f t="shared" si="31"/>
        <v>0.60111660962639379</v>
      </c>
      <c r="H54" s="83">
        <f t="shared" si="31"/>
        <v>0.63173042585394124</v>
      </c>
      <c r="I54" s="83">
        <f t="shared" si="31"/>
        <v>0.54735947374172444</v>
      </c>
      <c r="J54" s="83">
        <f t="shared" si="31"/>
        <v>0.41315553853110404</v>
      </c>
      <c r="K54" s="83">
        <f>K53/K71</f>
        <v>0.6430762115707308</v>
      </c>
      <c r="L54" s="83">
        <f>L53/L71</f>
        <v>0.5733734426965148</v>
      </c>
      <c r="M54" s="735"/>
    </row>
    <row r="55" spans="1:14" x14ac:dyDescent="0.2">
      <c r="A55" s="85" t="s">
        <v>698</v>
      </c>
      <c r="B55" s="80">
        <v>804.33500000000004</v>
      </c>
      <c r="C55" s="80">
        <v>1880.1149864000001</v>
      </c>
      <c r="D55" s="80">
        <v>3328.0749432000002</v>
      </c>
      <c r="E55" s="80">
        <v>174.99997200000001</v>
      </c>
      <c r="F55" s="80">
        <v>602.17999239999995</v>
      </c>
      <c r="G55" s="80">
        <v>777.18003300000009</v>
      </c>
      <c r="H55" s="80">
        <v>1554.3599974000001</v>
      </c>
      <c r="I55" s="80">
        <v>0</v>
      </c>
      <c r="J55" s="80">
        <v>777.18003300000009</v>
      </c>
      <c r="K55" s="80">
        <v>0</v>
      </c>
      <c r="L55" s="80">
        <v>2331.5400304000004</v>
      </c>
      <c r="M55" s="735">
        <f>(L55-B55)/B55</f>
        <v>1.8987176119402989</v>
      </c>
      <c r="N55" s="1142"/>
    </row>
    <row r="56" spans="1:14" x14ac:dyDescent="0.2">
      <c r="A56" s="85" t="s">
        <v>686</v>
      </c>
      <c r="B56" s="1091">
        <f t="shared" ref="B56:J56" si="32">B55/B71</f>
        <v>1.7719818962172099E-5</v>
      </c>
      <c r="C56" s="1091">
        <f t="shared" si="32"/>
        <v>2.9924635483129111E-5</v>
      </c>
      <c r="D56" s="1091">
        <f t="shared" si="32"/>
        <v>4.2288386609983223E-5</v>
      </c>
      <c r="E56" s="1091">
        <f t="shared" si="32"/>
        <v>3.6766140892571298E-5</v>
      </c>
      <c r="F56" s="1090">
        <f t="shared" si="32"/>
        <v>1.4689983641339517E-4</v>
      </c>
      <c r="G56" s="1090">
        <f t="shared" si="32"/>
        <v>1.293004269956347E-4</v>
      </c>
      <c r="H56" s="1090">
        <f t="shared" si="32"/>
        <v>1.0453187718619519E-4</v>
      </c>
      <c r="I56" s="1205">
        <f t="shared" si="32"/>
        <v>0</v>
      </c>
      <c r="J56" s="1090">
        <f t="shared" si="32"/>
        <v>1.2353507874968993E-4</v>
      </c>
      <c r="K56" s="1205">
        <v>0</v>
      </c>
      <c r="L56" s="1090">
        <f>L55/L71</f>
        <v>7.4201379642039393E-5</v>
      </c>
      <c r="M56" s="735"/>
    </row>
    <row r="57" spans="1:14" x14ac:dyDescent="0.2">
      <c r="A57" s="85" t="s">
        <v>699</v>
      </c>
      <c r="B57" s="80">
        <v>255213.45485580002</v>
      </c>
      <c r="C57" s="80">
        <v>496031.76175139996</v>
      </c>
      <c r="D57" s="80">
        <v>822787.41764799994</v>
      </c>
      <c r="E57" s="80">
        <v>83315.627540600006</v>
      </c>
      <c r="F57" s="80">
        <v>59563.035938000001</v>
      </c>
      <c r="G57" s="80">
        <v>155095.06727540001</v>
      </c>
      <c r="H57" s="80">
        <v>297973.73075400002</v>
      </c>
      <c r="I57" s="80">
        <v>88095.889298199982</v>
      </c>
      <c r="J57" s="80">
        <v>93480.037061600015</v>
      </c>
      <c r="K57" s="80">
        <v>259323.69032920001</v>
      </c>
      <c r="L57" s="80">
        <v>738873.34744299995</v>
      </c>
      <c r="M57" s="735">
        <f t="shared" ref="M57" si="33">(L57-B57)/B57</f>
        <v>1.8951190988753945</v>
      </c>
      <c r="N57" s="1142"/>
    </row>
    <row r="58" spans="1:14" x14ac:dyDescent="0.2">
      <c r="A58" s="85" t="s">
        <v>686</v>
      </c>
      <c r="B58" s="612">
        <f t="shared" ref="B58:J58" si="34">B57/B71</f>
        <v>5.6224536004963821E-3</v>
      </c>
      <c r="C58" s="612">
        <f t="shared" si="34"/>
        <v>7.8950328920504523E-3</v>
      </c>
      <c r="D58" s="612">
        <f t="shared" si="34"/>
        <v>1.0454798347140885E-2</v>
      </c>
      <c r="E58" s="612">
        <f t="shared" si="34"/>
        <v>1.7503969090410444E-2</v>
      </c>
      <c r="F58" s="612">
        <f t="shared" si="34"/>
        <v>1.4530207489466531E-2</v>
      </c>
      <c r="G58" s="612">
        <f t="shared" si="34"/>
        <v>2.5803362891627338E-2</v>
      </c>
      <c r="H58" s="612">
        <f t="shared" si="34"/>
        <v>2.0038957178511289E-2</v>
      </c>
      <c r="I58" s="612">
        <f t="shared" si="34"/>
        <v>1.4664601288428584E-2</v>
      </c>
      <c r="J58" s="612">
        <f t="shared" si="34"/>
        <v>1.4858930041411254E-2</v>
      </c>
      <c r="K58" s="612">
        <f>K57/K71</f>
        <v>6.0966943690360417E-2</v>
      </c>
      <c r="L58" s="612">
        <f>L57/L71</f>
        <v>2.3514681732312626E-2</v>
      </c>
      <c r="M58" s="735"/>
    </row>
    <row r="59" spans="1:14" x14ac:dyDescent="0.2">
      <c r="A59" s="85" t="s">
        <v>700</v>
      </c>
      <c r="B59" s="80">
        <v>220146.81713360001</v>
      </c>
      <c r="C59" s="80">
        <v>352344.61640280002</v>
      </c>
      <c r="D59" s="80">
        <v>591768.20928960002</v>
      </c>
      <c r="E59" s="80">
        <v>26434.946750800002</v>
      </c>
      <c r="F59" s="80">
        <v>25118.415613199999</v>
      </c>
      <c r="G59" s="80">
        <v>0</v>
      </c>
      <c r="H59" s="80">
        <v>51553.362364000001</v>
      </c>
      <c r="I59" s="80">
        <v>10748.855727400001</v>
      </c>
      <c r="J59" s="80">
        <v>10202.163736799999</v>
      </c>
      <c r="K59" s="80">
        <v>0</v>
      </c>
      <c r="L59" s="80">
        <v>72504.381828199999</v>
      </c>
      <c r="M59" s="735">
        <f>(L59-B59)/B59</f>
        <v>-0.67065441702843498</v>
      </c>
      <c r="N59" s="1142"/>
    </row>
    <row r="60" spans="1:14" x14ac:dyDescent="0.2">
      <c r="A60" s="85" t="s">
        <v>686</v>
      </c>
      <c r="B60" s="83">
        <f t="shared" ref="B60:J60" si="35">B59/B71</f>
        <v>4.8499216678446148E-3</v>
      </c>
      <c r="C60" s="83">
        <f t="shared" si="35"/>
        <v>5.6080528513235963E-3</v>
      </c>
      <c r="D60" s="83">
        <f t="shared" si="35"/>
        <v>7.5193387303574919E-3</v>
      </c>
      <c r="E60" s="83">
        <f t="shared" si="35"/>
        <v>5.5537778984760793E-3</v>
      </c>
      <c r="F60" s="83">
        <f t="shared" si="35"/>
        <v>6.127555201288935E-3</v>
      </c>
      <c r="G60" s="83">
        <f t="shared" si="35"/>
        <v>0</v>
      </c>
      <c r="H60" s="83">
        <f t="shared" si="35"/>
        <v>3.4670023367709352E-3</v>
      </c>
      <c r="I60" s="83">
        <f t="shared" si="35"/>
        <v>1.7892739922926661E-3</v>
      </c>
      <c r="J60" s="83">
        <f t="shared" si="35"/>
        <v>1.6216642825701863E-3</v>
      </c>
      <c r="K60" s="1205">
        <v>0</v>
      </c>
      <c r="L60" s="83">
        <f>L59/L71</f>
        <v>2.3074556265811432E-3</v>
      </c>
      <c r="M60" s="735"/>
    </row>
    <row r="61" spans="1:14" x14ac:dyDescent="0.2">
      <c r="A61" s="87" t="s">
        <v>697</v>
      </c>
      <c r="B61" s="80">
        <v>244266.03992700003</v>
      </c>
      <c r="C61" s="80">
        <v>244266.03992700003</v>
      </c>
      <c r="D61" s="80">
        <v>248264.44381760003</v>
      </c>
      <c r="E61" s="80">
        <v>0</v>
      </c>
      <c r="F61" s="80">
        <v>0</v>
      </c>
      <c r="G61" s="80">
        <v>59497.705551199993</v>
      </c>
      <c r="H61" s="80">
        <v>59497.705551199993</v>
      </c>
      <c r="I61" s="80">
        <v>3945.159932</v>
      </c>
      <c r="J61" s="80">
        <v>0</v>
      </c>
      <c r="K61" s="80">
        <v>243675.73342840001</v>
      </c>
      <c r="L61" s="80">
        <v>307118.59891160001</v>
      </c>
      <c r="M61" s="735">
        <f>(L61-B61)/B61</f>
        <v>0.2573119005956937</v>
      </c>
      <c r="N61" s="1142"/>
    </row>
    <row r="62" spans="1:14" x14ac:dyDescent="0.2">
      <c r="A62" s="85" t="s">
        <v>686</v>
      </c>
      <c r="B62" s="83">
        <f t="shared" ref="B62:J62" si="36">B61/B71</f>
        <v>5.381277709055483E-3</v>
      </c>
      <c r="C62" s="83">
        <f t="shared" si="36"/>
        <v>3.8878325307746919E-3</v>
      </c>
      <c r="D62" s="83">
        <f t="shared" si="36"/>
        <v>3.1545872496418154E-3</v>
      </c>
      <c r="E62" s="83">
        <f t="shared" si="36"/>
        <v>0</v>
      </c>
      <c r="F62" s="83">
        <f t="shared" si="36"/>
        <v>0</v>
      </c>
      <c r="G62" s="83">
        <f t="shared" si="36"/>
        <v>9.8987086728599787E-3</v>
      </c>
      <c r="H62" s="83">
        <f t="shared" si="36"/>
        <v>4.0012653824993763E-3</v>
      </c>
      <c r="I62" s="83">
        <f t="shared" si="36"/>
        <v>6.5671846760103183E-4</v>
      </c>
      <c r="J62" s="83">
        <f t="shared" si="36"/>
        <v>0</v>
      </c>
      <c r="K62" s="83">
        <f>K61/K71</f>
        <v>5.7288112396431237E-2</v>
      </c>
      <c r="L62" s="83">
        <f>L61/L71</f>
        <v>9.774064976727519E-3</v>
      </c>
      <c r="M62" s="735"/>
    </row>
    <row r="63" spans="1:14" x14ac:dyDescent="0.2">
      <c r="A63" s="87" t="s">
        <v>1036</v>
      </c>
      <c r="B63" s="80">
        <v>1534582.7783356002</v>
      </c>
      <c r="C63" s="80">
        <v>2823243.3301996002</v>
      </c>
      <c r="D63" s="80">
        <v>4508919.3424688</v>
      </c>
      <c r="E63" s="80">
        <v>775553.10044519999</v>
      </c>
      <c r="F63" s="80">
        <v>297411.42636380001</v>
      </c>
      <c r="G63" s="80">
        <v>759494.07320499991</v>
      </c>
      <c r="H63" s="80">
        <v>1832458.6000139997</v>
      </c>
      <c r="I63" s="80">
        <v>1573796.8981070002</v>
      </c>
      <c r="J63" s="80">
        <v>968442.30206639995</v>
      </c>
      <c r="K63" s="80">
        <v>331281.26965219999</v>
      </c>
      <c r="L63" s="80">
        <v>4705979.0698395995</v>
      </c>
      <c r="M63" s="735">
        <f>(L63-B63)/B63</f>
        <v>2.066617934383232</v>
      </c>
    </row>
    <row r="64" spans="1:14" x14ac:dyDescent="0.2">
      <c r="A64" s="87" t="s">
        <v>686</v>
      </c>
      <c r="B64" s="83">
        <f t="shared" ref="B64:J64" si="37">B63/B71</f>
        <v>3.3807467056107106E-2</v>
      </c>
      <c r="C64" s="83">
        <f t="shared" si="37"/>
        <v>4.4935830067589395E-2</v>
      </c>
      <c r="D64" s="83">
        <f t="shared" si="37"/>
        <v>5.7292857763658056E-2</v>
      </c>
      <c r="E64" s="83">
        <f t="shared" si="37"/>
        <v>0.16293770927368334</v>
      </c>
      <c r="F64" s="83">
        <f t="shared" si="37"/>
        <v>7.255254314609598E-2</v>
      </c>
      <c r="G64" s="83">
        <f t="shared" si="37"/>
        <v>0.12635799145146118</v>
      </c>
      <c r="H64" s="83">
        <f t="shared" si="37"/>
        <v>0.12323421707060112</v>
      </c>
      <c r="I64" s="83">
        <f t="shared" si="37"/>
        <v>0.26197708205865616</v>
      </c>
      <c r="J64" s="83">
        <f t="shared" si="37"/>
        <v>0.15393678551994364</v>
      </c>
      <c r="K64" s="83">
        <f>K63/K71</f>
        <v>7.7884155076296022E-2</v>
      </c>
      <c r="L64" s="83">
        <f>L63/L71</f>
        <v>0.14976802242110862</v>
      </c>
      <c r="M64" s="735"/>
    </row>
    <row r="65" spans="1:14" x14ac:dyDescent="0.2">
      <c r="A65" s="87" t="s">
        <v>1037</v>
      </c>
      <c r="B65" s="80">
        <v>0</v>
      </c>
      <c r="C65" s="80">
        <v>1549.3299710000001</v>
      </c>
      <c r="D65" s="80">
        <v>1549.3299710000001</v>
      </c>
      <c r="E65" s="80">
        <v>0</v>
      </c>
      <c r="F65" s="80">
        <v>0</v>
      </c>
      <c r="G65" s="80">
        <v>0</v>
      </c>
      <c r="H65" s="80">
        <v>0</v>
      </c>
      <c r="I65" s="80">
        <v>0</v>
      </c>
      <c r="J65" s="80">
        <v>0</v>
      </c>
      <c r="K65" s="80">
        <v>0</v>
      </c>
      <c r="L65" s="80">
        <v>0</v>
      </c>
      <c r="M65" s="735" t="s">
        <v>966</v>
      </c>
      <c r="N65" s="1142"/>
    </row>
    <row r="66" spans="1:14" x14ac:dyDescent="0.2">
      <c r="A66" s="87" t="s">
        <v>686</v>
      </c>
      <c r="B66" s="1205">
        <f t="shared" ref="B66:J66" si="38">B65/B71</f>
        <v>0</v>
      </c>
      <c r="C66" s="1091">
        <f t="shared" si="38"/>
        <v>2.4659733559188865E-5</v>
      </c>
      <c r="D66" s="1091">
        <f t="shared" si="38"/>
        <v>1.9686655474496259E-5</v>
      </c>
      <c r="E66" s="1205">
        <f t="shared" si="38"/>
        <v>0</v>
      </c>
      <c r="F66" s="1205">
        <f t="shared" si="38"/>
        <v>0</v>
      </c>
      <c r="G66" s="1205">
        <f t="shared" si="38"/>
        <v>0</v>
      </c>
      <c r="H66" s="1205">
        <f t="shared" si="38"/>
        <v>0</v>
      </c>
      <c r="I66" s="1205">
        <f t="shared" si="38"/>
        <v>0</v>
      </c>
      <c r="J66" s="1205">
        <f t="shared" si="38"/>
        <v>0</v>
      </c>
      <c r="K66" s="1205">
        <v>0</v>
      </c>
      <c r="L66" s="1205">
        <v>0</v>
      </c>
      <c r="M66" s="735"/>
    </row>
    <row r="67" spans="1:14" x14ac:dyDescent="0.2">
      <c r="A67" s="87" t="s">
        <v>1314</v>
      </c>
      <c r="B67" s="80">
        <v>3645.8955876</v>
      </c>
      <c r="C67" s="80">
        <v>788160.73113959993</v>
      </c>
      <c r="D67" s="80">
        <v>819770.3606301999</v>
      </c>
      <c r="E67" s="80">
        <v>6959.1290580000004</v>
      </c>
      <c r="F67" s="80">
        <v>8999.7681816000004</v>
      </c>
      <c r="G67" s="80">
        <v>0</v>
      </c>
      <c r="H67" s="80">
        <v>15958.897239600001</v>
      </c>
      <c r="I67" s="80">
        <v>9957.3599720000002</v>
      </c>
      <c r="J67" s="80">
        <v>0</v>
      </c>
      <c r="K67" s="80">
        <v>0</v>
      </c>
      <c r="L67" s="80">
        <v>25916.257211600001</v>
      </c>
      <c r="M67" s="735">
        <f>(L67-B67)/B67</f>
        <v>6.10833774278764</v>
      </c>
    </row>
    <row r="68" spans="1:14" x14ac:dyDescent="0.2">
      <c r="A68" s="87" t="s">
        <v>686</v>
      </c>
      <c r="B68" s="1423">
        <f t="shared" ref="B68:J68" si="39">B67/B71</f>
        <v>8.0320525362260819E-5</v>
      </c>
      <c r="C68" s="612">
        <f t="shared" si="39"/>
        <v>1.2544670273933547E-2</v>
      </c>
      <c r="D68" s="612">
        <f t="shared" si="39"/>
        <v>1.041646192870963E-2</v>
      </c>
      <c r="E68" s="612">
        <f t="shared" si="39"/>
        <v>1.4620592021352722E-3</v>
      </c>
      <c r="F68" s="612">
        <f t="shared" si="39"/>
        <v>2.1954639647963153E-3</v>
      </c>
      <c r="G68" s="1205">
        <f t="shared" si="39"/>
        <v>0</v>
      </c>
      <c r="H68" s="612">
        <f t="shared" si="39"/>
        <v>1.0732478248716005E-3</v>
      </c>
      <c r="I68" s="612">
        <f t="shared" si="39"/>
        <v>1.6575201753224369E-3</v>
      </c>
      <c r="J68" s="1205">
        <f t="shared" si="39"/>
        <v>0</v>
      </c>
      <c r="K68" s="1205">
        <v>0</v>
      </c>
      <c r="L68" s="612">
        <f>L67/L71</f>
        <v>8.2478619932970139E-4</v>
      </c>
      <c r="M68" s="735"/>
    </row>
    <row r="69" spans="1:14" x14ac:dyDescent="0.2">
      <c r="A69" s="87" t="s">
        <v>2128</v>
      </c>
      <c r="B69" s="80">
        <v>0</v>
      </c>
      <c r="C69" s="80">
        <v>0</v>
      </c>
      <c r="D69" s="80">
        <v>0</v>
      </c>
      <c r="E69" s="80">
        <v>0</v>
      </c>
      <c r="F69" s="80">
        <v>0</v>
      </c>
      <c r="G69" s="80">
        <v>0</v>
      </c>
      <c r="H69" s="80">
        <v>0</v>
      </c>
      <c r="I69" s="80">
        <v>24913.980067200002</v>
      </c>
      <c r="J69" s="80">
        <v>78676.352708799997</v>
      </c>
      <c r="K69" s="80">
        <v>59240.703951799995</v>
      </c>
      <c r="L69" s="80">
        <v>162831.03672779998</v>
      </c>
      <c r="M69" s="735" t="s">
        <v>966</v>
      </c>
    </row>
    <row r="70" spans="1:14" x14ac:dyDescent="0.2">
      <c r="A70" s="87" t="s">
        <v>686</v>
      </c>
      <c r="B70" s="1205">
        <f t="shared" ref="B70:L70" si="40">B69/B71</f>
        <v>0</v>
      </c>
      <c r="C70" s="1205">
        <f t="shared" si="40"/>
        <v>0</v>
      </c>
      <c r="D70" s="1205">
        <f t="shared" si="40"/>
        <v>0</v>
      </c>
      <c r="E70" s="1205">
        <f t="shared" si="40"/>
        <v>0</v>
      </c>
      <c r="F70" s="1205">
        <f t="shared" si="40"/>
        <v>0</v>
      </c>
      <c r="G70" s="1205">
        <f t="shared" si="40"/>
        <v>0</v>
      </c>
      <c r="H70" s="1205">
        <f t="shared" si="40"/>
        <v>0</v>
      </c>
      <c r="I70" s="612">
        <f t="shared" si="40"/>
        <v>4.1472262452183486E-3</v>
      </c>
      <c r="J70" s="612">
        <f t="shared" si="40"/>
        <v>1.250584036507277E-2</v>
      </c>
      <c r="K70" s="612">
        <f t="shared" si="40"/>
        <v>1.3927476727721161E-2</v>
      </c>
      <c r="L70" s="612">
        <f t="shared" si="40"/>
        <v>5.1821059969849636E-3</v>
      </c>
      <c r="M70" s="735"/>
    </row>
    <row r="71" spans="1:14" x14ac:dyDescent="0.2">
      <c r="A71" s="87" t="s">
        <v>1</v>
      </c>
      <c r="B71" s="80">
        <v>45391829.437822007</v>
      </c>
      <c r="C71" s="80">
        <v>62828333.780706197</v>
      </c>
      <c r="D71" s="80">
        <v>78699501.446913213</v>
      </c>
      <c r="E71" s="80">
        <v>4759813.4520384008</v>
      </c>
      <c r="F71" s="80">
        <v>4099255.7044473994</v>
      </c>
      <c r="G71" s="80">
        <v>6010653.2596852006</v>
      </c>
      <c r="H71" s="80">
        <v>14869722.416170996</v>
      </c>
      <c r="I71" s="80">
        <v>6007383.8739628</v>
      </c>
      <c r="J71" s="80">
        <v>6291168.7989023989</v>
      </c>
      <c r="K71" s="80">
        <f>K35+K37+K39+K41+K43+K45+K47+K49+K51+K53+K55+K57+K59+K61+K63+K65+K67+K69</f>
        <v>4253513.0454669995</v>
      </c>
      <c r="L71" s="80">
        <f>L35+L37+L39+L41+L43+L45+L47+L49+L51+L53+L55+L57+L59+L61+L63+L65+L67+L69</f>
        <v>31421788.134503197</v>
      </c>
      <c r="M71" s="735">
        <f>(L71-B71)/B71</f>
        <v>-0.3077655489178962</v>
      </c>
      <c r="N71" s="1142"/>
    </row>
    <row r="72" spans="1:14" x14ac:dyDescent="0.2">
      <c r="A72" s="87" t="s">
        <v>686</v>
      </c>
      <c r="B72" s="734">
        <f t="shared" ref="B72:E72" si="41">B36+B38+B40+B42+B44+B46+B48+B50+B54+B56+B58+B60+B62+B64+B66+B68+B70+B52</f>
        <v>1</v>
      </c>
      <c r="C72" s="734">
        <f t="shared" si="41"/>
        <v>1</v>
      </c>
      <c r="D72" s="734">
        <f t="shared" si="41"/>
        <v>1</v>
      </c>
      <c r="E72" s="734">
        <f t="shared" si="41"/>
        <v>0.99999999999999989</v>
      </c>
      <c r="F72" s="734">
        <f>F36+F38+F40+F42+F44+F46+F48+F50+F54+F56+F58+F60+F62+F64+F66+F68+F70+F52</f>
        <v>0.99999999999999989</v>
      </c>
      <c r="G72" s="734">
        <f t="shared" ref="G72:J72" si="42">G36+G38+G40+G42+G44+G46+G48+G50+G54+G56+G58+G60+G62+G64+G66+G68+G70+G52</f>
        <v>1</v>
      </c>
      <c r="H72" s="734">
        <f t="shared" si="42"/>
        <v>1.0000000000000002</v>
      </c>
      <c r="I72" s="734">
        <f t="shared" si="42"/>
        <v>1</v>
      </c>
      <c r="J72" s="734">
        <f t="shared" si="42"/>
        <v>1.0000000000000002</v>
      </c>
      <c r="K72" s="734">
        <f t="shared" ref="K72:L72" si="43">K36+K38+K40+K42+K44+K46+K48+K50+K54+K56+K58+K60+K62+K64+K66+K68+K70+K52</f>
        <v>1</v>
      </c>
      <c r="L72" s="734">
        <f t="shared" si="43"/>
        <v>1.0000000000000002</v>
      </c>
      <c r="M72" s="83"/>
    </row>
    <row r="73" spans="1:14" ht="6" customHeight="1" x14ac:dyDescent="0.2">
      <c r="A73" s="103"/>
      <c r="B73" s="104"/>
      <c r="C73" s="104"/>
      <c r="D73" s="104"/>
      <c r="E73" s="104"/>
      <c r="F73" s="104"/>
      <c r="G73" s="104"/>
      <c r="H73" s="104"/>
      <c r="I73" s="104"/>
      <c r="J73" s="104"/>
      <c r="K73" s="104"/>
      <c r="L73" s="104"/>
      <c r="M73" s="104"/>
    </row>
    <row r="74" spans="1:14" s="91" customFormat="1" ht="13.5" customHeight="1" x14ac:dyDescent="0.2">
      <c r="A74" s="92" t="s">
        <v>937</v>
      </c>
      <c r="B74" s="105"/>
      <c r="C74" s="105"/>
      <c r="D74" s="105"/>
      <c r="E74" s="105"/>
      <c r="F74" s="105"/>
      <c r="G74" s="105"/>
      <c r="H74" s="1200"/>
      <c r="I74" s="105"/>
      <c r="J74" s="105"/>
      <c r="K74" s="105"/>
      <c r="L74" s="105"/>
      <c r="M74" s="105"/>
    </row>
    <row r="75" spans="1:14" x14ac:dyDescent="0.2">
      <c r="A75" s="92" t="s">
        <v>1033</v>
      </c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</row>
    <row r="76" spans="1:14" x14ac:dyDescent="0.2">
      <c r="B76" s="1385"/>
      <c r="C76" s="1385"/>
      <c r="D76" s="1385"/>
      <c r="E76" s="1385"/>
      <c r="F76" s="1385"/>
      <c r="G76" s="1385"/>
      <c r="H76" s="1385"/>
      <c r="I76" s="1385"/>
      <c r="J76" s="1385"/>
      <c r="K76" s="1385"/>
      <c r="L76" s="1385"/>
      <c r="M76" s="107"/>
    </row>
    <row r="77" spans="1:14" x14ac:dyDescent="0.2">
      <c r="B77" s="1195"/>
      <c r="C77" s="1195"/>
      <c r="D77" s="1195"/>
      <c r="E77" s="1195"/>
      <c r="F77" s="1195"/>
      <c r="G77" s="1195"/>
      <c r="H77" s="1195"/>
      <c r="I77" s="1195"/>
      <c r="J77" s="1195"/>
      <c r="K77" s="1195"/>
      <c r="L77" s="1195"/>
      <c r="M77" s="109"/>
    </row>
    <row r="78" spans="1:14" ht="15" x14ac:dyDescent="0.25"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</row>
    <row r="79" spans="1:14" ht="15" x14ac:dyDescent="0.25">
      <c r="B79" s="108"/>
      <c r="C79" s="108"/>
      <c r="D79" s="108"/>
      <c r="E79" s="108"/>
    </row>
    <row r="80" spans="1:14" ht="15" x14ac:dyDescent="0.25">
      <c r="B80" s="108"/>
      <c r="C80" s="108"/>
      <c r="D80" s="108"/>
      <c r="E80" s="108"/>
    </row>
    <row r="81" spans="2:5" ht="15" x14ac:dyDescent="0.25">
      <c r="B81" s="108"/>
      <c r="C81" s="108"/>
      <c r="D81" s="108"/>
      <c r="E81" s="108"/>
    </row>
    <row r="82" spans="2:5" ht="15" x14ac:dyDescent="0.25">
      <c r="B82" s="108"/>
      <c r="C82" s="108"/>
      <c r="D82" s="108"/>
      <c r="E82" s="108"/>
    </row>
    <row r="83" spans="2:5" ht="15" x14ac:dyDescent="0.25">
      <c r="B83" s="108"/>
      <c r="C83" s="108"/>
      <c r="D83" s="108"/>
      <c r="E83" s="108"/>
    </row>
    <row r="84" spans="2:5" ht="15" x14ac:dyDescent="0.25">
      <c r="B84" s="108"/>
      <c r="C84" s="108"/>
      <c r="D84" s="108"/>
      <c r="E84" s="108"/>
    </row>
    <row r="85" spans="2:5" ht="15" x14ac:dyDescent="0.25">
      <c r="B85" s="108"/>
      <c r="C85" s="108"/>
      <c r="D85" s="108"/>
      <c r="E85" s="108"/>
    </row>
    <row r="86" spans="2:5" ht="15" x14ac:dyDescent="0.25">
      <c r="B86" s="108"/>
      <c r="C86" s="108"/>
      <c r="D86" s="108"/>
      <c r="E86" s="108"/>
    </row>
    <row r="87" spans="2:5" ht="15" x14ac:dyDescent="0.25">
      <c r="B87" s="108"/>
      <c r="C87" s="108"/>
      <c r="D87" s="108"/>
      <c r="E87" s="108"/>
    </row>
    <row r="88" spans="2:5" ht="15" x14ac:dyDescent="0.25">
      <c r="B88" s="108"/>
      <c r="C88" s="108"/>
      <c r="D88" s="108"/>
      <c r="E88" s="108"/>
    </row>
    <row r="89" spans="2:5" ht="15" x14ac:dyDescent="0.25">
      <c r="B89" s="108"/>
      <c r="C89" s="108"/>
      <c r="D89" s="108"/>
      <c r="E89" s="108"/>
    </row>
  </sheetData>
  <mergeCells count="14">
    <mergeCell ref="A1:M1"/>
    <mergeCell ref="A2:M2"/>
    <mergeCell ref="A3:M3"/>
    <mergeCell ref="M5:M6"/>
    <mergeCell ref="A29:M29"/>
    <mergeCell ref="B5:D5"/>
    <mergeCell ref="E5:G5"/>
    <mergeCell ref="I5:K5"/>
    <mergeCell ref="M33:M34"/>
    <mergeCell ref="A30:M30"/>
    <mergeCell ref="A31:M31"/>
    <mergeCell ref="B33:D33"/>
    <mergeCell ref="E33:G33"/>
    <mergeCell ref="I33:K3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showGridLines="0" zoomScaleNormal="100" workbookViewId="0">
      <selection activeCell="E24" sqref="E24:G24"/>
    </sheetView>
  </sheetViews>
  <sheetFormatPr baseColWidth="10" defaultColWidth="13.7109375" defaultRowHeight="12.75" x14ac:dyDescent="0.2"/>
  <cols>
    <col min="1" max="1" width="51.42578125" style="133" customWidth="1"/>
    <col min="2" max="4" width="16.85546875" style="133" customWidth="1"/>
    <col min="5" max="7" width="13.7109375" style="1"/>
    <col min="8" max="8" width="17.28515625" style="1" customWidth="1"/>
    <col min="9" max="9" width="14.85546875" style="1" bestFit="1" customWidth="1"/>
    <col min="10" max="13" width="18.7109375" style="1" customWidth="1"/>
    <col min="14" max="16384" width="13.7109375" style="1"/>
  </cols>
  <sheetData>
    <row r="1" spans="1:14" ht="20.25" customHeight="1" x14ac:dyDescent="0.25">
      <c r="A1" s="1935" t="s">
        <v>1038</v>
      </c>
      <c r="B1" s="1935"/>
      <c r="C1" s="1935"/>
      <c r="D1" s="1935"/>
      <c r="E1" s="1935"/>
      <c r="F1" s="1935"/>
      <c r="G1" s="1935"/>
      <c r="H1" s="1935"/>
      <c r="I1" s="1935"/>
      <c r="J1" s="1935"/>
      <c r="K1" s="1935"/>
      <c r="L1" s="1935"/>
      <c r="M1" s="1935"/>
    </row>
    <row r="2" spans="1:14" ht="15.75" x14ac:dyDescent="0.25">
      <c r="A2" s="1930" t="s">
        <v>2414</v>
      </c>
      <c r="B2" s="1930"/>
      <c r="C2" s="1930"/>
      <c r="D2" s="1930"/>
      <c r="E2" s="1930"/>
      <c r="F2" s="1930"/>
      <c r="G2" s="1930"/>
      <c r="H2" s="1930"/>
      <c r="I2" s="1930"/>
      <c r="J2" s="1930"/>
      <c r="K2" s="1930"/>
      <c r="L2" s="1930"/>
      <c r="M2" s="1930"/>
      <c r="N2" s="97">
        <v>1000</v>
      </c>
    </row>
    <row r="3" spans="1:14" ht="15.75" x14ac:dyDescent="0.25">
      <c r="A3" s="1931" t="s">
        <v>1000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</row>
    <row r="4" spans="1:14" ht="7.5" customHeight="1" x14ac:dyDescent="0.2">
      <c r="A4" s="110"/>
      <c r="B4" s="110"/>
      <c r="C4" s="110"/>
      <c r="D4" s="110"/>
      <c r="E4" s="111"/>
      <c r="F4" s="111"/>
      <c r="G4" s="111"/>
      <c r="H4" s="111"/>
      <c r="I4" s="111"/>
      <c r="J4" s="111"/>
      <c r="K4" s="111"/>
      <c r="L4" s="111"/>
      <c r="M4" s="111"/>
    </row>
    <row r="5" spans="1:14" ht="12.75" customHeight="1" x14ac:dyDescent="0.2">
      <c r="A5" s="112"/>
      <c r="B5" s="1932" t="s">
        <v>683</v>
      </c>
      <c r="C5" s="1932"/>
      <c r="D5" s="1932"/>
      <c r="E5" s="1933" t="s">
        <v>1027</v>
      </c>
      <c r="F5" s="1933"/>
      <c r="G5" s="1933"/>
      <c r="H5" s="1418" t="s">
        <v>683</v>
      </c>
      <c r="I5" s="1934" t="s">
        <v>1027</v>
      </c>
      <c r="J5" s="1934"/>
      <c r="K5" s="1934"/>
      <c r="L5" s="1625" t="s">
        <v>683</v>
      </c>
      <c r="M5" s="1929" t="s">
        <v>1039</v>
      </c>
    </row>
    <row r="6" spans="1:14" ht="16.5" customHeight="1" x14ac:dyDescent="0.2">
      <c r="A6" s="112"/>
      <c r="B6" s="1420" t="s">
        <v>1681</v>
      </c>
      <c r="C6" s="1421" t="s">
        <v>2027</v>
      </c>
      <c r="D6" s="1421" t="s">
        <v>2073</v>
      </c>
      <c r="E6" s="1421" t="s">
        <v>2113</v>
      </c>
      <c r="F6" s="1420" t="s">
        <v>2321</v>
      </c>
      <c r="G6" s="1420" t="s">
        <v>2322</v>
      </c>
      <c r="H6" s="1420" t="s">
        <v>2323</v>
      </c>
      <c r="I6" s="1421" t="s">
        <v>2324</v>
      </c>
      <c r="J6" s="1420" t="s">
        <v>2325</v>
      </c>
      <c r="K6" s="1420" t="s">
        <v>2442</v>
      </c>
      <c r="L6" s="1420" t="s">
        <v>2443</v>
      </c>
      <c r="M6" s="1929"/>
    </row>
    <row r="7" spans="1:14" x14ac:dyDescent="0.2">
      <c r="A7" s="85" t="s">
        <v>701</v>
      </c>
      <c r="B7" s="657">
        <v>10384951.1750376</v>
      </c>
      <c r="C7" s="657">
        <v>15628988.154550401</v>
      </c>
      <c r="D7" s="657">
        <v>19951617.549404804</v>
      </c>
      <c r="E7" s="657">
        <v>1519289.4881682002</v>
      </c>
      <c r="F7" s="657">
        <v>1473111.5789291996</v>
      </c>
      <c r="G7" s="657">
        <v>2127457.6202558</v>
      </c>
      <c r="H7" s="657">
        <v>5119858.6873531993</v>
      </c>
      <c r="I7" s="657">
        <v>1691190.0196953998</v>
      </c>
      <c r="J7" s="657">
        <v>1193036.4989087998</v>
      </c>
      <c r="K7" s="657">
        <v>1462608.0365960002</v>
      </c>
      <c r="L7" s="657">
        <v>9466693.242553398</v>
      </c>
      <c r="M7" s="736">
        <f>(L7-B7)/B7</f>
        <v>-8.8421978785170108E-2</v>
      </c>
    </row>
    <row r="8" spans="1:14" x14ac:dyDescent="0.2">
      <c r="A8" s="85" t="s">
        <v>686</v>
      </c>
      <c r="B8" s="1206">
        <f t="shared" ref="B8:J8" si="0">B7/B13</f>
        <v>0.28850043356699034</v>
      </c>
      <c r="C8" s="1206">
        <f t="shared" si="0"/>
        <v>0.33116945048608409</v>
      </c>
      <c r="D8" s="1206">
        <f t="shared" si="0"/>
        <v>0.34609721807929728</v>
      </c>
      <c r="E8" s="1206">
        <f t="shared" si="0"/>
        <v>0.47643917544038894</v>
      </c>
      <c r="F8" s="1206">
        <f t="shared" si="0"/>
        <v>0.49643100823922753</v>
      </c>
      <c r="G8" s="1206">
        <f t="shared" si="0"/>
        <v>0.52054031392815425</v>
      </c>
      <c r="H8" s="1206">
        <f t="shared" si="0"/>
        <v>0.49982683565272745</v>
      </c>
      <c r="I8" s="1206">
        <f t="shared" si="0"/>
        <v>0.47963681625244536</v>
      </c>
      <c r="J8" s="1206">
        <f t="shared" si="0"/>
        <v>0.37593182864032548</v>
      </c>
      <c r="K8" s="1206">
        <f>K7/K13</f>
        <v>0.44048460051439636</v>
      </c>
      <c r="L8" s="1206">
        <f>L7/L13</f>
        <v>0.4671855134446769</v>
      </c>
      <c r="M8" s="736"/>
    </row>
    <row r="9" spans="1:14" x14ac:dyDescent="0.2">
      <c r="A9" s="85" t="s">
        <v>702</v>
      </c>
      <c r="B9" s="657">
        <v>1839263.8765592</v>
      </c>
      <c r="C9" s="657">
        <v>2236172.1166736004</v>
      </c>
      <c r="D9" s="657">
        <v>3510876.5389684006</v>
      </c>
      <c r="E9" s="657">
        <v>317749.06805180002</v>
      </c>
      <c r="F9" s="657">
        <v>56857.235847999997</v>
      </c>
      <c r="G9" s="657">
        <v>644881.06951659988</v>
      </c>
      <c r="H9" s="657">
        <v>1019487.3734163998</v>
      </c>
      <c r="I9" s="657">
        <v>242025.22325939997</v>
      </c>
      <c r="J9" s="657">
        <v>121869.64463520001</v>
      </c>
      <c r="K9" s="657">
        <v>437322.33543879999</v>
      </c>
      <c r="L9" s="657">
        <v>1820704.5767497998</v>
      </c>
      <c r="M9" s="736">
        <f t="shared" ref="M9:M11" si="1">(L9-B9)/B9</f>
        <v>-1.0090612905484778E-2</v>
      </c>
    </row>
    <row r="10" spans="1:14" x14ac:dyDescent="0.2">
      <c r="A10" s="85" t="s">
        <v>686</v>
      </c>
      <c r="B10" s="1206">
        <f t="shared" ref="B10:L10" si="2">B9/B13</f>
        <v>5.1095899912067845E-2</v>
      </c>
      <c r="C10" s="1206">
        <f t="shared" si="2"/>
        <v>4.7383226844118317E-2</v>
      </c>
      <c r="D10" s="1206">
        <f t="shared" si="2"/>
        <v>6.0902560915071471E-2</v>
      </c>
      <c r="E10" s="1206">
        <f t="shared" si="2"/>
        <v>9.9644014625599436E-2</v>
      </c>
      <c r="F10" s="1206">
        <f t="shared" si="2"/>
        <v>1.9160595382893782E-2</v>
      </c>
      <c r="G10" s="1206">
        <f t="shared" si="2"/>
        <v>0.15778767632143603</v>
      </c>
      <c r="H10" s="1206">
        <f t="shared" si="2"/>
        <v>9.9527580536809573E-2</v>
      </c>
      <c r="I10" s="1206">
        <f t="shared" si="2"/>
        <v>6.8640546706770306E-2</v>
      </c>
      <c r="J10" s="1206">
        <f t="shared" si="2"/>
        <v>3.8401740772693337E-2</v>
      </c>
      <c r="K10" s="1206">
        <f t="shared" si="2"/>
        <v>0.13170565825011374</v>
      </c>
      <c r="L10" s="1206">
        <f t="shared" si="2"/>
        <v>8.9852579007883737E-2</v>
      </c>
      <c r="M10" s="736"/>
    </row>
    <row r="11" spans="1:14" x14ac:dyDescent="0.2">
      <c r="A11" s="85" t="s">
        <v>703</v>
      </c>
      <c r="B11" s="657">
        <v>23772095.4101904</v>
      </c>
      <c r="C11" s="657">
        <v>29328166.684539799</v>
      </c>
      <c r="D11" s="657">
        <v>34184942.837379597</v>
      </c>
      <c r="E11" s="657">
        <v>1351803.9371871999</v>
      </c>
      <c r="F11" s="657">
        <v>1437435.6270889996</v>
      </c>
      <c r="G11" s="657">
        <v>1314679.2862251999</v>
      </c>
      <c r="H11" s="657">
        <v>4103918.8505013995</v>
      </c>
      <c r="I11" s="657">
        <v>1592765.1705363998</v>
      </c>
      <c r="J11" s="657">
        <v>1858638.6537236003</v>
      </c>
      <c r="K11" s="657">
        <v>1420521.7729164003</v>
      </c>
      <c r="L11" s="657">
        <v>8975844.4476778004</v>
      </c>
      <c r="M11" s="736">
        <f t="shared" si="1"/>
        <v>-0.62242098170992033</v>
      </c>
    </row>
    <row r="12" spans="1:14" x14ac:dyDescent="0.2">
      <c r="A12" s="85" t="s">
        <v>686</v>
      </c>
      <c r="B12" s="1206">
        <f t="shared" ref="B12:L12" si="3">B11/B13</f>
        <v>0.66040366652094151</v>
      </c>
      <c r="C12" s="1206">
        <f t="shared" si="3"/>
        <v>0.62144732266979741</v>
      </c>
      <c r="D12" s="1206">
        <f t="shared" si="3"/>
        <v>0.59300022100563121</v>
      </c>
      <c r="E12" s="1206">
        <f t="shared" si="3"/>
        <v>0.42391680993401171</v>
      </c>
      <c r="F12" s="1206">
        <f t="shared" si="3"/>
        <v>0.48440839637787864</v>
      </c>
      <c r="G12" s="1206">
        <f t="shared" si="3"/>
        <v>0.32167200975040977</v>
      </c>
      <c r="H12" s="1206">
        <f t="shared" si="3"/>
        <v>0.400645583810463</v>
      </c>
      <c r="I12" s="1206">
        <f t="shared" si="3"/>
        <v>0.4517226370407843</v>
      </c>
      <c r="J12" s="1206">
        <f t="shared" si="3"/>
        <v>0.5856664305869812</v>
      </c>
      <c r="K12" s="1206">
        <f>K11/K13</f>
        <v>0.42780974123548987</v>
      </c>
      <c r="L12" s="1206">
        <f t="shared" si="3"/>
        <v>0.44296190754743919</v>
      </c>
      <c r="M12" s="736"/>
    </row>
    <row r="13" spans="1:14" x14ac:dyDescent="0.2">
      <c r="A13" s="85" t="s">
        <v>1</v>
      </c>
      <c r="B13" s="657">
        <v>35996310.461787209</v>
      </c>
      <c r="C13" s="657">
        <v>47193326.955763809</v>
      </c>
      <c r="D13" s="657">
        <v>57647436.925752804</v>
      </c>
      <c r="E13" s="657">
        <v>3188842.4934072001</v>
      </c>
      <c r="F13" s="657">
        <v>2967404.4418661995</v>
      </c>
      <c r="G13" s="657">
        <v>4087017.9759975998</v>
      </c>
      <c r="H13" s="657">
        <v>10243264.911270998</v>
      </c>
      <c r="I13" s="657">
        <v>3525980.4134911997</v>
      </c>
      <c r="J13" s="657">
        <v>3173544.7972676</v>
      </c>
      <c r="K13" s="657">
        <v>3320452.1449512006</v>
      </c>
      <c r="L13" s="657">
        <v>20263242.266981002</v>
      </c>
      <c r="M13" s="736">
        <f>(L13-B13)/B13</f>
        <v>-0.43707446660423832</v>
      </c>
      <c r="N13" s="113"/>
    </row>
    <row r="14" spans="1:14" x14ac:dyDescent="0.2">
      <c r="A14" s="87" t="s">
        <v>686</v>
      </c>
      <c r="B14" s="1206">
        <f t="shared" ref="B14:J14" si="4">B8+B10+B12</f>
        <v>0.99999999999999978</v>
      </c>
      <c r="C14" s="1206">
        <f t="shared" si="4"/>
        <v>0.99999999999999978</v>
      </c>
      <c r="D14" s="1206">
        <f t="shared" si="4"/>
        <v>1</v>
      </c>
      <c r="E14" s="1206">
        <f t="shared" si="4"/>
        <v>1</v>
      </c>
      <c r="F14" s="1206">
        <f t="shared" si="4"/>
        <v>1</v>
      </c>
      <c r="G14" s="1206">
        <f t="shared" si="4"/>
        <v>1</v>
      </c>
      <c r="H14" s="1206">
        <f t="shared" si="4"/>
        <v>1</v>
      </c>
      <c r="I14" s="1206">
        <f t="shared" si="4"/>
        <v>1</v>
      </c>
      <c r="J14" s="1206">
        <f t="shared" si="4"/>
        <v>1</v>
      </c>
      <c r="K14" s="1206">
        <f>K8+K10+K12</f>
        <v>1</v>
      </c>
      <c r="L14" s="1206">
        <f t="shared" ref="L14" si="5">L8+L10+L12</f>
        <v>0.99999999999999978</v>
      </c>
      <c r="M14" s="611"/>
    </row>
    <row r="15" spans="1:14" ht="3.75" customHeight="1" x14ac:dyDescent="0.2">
      <c r="A15" s="103"/>
      <c r="B15" s="103"/>
      <c r="C15" s="103"/>
      <c r="D15" s="103"/>
      <c r="E15" s="114"/>
      <c r="F15" s="114"/>
      <c r="G15" s="114"/>
      <c r="H15" s="114"/>
      <c r="I15" s="114"/>
      <c r="J15" s="114"/>
      <c r="K15" s="114"/>
      <c r="L15" s="114"/>
      <c r="M15" s="114"/>
    </row>
    <row r="16" spans="1:14" ht="15" customHeight="1" x14ac:dyDescent="0.2">
      <c r="A16" s="92" t="s">
        <v>937</v>
      </c>
      <c r="B16" s="1334"/>
      <c r="C16" s="1334"/>
      <c r="D16" s="1334"/>
      <c r="E16" s="1334"/>
      <c r="F16" s="1334"/>
      <c r="G16" s="1334"/>
      <c r="H16" s="1334"/>
      <c r="I16" s="1334"/>
      <c r="J16" s="1334"/>
      <c r="K16" s="1334"/>
      <c r="L16" s="1334"/>
      <c r="M16" s="115"/>
    </row>
    <row r="17" spans="1:14" x14ac:dyDescent="0.2">
      <c r="A17" s="92" t="s">
        <v>1040</v>
      </c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116"/>
    </row>
    <row r="18" spans="1:14" x14ac:dyDescent="0.2">
      <c r="A18" s="92" t="s">
        <v>1320</v>
      </c>
      <c r="B18" s="92"/>
      <c r="C18" s="92"/>
      <c r="D18" s="92"/>
      <c r="E18" s="116"/>
      <c r="F18" s="116"/>
      <c r="G18" s="116"/>
      <c r="H18" s="116"/>
      <c r="I18" s="116"/>
      <c r="J18" s="116"/>
      <c r="K18" s="116"/>
      <c r="L18" s="116"/>
      <c r="M18" s="116"/>
    </row>
    <row r="19" spans="1:14" x14ac:dyDescent="0.2">
      <c r="A19" s="92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</row>
    <row r="20" spans="1:14" ht="15.75" x14ac:dyDescent="0.25">
      <c r="A20" s="1935" t="s">
        <v>1041</v>
      </c>
      <c r="B20" s="1935"/>
      <c r="C20" s="1935"/>
      <c r="D20" s="1935"/>
      <c r="E20" s="1935"/>
      <c r="F20" s="1935"/>
      <c r="G20" s="1935"/>
      <c r="H20" s="1935"/>
      <c r="I20" s="1935"/>
      <c r="J20" s="1935"/>
      <c r="K20" s="1935"/>
      <c r="L20" s="1935"/>
      <c r="M20" s="1935"/>
    </row>
    <row r="21" spans="1:14" ht="15.75" x14ac:dyDescent="0.25">
      <c r="A21" s="1930" t="s">
        <v>2414</v>
      </c>
      <c r="B21" s="1930"/>
      <c r="C21" s="1930"/>
      <c r="D21" s="1930"/>
      <c r="E21" s="1930"/>
      <c r="F21" s="1930"/>
      <c r="G21" s="1930"/>
      <c r="H21" s="1930"/>
      <c r="I21" s="1930"/>
      <c r="J21" s="1930"/>
      <c r="K21" s="1930"/>
      <c r="L21" s="1930"/>
      <c r="M21" s="1930"/>
    </row>
    <row r="22" spans="1:14" ht="15.75" x14ac:dyDescent="0.25">
      <c r="A22" s="1931" t="s">
        <v>1000</v>
      </c>
      <c r="B22" s="1931"/>
      <c r="C22" s="1931"/>
      <c r="D22" s="1931"/>
      <c r="E22" s="1931"/>
      <c r="F22" s="1931"/>
      <c r="G22" s="1931"/>
      <c r="H22" s="1931"/>
      <c r="I22" s="1931"/>
      <c r="J22" s="1931"/>
      <c r="K22" s="1931"/>
      <c r="L22" s="1931"/>
      <c r="M22" s="1931"/>
    </row>
    <row r="23" spans="1:14" ht="3.75" customHeight="1" x14ac:dyDescent="0.2">
      <c r="A23" s="117"/>
      <c r="B23" s="117"/>
      <c r="C23" s="117"/>
      <c r="D23" s="117"/>
      <c r="E23" s="99"/>
      <c r="F23" s="99"/>
      <c r="G23" s="99"/>
      <c r="H23" s="99"/>
      <c r="I23" s="99"/>
      <c r="J23" s="99"/>
      <c r="K23" s="99"/>
      <c r="L23" s="99"/>
      <c r="M23" s="99"/>
    </row>
    <row r="24" spans="1:14" ht="18.75" customHeight="1" x14ac:dyDescent="0.2">
      <c r="A24" s="112"/>
      <c r="B24" s="1932" t="s">
        <v>683</v>
      </c>
      <c r="C24" s="1932"/>
      <c r="D24" s="1932"/>
      <c r="E24" s="1933" t="s">
        <v>1027</v>
      </c>
      <c r="F24" s="1933"/>
      <c r="G24" s="1933"/>
      <c r="H24" s="1418" t="s">
        <v>683</v>
      </c>
      <c r="I24" s="1934" t="s">
        <v>1027</v>
      </c>
      <c r="J24" s="1934"/>
      <c r="K24" s="1934"/>
      <c r="L24" s="1625" t="s">
        <v>683</v>
      </c>
      <c r="M24" s="1929" t="s">
        <v>1039</v>
      </c>
    </row>
    <row r="25" spans="1:14" ht="18" customHeight="1" x14ac:dyDescent="0.2">
      <c r="A25" s="101" t="s">
        <v>929</v>
      </c>
      <c r="B25" s="1420" t="s">
        <v>1681</v>
      </c>
      <c r="C25" s="1421" t="s">
        <v>2027</v>
      </c>
      <c r="D25" s="1421" t="s">
        <v>2073</v>
      </c>
      <c r="E25" s="1421" t="s">
        <v>2113</v>
      </c>
      <c r="F25" s="1420" t="s">
        <v>2321</v>
      </c>
      <c r="G25" s="1420" t="s">
        <v>2322</v>
      </c>
      <c r="H25" s="1420" t="s">
        <v>2323</v>
      </c>
      <c r="I25" s="1421" t="s">
        <v>2324</v>
      </c>
      <c r="J25" s="1420" t="s">
        <v>2325</v>
      </c>
      <c r="K25" s="1420" t="s">
        <v>2442</v>
      </c>
      <c r="L25" s="1420" t="s">
        <v>2443</v>
      </c>
      <c r="M25" s="1929"/>
    </row>
    <row r="26" spans="1:14" x14ac:dyDescent="0.2">
      <c r="A26" s="102" t="s">
        <v>688</v>
      </c>
      <c r="B26" s="1428">
        <v>9.6600462000000018</v>
      </c>
      <c r="C26" s="1428">
        <v>9.6600462000000018</v>
      </c>
      <c r="D26" s="1428">
        <v>9.6600462000000018</v>
      </c>
      <c r="E26" s="1428">
        <v>0</v>
      </c>
      <c r="F26" s="1428">
        <v>0</v>
      </c>
      <c r="G26" s="1428">
        <v>0</v>
      </c>
      <c r="H26" s="1428">
        <v>0</v>
      </c>
      <c r="I26" s="1428">
        <v>0</v>
      </c>
      <c r="J26" s="1428">
        <v>0</v>
      </c>
      <c r="K26" s="1428">
        <v>0</v>
      </c>
      <c r="L26" s="1428">
        <v>0</v>
      </c>
      <c r="M26" s="1440" t="s">
        <v>966</v>
      </c>
      <c r="N26" s="119"/>
    </row>
    <row r="27" spans="1:14" x14ac:dyDescent="0.2">
      <c r="A27" s="659" t="s">
        <v>686</v>
      </c>
      <c r="B27" s="1430">
        <f>B26/B62</f>
        <v>2.6836212034160745E-7</v>
      </c>
      <c r="C27" s="1430">
        <f t="shared" ref="C27:K27" si="6">C26/C62</f>
        <v>2.0469093456909178E-7</v>
      </c>
      <c r="D27" s="1430">
        <f t="shared" si="6"/>
        <v>1.675711309150082E-7</v>
      </c>
      <c r="E27" s="1431">
        <f t="shared" si="6"/>
        <v>0</v>
      </c>
      <c r="F27" s="1431">
        <f t="shared" si="6"/>
        <v>0</v>
      </c>
      <c r="G27" s="1431">
        <f t="shared" si="6"/>
        <v>0</v>
      </c>
      <c r="H27" s="1431">
        <f t="shared" si="6"/>
        <v>0</v>
      </c>
      <c r="I27" s="1431">
        <f t="shared" si="6"/>
        <v>0</v>
      </c>
      <c r="J27" s="1431">
        <f t="shared" si="6"/>
        <v>0</v>
      </c>
      <c r="K27" s="1431">
        <f t="shared" si="6"/>
        <v>0</v>
      </c>
      <c r="L27" s="1431">
        <v>0</v>
      </c>
      <c r="M27" s="1441"/>
      <c r="N27" s="119"/>
    </row>
    <row r="28" spans="1:14" x14ac:dyDescent="0.2">
      <c r="A28" s="102" t="s">
        <v>689</v>
      </c>
      <c r="B28" s="1428">
        <v>45775.471935200003</v>
      </c>
      <c r="C28" s="1428">
        <v>51710.245967800009</v>
      </c>
      <c r="D28" s="1428">
        <v>65307.198628000006</v>
      </c>
      <c r="E28" s="1428">
        <v>378.79458820000002</v>
      </c>
      <c r="F28" s="1428">
        <v>159.1990596</v>
      </c>
      <c r="G28" s="1428">
        <v>636.47999240000001</v>
      </c>
      <c r="H28" s="1428">
        <v>1174.4736401999999</v>
      </c>
      <c r="I28" s="1428">
        <v>2528.0388994000004</v>
      </c>
      <c r="J28" s="1428">
        <v>0</v>
      </c>
      <c r="K28" s="1428">
        <v>0</v>
      </c>
      <c r="L28" s="1428">
        <v>3702.5125396000003</v>
      </c>
      <c r="M28" s="1440">
        <f>(L28-B28)/B28</f>
        <v>-0.91911579754237605</v>
      </c>
      <c r="N28" s="119"/>
    </row>
    <row r="29" spans="1:14" x14ac:dyDescent="0.2">
      <c r="A29" s="659" t="s">
        <v>686</v>
      </c>
      <c r="B29" s="1432">
        <f t="shared" ref="B29:I29" si="7">B28/B62</f>
        <v>1.2716712170763754E-3</v>
      </c>
      <c r="C29" s="1432">
        <f t="shared" si="7"/>
        <v>1.0957109681262798E-3</v>
      </c>
      <c r="D29" s="1432">
        <f t="shared" si="7"/>
        <v>1.1328725457839975E-3</v>
      </c>
      <c r="E29" s="1433">
        <f t="shared" si="7"/>
        <v>1.1878748761757352E-4</v>
      </c>
      <c r="F29" s="1433">
        <f t="shared" si="7"/>
        <v>5.3649262417319754E-5</v>
      </c>
      <c r="G29" s="1433">
        <f t="shared" si="7"/>
        <v>1.5573212453136857E-4</v>
      </c>
      <c r="H29" s="1433">
        <f t="shared" si="7"/>
        <v>1.1465813394200985E-4</v>
      </c>
      <c r="I29" s="1432">
        <f t="shared" si="7"/>
        <v>7.169747426069501E-4</v>
      </c>
      <c r="J29" s="1434">
        <f>J28/J62</f>
        <v>0</v>
      </c>
      <c r="K29" s="1434">
        <f t="shared" ref="K29:L29" si="8">K28/K62</f>
        <v>0</v>
      </c>
      <c r="L29" s="1433">
        <f t="shared" si="8"/>
        <v>1.8272063724141785E-4</v>
      </c>
      <c r="M29" s="1440"/>
      <c r="N29" s="121"/>
    </row>
    <row r="30" spans="1:14" x14ac:dyDescent="0.2">
      <c r="A30" s="102" t="s">
        <v>690</v>
      </c>
      <c r="B30" s="1428">
        <v>500501.24986820004</v>
      </c>
      <c r="C30" s="1428">
        <v>658781.13443240011</v>
      </c>
      <c r="D30" s="1428">
        <v>1616638.8527323999</v>
      </c>
      <c r="E30" s="1428">
        <v>164845.01082560001</v>
      </c>
      <c r="F30" s="1428">
        <v>53808.124314000001</v>
      </c>
      <c r="G30" s="1428">
        <v>323261.34929619997</v>
      </c>
      <c r="H30" s="1428">
        <v>541914.4844358</v>
      </c>
      <c r="I30" s="1428">
        <v>256193.98092959999</v>
      </c>
      <c r="J30" s="1428">
        <v>156702.852404</v>
      </c>
      <c r="K30" s="1428">
        <v>72073.043344399994</v>
      </c>
      <c r="L30" s="1428">
        <v>1026884.3611138</v>
      </c>
      <c r="M30" s="1440">
        <f>(L30-B30)/B30</f>
        <v>1.0517118816071198</v>
      </c>
      <c r="N30" s="119"/>
    </row>
    <row r="31" spans="1:14" x14ac:dyDescent="0.2">
      <c r="A31" s="659" t="s">
        <v>686</v>
      </c>
      <c r="B31" s="1432">
        <f t="shared" ref="B31:I31" si="9">B30/B62</f>
        <v>1.390423750232735E-2</v>
      </c>
      <c r="C31" s="1432">
        <f t="shared" si="9"/>
        <v>1.3959200949106685E-2</v>
      </c>
      <c r="D31" s="1432">
        <f t="shared" si="9"/>
        <v>2.804355126515954E-2</v>
      </c>
      <c r="E31" s="1432">
        <f t="shared" si="9"/>
        <v>5.1694309507732114E-2</v>
      </c>
      <c r="F31" s="1432">
        <f t="shared" si="9"/>
        <v>1.8133060514043071E-2</v>
      </c>
      <c r="G31" s="1432">
        <f t="shared" si="9"/>
        <v>7.9094672740531599E-2</v>
      </c>
      <c r="H31" s="1432">
        <f t="shared" si="9"/>
        <v>5.2904468363354912E-2</v>
      </c>
      <c r="I31" s="1432">
        <f t="shared" si="9"/>
        <v>7.2658934788560878E-2</v>
      </c>
      <c r="J31" s="1432">
        <f>J30/J62</f>
        <v>4.9377860535928159E-2</v>
      </c>
      <c r="K31" s="1432">
        <f t="shared" ref="K31:L31" si="10">K30/K62</f>
        <v>2.1705791921738191E-2</v>
      </c>
      <c r="L31" s="1432">
        <f t="shared" si="10"/>
        <v>5.0677199018002689E-2</v>
      </c>
      <c r="M31" s="1440"/>
      <c r="N31" s="119"/>
    </row>
    <row r="32" spans="1:14" x14ac:dyDescent="0.2">
      <c r="A32" s="102" t="s">
        <v>691</v>
      </c>
      <c r="B32" s="1428">
        <v>1567220.8293910001</v>
      </c>
      <c r="C32" s="1428">
        <v>2065859.1519342002</v>
      </c>
      <c r="D32" s="1428">
        <v>2425579.0426252</v>
      </c>
      <c r="E32" s="1428">
        <v>243283.55031540003</v>
      </c>
      <c r="F32" s="1428">
        <v>77520.625322000007</v>
      </c>
      <c r="G32" s="1428">
        <v>471938.93109300005</v>
      </c>
      <c r="H32" s="1428">
        <v>792743.10673040012</v>
      </c>
      <c r="I32" s="1428">
        <v>112042.90688359999</v>
      </c>
      <c r="J32" s="1428">
        <v>100950.982076</v>
      </c>
      <c r="K32" s="1428">
        <v>51868.361970600003</v>
      </c>
      <c r="L32" s="1428">
        <v>1057605.3576606</v>
      </c>
      <c r="M32" s="1440">
        <f>(L32-B32)/B32</f>
        <v>-0.32517145138278281</v>
      </c>
      <c r="N32" s="119"/>
    </row>
    <row r="33" spans="1:14" x14ac:dyDescent="0.2">
      <c r="A33" s="659" t="s">
        <v>686</v>
      </c>
      <c r="B33" s="1432">
        <f t="shared" ref="B33:L33" si="11">B32/B62</f>
        <v>4.3538374052383033E-2</v>
      </c>
      <c r="C33" s="1432">
        <f t="shared" si="11"/>
        <v>4.3774391109798493E-2</v>
      </c>
      <c r="D33" s="1432">
        <f t="shared" si="11"/>
        <v>4.2076095174001085E-2</v>
      </c>
      <c r="E33" s="1432">
        <f t="shared" si="11"/>
        <v>7.6292118791811983E-2</v>
      </c>
      <c r="F33" s="1432">
        <f t="shared" si="11"/>
        <v>2.6124051116283735E-2</v>
      </c>
      <c r="G33" s="1432">
        <f t="shared" si="11"/>
        <v>0.11547268298417615</v>
      </c>
      <c r="H33" s="1432">
        <f t="shared" si="11"/>
        <v>7.7391643543077662E-2</v>
      </c>
      <c r="I33" s="1432">
        <f t="shared" si="11"/>
        <v>3.1776383798077394E-2</v>
      </c>
      <c r="J33" s="1432">
        <f t="shared" si="11"/>
        <v>3.181016450844433E-2</v>
      </c>
      <c r="K33" s="1432">
        <f t="shared" si="11"/>
        <v>1.5620873214350243E-2</v>
      </c>
      <c r="L33" s="1432">
        <f t="shared" si="11"/>
        <v>5.2193293833532772E-2</v>
      </c>
      <c r="M33" s="1440"/>
      <c r="N33" s="119"/>
    </row>
    <row r="34" spans="1:14" x14ac:dyDescent="0.2">
      <c r="A34" s="102" t="s">
        <v>692</v>
      </c>
      <c r="B34" s="1428">
        <v>2295490.4623798002</v>
      </c>
      <c r="C34" s="1428">
        <v>2295490.4623798002</v>
      </c>
      <c r="D34" s="1428">
        <v>2461931.5439921999</v>
      </c>
      <c r="E34" s="1428">
        <v>1089.7859798</v>
      </c>
      <c r="F34" s="1428">
        <v>0</v>
      </c>
      <c r="G34" s="1428">
        <v>0</v>
      </c>
      <c r="H34" s="1428">
        <v>1089.7859798</v>
      </c>
      <c r="I34" s="1428">
        <v>0</v>
      </c>
      <c r="J34" s="1428">
        <v>0</v>
      </c>
      <c r="K34" s="1428">
        <v>0</v>
      </c>
      <c r="L34" s="1428">
        <v>1089.7859798</v>
      </c>
      <c r="M34" s="1440">
        <f>(L34-B34)/B34</f>
        <v>-0.99952524917978958</v>
      </c>
      <c r="N34" s="119"/>
    </row>
    <row r="35" spans="1:14" x14ac:dyDescent="0.2">
      <c r="A35" s="659" t="s">
        <v>686</v>
      </c>
      <c r="B35" s="1432">
        <f t="shared" ref="B35:J35" si="12">B34/B62</f>
        <v>6.3770159578344449E-2</v>
      </c>
      <c r="C35" s="1432">
        <f t="shared" si="12"/>
        <v>4.864014915777088E-2</v>
      </c>
      <c r="D35" s="1432">
        <f t="shared" si="12"/>
        <v>4.2706695653495434E-2</v>
      </c>
      <c r="E35" s="1433">
        <f t="shared" si="12"/>
        <v>3.4174970449405621E-4</v>
      </c>
      <c r="F35" s="1434">
        <f t="shared" si="12"/>
        <v>0</v>
      </c>
      <c r="G35" s="1434">
        <f t="shared" si="12"/>
        <v>0</v>
      </c>
      <c r="H35" s="1433">
        <f t="shared" si="12"/>
        <v>1.0639049065311909E-4</v>
      </c>
      <c r="I35" s="1434">
        <f t="shared" si="12"/>
        <v>0</v>
      </c>
      <c r="J35" s="1434">
        <f t="shared" si="12"/>
        <v>0</v>
      </c>
      <c r="K35" s="1434">
        <v>0</v>
      </c>
      <c r="L35" s="1433">
        <f>L34/L62</f>
        <v>5.3781421819932972E-5</v>
      </c>
      <c r="M35" s="1440"/>
      <c r="N35" s="119"/>
    </row>
    <row r="36" spans="1:14" x14ac:dyDescent="0.2">
      <c r="A36" s="102" t="s">
        <v>693</v>
      </c>
      <c r="B36" s="1428">
        <v>3070.0062022000002</v>
      </c>
      <c r="C36" s="1428">
        <v>3070.0062022000002</v>
      </c>
      <c r="D36" s="1428">
        <v>3070.0062022000002</v>
      </c>
      <c r="E36" s="1428">
        <v>0</v>
      </c>
      <c r="F36" s="1428">
        <v>0</v>
      </c>
      <c r="G36" s="1428">
        <v>0</v>
      </c>
      <c r="H36" s="1428">
        <v>0</v>
      </c>
      <c r="I36" s="1428">
        <v>0</v>
      </c>
      <c r="J36" s="1428">
        <v>0</v>
      </c>
      <c r="K36" s="1428">
        <v>0</v>
      </c>
      <c r="L36" s="1428">
        <v>0</v>
      </c>
      <c r="M36" s="1440" t="s">
        <v>966</v>
      </c>
      <c r="N36" s="119"/>
    </row>
    <row r="37" spans="1:14" x14ac:dyDescent="0.2">
      <c r="A37" s="659" t="s">
        <v>686</v>
      </c>
      <c r="B37" s="1433">
        <f t="shared" ref="B37:J37" si="13">B36/B62</f>
        <v>8.5286690852915127E-5</v>
      </c>
      <c r="C37" s="1433">
        <f t="shared" si="13"/>
        <v>6.5051701166939151E-5</v>
      </c>
      <c r="D37" s="1433">
        <f t="shared" si="13"/>
        <v>5.3254860335838068E-5</v>
      </c>
      <c r="E37" s="1434">
        <f t="shared" si="13"/>
        <v>0</v>
      </c>
      <c r="F37" s="1434">
        <f t="shared" si="13"/>
        <v>0</v>
      </c>
      <c r="G37" s="1434">
        <f t="shared" si="13"/>
        <v>0</v>
      </c>
      <c r="H37" s="1434">
        <f t="shared" si="13"/>
        <v>0</v>
      </c>
      <c r="I37" s="1434">
        <f t="shared" si="13"/>
        <v>0</v>
      </c>
      <c r="J37" s="1434">
        <f t="shared" si="13"/>
        <v>0</v>
      </c>
      <c r="K37" s="1434">
        <v>0</v>
      </c>
      <c r="L37" s="1434">
        <v>0</v>
      </c>
      <c r="M37" s="1440"/>
      <c r="N37" s="119"/>
    </row>
    <row r="38" spans="1:14" x14ac:dyDescent="0.2">
      <c r="A38" s="102" t="s">
        <v>2074</v>
      </c>
      <c r="B38" s="1428">
        <v>0</v>
      </c>
      <c r="C38" s="1428">
        <v>0</v>
      </c>
      <c r="D38" s="1428">
        <v>102913.22265000001</v>
      </c>
      <c r="E38" s="1428">
        <v>0</v>
      </c>
      <c r="F38" s="1428">
        <v>0</v>
      </c>
      <c r="G38" s="1428">
        <v>0</v>
      </c>
      <c r="H38" s="1428">
        <v>0</v>
      </c>
      <c r="I38" s="1428">
        <v>0</v>
      </c>
      <c r="J38" s="1428">
        <v>0</v>
      </c>
      <c r="K38" s="1428">
        <v>206008.80241619999</v>
      </c>
      <c r="L38" s="1428">
        <v>206008.80241619999</v>
      </c>
      <c r="M38" s="1440" t="s">
        <v>966</v>
      </c>
      <c r="N38" s="119"/>
    </row>
    <row r="39" spans="1:14" x14ac:dyDescent="0.2">
      <c r="A39" s="659" t="s">
        <v>686</v>
      </c>
      <c r="B39" s="1435">
        <f t="shared" ref="B39:J39" si="14">B38/B62</f>
        <v>0</v>
      </c>
      <c r="C39" s="1435">
        <f t="shared" si="14"/>
        <v>0</v>
      </c>
      <c r="D39" s="1436">
        <f t="shared" si="14"/>
        <v>1.7852176634070896E-3</v>
      </c>
      <c r="E39" s="1435">
        <f t="shared" si="14"/>
        <v>0</v>
      </c>
      <c r="F39" s="1435">
        <f t="shared" si="14"/>
        <v>0</v>
      </c>
      <c r="G39" s="1435">
        <f t="shared" si="14"/>
        <v>0</v>
      </c>
      <c r="H39" s="1435">
        <f t="shared" si="14"/>
        <v>0</v>
      </c>
      <c r="I39" s="1435">
        <f t="shared" si="14"/>
        <v>0</v>
      </c>
      <c r="J39" s="1435">
        <f t="shared" si="14"/>
        <v>0</v>
      </c>
      <c r="K39" s="1436">
        <f>K38/K62</f>
        <v>6.2042394656836017E-2</v>
      </c>
      <c r="L39" s="1436">
        <f>L38/L62</f>
        <v>1.0166625839137888E-2</v>
      </c>
      <c r="M39" s="1440"/>
      <c r="N39" s="119"/>
    </row>
    <row r="40" spans="1:14" x14ac:dyDescent="0.2">
      <c r="A40" s="102" t="s">
        <v>694</v>
      </c>
      <c r="B40" s="658">
        <v>398121.09030960017</v>
      </c>
      <c r="C40" s="658">
        <v>398275.9126892002</v>
      </c>
      <c r="D40" s="658">
        <v>398640.24090940022</v>
      </c>
      <c r="E40" s="658">
        <v>16746.101996400004</v>
      </c>
      <c r="F40" s="658">
        <v>0</v>
      </c>
      <c r="G40" s="658">
        <v>257.90300339999999</v>
      </c>
      <c r="H40" s="1428">
        <v>17004.004999800003</v>
      </c>
      <c r="I40" s="1428">
        <v>4392.4492878000001</v>
      </c>
      <c r="J40" s="1428">
        <v>19226.764432399999</v>
      </c>
      <c r="K40" s="1428">
        <v>0</v>
      </c>
      <c r="L40" s="1428">
        <v>40623.218720000004</v>
      </c>
      <c r="M40" s="1440">
        <f>(L40-B40)/B40</f>
        <v>-0.89796265581306123</v>
      </c>
      <c r="N40" s="119"/>
    </row>
    <row r="41" spans="1:14" x14ac:dyDescent="0.2">
      <c r="A41" s="659" t="s">
        <v>686</v>
      </c>
      <c r="B41" s="1432">
        <f t="shared" ref="B41:D41" si="15">B40/B62</f>
        <v>1.1060052688795305E-2</v>
      </c>
      <c r="C41" s="1432">
        <f t="shared" si="15"/>
        <v>8.4392421212965175E-3</v>
      </c>
      <c r="D41" s="1432">
        <f t="shared" si="15"/>
        <v>6.9151424966704088E-3</v>
      </c>
      <c r="E41" s="1432">
        <f>E40/E62</f>
        <v>5.2514672741039662E-3</v>
      </c>
      <c r="F41" s="1434">
        <f t="shared" ref="F41:J41" si="16">F40/F62</f>
        <v>0</v>
      </c>
      <c r="G41" s="1432">
        <f t="shared" si="16"/>
        <v>6.3102977504533365E-5</v>
      </c>
      <c r="H41" s="1432">
        <f t="shared" si="16"/>
        <v>1.6600180847700173E-3</v>
      </c>
      <c r="I41" s="1432">
        <f t="shared" si="16"/>
        <v>1.245738425259963E-3</v>
      </c>
      <c r="J41" s="1432">
        <f t="shared" si="16"/>
        <v>6.0584506161545613E-3</v>
      </c>
      <c r="K41" s="1434">
        <v>0</v>
      </c>
      <c r="L41" s="1432">
        <f>L40/L62</f>
        <v>2.0047738750178018E-3</v>
      </c>
      <c r="M41" s="1440"/>
      <c r="N41" s="1427"/>
    </row>
    <row r="42" spans="1:14" x14ac:dyDescent="0.2">
      <c r="A42" s="102" t="s">
        <v>695</v>
      </c>
      <c r="B42" s="658">
        <v>1063584.6942532</v>
      </c>
      <c r="C42" s="658">
        <v>1097588.3391662</v>
      </c>
      <c r="D42" s="658">
        <v>1131670.1639320003</v>
      </c>
      <c r="E42" s="658">
        <v>32880.468912199998</v>
      </c>
      <c r="F42" s="658">
        <v>3672.3000019999999</v>
      </c>
      <c r="G42" s="658">
        <v>13421.061025400002</v>
      </c>
      <c r="H42" s="1428">
        <v>49973.829939600007</v>
      </c>
      <c r="I42" s="1428">
        <v>19276.878859</v>
      </c>
      <c r="J42" s="1428">
        <v>21737.831074399997</v>
      </c>
      <c r="K42" s="1428">
        <v>31491.8852052</v>
      </c>
      <c r="L42" s="1428">
        <v>122480.4250782</v>
      </c>
      <c r="M42" s="1440">
        <f>(L42-B42)/B42</f>
        <v>-0.88484186944397503</v>
      </c>
      <c r="N42" s="1427"/>
    </row>
    <row r="43" spans="1:14" x14ac:dyDescent="0.2">
      <c r="A43" s="659" t="s">
        <v>686</v>
      </c>
      <c r="B43" s="1432">
        <f t="shared" ref="B43" si="17">B42/B62</f>
        <v>2.954704747816516E-2</v>
      </c>
      <c r="C43" s="1432">
        <f>C42/C62</f>
        <v>2.3257278305363251E-2</v>
      </c>
      <c r="D43" s="1432">
        <f t="shared" ref="D43:J43" si="18">D42/D62</f>
        <v>1.9630884290476578E-2</v>
      </c>
      <c r="E43" s="1432">
        <f t="shared" si="18"/>
        <v>1.0311098456627759E-2</v>
      </c>
      <c r="F43" s="1432">
        <f t="shared" si="18"/>
        <v>1.2375461700429658E-3</v>
      </c>
      <c r="G43" s="1432">
        <f t="shared" si="18"/>
        <v>3.2838272560139787E-3</v>
      </c>
      <c r="H43" s="1432">
        <f t="shared" si="18"/>
        <v>4.87870130983454E-3</v>
      </c>
      <c r="I43" s="1432">
        <f t="shared" si="18"/>
        <v>5.4670975440596027E-3</v>
      </c>
      <c r="J43" s="1432">
        <f t="shared" si="18"/>
        <v>6.8497004022492801E-3</v>
      </c>
      <c r="K43" s="1432">
        <f>K42/K62</f>
        <v>9.4842159532652539E-3</v>
      </c>
      <c r="L43" s="1432">
        <f>L42/L62</f>
        <v>6.0444633422649316E-3</v>
      </c>
      <c r="M43" s="1440"/>
      <c r="N43" s="1427"/>
    </row>
    <row r="44" spans="1:14" x14ac:dyDescent="0.2">
      <c r="A44" s="102" t="s">
        <v>696</v>
      </c>
      <c r="B44" s="658">
        <v>29519420.490218405</v>
      </c>
      <c r="C44" s="658">
        <v>38632530.419203006</v>
      </c>
      <c r="D44" s="658">
        <v>46448282.014328606</v>
      </c>
      <c r="E44" s="658">
        <v>2358013.9367372002</v>
      </c>
      <c r="F44" s="658">
        <v>2663889.6298727999</v>
      </c>
      <c r="G44" s="658">
        <v>2912927.3208853998</v>
      </c>
      <c r="H44" s="1428">
        <v>7934830.8874954004</v>
      </c>
      <c r="I44" s="1428">
        <v>2671029.2801051997</v>
      </c>
      <c r="J44" s="1428">
        <v>2308752.2707690001</v>
      </c>
      <c r="K44" s="1428">
        <v>2314151.3738811999</v>
      </c>
      <c r="L44" s="1428">
        <v>15228763.8122508</v>
      </c>
      <c r="M44" s="1440">
        <f>(L44-B44)/B44</f>
        <v>-0.48411033958823735</v>
      </c>
      <c r="N44" s="121"/>
    </row>
    <row r="45" spans="1:14" x14ac:dyDescent="0.2">
      <c r="A45" s="659" t="s">
        <v>686</v>
      </c>
      <c r="B45" s="1432">
        <f t="shared" ref="B45:J45" si="19">B44/B62</f>
        <v>0.82006794895147628</v>
      </c>
      <c r="C45" s="1432">
        <f t="shared" si="19"/>
        <v>0.81860154626129311</v>
      </c>
      <c r="D45" s="1432">
        <f t="shared" si="19"/>
        <v>0.80573021961326419</v>
      </c>
      <c r="E45" s="1432">
        <f t="shared" si="19"/>
        <v>0.73945763756356619</v>
      </c>
      <c r="F45" s="1432">
        <f t="shared" si="19"/>
        <v>0.89771707297084202</v>
      </c>
      <c r="G45" s="1432">
        <f t="shared" si="19"/>
        <v>0.71272681891602985</v>
      </c>
      <c r="H45" s="1432">
        <f t="shared" si="19"/>
        <v>0.77463884378939052</v>
      </c>
      <c r="I45" s="1432">
        <f t="shared" si="19"/>
        <v>0.75752811044702251</v>
      </c>
      <c r="J45" s="1432">
        <f t="shared" si="19"/>
        <v>0.72749950552354548</v>
      </c>
      <c r="K45" s="1432">
        <f>K44/K62</f>
        <v>0.69693863150532187</v>
      </c>
      <c r="L45" s="1432">
        <f>L44/L62</f>
        <v>0.75154625363514049</v>
      </c>
      <c r="M45" s="1440"/>
      <c r="N45" s="121"/>
    </row>
    <row r="46" spans="1:14" x14ac:dyDescent="0.2">
      <c r="A46" s="102" t="s">
        <v>698</v>
      </c>
      <c r="B46" s="658">
        <v>804.33500000000004</v>
      </c>
      <c r="C46" s="658">
        <v>1880.1149864000001</v>
      </c>
      <c r="D46" s="658">
        <v>3328.0749432000002</v>
      </c>
      <c r="E46" s="1429">
        <v>174.99997200000001</v>
      </c>
      <c r="F46" s="1429">
        <v>602.17999239999995</v>
      </c>
      <c r="G46" s="1429">
        <v>777.18003300000009</v>
      </c>
      <c r="H46" s="1428">
        <v>1554.3599974000001</v>
      </c>
      <c r="I46" s="1428">
        <v>0</v>
      </c>
      <c r="J46" s="1428">
        <v>777.18003300000009</v>
      </c>
      <c r="K46" s="1428">
        <v>0</v>
      </c>
      <c r="L46" s="1428">
        <v>2331.5400304000004</v>
      </c>
      <c r="M46" s="1440">
        <f>(L46-B46)/B46</f>
        <v>1.8987176119402989</v>
      </c>
      <c r="N46" s="119"/>
    </row>
    <row r="47" spans="1:14" x14ac:dyDescent="0.2">
      <c r="A47" s="659" t="s">
        <v>686</v>
      </c>
      <c r="B47" s="1437">
        <f t="shared" ref="B47:I47" si="20">B46/B62</f>
        <v>2.2344928957479186E-5</v>
      </c>
      <c r="C47" s="1437">
        <f t="shared" si="20"/>
        <v>3.9838576927672587E-5</v>
      </c>
      <c r="D47" s="1433">
        <f t="shared" si="20"/>
        <v>5.7731533623713474E-5</v>
      </c>
      <c r="E47" s="1433">
        <f t="shared" si="20"/>
        <v>5.4878838438024208E-5</v>
      </c>
      <c r="F47" s="1433">
        <f t="shared" si="20"/>
        <v>2.0293155321331568E-4</v>
      </c>
      <c r="G47" s="1433">
        <f t="shared" si="20"/>
        <v>1.9015821255601362E-4</v>
      </c>
      <c r="H47" s="1433">
        <f t="shared" si="20"/>
        <v>1.517445864052278E-4</v>
      </c>
      <c r="I47" s="1434">
        <f t="shared" si="20"/>
        <v>0</v>
      </c>
      <c r="J47" s="1433">
        <f>J46/J62</f>
        <v>2.4489335511165513E-4</v>
      </c>
      <c r="K47" s="1434">
        <f t="shared" ref="K47" si="21">K46/K62</f>
        <v>0</v>
      </c>
      <c r="L47" s="1433">
        <f>L46/L62</f>
        <v>1.1506253538700717E-4</v>
      </c>
      <c r="M47" s="1440"/>
      <c r="N47" s="121"/>
    </row>
    <row r="48" spans="1:14" x14ac:dyDescent="0.2">
      <c r="A48" s="102" t="s">
        <v>699</v>
      </c>
      <c r="B48" s="658">
        <v>255213.45485580002</v>
      </c>
      <c r="C48" s="658">
        <v>496031.76175139996</v>
      </c>
      <c r="D48" s="658">
        <v>822787.41764799994</v>
      </c>
      <c r="E48" s="658">
        <v>83315.627540600006</v>
      </c>
      <c r="F48" s="658">
        <v>59563.035938000001</v>
      </c>
      <c r="G48" s="658">
        <v>155095.06727540001</v>
      </c>
      <c r="H48" s="1428">
        <v>297973.73075400002</v>
      </c>
      <c r="I48" s="1428">
        <v>88095.889298199982</v>
      </c>
      <c r="J48" s="1428">
        <v>93480.037061600015</v>
      </c>
      <c r="K48" s="1428">
        <v>259323.69032920001</v>
      </c>
      <c r="L48" s="1428">
        <v>738873.34744299995</v>
      </c>
      <c r="M48" s="1440">
        <f>(L48-B48)/B48</f>
        <v>1.8951190988753945</v>
      </c>
      <c r="N48" s="119"/>
    </row>
    <row r="49" spans="1:14" x14ac:dyDescent="0.2">
      <c r="A49" s="659" t="s">
        <v>686</v>
      </c>
      <c r="B49" s="1432">
        <f t="shared" ref="B49:K49" si="22">B48/B62</f>
        <v>7.0899892678369996E-3</v>
      </c>
      <c r="C49" s="1432">
        <f t="shared" si="22"/>
        <v>1.0510633467658478E-2</v>
      </c>
      <c r="D49" s="1432">
        <f t="shared" si="22"/>
        <v>1.4272749345434238E-2</v>
      </c>
      <c r="E49" s="1432">
        <f t="shared" si="22"/>
        <v>2.6127231969861046E-2</v>
      </c>
      <c r="F49" s="1432">
        <f t="shared" si="22"/>
        <v>2.007243606487993E-2</v>
      </c>
      <c r="G49" s="1432">
        <f t="shared" si="22"/>
        <v>3.7948222441459387E-2</v>
      </c>
      <c r="H49" s="1432">
        <f t="shared" si="22"/>
        <v>2.9089722206259629E-2</v>
      </c>
      <c r="I49" s="1432">
        <f t="shared" si="22"/>
        <v>2.4984792587368083E-2</v>
      </c>
      <c r="J49" s="1432">
        <f t="shared" si="22"/>
        <v>2.9456031987349179E-2</v>
      </c>
      <c r="K49" s="1432">
        <f t="shared" si="22"/>
        <v>7.8098909127031324E-2</v>
      </c>
      <c r="L49" s="1432">
        <f>L48/L62</f>
        <v>3.6463727655617867E-2</v>
      </c>
      <c r="M49" s="1440"/>
      <c r="N49" s="119"/>
    </row>
    <row r="50" spans="1:14" x14ac:dyDescent="0.2">
      <c r="A50" s="102" t="s">
        <v>700</v>
      </c>
      <c r="B50" s="658">
        <v>220146.81713360001</v>
      </c>
      <c r="C50" s="658">
        <v>352344.61640280002</v>
      </c>
      <c r="D50" s="658">
        <v>591768.20928960002</v>
      </c>
      <c r="E50" s="658">
        <v>26434.946750800002</v>
      </c>
      <c r="F50" s="658">
        <v>25118.415613199999</v>
      </c>
      <c r="G50" s="658">
        <v>0</v>
      </c>
      <c r="H50" s="1428">
        <v>51553.362364000001</v>
      </c>
      <c r="I50" s="1428">
        <v>10748.855727400001</v>
      </c>
      <c r="J50" s="1428">
        <v>10202.163736799999</v>
      </c>
      <c r="K50" s="1428">
        <v>0</v>
      </c>
      <c r="L50" s="1428">
        <v>72504.381828199999</v>
      </c>
      <c r="M50" s="1440">
        <f>(L50-B50)/B50</f>
        <v>-0.67065441702843498</v>
      </c>
      <c r="N50" s="119"/>
    </row>
    <row r="51" spans="1:14" x14ac:dyDescent="0.2">
      <c r="A51" s="659" t="s">
        <v>686</v>
      </c>
      <c r="B51" s="1432">
        <f t="shared" ref="B51:K51" si="23">B50/B62</f>
        <v>6.1158161575282114E-3</v>
      </c>
      <c r="C51" s="1432">
        <f t="shared" si="23"/>
        <v>7.4659838398989506E-3</v>
      </c>
      <c r="D51" s="1432">
        <f t="shared" si="23"/>
        <v>1.0265299566601195E-2</v>
      </c>
      <c r="E51" s="1432">
        <f t="shared" si="23"/>
        <v>8.2898251655430331E-3</v>
      </c>
      <c r="F51" s="1432">
        <f t="shared" si="23"/>
        <v>8.4647765767321692E-3</v>
      </c>
      <c r="G51" s="1434">
        <f t="shared" si="23"/>
        <v>0</v>
      </c>
      <c r="H51" s="1432">
        <f t="shared" si="23"/>
        <v>5.0329033575295078E-3</v>
      </c>
      <c r="I51" s="1432">
        <f t="shared" si="23"/>
        <v>3.0484728974308662E-3</v>
      </c>
      <c r="J51" s="1432">
        <f t="shared" si="23"/>
        <v>3.2147533400454873E-3</v>
      </c>
      <c r="K51" s="1434">
        <f t="shared" si="23"/>
        <v>0</v>
      </c>
      <c r="L51" s="1432">
        <f>L50/L62</f>
        <v>3.5781234253091897E-3</v>
      </c>
      <c r="M51" s="1440"/>
      <c r="N51" s="119"/>
    </row>
    <row r="52" spans="1:14" x14ac:dyDescent="0.2">
      <c r="A52" s="102" t="s">
        <v>697</v>
      </c>
      <c r="B52" s="658">
        <v>0</v>
      </c>
      <c r="C52" s="658">
        <v>0</v>
      </c>
      <c r="D52" s="658">
        <v>1999.2727061999999</v>
      </c>
      <c r="E52" s="658">
        <v>0</v>
      </c>
      <c r="F52" s="658">
        <v>0</v>
      </c>
      <c r="G52" s="658">
        <v>41859.148699199992</v>
      </c>
      <c r="H52" s="1428">
        <v>41859.148699199992</v>
      </c>
      <c r="I52" s="1428">
        <v>1972.579966</v>
      </c>
      <c r="J52" s="1428">
        <v>0</v>
      </c>
      <c r="K52" s="1428">
        <v>243675.73342840001</v>
      </c>
      <c r="L52" s="1428">
        <v>287507.46209360001</v>
      </c>
      <c r="M52" s="1440" t="s">
        <v>966</v>
      </c>
      <c r="N52" s="119"/>
    </row>
    <row r="53" spans="1:14" x14ac:dyDescent="0.2">
      <c r="A53" s="659" t="s">
        <v>686</v>
      </c>
      <c r="B53" s="1434">
        <f t="shared" ref="B53:J53" si="24">B52/B62</f>
        <v>0</v>
      </c>
      <c r="C53" s="1434">
        <f t="shared" si="24"/>
        <v>0</v>
      </c>
      <c r="D53" s="1432">
        <f t="shared" si="24"/>
        <v>3.4681033760008605E-5</v>
      </c>
      <c r="E53" s="1434">
        <f t="shared" si="24"/>
        <v>0</v>
      </c>
      <c r="F53" s="1434">
        <f t="shared" si="24"/>
        <v>0</v>
      </c>
      <c r="G53" s="1432">
        <f t="shared" si="24"/>
        <v>1.0241978123177353E-2</v>
      </c>
      <c r="H53" s="1432">
        <f t="shared" si="24"/>
        <v>4.0865045531665398E-3</v>
      </c>
      <c r="I53" s="1432">
        <f t="shared" si="24"/>
        <v>5.5944155516362551E-4</v>
      </c>
      <c r="J53" s="1432">
        <f t="shared" si="24"/>
        <v>0</v>
      </c>
      <c r="K53" s="1432">
        <f>K52/K62</f>
        <v>7.3386310897120693E-2</v>
      </c>
      <c r="L53" s="1432">
        <f>L52/L62</f>
        <v>1.4188620868541562E-2</v>
      </c>
      <c r="M53" s="1440"/>
      <c r="N53" s="119"/>
    </row>
    <row r="54" spans="1:14" ht="25.5" x14ac:dyDescent="0.2">
      <c r="A54" s="102" t="s">
        <v>1036</v>
      </c>
      <c r="B54" s="658">
        <v>124516.87459399999</v>
      </c>
      <c r="C54" s="658">
        <v>357387.70952500007</v>
      </c>
      <c r="D54" s="658">
        <v>789580.14457840007</v>
      </c>
      <c r="E54" s="658">
        <v>254720.14073099999</v>
      </c>
      <c r="F54" s="658">
        <v>77071.083896800003</v>
      </c>
      <c r="G54" s="658">
        <v>166843.53469420006</v>
      </c>
      <c r="H54" s="1428">
        <v>498634.75932200009</v>
      </c>
      <c r="I54" s="1428">
        <v>342263.8835154</v>
      </c>
      <c r="J54" s="1428">
        <v>429252.82304519997</v>
      </c>
      <c r="K54" s="1428">
        <v>114358.03477559998</v>
      </c>
      <c r="L54" s="1428">
        <v>1384509.5006582001</v>
      </c>
      <c r="M54" s="1440">
        <f>(L54-B54)/B54</f>
        <v>10.119051174168442</v>
      </c>
      <c r="N54" s="119"/>
    </row>
    <row r="55" spans="1:14" x14ac:dyDescent="0.2">
      <c r="A55" s="659" t="s">
        <v>686</v>
      </c>
      <c r="B55" s="1432">
        <f t="shared" ref="B55:K55" si="25">B54/B62</f>
        <v>3.4591565912340939E-3</v>
      </c>
      <c r="C55" s="1432">
        <f t="shared" si="25"/>
        <v>7.5728441408674995E-3</v>
      </c>
      <c r="D55" s="1432">
        <f t="shared" si="25"/>
        <v>1.3696708590797231E-2</v>
      </c>
      <c r="E55" s="1432">
        <f t="shared" si="25"/>
        <v>7.9878558209639808E-2</v>
      </c>
      <c r="F55" s="1432">
        <f t="shared" si="25"/>
        <v>2.5972557973368143E-2</v>
      </c>
      <c r="G55" s="1432">
        <f t="shared" si="25"/>
        <v>4.0822804224019897E-2</v>
      </c>
      <c r="H55" s="1432">
        <f t="shared" si="25"/>
        <v>4.8679279862550072E-2</v>
      </c>
      <c r="I55" s="1432">
        <f t="shared" si="25"/>
        <v>9.7069139183479536E-2</v>
      </c>
      <c r="J55" s="1432">
        <f t="shared" si="25"/>
        <v>0.13525973334763811</v>
      </c>
      <c r="K55" s="1432">
        <f t="shared" si="25"/>
        <v>3.4440500806338439E-2</v>
      </c>
      <c r="L55" s="1432">
        <f>L54/L62</f>
        <v>6.8326158391456518E-2</v>
      </c>
      <c r="M55" s="1440"/>
      <c r="N55" s="119"/>
    </row>
    <row r="56" spans="1:14" x14ac:dyDescent="0.2">
      <c r="A56" s="102" t="s">
        <v>1037</v>
      </c>
      <c r="B56" s="658">
        <v>0</v>
      </c>
      <c r="C56" s="658">
        <v>1549.3299710000001</v>
      </c>
      <c r="D56" s="658">
        <v>1549.3299710000001</v>
      </c>
      <c r="E56" s="658">
        <v>0</v>
      </c>
      <c r="F56" s="658">
        <v>0</v>
      </c>
      <c r="G56" s="658">
        <v>0</v>
      </c>
      <c r="H56" s="1428">
        <v>0</v>
      </c>
      <c r="I56" s="1428">
        <v>0</v>
      </c>
      <c r="J56" s="1428">
        <v>0</v>
      </c>
      <c r="K56" s="1428">
        <v>0</v>
      </c>
      <c r="L56" s="1428">
        <v>0</v>
      </c>
      <c r="M56" s="1440" t="s">
        <v>966</v>
      </c>
      <c r="N56" s="119"/>
    </row>
    <row r="57" spans="1:14" x14ac:dyDescent="0.2">
      <c r="A57" s="659" t="s">
        <v>686</v>
      </c>
      <c r="B57" s="1434">
        <f t="shared" ref="B57:J57" si="26">B56/B62</f>
        <v>0</v>
      </c>
      <c r="C57" s="1437">
        <f t="shared" si="26"/>
        <v>3.282942888201651E-5</v>
      </c>
      <c r="D57" s="1437">
        <f t="shared" si="26"/>
        <v>2.6875955872859783E-5</v>
      </c>
      <c r="E57" s="1434">
        <f t="shared" si="26"/>
        <v>0</v>
      </c>
      <c r="F57" s="1434">
        <f t="shared" si="26"/>
        <v>0</v>
      </c>
      <c r="G57" s="1434">
        <f t="shared" si="26"/>
        <v>0</v>
      </c>
      <c r="H57" s="1434">
        <f t="shared" si="26"/>
        <v>0</v>
      </c>
      <c r="I57" s="1434">
        <f t="shared" si="26"/>
        <v>0</v>
      </c>
      <c r="J57" s="1434">
        <f t="shared" si="26"/>
        <v>0</v>
      </c>
      <c r="K57" s="1434">
        <v>0</v>
      </c>
      <c r="L57" s="1434">
        <v>0</v>
      </c>
      <c r="M57" s="1440"/>
      <c r="N57" s="119"/>
    </row>
    <row r="58" spans="1:14" ht="25.5" x14ac:dyDescent="0.2">
      <c r="A58" s="102" t="s">
        <v>1314</v>
      </c>
      <c r="B58" s="1428">
        <v>2435.0255999999999</v>
      </c>
      <c r="C58" s="1428">
        <v>780818.09110620001</v>
      </c>
      <c r="D58" s="1428">
        <v>782382.53057020006</v>
      </c>
      <c r="E58" s="1428">
        <v>6959.1290580000004</v>
      </c>
      <c r="F58" s="658">
        <v>5999.8478553999994</v>
      </c>
      <c r="G58" s="1428">
        <v>0</v>
      </c>
      <c r="H58" s="1428">
        <v>12958.9769134</v>
      </c>
      <c r="I58" s="1428">
        <v>4978.6799860000001</v>
      </c>
      <c r="J58" s="1428">
        <v>0</v>
      </c>
      <c r="K58" s="1428">
        <v>0</v>
      </c>
      <c r="L58" s="1428">
        <v>17937.656899400001</v>
      </c>
      <c r="M58" s="1440">
        <f>(L58-B58)/B58</f>
        <v>6.3665167624521075</v>
      </c>
      <c r="N58" s="119"/>
    </row>
    <row r="59" spans="1:14" x14ac:dyDescent="0.2">
      <c r="A59" s="659" t="s">
        <v>686</v>
      </c>
      <c r="B59" s="1438">
        <f t="shared" ref="B59:D59" si="27">B58/B62</f>
        <v>6.7646532901891786E-5</v>
      </c>
      <c r="C59" s="1436">
        <f t="shared" si="27"/>
        <v>1.6545095280908934E-2</v>
      </c>
      <c r="D59" s="1436">
        <f t="shared" si="27"/>
        <v>1.3571852840185627E-2</v>
      </c>
      <c r="E59" s="1436">
        <f>E58/E62</f>
        <v>2.1823370305644484E-3</v>
      </c>
      <c r="F59" s="1436">
        <f t="shared" ref="F59:L59" si="28">F58/F62</f>
        <v>2.0219177981774189E-3</v>
      </c>
      <c r="G59" s="1431">
        <f t="shared" si="28"/>
        <v>0</v>
      </c>
      <c r="H59" s="1436">
        <f t="shared" si="28"/>
        <v>1.2651217190664291E-3</v>
      </c>
      <c r="I59" s="1436">
        <f t="shared" si="28"/>
        <v>1.4119987640743672E-3</v>
      </c>
      <c r="J59" s="1431">
        <f t="shared" si="28"/>
        <v>0</v>
      </c>
      <c r="K59" s="1431">
        <f t="shared" si="28"/>
        <v>0</v>
      </c>
      <c r="L59" s="1436">
        <f t="shared" si="28"/>
        <v>8.8523132986617127E-4</v>
      </c>
      <c r="M59" s="1440"/>
      <c r="N59" s="119"/>
    </row>
    <row r="60" spans="1:14" x14ac:dyDescent="0.2">
      <c r="A60" s="102" t="s">
        <v>2128</v>
      </c>
      <c r="B60" s="1428">
        <v>0</v>
      </c>
      <c r="C60" s="1428">
        <v>0</v>
      </c>
      <c r="D60" s="1428">
        <v>0</v>
      </c>
      <c r="E60" s="658">
        <v>0</v>
      </c>
      <c r="F60" s="658">
        <v>0</v>
      </c>
      <c r="G60" s="1428">
        <v>0</v>
      </c>
      <c r="H60" s="1428">
        <v>0</v>
      </c>
      <c r="I60" s="1428">
        <v>12456.990033600001</v>
      </c>
      <c r="J60" s="1428">
        <v>32461.892635199998</v>
      </c>
      <c r="K60" s="1428">
        <v>27501.219600400003</v>
      </c>
      <c r="L60" s="1428">
        <v>72420.102269199997</v>
      </c>
      <c r="M60" s="1440" t="s">
        <v>966</v>
      </c>
      <c r="N60" s="119"/>
    </row>
    <row r="61" spans="1:14" x14ac:dyDescent="0.2">
      <c r="A61" s="659" t="s">
        <v>686</v>
      </c>
      <c r="B61" s="1431">
        <f t="shared" ref="B61:I61" si="29">B60/B62</f>
        <v>0</v>
      </c>
      <c r="C61" s="1431">
        <f t="shared" si="29"/>
        <v>0</v>
      </c>
      <c r="D61" s="1431">
        <f t="shared" si="29"/>
        <v>0</v>
      </c>
      <c r="E61" s="1431">
        <f t="shared" si="29"/>
        <v>0</v>
      </c>
      <c r="F61" s="1431">
        <f t="shared" si="29"/>
        <v>0</v>
      </c>
      <c r="G61" s="1431">
        <f t="shared" si="29"/>
        <v>0</v>
      </c>
      <c r="H61" s="1431">
        <f t="shared" si="29"/>
        <v>0</v>
      </c>
      <c r="I61" s="1436">
        <f t="shared" si="29"/>
        <v>3.5329152668961902E-3</v>
      </c>
      <c r="J61" s="1436">
        <f>J60/J62</f>
        <v>1.0228906383533472E-2</v>
      </c>
      <c r="K61" s="1436">
        <f t="shared" ref="K61" si="30">K60/K62</f>
        <v>8.2823719179979886E-3</v>
      </c>
      <c r="L61" s="1436">
        <f>L60/L62</f>
        <v>3.5739641916638742E-3</v>
      </c>
      <c r="M61" s="1440"/>
      <c r="N61" s="119"/>
    </row>
    <row r="62" spans="1:14" x14ac:dyDescent="0.2">
      <c r="A62" s="102" t="s">
        <v>1</v>
      </c>
      <c r="B62" s="1428">
        <v>35996310.461787209</v>
      </c>
      <c r="C62" s="1428">
        <v>47193326.955763794</v>
      </c>
      <c r="D62" s="1428">
        <v>57647436.925752811</v>
      </c>
      <c r="E62" s="1428">
        <v>3188842.4934072001</v>
      </c>
      <c r="F62" s="1428">
        <v>2967404.4418661995</v>
      </c>
      <c r="G62" s="1428">
        <v>4087017.9759975993</v>
      </c>
      <c r="H62" s="1428">
        <v>10243264.911270998</v>
      </c>
      <c r="I62" s="1428">
        <v>3525980.4134911997</v>
      </c>
      <c r="J62" s="1428">
        <v>3173544.7972676009</v>
      </c>
      <c r="K62" s="1428">
        <v>3320452.1449511996</v>
      </c>
      <c r="L62" s="1428">
        <v>20263242.266980998</v>
      </c>
      <c r="M62" s="1440">
        <f>(L62-B62)/B62</f>
        <v>-0.43707446660423838</v>
      </c>
      <c r="N62" s="119"/>
    </row>
    <row r="63" spans="1:14" ht="15" x14ac:dyDescent="0.2">
      <c r="A63" s="659" t="s">
        <v>686</v>
      </c>
      <c r="B63" s="1439">
        <f t="shared" ref="B63:L63" si="31">B27+B29+B31+B33+B35+B37+B39+B41+B43+B45+B47+B49+B51+B53+B55+B57+B59+B61</f>
        <v>0.99999999999999989</v>
      </c>
      <c r="C63" s="1439">
        <f t="shared" si="31"/>
        <v>1.0000000000000002</v>
      </c>
      <c r="D63" s="1439">
        <f t="shared" si="31"/>
        <v>0.99999999999999978</v>
      </c>
      <c r="E63" s="1439">
        <f t="shared" si="31"/>
        <v>1</v>
      </c>
      <c r="F63" s="1439">
        <f t="shared" si="31"/>
        <v>1.0000000000000002</v>
      </c>
      <c r="G63" s="1439">
        <f t="shared" si="31"/>
        <v>1</v>
      </c>
      <c r="H63" s="1439">
        <f t="shared" si="31"/>
        <v>1</v>
      </c>
      <c r="I63" s="1439">
        <f t="shared" si="31"/>
        <v>0.99999999999999978</v>
      </c>
      <c r="J63" s="1439">
        <f>J27+J29+J31+J33+J35+J37+J39+J41+J43+J45+J47+J49+J51+J53+J55+J57+J59+J61</f>
        <v>0.99999999999999967</v>
      </c>
      <c r="K63" s="1635">
        <f t="shared" si="31"/>
        <v>1</v>
      </c>
      <c r="L63" s="1635">
        <f t="shared" si="31"/>
        <v>1</v>
      </c>
      <c r="M63" s="1439"/>
      <c r="N63" s="119"/>
    </row>
    <row r="64" spans="1:14" ht="6.75" customHeight="1" x14ac:dyDescent="0.25">
      <c r="A64" s="122"/>
      <c r="B64" s="122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1"/>
    </row>
    <row r="65" spans="1:14" ht="15" customHeight="1" x14ac:dyDescent="0.25">
      <c r="A65" s="92" t="s">
        <v>937</v>
      </c>
      <c r="B65" s="92"/>
      <c r="C65" s="92"/>
      <c r="D65" s="92"/>
      <c r="E65" s="123"/>
      <c r="F65" s="123"/>
      <c r="G65" s="123"/>
      <c r="H65" s="123"/>
      <c r="I65" s="123"/>
      <c r="J65" s="123"/>
      <c r="K65" s="123"/>
      <c r="L65" s="123"/>
      <c r="M65" s="123"/>
      <c r="N65" s="121"/>
    </row>
    <row r="66" spans="1:14" x14ac:dyDescent="0.2">
      <c r="A66" s="92" t="s">
        <v>1040</v>
      </c>
      <c r="B66" s="120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19"/>
    </row>
    <row r="67" spans="1:14" x14ac:dyDescent="0.2">
      <c r="A67" s="124" t="s">
        <v>1042</v>
      </c>
      <c r="B67" s="124"/>
      <c r="C67" s="124"/>
      <c r="D67" s="124"/>
      <c r="E67" s="82"/>
      <c r="F67" s="82"/>
      <c r="G67" s="82"/>
      <c r="H67" s="82"/>
      <c r="I67" s="82"/>
      <c r="J67" s="82"/>
      <c r="K67" s="82"/>
      <c r="L67" s="82"/>
      <c r="M67" s="82"/>
      <c r="N67" s="121"/>
    </row>
    <row r="68" spans="1:14" x14ac:dyDescent="0.2">
      <c r="A68" s="92" t="s">
        <v>1320</v>
      </c>
      <c r="B68" s="92"/>
      <c r="C68" s="92"/>
      <c r="D68" s="92"/>
      <c r="E68" s="125"/>
      <c r="F68" s="125"/>
      <c r="G68" s="125"/>
      <c r="H68" s="125"/>
      <c r="I68" s="125"/>
      <c r="J68" s="125"/>
      <c r="K68" s="125"/>
      <c r="L68" s="125"/>
      <c r="M68" s="125"/>
      <c r="N68" s="119"/>
    </row>
    <row r="69" spans="1:14" x14ac:dyDescent="0.2">
      <c r="A69" s="126"/>
      <c r="B69" s="661"/>
      <c r="C69" s="661"/>
      <c r="D69" s="661"/>
      <c r="E69" s="661"/>
      <c r="F69" s="661"/>
      <c r="G69" s="661"/>
      <c r="H69" s="661"/>
      <c r="I69" s="661"/>
      <c r="J69" s="661"/>
      <c r="K69" s="661"/>
      <c r="L69" s="661"/>
      <c r="M69" s="661"/>
      <c r="N69" s="121"/>
    </row>
    <row r="70" spans="1:14" x14ac:dyDescent="0.2">
      <c r="A70" s="126"/>
      <c r="B70" s="661"/>
      <c r="C70" s="661"/>
      <c r="D70" s="661"/>
      <c r="E70" s="661"/>
      <c r="F70" s="661"/>
      <c r="G70" s="661"/>
      <c r="H70" s="661"/>
      <c r="I70" s="661"/>
      <c r="J70" s="661"/>
      <c r="K70" s="661"/>
      <c r="L70" s="661"/>
      <c r="M70" s="661"/>
      <c r="N70" s="119"/>
    </row>
    <row r="71" spans="1:14" x14ac:dyDescent="0.2">
      <c r="A71" s="126"/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8"/>
    </row>
    <row r="72" spans="1:14" x14ac:dyDescent="0.2">
      <c r="A72" s="129"/>
      <c r="B72" s="129"/>
      <c r="C72" s="129"/>
      <c r="D72" s="129"/>
      <c r="E72" s="130"/>
      <c r="F72" s="130"/>
      <c r="G72" s="130"/>
      <c r="H72" s="130"/>
      <c r="I72" s="130"/>
      <c r="J72" s="130"/>
      <c r="K72" s="130"/>
      <c r="L72" s="130"/>
      <c r="M72" s="130"/>
      <c r="N72" s="128"/>
    </row>
    <row r="73" spans="1:14" ht="15" customHeight="1" x14ac:dyDescent="0.2">
      <c r="A73" s="129"/>
      <c r="B73" s="129"/>
      <c r="C73" s="129"/>
      <c r="D73" s="129"/>
      <c r="E73" s="116"/>
      <c r="F73" s="116"/>
      <c r="G73" s="116"/>
      <c r="H73" s="131"/>
      <c r="I73" s="131"/>
      <c r="J73" s="116"/>
      <c r="K73" s="116"/>
      <c r="L73" s="116"/>
      <c r="M73" s="116"/>
      <c r="N73" s="91"/>
    </row>
    <row r="74" spans="1:14" x14ac:dyDescent="0.2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1"/>
    </row>
    <row r="75" spans="1:14" x14ac:dyDescent="0.2">
      <c r="A75" s="132"/>
      <c r="B75" s="132"/>
      <c r="C75" s="132"/>
      <c r="D75" s="132"/>
      <c r="E75" s="91"/>
      <c r="F75" s="91"/>
      <c r="G75" s="91"/>
      <c r="H75" s="91"/>
      <c r="I75" s="91"/>
      <c r="J75" s="91"/>
      <c r="K75" s="91"/>
      <c r="L75" s="91"/>
      <c r="M75" s="91"/>
      <c r="N75" s="91"/>
    </row>
  </sheetData>
  <mergeCells count="14">
    <mergeCell ref="A1:M1"/>
    <mergeCell ref="A2:M2"/>
    <mergeCell ref="A3:M3"/>
    <mergeCell ref="M5:M6"/>
    <mergeCell ref="B5:D5"/>
    <mergeCell ref="E5:G5"/>
    <mergeCell ref="I5:K5"/>
    <mergeCell ref="A20:M20"/>
    <mergeCell ref="A21:M21"/>
    <mergeCell ref="A22:M22"/>
    <mergeCell ref="M24:M25"/>
    <mergeCell ref="B24:D24"/>
    <mergeCell ref="E24:G24"/>
    <mergeCell ref="I24:K24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showGridLines="0" zoomScaleNormal="100" workbookViewId="0">
      <selection activeCell="F20" sqref="F20"/>
    </sheetView>
  </sheetViews>
  <sheetFormatPr baseColWidth="10" defaultColWidth="13.7109375" defaultRowHeight="12.75" x14ac:dyDescent="0.2"/>
  <cols>
    <col min="1" max="1" width="56.42578125" style="1" customWidth="1"/>
    <col min="2" max="2" width="12.140625" style="1" customWidth="1"/>
    <col min="3" max="4" width="12.42578125" style="1" customWidth="1"/>
    <col min="5" max="9" width="13.7109375" style="1"/>
    <col min="10" max="13" width="17.28515625" style="1" customWidth="1"/>
    <col min="14" max="16384" width="13.7109375" style="1"/>
  </cols>
  <sheetData>
    <row r="1" spans="1:14" ht="15.75" x14ac:dyDescent="0.25">
      <c r="A1" s="1935" t="s">
        <v>1043</v>
      </c>
      <c r="B1" s="1935"/>
      <c r="C1" s="1935"/>
      <c r="D1" s="1935"/>
      <c r="E1" s="1935"/>
      <c r="F1" s="1935"/>
      <c r="G1" s="1935"/>
      <c r="H1" s="1935"/>
      <c r="I1" s="1935"/>
      <c r="J1" s="1935"/>
      <c r="K1" s="1935"/>
      <c r="L1" s="1935"/>
      <c r="M1" s="1935"/>
    </row>
    <row r="2" spans="1:14" ht="15.75" x14ac:dyDescent="0.25">
      <c r="A2" s="1930" t="s">
        <v>2414</v>
      </c>
      <c r="B2" s="1930"/>
      <c r="C2" s="1930"/>
      <c r="D2" s="1930"/>
      <c r="E2" s="1930"/>
      <c r="F2" s="1930"/>
      <c r="G2" s="1930"/>
      <c r="H2" s="1930"/>
      <c r="I2" s="1930"/>
      <c r="J2" s="1930"/>
      <c r="K2" s="1930"/>
      <c r="L2" s="1930"/>
      <c r="M2" s="1930"/>
    </row>
    <row r="3" spans="1:14" ht="15.75" x14ac:dyDescent="0.25">
      <c r="A3" s="1931" t="s">
        <v>1000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</row>
    <row r="4" spans="1:14" ht="8.25" customHeight="1" x14ac:dyDescent="0.2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</row>
    <row r="5" spans="1:14" ht="12.75" customHeight="1" x14ac:dyDescent="0.2">
      <c r="A5" s="112"/>
      <c r="B5" s="1932" t="s">
        <v>1027</v>
      </c>
      <c r="C5" s="1932"/>
      <c r="D5" s="1932"/>
      <c r="E5" s="1933" t="s">
        <v>683</v>
      </c>
      <c r="F5" s="1933"/>
      <c r="G5" s="1933"/>
      <c r="H5" s="1932" t="s">
        <v>1027</v>
      </c>
      <c r="I5" s="1932"/>
      <c r="J5" s="1932"/>
      <c r="K5" s="1383" t="s">
        <v>683</v>
      </c>
      <c r="L5" s="1384" t="s">
        <v>1027</v>
      </c>
      <c r="M5" s="1929" t="s">
        <v>1039</v>
      </c>
    </row>
    <row r="6" spans="1:14" x14ac:dyDescent="0.2">
      <c r="A6" s="101" t="s">
        <v>929</v>
      </c>
      <c r="B6" s="1420" t="s">
        <v>1681</v>
      </c>
      <c r="C6" s="1421" t="s">
        <v>2027</v>
      </c>
      <c r="D6" s="1421" t="s">
        <v>2073</v>
      </c>
      <c r="E6" s="1421" t="s">
        <v>2113</v>
      </c>
      <c r="F6" s="1420" t="s">
        <v>2321</v>
      </c>
      <c r="G6" s="1420" t="s">
        <v>2322</v>
      </c>
      <c r="H6" s="1420" t="s">
        <v>2323</v>
      </c>
      <c r="I6" s="1421" t="s">
        <v>2324</v>
      </c>
      <c r="J6" s="1420" t="s">
        <v>2325</v>
      </c>
      <c r="K6" s="1420" t="s">
        <v>2442</v>
      </c>
      <c r="L6" s="1420" t="s">
        <v>2443</v>
      </c>
      <c r="M6" s="1929"/>
    </row>
    <row r="7" spans="1:14" x14ac:dyDescent="0.2">
      <c r="A7" s="118" t="s">
        <v>696</v>
      </c>
      <c r="B7" s="657">
        <v>6713837.6623793999</v>
      </c>
      <c r="C7" s="657">
        <v>9417004.0238609985</v>
      </c>
      <c r="D7" s="657">
        <v>10998533.821295999</v>
      </c>
      <c r="E7" s="657">
        <v>450137.99885740015</v>
      </c>
      <c r="F7" s="657">
        <v>308510.99972840003</v>
      </c>
      <c r="G7" s="657">
        <v>700176.1882164001</v>
      </c>
      <c r="H7" s="657">
        <v>1458825.1868022003</v>
      </c>
      <c r="I7" s="657">
        <v>617169.19571160001</v>
      </c>
      <c r="J7" s="657">
        <v>290478.96233160002</v>
      </c>
      <c r="K7" s="657">
        <v>421181.68126440013</v>
      </c>
      <c r="L7" s="657">
        <v>2787655.0261098002</v>
      </c>
      <c r="M7" s="735">
        <f>(L7-B7)/B7</f>
        <v>-0.58478962907752985</v>
      </c>
      <c r="N7" s="1141"/>
    </row>
    <row r="8" spans="1:14" x14ac:dyDescent="0.2">
      <c r="A8" s="662" t="s">
        <v>686</v>
      </c>
      <c r="B8" s="1206">
        <f t="shared" ref="B8:L8" si="0">B7/B21</f>
        <v>0.71457869219405779</v>
      </c>
      <c r="C8" s="1206">
        <f t="shared" si="0"/>
        <v>0.60230252083025182</v>
      </c>
      <c r="D8" s="1206">
        <f t="shared" si="0"/>
        <v>0.52244442868018315</v>
      </c>
      <c r="E8" s="1206">
        <f t="shared" si="0"/>
        <v>0.28653489511328017</v>
      </c>
      <c r="F8" s="1206">
        <f t="shared" si="0"/>
        <v>0.27257203302917837</v>
      </c>
      <c r="G8" s="1206">
        <f t="shared" si="0"/>
        <v>0.36398593545974345</v>
      </c>
      <c r="H8" s="1206">
        <f t="shared" si="0"/>
        <v>0.31532229254394339</v>
      </c>
      <c r="I8" s="1206">
        <f t="shared" si="0"/>
        <v>0.24871779440265013</v>
      </c>
      <c r="J8" s="1206">
        <f t="shared" si="0"/>
        <v>9.3173186432770741E-2</v>
      </c>
      <c r="K8" s="1206">
        <f t="shared" si="0"/>
        <v>0.4513978466266983</v>
      </c>
      <c r="L8" s="1206">
        <f t="shared" si="0"/>
        <v>0.24982242840650795</v>
      </c>
      <c r="M8" s="735"/>
      <c r="N8" s="109"/>
    </row>
    <row r="9" spans="1:14" x14ac:dyDescent="0.2">
      <c r="A9" s="118" t="s">
        <v>1315</v>
      </c>
      <c r="B9" s="657">
        <v>244266.03992700003</v>
      </c>
      <c r="C9" s="657">
        <v>244266.03992700003</v>
      </c>
      <c r="D9" s="657">
        <v>246265.17111140004</v>
      </c>
      <c r="E9" s="657">
        <v>0</v>
      </c>
      <c r="F9" s="657">
        <v>0</v>
      </c>
      <c r="G9" s="657">
        <v>17638.556852000002</v>
      </c>
      <c r="H9" s="657">
        <v>17638.556852000002</v>
      </c>
      <c r="I9" s="657">
        <v>1972.579966</v>
      </c>
      <c r="J9" s="657">
        <v>0</v>
      </c>
      <c r="K9" s="657">
        <v>0</v>
      </c>
      <c r="L9" s="657">
        <v>19611.136818000003</v>
      </c>
      <c r="M9" s="735">
        <f t="shared" ref="M9:M15" si="1">(L9-B9)/B9</f>
        <v>-0.91971402646122702</v>
      </c>
      <c r="N9" s="109"/>
    </row>
    <row r="10" spans="1:14" x14ac:dyDescent="0.2">
      <c r="A10" s="662" t="s">
        <v>686</v>
      </c>
      <c r="B10" s="1206">
        <f>B9/B21</f>
        <v>2.5998142364466584E-2</v>
      </c>
      <c r="C10" s="1206">
        <f t="shared" ref="C10:J10" si="2">C9/C21</f>
        <v>1.5623020997811425E-2</v>
      </c>
      <c r="D10" s="1206">
        <f t="shared" si="2"/>
        <v>1.1697910713881175E-2</v>
      </c>
      <c r="E10" s="1206">
        <f t="shared" si="2"/>
        <v>0</v>
      </c>
      <c r="F10" s="1206">
        <f t="shared" si="2"/>
        <v>0</v>
      </c>
      <c r="G10" s="1206">
        <f t="shared" si="2"/>
        <v>9.1693872542132661E-3</v>
      </c>
      <c r="H10" s="1206">
        <f t="shared" si="2"/>
        <v>3.8125405525325918E-3</v>
      </c>
      <c r="I10" s="1206">
        <f t="shared" si="2"/>
        <v>7.9494527892094724E-4</v>
      </c>
      <c r="J10" s="1206">
        <f t="shared" si="2"/>
        <v>0</v>
      </c>
      <c r="K10" s="1206">
        <v>0</v>
      </c>
      <c r="L10" s="1206">
        <f>L9/L21</f>
        <v>1.7574993239109868E-3</v>
      </c>
      <c r="M10" s="735"/>
      <c r="N10" s="109"/>
    </row>
    <row r="11" spans="1:14" x14ac:dyDescent="0.2">
      <c r="A11" s="663" t="s">
        <v>1316</v>
      </c>
      <c r="B11" s="657">
        <v>1410065.9037416002</v>
      </c>
      <c r="C11" s="657">
        <v>2465855.6206745999</v>
      </c>
      <c r="D11" s="657">
        <v>3719339.1978904</v>
      </c>
      <c r="E11" s="657">
        <v>520832.9597142</v>
      </c>
      <c r="F11" s="657">
        <v>220340.34246700001</v>
      </c>
      <c r="G11" s="657">
        <v>592650.53851079999</v>
      </c>
      <c r="H11" s="657">
        <v>1333823.840692</v>
      </c>
      <c r="I11" s="657">
        <v>1231533.0145916</v>
      </c>
      <c r="J11" s="657">
        <v>539189.47902119998</v>
      </c>
      <c r="K11" s="657">
        <v>216923.23487660001</v>
      </c>
      <c r="L11" s="657">
        <v>3321469.5691814004</v>
      </c>
      <c r="M11" s="735">
        <f t="shared" si="1"/>
        <v>1.3555420781169898</v>
      </c>
      <c r="N11" s="1141"/>
    </row>
    <row r="12" spans="1:14" x14ac:dyDescent="0.2">
      <c r="A12" s="662" t="s">
        <v>686</v>
      </c>
      <c r="B12" s="1206">
        <f t="shared" ref="B12:L12" si="3">B11/B21</f>
        <v>0.15007855418506022</v>
      </c>
      <c r="C12" s="1206">
        <f t="shared" si="3"/>
        <v>0.15771375403180768</v>
      </c>
      <c r="D12" s="1206">
        <f t="shared" si="3"/>
        <v>0.17667337064029615</v>
      </c>
      <c r="E12" s="1206">
        <f t="shared" si="3"/>
        <v>0.33153570207816319</v>
      </c>
      <c r="F12" s="1206">
        <f t="shared" si="3"/>
        <v>0.19467252434256363</v>
      </c>
      <c r="G12" s="1206">
        <f t="shared" si="3"/>
        <v>0.30808882719945307</v>
      </c>
      <c r="H12" s="1206">
        <f t="shared" si="3"/>
        <v>0.28830348906897185</v>
      </c>
      <c r="I12" s="1206">
        <f t="shared" si="3"/>
        <v>0.49630502826716555</v>
      </c>
      <c r="J12" s="1206">
        <f t="shared" si="3"/>
        <v>0.17294884782079659</v>
      </c>
      <c r="K12" s="1206">
        <f t="shared" si="3"/>
        <v>0.23248561241467081</v>
      </c>
      <c r="L12" s="1206">
        <f t="shared" si="3"/>
        <v>0.29766150613305187</v>
      </c>
      <c r="M12" s="735"/>
      <c r="N12" s="109"/>
    </row>
    <row r="13" spans="1:14" x14ac:dyDescent="0.2">
      <c r="A13" s="663" t="s">
        <v>1314</v>
      </c>
      <c r="B13" s="657">
        <v>1210.8699876000003</v>
      </c>
      <c r="C13" s="657">
        <v>7342.6400334</v>
      </c>
      <c r="D13" s="657">
        <v>37387.830060000008</v>
      </c>
      <c r="E13" s="657">
        <v>0</v>
      </c>
      <c r="F13" s="657">
        <v>2999.9203261999996</v>
      </c>
      <c r="G13" s="657">
        <v>0</v>
      </c>
      <c r="H13" s="657">
        <v>2999.9203261999996</v>
      </c>
      <c r="I13" s="657">
        <v>4978.6799860000001</v>
      </c>
      <c r="J13" s="657">
        <v>0</v>
      </c>
      <c r="K13" s="657">
        <v>0</v>
      </c>
      <c r="L13" s="657">
        <v>7978.6003122000002</v>
      </c>
      <c r="M13" s="735">
        <f t="shared" si="1"/>
        <v>5.5891469719337508</v>
      </c>
      <c r="N13" s="109"/>
    </row>
    <row r="14" spans="1:14" x14ac:dyDescent="0.2">
      <c r="A14" s="662" t="s">
        <v>686</v>
      </c>
      <c r="B14" s="1442">
        <f t="shared" ref="B14:J14" si="4">B13/B21</f>
        <v>1.2887739258348293E-4</v>
      </c>
      <c r="C14" s="1442">
        <f t="shared" si="4"/>
        <v>4.6962819496096072E-4</v>
      </c>
      <c r="D14" s="1442">
        <f t="shared" si="4"/>
        <v>1.7759697640304956E-3</v>
      </c>
      <c r="E14" s="1442">
        <f t="shared" si="4"/>
        <v>0</v>
      </c>
      <c r="F14" s="1442">
        <f t="shared" si="4"/>
        <v>2.6504545476749718E-3</v>
      </c>
      <c r="G14" s="1442">
        <f t="shared" si="4"/>
        <v>0</v>
      </c>
      <c r="H14" s="1442">
        <f t="shared" si="4"/>
        <v>6.4842707903892062E-4</v>
      </c>
      <c r="I14" s="1442">
        <f t="shared" si="4"/>
        <v>2.0063968094304915E-3</v>
      </c>
      <c r="J14" s="1442">
        <f t="shared" si="4"/>
        <v>0</v>
      </c>
      <c r="K14" s="1442">
        <v>0</v>
      </c>
      <c r="L14" s="1442">
        <f>L13/L21</f>
        <v>7.1502150969530228E-4</v>
      </c>
      <c r="M14" s="735"/>
      <c r="N14" s="109"/>
    </row>
    <row r="15" spans="1:14" x14ac:dyDescent="0.2">
      <c r="A15" s="663" t="s">
        <v>692</v>
      </c>
      <c r="B15" s="657">
        <v>1026138.4999991999</v>
      </c>
      <c r="C15" s="657">
        <v>3500538.5004463997</v>
      </c>
      <c r="D15" s="657">
        <v>6050538.5008026008</v>
      </c>
      <c r="E15" s="657">
        <v>600000.00005959999</v>
      </c>
      <c r="F15" s="657">
        <v>600000.00005959999</v>
      </c>
      <c r="G15" s="657">
        <v>600000.00012820004</v>
      </c>
      <c r="H15" s="657">
        <v>1800000.0002474</v>
      </c>
      <c r="I15" s="657">
        <v>600000.0001968001</v>
      </c>
      <c r="J15" s="657">
        <v>2215000.0001640003</v>
      </c>
      <c r="K15" s="657">
        <v>250000.00001339999</v>
      </c>
      <c r="L15" s="657">
        <v>4865000.0006216001</v>
      </c>
      <c r="M15" s="735">
        <f t="shared" si="1"/>
        <v>3.7410754012498248</v>
      </c>
      <c r="N15" s="109"/>
    </row>
    <row r="16" spans="1:14" x14ac:dyDescent="0.2">
      <c r="A16" s="662" t="s">
        <v>686</v>
      </c>
      <c r="B16" s="1206">
        <f t="shared" ref="B16:L16" si="5">B15/B21</f>
        <v>0.10921573386383199</v>
      </c>
      <c r="C16" s="1206">
        <f t="shared" si="5"/>
        <v>0.22389107594516808</v>
      </c>
      <c r="D16" s="1206">
        <f t="shared" si="5"/>
        <v>0.287408320201609</v>
      </c>
      <c r="E16" s="1206">
        <f t="shared" si="5"/>
        <v>0.38192940280855658</v>
      </c>
      <c r="F16" s="1206">
        <f t="shared" si="5"/>
        <v>0.53010498808058315</v>
      </c>
      <c r="G16" s="1206">
        <f t="shared" si="5"/>
        <v>0.31190943793565834</v>
      </c>
      <c r="H16" s="1206">
        <f t="shared" si="5"/>
        <v>0.38906658028112734</v>
      </c>
      <c r="I16" s="1206">
        <f t="shared" si="5"/>
        <v>0.24179864731983883</v>
      </c>
      <c r="J16" s="1206">
        <f t="shared" si="5"/>
        <v>0.71047695264166311</v>
      </c>
      <c r="K16" s="1206">
        <f t="shared" si="5"/>
        <v>0.26793535113860084</v>
      </c>
      <c r="L16" s="1206">
        <f t="shared" si="5"/>
        <v>0.43598870841957588</v>
      </c>
      <c r="M16" s="735"/>
      <c r="N16" s="109"/>
    </row>
    <row r="17" spans="1:14" x14ac:dyDescent="0.2">
      <c r="A17" s="118" t="s">
        <v>2075</v>
      </c>
      <c r="B17" s="657">
        <v>0</v>
      </c>
      <c r="C17" s="657">
        <v>0</v>
      </c>
      <c r="D17" s="657">
        <v>0</v>
      </c>
      <c r="E17" s="657">
        <v>0</v>
      </c>
      <c r="F17" s="657">
        <v>0</v>
      </c>
      <c r="G17" s="657">
        <v>13169.999980200002</v>
      </c>
      <c r="H17" s="657">
        <v>13169.999980200002</v>
      </c>
      <c r="I17" s="657">
        <v>13292.999986000003</v>
      </c>
      <c r="J17" s="657">
        <v>26741.100044400002</v>
      </c>
      <c r="K17" s="657">
        <v>13216.50001</v>
      </c>
      <c r="L17" s="657">
        <v>66420.600020600003</v>
      </c>
      <c r="M17" s="735" t="s">
        <v>966</v>
      </c>
      <c r="N17" s="109"/>
    </row>
    <row r="18" spans="1:14" ht="15" x14ac:dyDescent="0.25">
      <c r="A18" s="1209" t="s">
        <v>686</v>
      </c>
      <c r="B18" s="1206">
        <f t="shared" ref="B18:L18" si="6">B17/B21</f>
        <v>0</v>
      </c>
      <c r="C18" s="1206">
        <f t="shared" si="6"/>
        <v>0</v>
      </c>
      <c r="D18" s="1206">
        <f t="shared" si="6"/>
        <v>0</v>
      </c>
      <c r="E18" s="1206">
        <f t="shared" si="6"/>
        <v>0</v>
      </c>
      <c r="F18" s="1206">
        <f t="shared" si="6"/>
        <v>0</v>
      </c>
      <c r="G18" s="1206">
        <f t="shared" si="6"/>
        <v>6.8464121509318396E-3</v>
      </c>
      <c r="H18" s="1206">
        <f t="shared" si="6"/>
        <v>2.8466704743859241E-3</v>
      </c>
      <c r="I18" s="1206">
        <f t="shared" si="6"/>
        <v>5.3570490239719486E-3</v>
      </c>
      <c r="J18" s="1206">
        <f t="shared" si="6"/>
        <v>8.577397412381246E-3</v>
      </c>
      <c r="K18" s="1206">
        <f t="shared" si="6"/>
        <v>1.4164670283251459E-2</v>
      </c>
      <c r="L18" s="1206">
        <f t="shared" si="6"/>
        <v>5.9524422634603521E-3</v>
      </c>
      <c r="M18" s="735"/>
      <c r="N18" s="109"/>
    </row>
    <row r="19" spans="1:14" x14ac:dyDescent="0.2">
      <c r="A19" s="663" t="s">
        <v>2128</v>
      </c>
      <c r="B19" s="657">
        <v>0</v>
      </c>
      <c r="C19" s="657">
        <v>0</v>
      </c>
      <c r="D19" s="657">
        <v>0</v>
      </c>
      <c r="E19" s="657">
        <v>0</v>
      </c>
      <c r="F19" s="657">
        <v>0</v>
      </c>
      <c r="G19" s="657">
        <v>0</v>
      </c>
      <c r="H19" s="657">
        <v>0</v>
      </c>
      <c r="I19" s="657">
        <v>12456.990033600001</v>
      </c>
      <c r="J19" s="657">
        <v>46214.460073599999</v>
      </c>
      <c r="K19" s="657">
        <v>31739.484351399995</v>
      </c>
      <c r="L19" s="657">
        <v>90410.934458599993</v>
      </c>
      <c r="M19" s="735" t="s">
        <v>966</v>
      </c>
      <c r="N19" s="109"/>
    </row>
    <row r="20" spans="1:14" x14ac:dyDescent="0.2">
      <c r="A20" s="662" t="s">
        <v>686</v>
      </c>
      <c r="B20" s="1206">
        <f t="shared" ref="B20:L20" si="7">B19/B21</f>
        <v>0</v>
      </c>
      <c r="C20" s="1206">
        <f t="shared" si="7"/>
        <v>0</v>
      </c>
      <c r="D20" s="1206">
        <f t="shared" si="7"/>
        <v>0</v>
      </c>
      <c r="E20" s="1206">
        <f t="shared" si="7"/>
        <v>0</v>
      </c>
      <c r="F20" s="1206">
        <f t="shared" si="7"/>
        <v>0</v>
      </c>
      <c r="G20" s="1206">
        <f t="shared" si="7"/>
        <v>0</v>
      </c>
      <c r="H20" s="1206">
        <f t="shared" si="7"/>
        <v>0</v>
      </c>
      <c r="I20" s="1206">
        <f t="shared" si="7"/>
        <v>5.0201388980220503E-3</v>
      </c>
      <c r="J20" s="1206">
        <f t="shared" si="7"/>
        <v>1.4823615692388289E-2</v>
      </c>
      <c r="K20" s="1206">
        <f t="shared" si="7"/>
        <v>3.4016519536778651E-2</v>
      </c>
      <c r="L20" s="1206">
        <f t="shared" si="7"/>
        <v>8.1023939437976332E-3</v>
      </c>
      <c r="M20" s="735"/>
      <c r="N20" s="109"/>
    </row>
    <row r="21" spans="1:14" x14ac:dyDescent="0.2">
      <c r="A21" s="659" t="s">
        <v>1</v>
      </c>
      <c r="B21" s="657">
        <v>9395518.9760347996</v>
      </c>
      <c r="C21" s="657">
        <v>15635006.824942399</v>
      </c>
      <c r="D21" s="657">
        <v>21052064.521160401</v>
      </c>
      <c r="E21" s="657">
        <v>1570970.9586312003</v>
      </c>
      <c r="F21" s="657">
        <v>1131851.2625811999</v>
      </c>
      <c r="G21" s="657">
        <v>1923635.2836876002</v>
      </c>
      <c r="H21" s="657">
        <v>4626457.5049000001</v>
      </c>
      <c r="I21" s="657">
        <v>2481403.4604716003</v>
      </c>
      <c r="J21" s="657">
        <v>3117624.0016348003</v>
      </c>
      <c r="K21" s="657">
        <v>933060.90051580011</v>
      </c>
      <c r="L21" s="657">
        <v>11158545.867522201</v>
      </c>
      <c r="M21" s="735">
        <f>(L21-B21)/B21</f>
        <v>0.18764550377518932</v>
      </c>
      <c r="N21" s="1141"/>
    </row>
    <row r="22" spans="1:14" x14ac:dyDescent="0.2">
      <c r="A22" s="659" t="s">
        <v>686</v>
      </c>
      <c r="B22" s="664">
        <f t="shared" ref="B22:J22" si="8">B8+B10+B12+B14+B16+B18+B20</f>
        <v>1</v>
      </c>
      <c r="C22" s="664">
        <f t="shared" si="8"/>
        <v>1</v>
      </c>
      <c r="D22" s="664">
        <f t="shared" si="8"/>
        <v>0.99999999999999989</v>
      </c>
      <c r="E22" s="664">
        <f t="shared" si="8"/>
        <v>0.99999999999999989</v>
      </c>
      <c r="F22" s="664">
        <f t="shared" si="8"/>
        <v>1</v>
      </c>
      <c r="G22" s="664">
        <f t="shared" si="8"/>
        <v>1</v>
      </c>
      <c r="H22" s="664">
        <f t="shared" si="8"/>
        <v>1</v>
      </c>
      <c r="I22" s="664">
        <f t="shared" si="8"/>
        <v>0.99999999999999989</v>
      </c>
      <c r="J22" s="664">
        <f t="shared" si="8"/>
        <v>1</v>
      </c>
      <c r="K22" s="664">
        <f>K8+K10+K12+K14+K16+K18+K20</f>
        <v>1.0000000000000002</v>
      </c>
      <c r="L22" s="664">
        <f t="shared" ref="L22" si="9">L8+L10+L12+L14+L16+L18+L20</f>
        <v>0.99999999999999989</v>
      </c>
      <c r="N22" s="109"/>
    </row>
    <row r="23" spans="1:14" ht="2.25" customHeight="1" x14ac:dyDescent="0.25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09"/>
    </row>
    <row r="24" spans="1:14" ht="15.75" customHeight="1" x14ac:dyDescent="0.25">
      <c r="A24" s="92" t="s">
        <v>937</v>
      </c>
      <c r="B24" s="92"/>
      <c r="C24" s="92"/>
      <c r="D24" s="92"/>
      <c r="E24" s="123"/>
      <c r="F24" s="123"/>
      <c r="G24" s="123"/>
      <c r="H24" s="123"/>
      <c r="I24" s="123"/>
      <c r="J24" s="123"/>
      <c r="K24" s="123"/>
      <c r="L24" s="123"/>
      <c r="M24" s="123"/>
      <c r="N24" s="109"/>
    </row>
    <row r="25" spans="1:14" x14ac:dyDescent="0.2">
      <c r="A25" s="92" t="s">
        <v>1040</v>
      </c>
      <c r="B25" s="1335"/>
      <c r="C25" s="1335"/>
      <c r="D25" s="1335"/>
      <c r="E25" s="1335"/>
      <c r="F25" s="1335"/>
      <c r="G25" s="1335"/>
      <c r="H25" s="1335"/>
      <c r="I25" s="1335"/>
      <c r="J25" s="1335"/>
      <c r="K25" s="1335"/>
      <c r="L25" s="1335"/>
      <c r="M25" s="84"/>
    </row>
    <row r="26" spans="1:14" x14ac:dyDescent="0.2">
      <c r="A26" s="124" t="s">
        <v>1042</v>
      </c>
      <c r="B26" s="665"/>
      <c r="C26" s="665"/>
      <c r="D26" s="665"/>
      <c r="E26" s="665"/>
      <c r="F26" s="665"/>
      <c r="G26" s="665"/>
      <c r="H26" s="665"/>
      <c r="I26" s="665"/>
      <c r="J26" s="665"/>
      <c r="K26" s="665"/>
      <c r="L26" s="665"/>
      <c r="M26" s="665"/>
    </row>
    <row r="27" spans="1:14" x14ac:dyDescent="0.2">
      <c r="A27" s="126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</row>
    <row r="28" spans="1:14" ht="15" x14ac:dyDescent="0.25">
      <c r="A28" s="1386"/>
      <c r="B28" s="1367"/>
      <c r="C28" s="1367"/>
      <c r="D28" s="1367"/>
      <c r="E28" s="1367"/>
      <c r="F28" s="1367"/>
      <c r="G28" s="1367"/>
      <c r="H28" s="1367"/>
      <c r="I28" s="1367"/>
      <c r="J28" s="1367"/>
      <c r="K28" s="1367"/>
      <c r="L28" s="1367"/>
      <c r="M28" s="136"/>
    </row>
    <row r="29" spans="1:14" ht="15" x14ac:dyDescent="0.25">
      <c r="B29" s="1209"/>
      <c r="C29" s="1209"/>
      <c r="D29" s="1209"/>
      <c r="E29" s="1150"/>
      <c r="F29" s="1150"/>
      <c r="G29" s="1150"/>
      <c r="H29" s="1150"/>
      <c r="I29" s="1150"/>
      <c r="J29" s="1150"/>
      <c r="K29" s="1150"/>
      <c r="L29" s="1150"/>
      <c r="M29" s="84"/>
    </row>
    <row r="30" spans="1:14" ht="15" x14ac:dyDescent="0.25">
      <c r="A30" s="1386"/>
      <c r="B30" s="1367"/>
      <c r="C30" s="1367"/>
      <c r="D30" s="1367"/>
      <c r="E30" s="1367"/>
      <c r="F30" s="1367"/>
      <c r="G30" s="1367"/>
      <c r="H30" s="1367"/>
      <c r="I30" s="1367"/>
      <c r="J30" s="1367"/>
      <c r="K30" s="1367"/>
      <c r="L30" s="1367"/>
      <c r="M30" s="82"/>
    </row>
    <row r="31" spans="1:14" ht="15" x14ac:dyDescent="0.25">
      <c r="B31" s="1209"/>
      <c r="C31" s="1209"/>
      <c r="D31" s="1209"/>
      <c r="E31" s="1150"/>
      <c r="F31" s="1150"/>
      <c r="G31" s="1150"/>
      <c r="H31" s="1150"/>
      <c r="I31" s="1150"/>
      <c r="J31" s="1150"/>
      <c r="K31" s="1150"/>
      <c r="L31" s="1150"/>
      <c r="M31" s="88"/>
    </row>
    <row r="32" spans="1:14" ht="15" x14ac:dyDescent="0.25">
      <c r="A32" s="1386"/>
      <c r="B32" s="1367"/>
      <c r="C32" s="1367"/>
      <c r="D32" s="1367"/>
      <c r="E32" s="1367"/>
      <c r="F32" s="1367"/>
      <c r="G32" s="1367"/>
      <c r="H32" s="1367"/>
      <c r="I32" s="1367"/>
      <c r="J32" s="1367"/>
      <c r="K32" s="1367"/>
      <c r="L32" s="1367"/>
      <c r="M32" s="86"/>
    </row>
    <row r="33" spans="1:12" ht="15" x14ac:dyDescent="0.25">
      <c r="B33" s="1209"/>
      <c r="C33" s="1209"/>
      <c r="D33" s="1209"/>
      <c r="E33" s="1150"/>
      <c r="F33" s="1150"/>
      <c r="G33" s="1150"/>
      <c r="H33" s="1150"/>
      <c r="I33" s="1150"/>
      <c r="J33" s="1150"/>
      <c r="K33" s="1150"/>
      <c r="L33" s="1150"/>
    </row>
    <row r="34" spans="1:12" ht="15" x14ac:dyDescent="0.25">
      <c r="A34" s="1386"/>
      <c r="B34" s="1367"/>
      <c r="C34" s="1367"/>
      <c r="D34" s="1367"/>
      <c r="E34" s="1367"/>
      <c r="F34" s="1367"/>
      <c r="G34" s="1367"/>
      <c r="H34" s="1367"/>
      <c r="I34" s="1367"/>
      <c r="J34" s="1367"/>
      <c r="K34" s="1367"/>
      <c r="L34" s="1367"/>
    </row>
    <row r="35" spans="1:12" ht="15" x14ac:dyDescent="0.25">
      <c r="B35" s="1209"/>
      <c r="C35" s="1209"/>
      <c r="D35" s="1209"/>
      <c r="E35" s="1150"/>
      <c r="F35" s="1150"/>
      <c r="G35" s="1150"/>
      <c r="H35" s="1150"/>
      <c r="I35" s="1150"/>
      <c r="J35" s="1150"/>
      <c r="K35" s="1150"/>
      <c r="L35" s="1150"/>
    </row>
    <row r="36" spans="1:12" ht="15" x14ac:dyDescent="0.25">
      <c r="A36" s="1386"/>
      <c r="B36" s="1367"/>
      <c r="C36" s="1367"/>
      <c r="D36" s="1367"/>
      <c r="E36" s="1367"/>
      <c r="F36" s="1367"/>
      <c r="G36" s="1367"/>
      <c r="H36" s="1367"/>
      <c r="I36" s="1367"/>
      <c r="J36" s="1367"/>
      <c r="K36" s="1367"/>
      <c r="L36" s="1367"/>
    </row>
    <row r="37" spans="1:12" ht="15" x14ac:dyDescent="0.25">
      <c r="B37" s="1209"/>
      <c r="C37" s="1209"/>
      <c r="D37" s="1209"/>
      <c r="E37" s="1150"/>
      <c r="F37" s="1150"/>
      <c r="G37" s="1150"/>
      <c r="H37" s="1150"/>
      <c r="I37" s="1150"/>
      <c r="J37" s="1150"/>
      <c r="K37" s="1150"/>
      <c r="L37" s="1150"/>
    </row>
    <row r="38" spans="1:12" ht="15" x14ac:dyDescent="0.25">
      <c r="B38" s="1367"/>
      <c r="C38" s="1367"/>
      <c r="D38" s="1367"/>
      <c r="E38" s="1367"/>
      <c r="F38" s="1367"/>
      <c r="G38" s="1367"/>
      <c r="H38" s="1367"/>
      <c r="I38" s="1367"/>
      <c r="J38" s="1367"/>
      <c r="K38" s="1367"/>
      <c r="L38" s="1367"/>
    </row>
  </sheetData>
  <mergeCells count="7">
    <mergeCell ref="B5:D5"/>
    <mergeCell ref="E5:G5"/>
    <mergeCell ref="A1:M1"/>
    <mergeCell ref="A2:M2"/>
    <mergeCell ref="A3:M3"/>
    <mergeCell ref="M5:M6"/>
    <mergeCell ref="H5:J5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Normal="100" workbookViewId="0">
      <selection activeCell="D30" sqref="D30"/>
    </sheetView>
  </sheetViews>
  <sheetFormatPr baseColWidth="10" defaultColWidth="11.42578125" defaultRowHeight="15" x14ac:dyDescent="0.25"/>
  <cols>
    <col min="1" max="1" width="19.140625" style="138" customWidth="1"/>
    <col min="2" max="2" width="28.5703125" style="138" customWidth="1"/>
    <col min="3" max="3" width="22.7109375" style="138" customWidth="1"/>
    <col min="4" max="4" width="28" style="138" customWidth="1"/>
    <col min="5" max="5" width="17.7109375" style="138" customWidth="1"/>
    <col min="6" max="16384" width="11.42578125" style="138"/>
  </cols>
  <sheetData>
    <row r="1" spans="1:10" ht="15.75" x14ac:dyDescent="0.25">
      <c r="A1" s="1936" t="s">
        <v>1019</v>
      </c>
      <c r="B1" s="1937"/>
      <c r="C1" s="1937"/>
      <c r="D1" s="1937"/>
      <c r="E1" s="1938"/>
    </row>
    <row r="2" spans="1:10" x14ac:dyDescent="0.25">
      <c r="A2" s="1939" t="s">
        <v>2329</v>
      </c>
      <c r="B2" s="1940"/>
      <c r="C2" s="1940"/>
      <c r="D2" s="1940"/>
      <c r="E2" s="1941"/>
    </row>
    <row r="3" spans="1:10" x14ac:dyDescent="0.25">
      <c r="A3" s="1939" t="s">
        <v>1020</v>
      </c>
      <c r="B3" s="1940"/>
      <c r="C3" s="1940"/>
      <c r="D3" s="1940"/>
      <c r="E3" s="1941"/>
    </row>
    <row r="4" spans="1:10" ht="3.75" customHeight="1" thickBot="1" x14ac:dyDescent="0.3">
      <c r="A4" s="1362"/>
      <c r="B4" s="72"/>
      <c r="C4" s="72"/>
      <c r="D4" s="72"/>
      <c r="E4" s="73"/>
    </row>
    <row r="5" spans="1:10" x14ac:dyDescent="0.25">
      <c r="A5" s="1363" t="s">
        <v>1021</v>
      </c>
      <c r="B5" s="1364" t="s">
        <v>1022</v>
      </c>
      <c r="C5" s="1364" t="s">
        <v>1023</v>
      </c>
      <c r="D5" s="1364" t="s">
        <v>1024</v>
      </c>
      <c r="E5" s="1365" t="s">
        <v>1</v>
      </c>
    </row>
    <row r="6" spans="1:10" x14ac:dyDescent="0.25">
      <c r="A6" s="1366">
        <v>45446</v>
      </c>
      <c r="B6" s="1279">
        <v>17923.5945168</v>
      </c>
      <c r="C6" s="1279">
        <v>0</v>
      </c>
      <c r="D6" s="1279">
        <v>55601.999770800001</v>
      </c>
      <c r="E6" s="1280">
        <v>73525.594287600004</v>
      </c>
      <c r="G6" s="1367"/>
      <c r="H6" s="1367"/>
      <c r="I6" s="1367"/>
      <c r="J6" s="1367"/>
    </row>
    <row r="7" spans="1:10" x14ac:dyDescent="0.25">
      <c r="A7" s="1366">
        <v>45447</v>
      </c>
      <c r="B7" s="1279">
        <v>36349.0313732</v>
      </c>
      <c r="C7" s="1279">
        <v>0</v>
      </c>
      <c r="D7" s="1279">
        <v>25711.680212400006</v>
      </c>
      <c r="E7" s="1280">
        <v>62060.711585600002</v>
      </c>
      <c r="G7" s="1367"/>
      <c r="H7" s="1367"/>
      <c r="I7" s="1367"/>
      <c r="J7" s="1367"/>
    </row>
    <row r="8" spans="1:10" x14ac:dyDescent="0.25">
      <c r="A8" s="1366">
        <v>45448</v>
      </c>
      <c r="B8" s="1279">
        <v>9027.0131517999998</v>
      </c>
      <c r="C8" s="1279">
        <v>0</v>
      </c>
      <c r="D8" s="1279">
        <v>34770.765304799999</v>
      </c>
      <c r="E8" s="1280">
        <v>43797.778456599997</v>
      </c>
      <c r="G8" s="1367"/>
      <c r="H8" s="1367"/>
      <c r="I8" s="1367"/>
      <c r="J8" s="1367"/>
    </row>
    <row r="9" spans="1:10" x14ac:dyDescent="0.25">
      <c r="A9" s="1366">
        <v>45449</v>
      </c>
      <c r="B9" s="1279">
        <v>72874.497761799998</v>
      </c>
      <c r="C9" s="1279">
        <v>0</v>
      </c>
      <c r="D9" s="1279">
        <v>114724.12388920001</v>
      </c>
      <c r="E9" s="1280">
        <v>187598.62165099999</v>
      </c>
      <c r="G9" s="1367"/>
      <c r="H9" s="1367"/>
      <c r="I9" s="1367"/>
      <c r="J9" s="1367"/>
    </row>
    <row r="10" spans="1:10" x14ac:dyDescent="0.25">
      <c r="A10" s="1366">
        <v>45450</v>
      </c>
      <c r="B10" s="1279">
        <v>22444.720666200003</v>
      </c>
      <c r="C10" s="1279">
        <v>0</v>
      </c>
      <c r="D10" s="1279">
        <v>112586.1290176</v>
      </c>
      <c r="E10" s="1280">
        <v>135030.84968380001</v>
      </c>
      <c r="G10" s="1367"/>
      <c r="H10" s="1367"/>
      <c r="I10" s="1367"/>
      <c r="J10" s="1367"/>
    </row>
    <row r="11" spans="1:10" x14ac:dyDescent="0.25">
      <c r="A11" s="1366">
        <v>45453</v>
      </c>
      <c r="B11" s="1279">
        <v>79385.335561</v>
      </c>
      <c r="C11" s="1279">
        <v>0</v>
      </c>
      <c r="D11" s="1279">
        <v>69087.269298600004</v>
      </c>
      <c r="E11" s="1280">
        <v>148472.60485960002</v>
      </c>
      <c r="G11" s="1367"/>
      <c r="H11" s="1367"/>
      <c r="I11" s="1367"/>
      <c r="J11" s="1367"/>
    </row>
    <row r="12" spans="1:10" x14ac:dyDescent="0.25">
      <c r="A12" s="1366">
        <v>45454</v>
      </c>
      <c r="B12" s="1279">
        <v>17228.589737800001</v>
      </c>
      <c r="C12" s="1279">
        <v>0</v>
      </c>
      <c r="D12" s="1279">
        <v>18577.459738600002</v>
      </c>
      <c r="E12" s="1280">
        <v>35806.049476400003</v>
      </c>
      <c r="G12" s="1367"/>
      <c r="H12" s="1367"/>
      <c r="I12" s="1367"/>
      <c r="J12" s="1367"/>
    </row>
    <row r="13" spans="1:10" x14ac:dyDescent="0.25">
      <c r="A13" s="1366">
        <v>45455</v>
      </c>
      <c r="B13" s="1279">
        <v>85702.408887199999</v>
      </c>
      <c r="C13" s="1279">
        <v>10.30715</v>
      </c>
      <c r="D13" s="1279">
        <v>64807.413808199992</v>
      </c>
      <c r="E13" s="1280">
        <v>150520.12984539999</v>
      </c>
      <c r="G13" s="1367"/>
      <c r="H13" s="1367"/>
      <c r="I13" s="1367"/>
      <c r="J13" s="1367"/>
    </row>
    <row r="14" spans="1:10" x14ac:dyDescent="0.25">
      <c r="A14" s="1366">
        <v>45456</v>
      </c>
      <c r="B14" s="1279">
        <v>56116.951707600005</v>
      </c>
      <c r="C14" s="1279">
        <v>0</v>
      </c>
      <c r="D14" s="1279">
        <v>39817.207821999997</v>
      </c>
      <c r="E14" s="1280">
        <v>95934.159529600001</v>
      </c>
      <c r="G14" s="1367"/>
      <c r="H14" s="1367"/>
      <c r="I14" s="1367"/>
      <c r="J14" s="1367"/>
    </row>
    <row r="15" spans="1:10" x14ac:dyDescent="0.25">
      <c r="A15" s="1366">
        <v>45457</v>
      </c>
      <c r="B15" s="1279">
        <v>121965.93969000001</v>
      </c>
      <c r="C15" s="1279">
        <v>0</v>
      </c>
      <c r="D15" s="1279">
        <v>94282.389933199986</v>
      </c>
      <c r="E15" s="1280">
        <v>216248.3296232</v>
      </c>
      <c r="G15" s="1367"/>
      <c r="H15" s="1367"/>
      <c r="I15" s="1367"/>
      <c r="J15" s="1367"/>
    </row>
    <row r="16" spans="1:10" x14ac:dyDescent="0.25">
      <c r="A16" s="1366">
        <v>45460</v>
      </c>
      <c r="B16" s="1279">
        <v>149735.02246500002</v>
      </c>
      <c r="C16" s="1279">
        <v>307560.77386299998</v>
      </c>
      <c r="D16" s="1279">
        <v>141149.18634040002</v>
      </c>
      <c r="E16" s="1280">
        <v>598444.98266840004</v>
      </c>
      <c r="G16" s="1367"/>
      <c r="H16" s="1367"/>
      <c r="I16" s="1367"/>
      <c r="J16" s="1367"/>
    </row>
    <row r="17" spans="1:10" x14ac:dyDescent="0.25">
      <c r="A17" s="1366">
        <v>45461</v>
      </c>
      <c r="B17" s="1279">
        <v>97158.664041599986</v>
      </c>
      <c r="C17" s="1279">
        <v>0</v>
      </c>
      <c r="D17" s="1279">
        <v>45640.226349199998</v>
      </c>
      <c r="E17" s="1280">
        <v>142798.89039079999</v>
      </c>
      <c r="G17" s="1367"/>
      <c r="H17" s="1367"/>
      <c r="I17" s="1367"/>
      <c r="J17" s="1367"/>
    </row>
    <row r="18" spans="1:10" x14ac:dyDescent="0.25">
      <c r="A18" s="1366">
        <v>45462</v>
      </c>
      <c r="B18" s="1279">
        <v>65818.761930599998</v>
      </c>
      <c r="C18" s="1279">
        <v>0</v>
      </c>
      <c r="D18" s="1279">
        <v>85953.656798800002</v>
      </c>
      <c r="E18" s="1280">
        <v>151772.4187294</v>
      </c>
      <c r="G18" s="1367"/>
      <c r="H18" s="1367"/>
      <c r="I18" s="1367"/>
      <c r="J18" s="1367"/>
    </row>
    <row r="19" spans="1:10" x14ac:dyDescent="0.25">
      <c r="A19" s="1366">
        <v>45463</v>
      </c>
      <c r="B19" s="1279">
        <v>49821.703883000002</v>
      </c>
      <c r="C19" s="1279">
        <v>0</v>
      </c>
      <c r="D19" s="1279">
        <v>82068.511439599999</v>
      </c>
      <c r="E19" s="1280">
        <v>131890.21532260001</v>
      </c>
      <c r="G19" s="1367"/>
      <c r="H19" s="1367"/>
      <c r="I19" s="1367"/>
      <c r="J19" s="1367"/>
    </row>
    <row r="20" spans="1:10" x14ac:dyDescent="0.25">
      <c r="A20" s="1366">
        <v>45467</v>
      </c>
      <c r="B20" s="1279">
        <v>82680.539167800016</v>
      </c>
      <c r="C20" s="1279">
        <v>0</v>
      </c>
      <c r="D20" s="1279">
        <v>55562.353910000005</v>
      </c>
      <c r="E20" s="1280">
        <v>138242.89307780002</v>
      </c>
      <c r="G20" s="1367"/>
      <c r="H20" s="1367"/>
      <c r="I20" s="1367"/>
      <c r="J20" s="1367"/>
    </row>
    <row r="21" spans="1:10" x14ac:dyDescent="0.25">
      <c r="A21" s="1366">
        <v>45468</v>
      </c>
      <c r="B21" s="1279">
        <v>97353.594508800015</v>
      </c>
      <c r="C21" s="1279">
        <v>0</v>
      </c>
      <c r="D21" s="1279">
        <v>34495.379934399993</v>
      </c>
      <c r="E21" s="1280">
        <v>131848.97444320002</v>
      </c>
      <c r="G21" s="1367"/>
      <c r="H21" s="1367"/>
      <c r="I21" s="1367"/>
      <c r="J21" s="1367"/>
    </row>
    <row r="22" spans="1:10" x14ac:dyDescent="0.25">
      <c r="A22" s="1366">
        <v>45469</v>
      </c>
      <c r="B22" s="1279">
        <v>119620.65743320002</v>
      </c>
      <c r="C22" s="1279">
        <v>80769.599937599996</v>
      </c>
      <c r="D22" s="1279">
        <v>52741.198186600006</v>
      </c>
      <c r="E22" s="1280">
        <v>253131.45555740001</v>
      </c>
      <c r="G22" s="1367"/>
      <c r="H22" s="1367"/>
      <c r="I22" s="1367"/>
      <c r="J22" s="1367"/>
    </row>
    <row r="23" spans="1:10" x14ac:dyDescent="0.25">
      <c r="A23" s="1366">
        <v>45470</v>
      </c>
      <c r="B23" s="1279">
        <v>112440.16941500001</v>
      </c>
      <c r="C23" s="1279">
        <v>39966.828195000002</v>
      </c>
      <c r="D23" s="1279">
        <v>126951.0508574</v>
      </c>
      <c r="E23" s="1280">
        <v>279358.04846740002</v>
      </c>
      <c r="G23" s="1367"/>
      <c r="H23" s="1367"/>
      <c r="I23" s="1367"/>
      <c r="J23" s="1367"/>
    </row>
    <row r="24" spans="1:10" ht="15.75" thickBot="1" x14ac:dyDescent="0.3">
      <c r="A24" s="1366">
        <v>45471</v>
      </c>
      <c r="B24" s="1279">
        <v>168960.84069759998</v>
      </c>
      <c r="C24" s="1279">
        <v>9014.8262932000016</v>
      </c>
      <c r="D24" s="1279">
        <v>165993.77030460001</v>
      </c>
      <c r="E24" s="1280">
        <v>343969.43729539996</v>
      </c>
      <c r="G24" s="1367"/>
      <c r="H24" s="1367"/>
      <c r="I24" s="1367"/>
      <c r="J24" s="1367"/>
    </row>
    <row r="25" spans="1:10" ht="15.75" thickBot="1" x14ac:dyDescent="0.3">
      <c r="A25" s="1368" t="s">
        <v>1</v>
      </c>
      <c r="B25" s="139">
        <f>SUM(B6:B24)</f>
        <v>1462608.0365960002</v>
      </c>
      <c r="C25" s="139">
        <f>SUM(C6:C24)</f>
        <v>437322.33543879999</v>
      </c>
      <c r="D25" s="139">
        <f>SUM(D6:D24)</f>
        <v>1420521.7729164003</v>
      </c>
      <c r="E25" s="1369">
        <f>SUM(E6:E24)</f>
        <v>3320452.1449512001</v>
      </c>
      <c r="F25" s="140"/>
      <c r="G25" s="1367"/>
      <c r="H25" s="1367"/>
      <c r="I25" s="1367"/>
      <c r="J25" s="1367"/>
    </row>
    <row r="26" spans="1:10" ht="6" customHeight="1" thickBot="1" x14ac:dyDescent="0.3">
      <c r="A26" s="1942"/>
      <c r="B26" s="1942"/>
      <c r="C26" s="1942"/>
      <c r="D26" s="1942"/>
      <c r="E26" s="1942"/>
    </row>
    <row r="27" spans="1:10" ht="15.75" thickTop="1" x14ac:dyDescent="0.25">
      <c r="A27" s="141" t="s">
        <v>937</v>
      </c>
      <c r="B27" s="142"/>
      <c r="C27" s="142"/>
      <c r="D27" s="142"/>
      <c r="E27" s="142"/>
    </row>
    <row r="30" spans="1:10" x14ac:dyDescent="0.25">
      <c r="E30" s="143"/>
    </row>
  </sheetData>
  <mergeCells count="4">
    <mergeCell ref="A1:E1"/>
    <mergeCell ref="A2:E2"/>
    <mergeCell ref="A3:E3"/>
    <mergeCell ref="A26:E2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79"/>
  <sheetViews>
    <sheetView zoomScale="85" zoomScaleNormal="85" workbookViewId="0">
      <selection activeCell="A3" sqref="A3:L3"/>
    </sheetView>
  </sheetViews>
  <sheetFormatPr baseColWidth="10" defaultColWidth="9.140625" defaultRowHeight="15" x14ac:dyDescent="0.25"/>
  <cols>
    <col min="1" max="1" width="27" customWidth="1"/>
    <col min="2" max="2" width="7" bestFit="1" customWidth="1"/>
    <col min="3" max="3" width="7.7109375" bestFit="1" customWidth="1"/>
    <col min="4" max="256" width="11.42578125" customWidth="1"/>
    <col min="257" max="257" width="24.5703125" customWidth="1"/>
    <col min="258" max="512" width="11.42578125" customWidth="1"/>
    <col min="513" max="513" width="24.5703125" customWidth="1"/>
    <col min="514" max="768" width="11.42578125" customWidth="1"/>
    <col min="769" max="769" width="24.5703125" customWidth="1"/>
    <col min="770" max="1024" width="11.42578125" customWidth="1"/>
    <col min="1025" max="1025" width="24.5703125" customWidth="1"/>
    <col min="1026" max="1280" width="11.42578125" customWidth="1"/>
    <col min="1281" max="1281" width="24.5703125" customWidth="1"/>
    <col min="1282" max="1536" width="11.42578125" customWidth="1"/>
    <col min="1537" max="1537" width="24.5703125" customWidth="1"/>
    <col min="1538" max="1792" width="11.42578125" customWidth="1"/>
    <col min="1793" max="1793" width="24.5703125" customWidth="1"/>
    <col min="1794" max="2048" width="11.42578125" customWidth="1"/>
    <col min="2049" max="2049" width="24.5703125" customWidth="1"/>
    <col min="2050" max="2304" width="11.42578125" customWidth="1"/>
    <col min="2305" max="2305" width="24.5703125" customWidth="1"/>
    <col min="2306" max="2560" width="11.42578125" customWidth="1"/>
    <col min="2561" max="2561" width="24.5703125" customWidth="1"/>
    <col min="2562" max="2816" width="11.42578125" customWidth="1"/>
    <col min="2817" max="2817" width="24.5703125" customWidth="1"/>
    <col min="2818" max="3072" width="11.42578125" customWidth="1"/>
    <col min="3073" max="3073" width="24.5703125" customWidth="1"/>
    <col min="3074" max="3328" width="11.42578125" customWidth="1"/>
    <col min="3329" max="3329" width="24.5703125" customWidth="1"/>
    <col min="3330" max="3584" width="11.42578125" customWidth="1"/>
    <col min="3585" max="3585" width="24.5703125" customWidth="1"/>
    <col min="3586" max="3840" width="11.42578125" customWidth="1"/>
    <col min="3841" max="3841" width="24.5703125" customWidth="1"/>
    <col min="3842" max="4096" width="11.42578125" customWidth="1"/>
    <col min="4097" max="4097" width="24.5703125" customWidth="1"/>
    <col min="4098" max="4352" width="11.42578125" customWidth="1"/>
    <col min="4353" max="4353" width="24.5703125" customWidth="1"/>
    <col min="4354" max="4608" width="11.42578125" customWidth="1"/>
    <col min="4609" max="4609" width="24.5703125" customWidth="1"/>
    <col min="4610" max="4864" width="11.42578125" customWidth="1"/>
    <col min="4865" max="4865" width="24.5703125" customWidth="1"/>
    <col min="4866" max="5120" width="11.42578125" customWidth="1"/>
    <col min="5121" max="5121" width="24.5703125" customWidth="1"/>
    <col min="5122" max="5376" width="11.42578125" customWidth="1"/>
    <col min="5377" max="5377" width="24.5703125" customWidth="1"/>
    <col min="5378" max="5632" width="11.42578125" customWidth="1"/>
    <col min="5633" max="5633" width="24.5703125" customWidth="1"/>
    <col min="5634" max="5888" width="11.42578125" customWidth="1"/>
    <col min="5889" max="5889" width="24.5703125" customWidth="1"/>
    <col min="5890" max="6144" width="11.42578125" customWidth="1"/>
    <col min="6145" max="6145" width="24.5703125" customWidth="1"/>
    <col min="6146" max="6400" width="11.42578125" customWidth="1"/>
    <col min="6401" max="6401" width="24.5703125" customWidth="1"/>
    <col min="6402" max="6656" width="11.42578125" customWidth="1"/>
    <col min="6657" max="6657" width="24.5703125" customWidth="1"/>
    <col min="6658" max="6912" width="11.42578125" customWidth="1"/>
    <col min="6913" max="6913" width="24.5703125" customWidth="1"/>
    <col min="6914" max="7168" width="11.42578125" customWidth="1"/>
    <col min="7169" max="7169" width="24.5703125" customWidth="1"/>
    <col min="7170" max="7424" width="11.42578125" customWidth="1"/>
    <col min="7425" max="7425" width="24.5703125" customWidth="1"/>
    <col min="7426" max="7680" width="11.42578125" customWidth="1"/>
    <col min="7681" max="7681" width="24.5703125" customWidth="1"/>
    <col min="7682" max="7936" width="11.42578125" customWidth="1"/>
    <col min="7937" max="7937" width="24.5703125" customWidth="1"/>
    <col min="7938" max="8192" width="11.42578125" customWidth="1"/>
    <col min="8193" max="8193" width="24.5703125" customWidth="1"/>
    <col min="8194" max="8448" width="11.42578125" customWidth="1"/>
    <col min="8449" max="8449" width="24.5703125" customWidth="1"/>
    <col min="8450" max="8704" width="11.42578125" customWidth="1"/>
    <col min="8705" max="8705" width="24.5703125" customWidth="1"/>
    <col min="8706" max="8960" width="11.42578125" customWidth="1"/>
    <col min="8961" max="8961" width="24.5703125" customWidth="1"/>
    <col min="8962" max="9216" width="11.42578125" customWidth="1"/>
    <col min="9217" max="9217" width="24.5703125" customWidth="1"/>
    <col min="9218" max="9472" width="11.42578125" customWidth="1"/>
    <col min="9473" max="9473" width="24.5703125" customWidth="1"/>
    <col min="9474" max="9728" width="11.42578125" customWidth="1"/>
    <col min="9729" max="9729" width="24.5703125" customWidth="1"/>
    <col min="9730" max="9984" width="11.42578125" customWidth="1"/>
    <col min="9985" max="9985" width="24.5703125" customWidth="1"/>
    <col min="9986" max="10240" width="11.42578125" customWidth="1"/>
    <col min="10241" max="10241" width="24.5703125" customWidth="1"/>
    <col min="10242" max="10496" width="11.42578125" customWidth="1"/>
    <col min="10497" max="10497" width="24.5703125" customWidth="1"/>
    <col min="10498" max="10752" width="11.42578125" customWidth="1"/>
    <col min="10753" max="10753" width="24.5703125" customWidth="1"/>
    <col min="10754" max="11008" width="11.42578125" customWidth="1"/>
    <col min="11009" max="11009" width="24.5703125" customWidth="1"/>
    <col min="11010" max="11264" width="11.42578125" customWidth="1"/>
    <col min="11265" max="11265" width="24.5703125" customWidth="1"/>
    <col min="11266" max="11520" width="11.42578125" customWidth="1"/>
    <col min="11521" max="11521" width="24.5703125" customWidth="1"/>
    <col min="11522" max="11776" width="11.42578125" customWidth="1"/>
    <col min="11777" max="11777" width="24.5703125" customWidth="1"/>
    <col min="11778" max="12032" width="11.42578125" customWidth="1"/>
    <col min="12033" max="12033" width="24.5703125" customWidth="1"/>
    <col min="12034" max="12288" width="11.42578125" customWidth="1"/>
    <col min="12289" max="12289" width="24.5703125" customWidth="1"/>
    <col min="12290" max="12544" width="11.42578125" customWidth="1"/>
    <col min="12545" max="12545" width="24.5703125" customWidth="1"/>
    <col min="12546" max="12800" width="11.42578125" customWidth="1"/>
    <col min="12801" max="12801" width="24.5703125" customWidth="1"/>
    <col min="12802" max="13056" width="11.42578125" customWidth="1"/>
    <col min="13057" max="13057" width="24.5703125" customWidth="1"/>
    <col min="13058" max="13312" width="11.42578125" customWidth="1"/>
    <col min="13313" max="13313" width="24.5703125" customWidth="1"/>
    <col min="13314" max="13568" width="11.42578125" customWidth="1"/>
    <col min="13569" max="13569" width="24.5703125" customWidth="1"/>
    <col min="13570" max="13824" width="11.42578125" customWidth="1"/>
    <col min="13825" max="13825" width="24.5703125" customWidth="1"/>
    <col min="13826" max="14080" width="11.42578125" customWidth="1"/>
    <col min="14081" max="14081" width="24.5703125" customWidth="1"/>
    <col min="14082" max="14336" width="11.42578125" customWidth="1"/>
    <col min="14337" max="14337" width="24.5703125" customWidth="1"/>
    <col min="14338" max="14592" width="11.42578125" customWidth="1"/>
    <col min="14593" max="14593" width="24.5703125" customWidth="1"/>
    <col min="14594" max="14848" width="11.42578125" customWidth="1"/>
    <col min="14849" max="14849" width="24.5703125" customWidth="1"/>
    <col min="14850" max="15104" width="11.42578125" customWidth="1"/>
    <col min="15105" max="15105" width="24.5703125" customWidth="1"/>
    <col min="15106" max="15360" width="11.42578125" customWidth="1"/>
    <col min="15361" max="15361" width="24.5703125" customWidth="1"/>
    <col min="15362" max="15616" width="11.42578125" customWidth="1"/>
    <col min="15617" max="15617" width="24.5703125" customWidth="1"/>
    <col min="15618" max="15872" width="11.42578125" customWidth="1"/>
    <col min="15873" max="15873" width="24.5703125" customWidth="1"/>
    <col min="15874" max="16128" width="11.42578125" customWidth="1"/>
    <col min="16129" max="16129" width="24.5703125" customWidth="1"/>
    <col min="16130" max="16384" width="11.42578125" customWidth="1"/>
  </cols>
  <sheetData>
    <row r="1" spans="1:12" ht="15.75" x14ac:dyDescent="0.25">
      <c r="A1" s="1943" t="s">
        <v>711</v>
      </c>
      <c r="B1" s="1943"/>
      <c r="C1" s="1943"/>
      <c r="D1" s="1943"/>
      <c r="E1" s="1943"/>
      <c r="F1" s="1943"/>
      <c r="G1" s="1943"/>
      <c r="H1" s="1943"/>
      <c r="I1" s="1943"/>
      <c r="J1" s="1943"/>
      <c r="K1" s="1943"/>
      <c r="L1" s="1943"/>
    </row>
    <row r="2" spans="1:12" ht="15.75" x14ac:dyDescent="0.25">
      <c r="A2" s="1943" t="s">
        <v>712</v>
      </c>
      <c r="B2" s="1943"/>
      <c r="C2" s="1943"/>
      <c r="D2" s="1943"/>
      <c r="E2" s="1943"/>
      <c r="F2" s="1943"/>
      <c r="G2" s="1943"/>
      <c r="H2" s="1943"/>
      <c r="I2" s="1943"/>
      <c r="J2" s="1943"/>
      <c r="K2" s="1943"/>
      <c r="L2" s="1943"/>
    </row>
    <row r="3" spans="1:12" ht="15.75" x14ac:dyDescent="0.25">
      <c r="A3" s="1943" t="s">
        <v>2414</v>
      </c>
      <c r="B3" s="1943"/>
      <c r="C3" s="1943"/>
      <c r="D3" s="1943"/>
      <c r="E3" s="1943"/>
      <c r="F3" s="1943"/>
      <c r="G3" s="1943"/>
      <c r="H3" s="1943"/>
      <c r="I3" s="1943"/>
      <c r="J3" s="1943"/>
      <c r="K3" s="1943"/>
      <c r="L3" s="1943"/>
    </row>
    <row r="4" spans="1:12" ht="4.5" customHeight="1" thickBot="1" x14ac:dyDescent="0.3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2" ht="15.75" thickBot="1" x14ac:dyDescent="0.3">
      <c r="A5" s="47"/>
      <c r="B5" s="49"/>
      <c r="C5" s="50"/>
      <c r="D5" s="1952" t="s">
        <v>959</v>
      </c>
      <c r="E5" s="1953"/>
      <c r="F5" s="1953"/>
      <c r="G5" s="1953"/>
      <c r="H5" s="1953"/>
      <c r="I5" s="1953"/>
      <c r="J5" s="1953"/>
      <c r="K5" s="1953"/>
      <c r="L5" s="1954"/>
    </row>
    <row r="6" spans="1:12" x14ac:dyDescent="0.25">
      <c r="A6" s="737" t="s">
        <v>713</v>
      </c>
      <c r="B6" s="738" t="s">
        <v>714</v>
      </c>
      <c r="C6" s="738" t="s">
        <v>24</v>
      </c>
      <c r="D6" s="739" t="s">
        <v>715</v>
      </c>
      <c r="E6" s="739" t="s">
        <v>716</v>
      </c>
      <c r="F6" s="739" t="s">
        <v>717</v>
      </c>
      <c r="G6" s="739" t="s">
        <v>718</v>
      </c>
      <c r="H6" s="739" t="s">
        <v>719</v>
      </c>
      <c r="I6" s="739" t="s">
        <v>720</v>
      </c>
      <c r="J6" s="739" t="s">
        <v>721</v>
      </c>
      <c r="K6" s="739" t="s">
        <v>722</v>
      </c>
      <c r="L6" s="740" t="s">
        <v>723</v>
      </c>
    </row>
    <row r="7" spans="1:12" x14ac:dyDescent="0.25">
      <c r="A7" s="1955" t="s">
        <v>724</v>
      </c>
      <c r="B7" s="69" t="s">
        <v>726</v>
      </c>
      <c r="C7" s="70" t="s">
        <v>665</v>
      </c>
      <c r="D7" s="48"/>
      <c r="E7" s="48"/>
      <c r="F7" s="48"/>
      <c r="G7" s="48"/>
      <c r="H7" s="48"/>
      <c r="I7" s="48"/>
      <c r="J7" s="48"/>
      <c r="K7" s="48"/>
      <c r="L7" s="48">
        <v>6.4</v>
      </c>
    </row>
    <row r="8" spans="1:12" s="1209" customFormat="1" x14ac:dyDescent="0.25">
      <c r="A8" s="1950"/>
      <c r="B8" s="69" t="s">
        <v>2444</v>
      </c>
      <c r="C8" s="70" t="s">
        <v>736</v>
      </c>
      <c r="D8" s="48"/>
      <c r="E8" s="48"/>
      <c r="F8" s="48"/>
      <c r="G8" s="48"/>
      <c r="H8" s="48"/>
      <c r="I8" s="48"/>
      <c r="J8" s="48"/>
      <c r="K8" s="48"/>
      <c r="L8" s="48">
        <v>4.99</v>
      </c>
    </row>
    <row r="9" spans="1:12" s="1209" customFormat="1" x14ac:dyDescent="0.25">
      <c r="A9" s="1950"/>
      <c r="B9" s="69" t="s">
        <v>727</v>
      </c>
      <c r="C9" s="70" t="s">
        <v>633</v>
      </c>
      <c r="D9" s="48"/>
      <c r="E9" s="48"/>
      <c r="F9" s="48"/>
      <c r="G9" s="48"/>
      <c r="H9" s="48"/>
      <c r="I9" s="48"/>
      <c r="J9" s="48">
        <v>6.63</v>
      </c>
      <c r="K9" s="48"/>
      <c r="L9" s="48"/>
    </row>
    <row r="10" spans="1:12" s="631" customFormat="1" x14ac:dyDescent="0.25">
      <c r="A10" s="1950"/>
      <c r="B10" s="69" t="s">
        <v>727</v>
      </c>
      <c r="C10" s="70" t="s">
        <v>634</v>
      </c>
      <c r="D10" s="48"/>
      <c r="E10" s="48"/>
      <c r="F10" s="48"/>
      <c r="G10" s="48"/>
      <c r="H10" s="48"/>
      <c r="I10" s="48"/>
      <c r="J10" s="48">
        <v>6</v>
      </c>
      <c r="K10" s="48"/>
      <c r="L10" s="48"/>
    </row>
    <row r="11" spans="1:12" s="631" customFormat="1" x14ac:dyDescent="0.25">
      <c r="A11" s="1950"/>
      <c r="B11" s="69" t="s">
        <v>727</v>
      </c>
      <c r="C11" s="70" t="s">
        <v>642</v>
      </c>
      <c r="D11" s="48"/>
      <c r="E11" s="48"/>
      <c r="F11" s="48"/>
      <c r="G11" s="48"/>
      <c r="H11" s="48"/>
      <c r="I11" s="48"/>
      <c r="J11" s="48">
        <v>6.5</v>
      </c>
      <c r="K11" s="48"/>
      <c r="L11" s="48"/>
    </row>
    <row r="12" spans="1:12" ht="15" hidden="1" customHeight="1" x14ac:dyDescent="0.25">
      <c r="A12" s="12"/>
      <c r="B12" s="9"/>
      <c r="C12" s="10"/>
      <c r="D12" s="11">
        <v>0</v>
      </c>
      <c r="E12" s="11">
        <v>0</v>
      </c>
      <c r="F12" s="11">
        <v>0</v>
      </c>
      <c r="G12" s="11">
        <v>0</v>
      </c>
      <c r="H12" s="11">
        <v>0</v>
      </c>
      <c r="I12" s="11">
        <v>0</v>
      </c>
      <c r="J12" s="11">
        <v>0</v>
      </c>
      <c r="K12" s="11">
        <v>0</v>
      </c>
      <c r="L12" s="11">
        <v>0</v>
      </c>
    </row>
    <row r="13" spans="1:12" ht="15" hidden="1" customHeight="1" x14ac:dyDescent="0.25">
      <c r="A13" s="12"/>
      <c r="B13" s="9"/>
      <c r="C13" s="10"/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1:12" ht="15" hidden="1" customHeight="1" x14ac:dyDescent="0.25">
      <c r="A14" s="12"/>
      <c r="B14" s="9"/>
      <c r="C14" s="10"/>
      <c r="D14" s="11">
        <v>0</v>
      </c>
      <c r="E14" s="11">
        <v>0</v>
      </c>
      <c r="F14" s="11">
        <v>0</v>
      </c>
      <c r="G14" s="11">
        <v>0</v>
      </c>
      <c r="H14" s="11">
        <v>0</v>
      </c>
      <c r="I14" s="11">
        <v>0</v>
      </c>
      <c r="J14" s="11">
        <v>0</v>
      </c>
      <c r="K14" s="11">
        <v>0</v>
      </c>
      <c r="L14" s="11">
        <v>0</v>
      </c>
    </row>
    <row r="15" spans="1:12" ht="15" hidden="1" customHeight="1" x14ac:dyDescent="0.25">
      <c r="A15" s="12"/>
      <c r="B15" s="9"/>
      <c r="C15" s="10"/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1:12" ht="15" hidden="1" customHeight="1" x14ac:dyDescent="0.25">
      <c r="A16" s="12"/>
      <c r="B16" s="9"/>
      <c r="C16" s="10"/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0</v>
      </c>
      <c r="K16" s="11">
        <v>0</v>
      </c>
      <c r="L16" s="11">
        <v>0</v>
      </c>
    </row>
    <row r="17" spans="1:12" ht="15" hidden="1" customHeight="1" x14ac:dyDescent="0.25">
      <c r="A17" s="12"/>
      <c r="B17" s="9"/>
      <c r="C17" s="10"/>
      <c r="D17" s="11">
        <v>0</v>
      </c>
      <c r="E17" s="11">
        <v>0</v>
      </c>
      <c r="F17" s="11">
        <v>0</v>
      </c>
      <c r="G17" s="11">
        <v>0</v>
      </c>
      <c r="H17" s="11">
        <v>0</v>
      </c>
      <c r="I17" s="11">
        <v>0</v>
      </c>
      <c r="J17" s="11">
        <v>0</v>
      </c>
      <c r="K17" s="11">
        <v>0</v>
      </c>
      <c r="L17" s="11">
        <v>0</v>
      </c>
    </row>
    <row r="18" spans="1:12" ht="15" hidden="1" customHeight="1" x14ac:dyDescent="0.25">
      <c r="A18" s="12"/>
      <c r="B18" s="9"/>
      <c r="C18" s="10"/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</row>
    <row r="19" spans="1:12" ht="15" hidden="1" customHeight="1" x14ac:dyDescent="0.25">
      <c r="A19" s="12"/>
      <c r="B19" s="9"/>
      <c r="C19" s="9"/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</row>
    <row r="20" spans="1:12" ht="6.75" customHeight="1" x14ac:dyDescent="0.2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</row>
    <row r="21" spans="1:12" x14ac:dyDescent="0.25">
      <c r="A21" s="44" t="s">
        <v>731</v>
      </c>
      <c r="B21" s="13"/>
      <c r="C21" s="13"/>
      <c r="D21" s="13"/>
      <c r="E21" s="13"/>
      <c r="F21" s="13"/>
      <c r="G21" s="13"/>
      <c r="H21" s="13"/>
      <c r="I21" s="14"/>
      <c r="J21" s="14"/>
      <c r="K21" s="14"/>
      <c r="L21" s="14"/>
    </row>
    <row r="22" spans="1:12" x14ac:dyDescent="0.25">
      <c r="A22" s="6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</row>
    <row r="23" spans="1:12" x14ac:dyDescent="0.25">
      <c r="A23" s="5"/>
      <c r="B23" s="5"/>
      <c r="C23" s="5"/>
      <c r="D23" s="15"/>
      <c r="E23" s="5"/>
      <c r="F23" s="5"/>
      <c r="G23" s="5"/>
      <c r="H23" s="5"/>
      <c r="I23" s="5"/>
      <c r="J23" s="5"/>
      <c r="K23" s="5"/>
      <c r="L23" s="5"/>
    </row>
    <row r="24" spans="1:12" ht="15.75" x14ac:dyDescent="0.25">
      <c r="A24" s="1943" t="s">
        <v>711</v>
      </c>
      <c r="B24" s="1943"/>
      <c r="C24" s="1943"/>
      <c r="D24" s="1943"/>
      <c r="E24" s="1943"/>
      <c r="F24" s="1943"/>
      <c r="G24" s="1943"/>
      <c r="H24" s="1943"/>
      <c r="I24" s="1943"/>
      <c r="J24" s="1943"/>
      <c r="K24" s="1943"/>
      <c r="L24" s="1943"/>
    </row>
    <row r="25" spans="1:12" ht="15.75" x14ac:dyDescent="0.25">
      <c r="A25" s="1943" t="s">
        <v>732</v>
      </c>
      <c r="B25" s="1943"/>
      <c r="C25" s="1943"/>
      <c r="D25" s="1943"/>
      <c r="E25" s="1943"/>
      <c r="F25" s="1943"/>
      <c r="G25" s="1943"/>
      <c r="H25" s="1943"/>
      <c r="I25" s="1943"/>
      <c r="J25" s="1943"/>
      <c r="K25" s="1943"/>
      <c r="L25" s="1943"/>
    </row>
    <row r="26" spans="1:12" ht="15.75" x14ac:dyDescent="0.25">
      <c r="A26" s="1943" t="s">
        <v>2414</v>
      </c>
      <c r="B26" s="1943"/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</row>
    <row r="27" spans="1:12" ht="4.5" customHeight="1" thickBot="1" x14ac:dyDescent="0.3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</row>
    <row r="28" spans="1:12" ht="15.75" thickBot="1" x14ac:dyDescent="0.3">
      <c r="A28" s="741"/>
      <c r="B28" s="742"/>
      <c r="C28" s="743"/>
      <c r="D28" s="1944" t="s">
        <v>959</v>
      </c>
      <c r="E28" s="1945"/>
      <c r="F28" s="1945"/>
      <c r="G28" s="1945"/>
      <c r="H28" s="1945"/>
      <c r="I28" s="1945"/>
      <c r="J28" s="1945"/>
      <c r="K28" s="1945"/>
      <c r="L28" s="1946"/>
    </row>
    <row r="29" spans="1:12" x14ac:dyDescent="0.25">
      <c r="A29" s="744" t="s">
        <v>713</v>
      </c>
      <c r="B29" s="745" t="s">
        <v>714</v>
      </c>
      <c r="C29" s="745" t="s">
        <v>24</v>
      </c>
      <c r="D29" s="745" t="s">
        <v>715</v>
      </c>
      <c r="E29" s="745" t="s">
        <v>716</v>
      </c>
      <c r="F29" s="745" t="s">
        <v>717</v>
      </c>
      <c r="G29" s="745" t="s">
        <v>718</v>
      </c>
      <c r="H29" s="745" t="s">
        <v>719</v>
      </c>
      <c r="I29" s="745" t="s">
        <v>720</v>
      </c>
      <c r="J29" s="745" t="s">
        <v>721</v>
      </c>
      <c r="K29" s="745" t="s">
        <v>722</v>
      </c>
      <c r="L29" s="627" t="s">
        <v>723</v>
      </c>
    </row>
    <row r="30" spans="1:12" x14ac:dyDescent="0.25">
      <c r="A30" s="1947" t="s">
        <v>724</v>
      </c>
      <c r="B30" s="69" t="s">
        <v>578</v>
      </c>
      <c r="C30" s="70" t="s">
        <v>734</v>
      </c>
      <c r="D30" s="48"/>
      <c r="E30" s="48"/>
      <c r="F30" s="48"/>
      <c r="G30" s="48"/>
      <c r="H30" s="48"/>
      <c r="I30" s="48"/>
      <c r="J30" s="48"/>
      <c r="K30" s="48"/>
      <c r="L30" s="69">
        <v>5.85</v>
      </c>
    </row>
    <row r="31" spans="1:12" s="631" customFormat="1" x14ac:dyDescent="0.25">
      <c r="A31" s="1948"/>
      <c r="B31" s="69" t="s">
        <v>578</v>
      </c>
      <c r="C31" s="70" t="s">
        <v>735</v>
      </c>
      <c r="D31" s="48"/>
      <c r="E31" s="48"/>
      <c r="F31" s="48"/>
      <c r="G31" s="48"/>
      <c r="H31" s="48"/>
      <c r="I31" s="48"/>
      <c r="J31" s="48"/>
      <c r="K31" s="48"/>
      <c r="L31" s="69">
        <v>5.24</v>
      </c>
    </row>
    <row r="32" spans="1:12" s="631" customFormat="1" x14ac:dyDescent="0.25">
      <c r="A32" s="1948"/>
      <c r="B32" s="69" t="s">
        <v>578</v>
      </c>
      <c r="C32" s="70" t="s">
        <v>746</v>
      </c>
      <c r="D32" s="48"/>
      <c r="E32" s="48"/>
      <c r="F32" s="48"/>
      <c r="G32" s="48"/>
      <c r="H32" s="48"/>
      <c r="I32" s="48"/>
      <c r="J32" s="48"/>
      <c r="K32" s="48"/>
      <c r="L32" s="69">
        <v>5.85</v>
      </c>
    </row>
    <row r="33" spans="1:12" s="631" customFormat="1" x14ac:dyDescent="0.25">
      <c r="A33" s="1948"/>
      <c r="B33" s="69" t="s">
        <v>578</v>
      </c>
      <c r="C33" s="70" t="s">
        <v>737</v>
      </c>
      <c r="D33" s="48"/>
      <c r="E33" s="48"/>
      <c r="F33" s="48"/>
      <c r="G33" s="48"/>
      <c r="H33" s="48"/>
      <c r="I33" s="48"/>
      <c r="J33" s="48"/>
      <c r="K33" s="48"/>
      <c r="L33" s="69">
        <v>5.6</v>
      </c>
    </row>
    <row r="34" spans="1:12" s="631" customFormat="1" x14ac:dyDescent="0.25">
      <c r="A34" s="1948"/>
      <c r="B34" s="69" t="s">
        <v>578</v>
      </c>
      <c r="C34" s="70" t="s">
        <v>739</v>
      </c>
      <c r="D34" s="48"/>
      <c r="E34" s="48"/>
      <c r="F34" s="48"/>
      <c r="G34" s="48"/>
      <c r="H34" s="48"/>
      <c r="I34" s="48"/>
      <c r="J34" s="48"/>
      <c r="K34" s="48"/>
      <c r="L34" s="69">
        <v>5.5</v>
      </c>
    </row>
    <row r="35" spans="1:12" s="1209" customFormat="1" x14ac:dyDescent="0.25">
      <c r="A35" s="1948"/>
      <c r="B35" s="69" t="s">
        <v>726</v>
      </c>
      <c r="C35" s="70" t="s">
        <v>629</v>
      </c>
      <c r="D35" s="48"/>
      <c r="E35" s="48"/>
      <c r="F35" s="48"/>
      <c r="G35" s="48">
        <v>6</v>
      </c>
      <c r="H35" s="48"/>
      <c r="I35" s="48"/>
      <c r="J35" s="48"/>
      <c r="K35" s="48"/>
      <c r="L35" s="69"/>
    </row>
    <row r="36" spans="1:12" s="1209" customFormat="1" x14ac:dyDescent="0.25">
      <c r="A36" s="1948"/>
      <c r="B36" s="69" t="s">
        <v>726</v>
      </c>
      <c r="C36" s="70" t="s">
        <v>632</v>
      </c>
      <c r="D36" s="48"/>
      <c r="E36" s="48"/>
      <c r="F36" s="48"/>
      <c r="G36" s="48"/>
      <c r="H36" s="48"/>
      <c r="I36" s="48"/>
      <c r="J36" s="48"/>
      <c r="K36" s="48"/>
      <c r="L36" s="69">
        <v>5</v>
      </c>
    </row>
    <row r="37" spans="1:12" s="1209" customFormat="1" x14ac:dyDescent="0.25">
      <c r="A37" s="1948"/>
      <c r="B37" s="69" t="s">
        <v>726</v>
      </c>
      <c r="C37" s="70" t="s">
        <v>671</v>
      </c>
      <c r="D37" s="48"/>
      <c r="E37" s="48"/>
      <c r="F37" s="48"/>
      <c r="G37" s="48"/>
      <c r="H37" s="48"/>
      <c r="I37" s="48"/>
      <c r="J37" s="48"/>
      <c r="K37" s="48">
        <v>6</v>
      </c>
      <c r="L37" s="69"/>
    </row>
    <row r="38" spans="1:12" s="1209" customFormat="1" x14ac:dyDescent="0.25">
      <c r="A38" s="1948"/>
      <c r="B38" s="69" t="s">
        <v>726</v>
      </c>
      <c r="C38" s="70" t="s">
        <v>742</v>
      </c>
      <c r="D38" s="48"/>
      <c r="E38" s="48"/>
      <c r="F38" s="48"/>
      <c r="G38" s="48"/>
      <c r="H38" s="48"/>
      <c r="I38" s="48"/>
      <c r="J38" s="48"/>
      <c r="K38" s="48"/>
      <c r="L38" s="69">
        <v>5.05</v>
      </c>
    </row>
    <row r="39" spans="1:12" x14ac:dyDescent="0.25">
      <c r="A39" s="1948"/>
      <c r="B39" s="69" t="s">
        <v>726</v>
      </c>
      <c r="C39" s="70" t="s">
        <v>662</v>
      </c>
      <c r="D39" s="48"/>
      <c r="E39" s="48"/>
      <c r="F39" s="48"/>
      <c r="G39" s="48"/>
      <c r="H39" s="48"/>
      <c r="I39" s="48"/>
      <c r="J39" s="48"/>
      <c r="K39" s="48"/>
      <c r="L39" s="69">
        <v>7.5</v>
      </c>
    </row>
    <row r="40" spans="1:12" x14ac:dyDescent="0.25">
      <c r="A40" s="1948"/>
      <c r="B40" s="69" t="s">
        <v>726</v>
      </c>
      <c r="C40" s="70" t="s">
        <v>655</v>
      </c>
      <c r="D40" s="48"/>
      <c r="E40" s="48"/>
      <c r="F40" s="48"/>
      <c r="G40" s="48"/>
      <c r="H40" s="48"/>
      <c r="I40" s="48"/>
      <c r="J40" s="48"/>
      <c r="K40" s="48"/>
      <c r="L40" s="69">
        <v>6</v>
      </c>
    </row>
    <row r="41" spans="1:12" s="1209" customFormat="1" x14ac:dyDescent="0.25">
      <c r="A41" s="1948"/>
      <c r="B41" s="69" t="s">
        <v>2444</v>
      </c>
      <c r="C41" s="70" t="s">
        <v>736</v>
      </c>
      <c r="D41" s="48"/>
      <c r="E41" s="48"/>
      <c r="F41" s="48"/>
      <c r="G41" s="48"/>
      <c r="H41" s="48"/>
      <c r="I41" s="48"/>
      <c r="J41" s="48"/>
      <c r="K41" s="48"/>
      <c r="L41" s="69">
        <v>5</v>
      </c>
    </row>
    <row r="42" spans="1:12" s="1209" customFormat="1" x14ac:dyDescent="0.25">
      <c r="A42" s="1948"/>
      <c r="B42" s="69" t="s">
        <v>766</v>
      </c>
      <c r="C42" s="70" t="s">
        <v>765</v>
      </c>
      <c r="D42" s="48"/>
      <c r="E42" s="48"/>
      <c r="F42" s="48"/>
      <c r="G42" s="48"/>
      <c r="H42" s="48"/>
      <c r="I42" s="48"/>
      <c r="J42" s="48"/>
      <c r="K42" s="48"/>
      <c r="L42" s="69">
        <v>3.47</v>
      </c>
    </row>
    <row r="43" spans="1:12" s="1209" customFormat="1" x14ac:dyDescent="0.25">
      <c r="A43" s="1948"/>
      <c r="B43" s="69" t="s">
        <v>744</v>
      </c>
      <c r="C43" s="70" t="s">
        <v>733</v>
      </c>
      <c r="D43" s="48"/>
      <c r="E43" s="48"/>
      <c r="F43" s="48"/>
      <c r="G43" s="48"/>
      <c r="H43" s="48"/>
      <c r="I43" s="48">
        <v>3.7</v>
      </c>
      <c r="J43" s="48">
        <v>3.74</v>
      </c>
      <c r="K43" s="48">
        <v>4.09</v>
      </c>
      <c r="L43" s="69">
        <v>3.27</v>
      </c>
    </row>
    <row r="44" spans="1:12" s="1209" customFormat="1" x14ac:dyDescent="0.25">
      <c r="A44" s="1948"/>
      <c r="B44" s="69" t="s">
        <v>744</v>
      </c>
      <c r="C44" s="70" t="s">
        <v>734</v>
      </c>
      <c r="D44" s="48">
        <v>3.4</v>
      </c>
      <c r="E44" s="48"/>
      <c r="F44" s="48"/>
      <c r="G44" s="48"/>
      <c r="H44" s="48"/>
      <c r="I44" s="48"/>
      <c r="J44" s="48"/>
      <c r="K44" s="48">
        <v>3.99</v>
      </c>
      <c r="L44" s="69"/>
    </row>
    <row r="45" spans="1:12" s="1209" customFormat="1" x14ac:dyDescent="0.25">
      <c r="A45" s="1948"/>
      <c r="B45" s="69" t="s">
        <v>744</v>
      </c>
      <c r="C45" s="70" t="s">
        <v>725</v>
      </c>
      <c r="D45" s="48"/>
      <c r="E45" s="48">
        <v>3</v>
      </c>
      <c r="F45" s="48"/>
      <c r="G45" s="48">
        <v>3.1</v>
      </c>
      <c r="H45" s="48"/>
      <c r="I45" s="48">
        <v>3.4</v>
      </c>
      <c r="J45" s="48"/>
      <c r="K45" s="48"/>
      <c r="L45" s="69">
        <v>3.76</v>
      </c>
    </row>
    <row r="46" spans="1:12" s="1209" customFormat="1" x14ac:dyDescent="0.25">
      <c r="A46" s="1948"/>
      <c r="B46" s="69" t="s">
        <v>744</v>
      </c>
      <c r="C46" s="70" t="s">
        <v>735</v>
      </c>
      <c r="D46" s="48">
        <v>3.94</v>
      </c>
      <c r="E46" s="48"/>
      <c r="F46" s="48"/>
      <c r="G46" s="48"/>
      <c r="H46" s="48">
        <v>3.97</v>
      </c>
      <c r="I46" s="48">
        <v>3.61</v>
      </c>
      <c r="J46" s="48">
        <v>3.67</v>
      </c>
      <c r="K46" s="48">
        <v>3.24</v>
      </c>
      <c r="L46" s="69">
        <v>4.25</v>
      </c>
    </row>
    <row r="47" spans="1:12" s="1209" customFormat="1" x14ac:dyDescent="0.25">
      <c r="A47" s="1948"/>
      <c r="B47" s="69" t="s">
        <v>744</v>
      </c>
      <c r="C47" s="70" t="s">
        <v>745</v>
      </c>
      <c r="D47" s="48">
        <v>3</v>
      </c>
      <c r="E47" s="48"/>
      <c r="F47" s="48">
        <v>3.3</v>
      </c>
      <c r="G47" s="48">
        <v>3.29</v>
      </c>
      <c r="H47" s="48"/>
      <c r="I47" s="48">
        <v>3.5</v>
      </c>
      <c r="J47" s="48">
        <v>3.5</v>
      </c>
      <c r="K47" s="48"/>
      <c r="L47" s="69">
        <v>2.4500000000000002</v>
      </c>
    </row>
    <row r="48" spans="1:12" s="1209" customFormat="1" x14ac:dyDescent="0.25">
      <c r="A48" s="1948"/>
      <c r="B48" s="69" t="s">
        <v>744</v>
      </c>
      <c r="C48" s="70" t="s">
        <v>736</v>
      </c>
      <c r="D48" s="48">
        <v>3.05</v>
      </c>
      <c r="E48" s="48">
        <v>3.05</v>
      </c>
      <c r="F48" s="48"/>
      <c r="G48" s="48"/>
      <c r="H48" s="48"/>
      <c r="I48" s="48"/>
      <c r="J48" s="48">
        <v>4.1500000000000004</v>
      </c>
      <c r="K48" s="48">
        <v>4.24</v>
      </c>
      <c r="L48" s="69">
        <v>3.59</v>
      </c>
    </row>
    <row r="49" spans="1:12" s="1209" customFormat="1" x14ac:dyDescent="0.25">
      <c r="A49" s="1948"/>
      <c r="B49" s="69" t="s">
        <v>744</v>
      </c>
      <c r="C49" s="70" t="s">
        <v>746</v>
      </c>
      <c r="D49" s="48"/>
      <c r="E49" s="48">
        <v>3.07</v>
      </c>
      <c r="F49" s="48">
        <v>3.2</v>
      </c>
      <c r="G49" s="48"/>
      <c r="H49" s="48"/>
      <c r="I49" s="48"/>
      <c r="J49" s="48">
        <v>3.72</v>
      </c>
      <c r="K49" s="48">
        <v>3.5</v>
      </c>
      <c r="L49" s="69">
        <v>4.3</v>
      </c>
    </row>
    <row r="50" spans="1:12" s="1209" customFormat="1" x14ac:dyDescent="0.25">
      <c r="A50" s="1948"/>
      <c r="B50" s="69" t="s">
        <v>744</v>
      </c>
      <c r="C50" s="70" t="s">
        <v>737</v>
      </c>
      <c r="D50" s="48">
        <v>3</v>
      </c>
      <c r="E50" s="48">
        <v>2.78</v>
      </c>
      <c r="F50" s="48">
        <v>3.1</v>
      </c>
      <c r="G50" s="48"/>
      <c r="H50" s="48"/>
      <c r="I50" s="48"/>
      <c r="J50" s="48">
        <v>3.64</v>
      </c>
      <c r="K50" s="48">
        <v>4.3</v>
      </c>
      <c r="L50" s="69"/>
    </row>
    <row r="51" spans="1:12" s="1209" customFormat="1" x14ac:dyDescent="0.25">
      <c r="A51" s="1948"/>
      <c r="B51" s="69" t="s">
        <v>744</v>
      </c>
      <c r="C51" s="70" t="s">
        <v>741</v>
      </c>
      <c r="D51" s="48"/>
      <c r="E51" s="48"/>
      <c r="F51" s="48"/>
      <c r="G51" s="48"/>
      <c r="H51" s="48">
        <v>5.3</v>
      </c>
      <c r="I51" s="48">
        <v>5.3</v>
      </c>
      <c r="J51" s="48"/>
      <c r="K51" s="48"/>
      <c r="L51" s="69"/>
    </row>
    <row r="52" spans="1:12" s="1209" customFormat="1" x14ac:dyDescent="0.25">
      <c r="A52" s="1948"/>
      <c r="B52" s="69" t="s">
        <v>744</v>
      </c>
      <c r="C52" s="70" t="s">
        <v>738</v>
      </c>
      <c r="D52" s="48"/>
      <c r="E52" s="48">
        <v>3.58</v>
      </c>
      <c r="F52" s="48"/>
      <c r="G52" s="48"/>
      <c r="H52" s="48"/>
      <c r="I52" s="48"/>
      <c r="J52" s="48">
        <v>5.5</v>
      </c>
      <c r="K52" s="48"/>
      <c r="L52" s="69"/>
    </row>
    <row r="53" spans="1:12" s="1209" customFormat="1" x14ac:dyDescent="0.25">
      <c r="A53" s="1948"/>
      <c r="B53" s="69" t="s">
        <v>744</v>
      </c>
      <c r="C53" s="70" t="s">
        <v>749</v>
      </c>
      <c r="D53" s="48">
        <v>3.34</v>
      </c>
      <c r="E53" s="48">
        <v>3.49</v>
      </c>
      <c r="F53" s="48"/>
      <c r="G53" s="48"/>
      <c r="H53" s="48"/>
      <c r="I53" s="48">
        <v>4.0999999999999996</v>
      </c>
      <c r="J53" s="48"/>
      <c r="K53" s="48"/>
      <c r="L53" s="69"/>
    </row>
    <row r="54" spans="1:12" s="1209" customFormat="1" x14ac:dyDescent="0.25">
      <c r="A54" s="1948"/>
      <c r="B54" s="69" t="s">
        <v>744</v>
      </c>
      <c r="C54" s="70" t="s">
        <v>739</v>
      </c>
      <c r="D54" s="48"/>
      <c r="E54" s="48"/>
      <c r="F54" s="48"/>
      <c r="G54" s="48"/>
      <c r="H54" s="48"/>
      <c r="I54" s="48"/>
      <c r="J54" s="48">
        <v>4</v>
      </c>
      <c r="K54" s="48">
        <v>4.12</v>
      </c>
      <c r="L54" s="69">
        <v>3.73</v>
      </c>
    </row>
    <row r="55" spans="1:12" s="1209" customFormat="1" x14ac:dyDescent="0.25">
      <c r="A55" s="1948"/>
      <c r="B55" s="69" t="s">
        <v>744</v>
      </c>
      <c r="C55" s="70" t="s">
        <v>2445</v>
      </c>
      <c r="D55" s="48"/>
      <c r="E55" s="48">
        <v>6.8</v>
      </c>
      <c r="F55" s="48"/>
      <c r="G55" s="48"/>
      <c r="H55" s="48"/>
      <c r="I55" s="48"/>
      <c r="J55" s="48"/>
      <c r="K55" s="48"/>
      <c r="L55" s="69"/>
    </row>
    <row r="56" spans="1:12" s="1209" customFormat="1" x14ac:dyDescent="0.25">
      <c r="A56" s="1948"/>
      <c r="B56" s="69" t="s">
        <v>744</v>
      </c>
      <c r="C56" s="70" t="s">
        <v>751</v>
      </c>
      <c r="D56" s="48">
        <v>3</v>
      </c>
      <c r="E56" s="48">
        <v>3.19</v>
      </c>
      <c r="F56" s="48">
        <v>3.14</v>
      </c>
      <c r="G56" s="48"/>
      <c r="H56" s="48"/>
      <c r="I56" s="48"/>
      <c r="J56" s="48"/>
      <c r="K56" s="48">
        <v>3.58</v>
      </c>
      <c r="L56" s="69"/>
    </row>
    <row r="57" spans="1:12" s="1209" customFormat="1" x14ac:dyDescent="0.25">
      <c r="A57" s="1948"/>
      <c r="B57" s="69" t="s">
        <v>2446</v>
      </c>
      <c r="C57" s="70" t="s">
        <v>753</v>
      </c>
      <c r="D57" s="48"/>
      <c r="E57" s="48"/>
      <c r="F57" s="48"/>
      <c r="G57" s="48"/>
      <c r="H57" s="48"/>
      <c r="I57" s="48"/>
      <c r="J57" s="48"/>
      <c r="K57" s="48">
        <v>5.17</v>
      </c>
      <c r="L57" s="69">
        <v>5.5</v>
      </c>
    </row>
    <row r="58" spans="1:12" x14ac:dyDescent="0.25">
      <c r="A58" s="1948"/>
      <c r="B58" s="69" t="s">
        <v>752</v>
      </c>
      <c r="C58" s="70" t="s">
        <v>753</v>
      </c>
      <c r="D58" s="48">
        <v>3.1</v>
      </c>
      <c r="E58" s="48">
        <v>3.15</v>
      </c>
      <c r="F58" s="48"/>
      <c r="G58" s="48"/>
      <c r="H58" s="48"/>
      <c r="I58" s="48"/>
      <c r="J58" s="48">
        <v>3.99</v>
      </c>
      <c r="K58" s="48"/>
      <c r="L58" s="69"/>
    </row>
    <row r="59" spans="1:12" x14ac:dyDescent="0.25">
      <c r="A59" s="1948"/>
      <c r="B59" s="69" t="s">
        <v>727</v>
      </c>
      <c r="C59" s="70" t="s">
        <v>734</v>
      </c>
      <c r="D59" s="48"/>
      <c r="E59" s="48"/>
      <c r="F59" s="48"/>
      <c r="G59" s="48"/>
      <c r="H59" s="48">
        <v>4.42</v>
      </c>
      <c r="I59" s="48"/>
      <c r="J59" s="48"/>
      <c r="K59" s="48"/>
      <c r="L59" s="69"/>
    </row>
    <row r="60" spans="1:12" x14ac:dyDescent="0.25">
      <c r="A60" s="1948"/>
      <c r="B60" s="69" t="s">
        <v>727</v>
      </c>
      <c r="C60" s="70" t="s">
        <v>659</v>
      </c>
      <c r="D60" s="48"/>
      <c r="E60" s="48"/>
      <c r="F60" s="48"/>
      <c r="G60" s="48"/>
      <c r="H60" s="48"/>
      <c r="I60" s="48"/>
      <c r="J60" s="48">
        <v>6</v>
      </c>
      <c r="K60" s="48"/>
      <c r="L60" s="69"/>
    </row>
    <row r="61" spans="1:12" x14ac:dyDescent="0.25">
      <c r="A61" s="1948"/>
      <c r="B61" s="69" t="s">
        <v>727</v>
      </c>
      <c r="C61" s="70" t="s">
        <v>633</v>
      </c>
      <c r="D61" s="48"/>
      <c r="E61" s="48"/>
      <c r="F61" s="48"/>
      <c r="G61" s="48"/>
      <c r="H61" s="48"/>
      <c r="I61" s="48"/>
      <c r="J61" s="48">
        <v>6.62</v>
      </c>
      <c r="K61" s="48"/>
      <c r="L61" s="69"/>
    </row>
    <row r="62" spans="1:12" x14ac:dyDescent="0.25">
      <c r="A62" s="1948"/>
      <c r="B62" s="69" t="s">
        <v>727</v>
      </c>
      <c r="C62" s="70" t="s">
        <v>728</v>
      </c>
      <c r="D62" s="48"/>
      <c r="E62" s="48"/>
      <c r="F62" s="48">
        <v>5.75</v>
      </c>
      <c r="G62" s="48"/>
      <c r="H62" s="48"/>
      <c r="I62" s="48"/>
      <c r="J62" s="48"/>
      <c r="K62" s="48"/>
      <c r="L62" s="69"/>
    </row>
    <row r="63" spans="1:12" x14ac:dyDescent="0.25">
      <c r="A63" s="1948"/>
      <c r="B63" s="69" t="s">
        <v>727</v>
      </c>
      <c r="C63" s="70" t="s">
        <v>634</v>
      </c>
      <c r="D63" s="48"/>
      <c r="E63" s="48"/>
      <c r="F63" s="48"/>
      <c r="G63" s="48"/>
      <c r="H63" s="48"/>
      <c r="I63" s="48"/>
      <c r="J63" s="48">
        <v>6.07</v>
      </c>
      <c r="K63" s="48"/>
      <c r="L63" s="69"/>
    </row>
    <row r="64" spans="1:12" x14ac:dyDescent="0.25">
      <c r="A64" s="1948"/>
      <c r="B64" s="69" t="s">
        <v>727</v>
      </c>
      <c r="C64" s="70" t="s">
        <v>643</v>
      </c>
      <c r="D64" s="48">
        <v>4.96</v>
      </c>
      <c r="E64" s="48"/>
      <c r="F64" s="48"/>
      <c r="G64" s="48"/>
      <c r="H64" s="48"/>
      <c r="I64" s="48"/>
      <c r="J64" s="48"/>
      <c r="K64" s="48"/>
      <c r="L64" s="69"/>
    </row>
    <row r="65" spans="1:12" x14ac:dyDescent="0.25">
      <c r="A65" s="1948"/>
      <c r="B65" s="69" t="s">
        <v>727</v>
      </c>
      <c r="C65" s="70" t="s">
        <v>639</v>
      </c>
      <c r="D65" s="48"/>
      <c r="E65" s="48">
        <v>3.8</v>
      </c>
      <c r="F65" s="48">
        <v>3.8</v>
      </c>
      <c r="G65" s="48"/>
      <c r="H65" s="48">
        <v>4.5</v>
      </c>
      <c r="I65" s="48"/>
      <c r="J65" s="48">
        <v>6.01</v>
      </c>
      <c r="K65" s="48"/>
      <c r="L65" s="69"/>
    </row>
    <row r="66" spans="1:12" x14ac:dyDescent="0.25">
      <c r="A66" s="1948"/>
      <c r="B66" s="69" t="s">
        <v>727</v>
      </c>
      <c r="C66" s="70" t="s">
        <v>664</v>
      </c>
      <c r="D66" s="48"/>
      <c r="E66" s="48"/>
      <c r="F66" s="48"/>
      <c r="G66" s="48"/>
      <c r="H66" s="48"/>
      <c r="I66" s="48"/>
      <c r="J66" s="48">
        <v>6.9</v>
      </c>
      <c r="K66" s="48"/>
      <c r="L66" s="69"/>
    </row>
    <row r="67" spans="1:12" x14ac:dyDescent="0.25">
      <c r="A67" s="1948"/>
      <c r="B67" s="69" t="s">
        <v>727</v>
      </c>
      <c r="C67" s="70" t="s">
        <v>642</v>
      </c>
      <c r="D67" s="48"/>
      <c r="E67" s="48"/>
      <c r="F67" s="48">
        <v>6.5</v>
      </c>
      <c r="G67" s="48"/>
      <c r="H67" s="48"/>
      <c r="I67" s="48"/>
      <c r="J67" s="48"/>
      <c r="K67" s="48"/>
      <c r="L67" s="69"/>
    </row>
    <row r="68" spans="1:12" x14ac:dyDescent="0.25">
      <c r="A68" s="1949" t="s">
        <v>754</v>
      </c>
      <c r="B68" s="1387" t="s">
        <v>744</v>
      </c>
      <c r="C68" s="1388" t="s">
        <v>725</v>
      </c>
      <c r="D68" s="1389"/>
      <c r="E68" s="1389"/>
      <c r="F68" s="1389"/>
      <c r="G68" s="1389"/>
      <c r="H68" s="1389"/>
      <c r="I68" s="1389"/>
      <c r="J68" s="1389">
        <v>0.5</v>
      </c>
      <c r="K68" s="1389"/>
      <c r="L68" s="1387"/>
    </row>
    <row r="69" spans="1:12" s="1209" customFormat="1" x14ac:dyDescent="0.25">
      <c r="A69" s="1950"/>
      <c r="B69" s="69" t="s">
        <v>744</v>
      </c>
      <c r="C69" s="70" t="s">
        <v>735</v>
      </c>
      <c r="D69" s="48"/>
      <c r="E69" s="48"/>
      <c r="F69" s="48"/>
      <c r="G69" s="48"/>
      <c r="H69" s="48"/>
      <c r="I69" s="48"/>
      <c r="J69" s="48"/>
      <c r="K69" s="48">
        <v>0.7</v>
      </c>
      <c r="L69" s="69"/>
    </row>
    <row r="70" spans="1:12" s="1209" customFormat="1" x14ac:dyDescent="0.25">
      <c r="A70" s="1950"/>
      <c r="B70" s="69" t="s">
        <v>744</v>
      </c>
      <c r="C70" s="70" t="s">
        <v>745</v>
      </c>
      <c r="D70" s="48"/>
      <c r="E70" s="48"/>
      <c r="F70" s="48">
        <v>0.9</v>
      </c>
      <c r="G70" s="48"/>
      <c r="H70" s="48"/>
      <c r="I70" s="48"/>
      <c r="J70" s="48"/>
      <c r="K70" s="48">
        <v>1</v>
      </c>
      <c r="L70" s="69"/>
    </row>
    <row r="71" spans="1:12" s="1209" customFormat="1" x14ac:dyDescent="0.25">
      <c r="A71" s="1950"/>
      <c r="B71" s="69" t="s">
        <v>744</v>
      </c>
      <c r="C71" s="70" t="s">
        <v>737</v>
      </c>
      <c r="D71" s="48"/>
      <c r="E71" s="48"/>
      <c r="F71" s="48"/>
      <c r="G71" s="48"/>
      <c r="H71" s="48"/>
      <c r="I71" s="48"/>
      <c r="J71" s="48">
        <v>0.95</v>
      </c>
      <c r="K71" s="48"/>
      <c r="L71" s="69"/>
    </row>
    <row r="72" spans="1:12" s="1209" customFormat="1" x14ac:dyDescent="0.25">
      <c r="A72" s="1950"/>
      <c r="B72" s="69" t="s">
        <v>744</v>
      </c>
      <c r="C72" s="70" t="s">
        <v>747</v>
      </c>
      <c r="D72" s="48"/>
      <c r="E72" s="48"/>
      <c r="F72" s="48"/>
      <c r="G72" s="48">
        <v>6</v>
      </c>
      <c r="H72" s="48"/>
      <c r="I72" s="48"/>
      <c r="J72" s="48"/>
      <c r="K72" s="48"/>
      <c r="L72" s="69"/>
    </row>
    <row r="73" spans="1:12" s="1209" customFormat="1" x14ac:dyDescent="0.25">
      <c r="A73" s="1950"/>
      <c r="B73" s="69" t="s">
        <v>744</v>
      </c>
      <c r="C73" s="70" t="s">
        <v>739</v>
      </c>
      <c r="D73" s="48"/>
      <c r="E73" s="48"/>
      <c r="F73" s="48"/>
      <c r="G73" s="48"/>
      <c r="H73" s="48"/>
      <c r="I73" s="48"/>
      <c r="J73" s="48"/>
      <c r="K73" s="48"/>
      <c r="L73" s="69">
        <v>1.2</v>
      </c>
    </row>
    <row r="74" spans="1:12" s="1209" customFormat="1" x14ac:dyDescent="0.25">
      <c r="A74" s="1951"/>
      <c r="B74" s="624" t="s">
        <v>744</v>
      </c>
      <c r="C74" s="625" t="s">
        <v>751</v>
      </c>
      <c r="D74" s="626">
        <v>0.5</v>
      </c>
      <c r="E74" s="626"/>
      <c r="F74" s="626"/>
      <c r="G74" s="626"/>
      <c r="H74" s="626"/>
      <c r="I74" s="626"/>
      <c r="J74" s="626"/>
      <c r="K74" s="626"/>
      <c r="L74" s="624"/>
    </row>
    <row r="75" spans="1:12" s="1209" customFormat="1" ht="25.5" x14ac:dyDescent="0.25">
      <c r="A75" s="1636" t="s">
        <v>2114</v>
      </c>
      <c r="B75" s="1443" t="s">
        <v>2326</v>
      </c>
      <c r="C75" s="1444" t="s">
        <v>753</v>
      </c>
      <c r="D75" s="1445"/>
      <c r="E75" s="1445"/>
      <c r="F75" s="1445"/>
      <c r="G75" s="1445"/>
      <c r="H75" s="1445"/>
      <c r="I75" s="1445"/>
      <c r="J75" s="1445"/>
      <c r="K75" s="1445">
        <v>1.1499999999999999</v>
      </c>
      <c r="L75" s="1443">
        <v>1.4</v>
      </c>
    </row>
    <row r="76" spans="1:12" ht="8.25" customHeight="1" x14ac:dyDescent="0.2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</row>
    <row r="77" spans="1:12" ht="18.75" customHeight="1" x14ac:dyDescent="0.25">
      <c r="A77" s="44" t="s">
        <v>731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</row>
    <row r="78" spans="1:12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1:12" x14ac:dyDescent="0.25">
      <c r="A79" s="4" t="s">
        <v>2114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</row>
  </sheetData>
  <mergeCells count="11">
    <mergeCell ref="A24:L24"/>
    <mergeCell ref="A1:L1"/>
    <mergeCell ref="A2:L2"/>
    <mergeCell ref="A3:L3"/>
    <mergeCell ref="D5:L5"/>
    <mergeCell ref="A7:A11"/>
    <mergeCell ref="A25:L25"/>
    <mergeCell ref="A26:L26"/>
    <mergeCell ref="D28:L28"/>
    <mergeCell ref="A30:A67"/>
    <mergeCell ref="A68:A74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89"/>
  <sheetViews>
    <sheetView zoomScale="90" zoomScaleNormal="90" workbookViewId="0">
      <selection activeCell="E26" sqref="E26"/>
    </sheetView>
  </sheetViews>
  <sheetFormatPr baseColWidth="10" defaultColWidth="9.140625" defaultRowHeight="15" x14ac:dyDescent="0.25"/>
  <cols>
    <col min="1" max="1" width="23" customWidth="1"/>
    <col min="2" max="2" width="7" bestFit="1" customWidth="1"/>
    <col min="3" max="3" width="7.7109375" bestFit="1" customWidth="1"/>
    <col min="4" max="256" width="11.42578125" customWidth="1"/>
    <col min="257" max="257" width="32.85546875" customWidth="1"/>
    <col min="258" max="512" width="11.42578125" customWidth="1"/>
    <col min="513" max="513" width="32.85546875" customWidth="1"/>
    <col min="514" max="768" width="11.42578125" customWidth="1"/>
    <col min="769" max="769" width="32.85546875" customWidth="1"/>
    <col min="770" max="1024" width="11.42578125" customWidth="1"/>
    <col min="1025" max="1025" width="32.85546875" customWidth="1"/>
    <col min="1026" max="1280" width="11.42578125" customWidth="1"/>
    <col min="1281" max="1281" width="32.85546875" customWidth="1"/>
    <col min="1282" max="1536" width="11.42578125" customWidth="1"/>
    <col min="1537" max="1537" width="32.85546875" customWidth="1"/>
    <col min="1538" max="1792" width="11.42578125" customWidth="1"/>
    <col min="1793" max="1793" width="32.85546875" customWidth="1"/>
    <col min="1794" max="2048" width="11.42578125" customWidth="1"/>
    <col min="2049" max="2049" width="32.85546875" customWidth="1"/>
    <col min="2050" max="2304" width="11.42578125" customWidth="1"/>
    <col min="2305" max="2305" width="32.85546875" customWidth="1"/>
    <col min="2306" max="2560" width="11.42578125" customWidth="1"/>
    <col min="2561" max="2561" width="32.85546875" customWidth="1"/>
    <col min="2562" max="2816" width="11.42578125" customWidth="1"/>
    <col min="2817" max="2817" width="32.85546875" customWidth="1"/>
    <col min="2818" max="3072" width="11.42578125" customWidth="1"/>
    <col min="3073" max="3073" width="32.85546875" customWidth="1"/>
    <col min="3074" max="3328" width="11.42578125" customWidth="1"/>
    <col min="3329" max="3329" width="32.85546875" customWidth="1"/>
    <col min="3330" max="3584" width="11.42578125" customWidth="1"/>
    <col min="3585" max="3585" width="32.85546875" customWidth="1"/>
    <col min="3586" max="3840" width="11.42578125" customWidth="1"/>
    <col min="3841" max="3841" width="32.85546875" customWidth="1"/>
    <col min="3842" max="4096" width="11.42578125" customWidth="1"/>
    <col min="4097" max="4097" width="32.85546875" customWidth="1"/>
    <col min="4098" max="4352" width="11.42578125" customWidth="1"/>
    <col min="4353" max="4353" width="32.85546875" customWidth="1"/>
    <col min="4354" max="4608" width="11.42578125" customWidth="1"/>
    <col min="4609" max="4609" width="32.85546875" customWidth="1"/>
    <col min="4610" max="4864" width="11.42578125" customWidth="1"/>
    <col min="4865" max="4865" width="32.85546875" customWidth="1"/>
    <col min="4866" max="5120" width="11.42578125" customWidth="1"/>
    <col min="5121" max="5121" width="32.85546875" customWidth="1"/>
    <col min="5122" max="5376" width="11.42578125" customWidth="1"/>
    <col min="5377" max="5377" width="32.85546875" customWidth="1"/>
    <col min="5378" max="5632" width="11.42578125" customWidth="1"/>
    <col min="5633" max="5633" width="32.85546875" customWidth="1"/>
    <col min="5634" max="5888" width="11.42578125" customWidth="1"/>
    <col min="5889" max="5889" width="32.85546875" customWidth="1"/>
    <col min="5890" max="6144" width="11.42578125" customWidth="1"/>
    <col min="6145" max="6145" width="32.85546875" customWidth="1"/>
    <col min="6146" max="6400" width="11.42578125" customWidth="1"/>
    <col min="6401" max="6401" width="32.85546875" customWidth="1"/>
    <col min="6402" max="6656" width="11.42578125" customWidth="1"/>
    <col min="6657" max="6657" width="32.85546875" customWidth="1"/>
    <col min="6658" max="6912" width="11.42578125" customWidth="1"/>
    <col min="6913" max="6913" width="32.85546875" customWidth="1"/>
    <col min="6914" max="7168" width="11.42578125" customWidth="1"/>
    <col min="7169" max="7169" width="32.85546875" customWidth="1"/>
    <col min="7170" max="7424" width="11.42578125" customWidth="1"/>
    <col min="7425" max="7425" width="32.85546875" customWidth="1"/>
    <col min="7426" max="7680" width="11.42578125" customWidth="1"/>
    <col min="7681" max="7681" width="32.85546875" customWidth="1"/>
    <col min="7682" max="7936" width="11.42578125" customWidth="1"/>
    <col min="7937" max="7937" width="32.85546875" customWidth="1"/>
    <col min="7938" max="8192" width="11.42578125" customWidth="1"/>
    <col min="8193" max="8193" width="32.85546875" customWidth="1"/>
    <col min="8194" max="8448" width="11.42578125" customWidth="1"/>
    <col min="8449" max="8449" width="32.85546875" customWidth="1"/>
    <col min="8450" max="8704" width="11.42578125" customWidth="1"/>
    <col min="8705" max="8705" width="32.85546875" customWidth="1"/>
    <col min="8706" max="8960" width="11.42578125" customWidth="1"/>
    <col min="8961" max="8961" width="32.85546875" customWidth="1"/>
    <col min="8962" max="9216" width="11.42578125" customWidth="1"/>
    <col min="9217" max="9217" width="32.85546875" customWidth="1"/>
    <col min="9218" max="9472" width="11.42578125" customWidth="1"/>
    <col min="9473" max="9473" width="32.85546875" customWidth="1"/>
    <col min="9474" max="9728" width="11.42578125" customWidth="1"/>
    <col min="9729" max="9729" width="32.85546875" customWidth="1"/>
    <col min="9730" max="9984" width="11.42578125" customWidth="1"/>
    <col min="9985" max="9985" width="32.85546875" customWidth="1"/>
    <col min="9986" max="10240" width="11.42578125" customWidth="1"/>
    <col min="10241" max="10241" width="32.85546875" customWidth="1"/>
    <col min="10242" max="10496" width="11.42578125" customWidth="1"/>
    <col min="10497" max="10497" width="32.85546875" customWidth="1"/>
    <col min="10498" max="10752" width="11.42578125" customWidth="1"/>
    <col min="10753" max="10753" width="32.85546875" customWidth="1"/>
    <col min="10754" max="11008" width="11.42578125" customWidth="1"/>
    <col min="11009" max="11009" width="32.85546875" customWidth="1"/>
    <col min="11010" max="11264" width="11.42578125" customWidth="1"/>
    <col min="11265" max="11265" width="32.85546875" customWidth="1"/>
    <col min="11266" max="11520" width="11.42578125" customWidth="1"/>
    <col min="11521" max="11521" width="32.85546875" customWidth="1"/>
    <col min="11522" max="11776" width="11.42578125" customWidth="1"/>
    <col min="11777" max="11777" width="32.85546875" customWidth="1"/>
    <col min="11778" max="12032" width="11.42578125" customWidth="1"/>
    <col min="12033" max="12033" width="32.85546875" customWidth="1"/>
    <col min="12034" max="12288" width="11.42578125" customWidth="1"/>
    <col min="12289" max="12289" width="32.85546875" customWidth="1"/>
    <col min="12290" max="12544" width="11.42578125" customWidth="1"/>
    <col min="12545" max="12545" width="32.85546875" customWidth="1"/>
    <col min="12546" max="12800" width="11.42578125" customWidth="1"/>
    <col min="12801" max="12801" width="32.85546875" customWidth="1"/>
    <col min="12802" max="13056" width="11.42578125" customWidth="1"/>
    <col min="13057" max="13057" width="32.85546875" customWidth="1"/>
    <col min="13058" max="13312" width="11.42578125" customWidth="1"/>
    <col min="13313" max="13313" width="32.85546875" customWidth="1"/>
    <col min="13314" max="13568" width="11.42578125" customWidth="1"/>
    <col min="13569" max="13569" width="32.85546875" customWidth="1"/>
    <col min="13570" max="13824" width="11.42578125" customWidth="1"/>
    <col min="13825" max="13825" width="32.85546875" customWidth="1"/>
    <col min="13826" max="14080" width="11.42578125" customWidth="1"/>
    <col min="14081" max="14081" width="32.85546875" customWidth="1"/>
    <col min="14082" max="14336" width="11.42578125" customWidth="1"/>
    <col min="14337" max="14337" width="32.85546875" customWidth="1"/>
    <col min="14338" max="14592" width="11.42578125" customWidth="1"/>
    <col min="14593" max="14593" width="32.85546875" customWidth="1"/>
    <col min="14594" max="14848" width="11.42578125" customWidth="1"/>
    <col min="14849" max="14849" width="32.85546875" customWidth="1"/>
    <col min="14850" max="15104" width="11.42578125" customWidth="1"/>
    <col min="15105" max="15105" width="32.85546875" customWidth="1"/>
    <col min="15106" max="15360" width="11.42578125" customWidth="1"/>
    <col min="15361" max="15361" width="32.85546875" customWidth="1"/>
    <col min="15362" max="15616" width="11.42578125" customWidth="1"/>
    <col min="15617" max="15617" width="32.85546875" customWidth="1"/>
    <col min="15618" max="15872" width="11.42578125" customWidth="1"/>
    <col min="15873" max="15873" width="32.85546875" customWidth="1"/>
    <col min="15874" max="16128" width="11.42578125" customWidth="1"/>
    <col min="16129" max="16129" width="32.85546875" customWidth="1"/>
    <col min="16130" max="16384" width="11.42578125" customWidth="1"/>
  </cols>
  <sheetData>
    <row r="1" spans="1:9" ht="15.75" x14ac:dyDescent="0.25">
      <c r="A1" s="1943" t="s">
        <v>755</v>
      </c>
      <c r="B1" s="1943"/>
      <c r="C1" s="1943"/>
      <c r="D1" s="1943"/>
      <c r="E1" s="1943"/>
      <c r="F1" s="1943"/>
      <c r="G1" s="1943"/>
      <c r="H1" s="1943"/>
      <c r="I1" s="1943"/>
    </row>
    <row r="2" spans="1:9" ht="15.75" x14ac:dyDescent="0.25">
      <c r="A2" s="1943" t="s">
        <v>756</v>
      </c>
      <c r="B2" s="1943"/>
      <c r="C2" s="1943"/>
      <c r="D2" s="1943"/>
      <c r="E2" s="1943"/>
      <c r="F2" s="1943"/>
      <c r="G2" s="1943"/>
      <c r="H2" s="1943"/>
      <c r="I2" s="1943"/>
    </row>
    <row r="3" spans="1:9" ht="15.75" x14ac:dyDescent="0.25">
      <c r="A3" s="1943" t="s">
        <v>2414</v>
      </c>
      <c r="B3" s="1943"/>
      <c r="C3" s="1943"/>
      <c r="D3" s="1943"/>
      <c r="E3" s="1943"/>
      <c r="F3" s="1943"/>
      <c r="G3" s="1943"/>
      <c r="H3" s="1943"/>
      <c r="I3" s="1943"/>
    </row>
    <row r="4" spans="1:9" s="55" customFormat="1" ht="4.5" customHeight="1" thickBot="1" x14ac:dyDescent="0.3">
      <c r="A4" s="52"/>
      <c r="B4" s="53"/>
      <c r="C4" s="52"/>
      <c r="D4" s="52"/>
      <c r="E4" s="52"/>
      <c r="F4" s="53"/>
      <c r="G4" s="53"/>
      <c r="H4" s="54"/>
      <c r="I4" s="54"/>
    </row>
    <row r="5" spans="1:9" ht="13.5" customHeight="1" thickBot="1" x14ac:dyDescent="0.3">
      <c r="A5" s="47"/>
      <c r="B5" s="49"/>
      <c r="C5" s="50"/>
      <c r="D5" s="1959" t="s">
        <v>959</v>
      </c>
      <c r="E5" s="1960"/>
      <c r="F5" s="1960"/>
      <c r="G5" s="1960"/>
      <c r="H5" s="1960"/>
      <c r="I5" s="1961"/>
    </row>
    <row r="6" spans="1:9" ht="15.75" thickBot="1" x14ac:dyDescent="0.3">
      <c r="A6" s="51" t="s">
        <v>713</v>
      </c>
      <c r="B6" s="1390" t="s">
        <v>714</v>
      </c>
      <c r="C6" s="1390" t="s">
        <v>24</v>
      </c>
      <c r="D6" s="1391" t="s">
        <v>757</v>
      </c>
      <c r="E6" s="1391" t="s">
        <v>758</v>
      </c>
      <c r="F6" s="1391" t="s">
        <v>759</v>
      </c>
      <c r="G6" s="1391" t="s">
        <v>760</v>
      </c>
      <c r="H6" s="1391" t="s">
        <v>761</v>
      </c>
      <c r="I6" s="1392" t="s">
        <v>762</v>
      </c>
    </row>
    <row r="7" spans="1:9" x14ac:dyDescent="0.25">
      <c r="A7" s="1962" t="s">
        <v>724</v>
      </c>
      <c r="B7" s="1387" t="s">
        <v>578</v>
      </c>
      <c r="C7" s="1388" t="s">
        <v>735</v>
      </c>
      <c r="D7" s="1389">
        <v>3.24</v>
      </c>
      <c r="E7" s="1389">
        <v>4</v>
      </c>
      <c r="F7" s="1389"/>
      <c r="G7" s="1389">
        <v>3.8</v>
      </c>
      <c r="H7" s="1389"/>
      <c r="I7" s="1389">
        <v>3.75</v>
      </c>
    </row>
    <row r="8" spans="1:9" x14ac:dyDescent="0.25">
      <c r="A8" s="1963"/>
      <c r="B8" s="69" t="s">
        <v>578</v>
      </c>
      <c r="C8" s="70" t="s">
        <v>745</v>
      </c>
      <c r="D8" s="48"/>
      <c r="E8" s="48"/>
      <c r="F8" s="48"/>
      <c r="G8" s="48"/>
      <c r="H8" s="48"/>
      <c r="I8" s="48">
        <v>3</v>
      </c>
    </row>
    <row r="9" spans="1:9" x14ac:dyDescent="0.25">
      <c r="A9" s="1963"/>
      <c r="B9" s="69" t="s">
        <v>578</v>
      </c>
      <c r="C9" s="70" t="s">
        <v>737</v>
      </c>
      <c r="D9" s="48"/>
      <c r="E9" s="48"/>
      <c r="F9" s="48"/>
      <c r="G9" s="48"/>
      <c r="H9" s="48">
        <v>3</v>
      </c>
      <c r="I9" s="48"/>
    </row>
    <row r="10" spans="1:9" x14ac:dyDescent="0.25">
      <c r="A10" s="1963"/>
      <c r="B10" s="69" t="s">
        <v>578</v>
      </c>
      <c r="C10" s="70" t="s">
        <v>738</v>
      </c>
      <c r="D10" s="48"/>
      <c r="E10" s="48"/>
      <c r="F10" s="48"/>
      <c r="G10" s="48"/>
      <c r="H10" s="48"/>
      <c r="I10" s="48">
        <v>4</v>
      </c>
    </row>
    <row r="11" spans="1:9" x14ac:dyDescent="0.25">
      <c r="A11" s="1963"/>
      <c r="B11" s="69" t="s">
        <v>578</v>
      </c>
      <c r="C11" s="70" t="s">
        <v>739</v>
      </c>
      <c r="D11" s="48"/>
      <c r="E11" s="48"/>
      <c r="F11" s="48"/>
      <c r="G11" s="48"/>
      <c r="H11" s="48"/>
      <c r="I11" s="48">
        <v>3</v>
      </c>
    </row>
    <row r="12" spans="1:9" x14ac:dyDescent="0.25">
      <c r="A12" s="1963"/>
      <c r="B12" s="69" t="s">
        <v>726</v>
      </c>
      <c r="C12" s="70" t="s">
        <v>740</v>
      </c>
      <c r="D12" s="48"/>
      <c r="E12" s="48"/>
      <c r="F12" s="48">
        <v>3</v>
      </c>
      <c r="G12" s="48">
        <v>3</v>
      </c>
      <c r="H12" s="48"/>
      <c r="I12" s="48">
        <v>3</v>
      </c>
    </row>
    <row r="13" spans="1:9" x14ac:dyDescent="0.25">
      <c r="A13" s="1963"/>
      <c r="B13" s="69" t="s">
        <v>726</v>
      </c>
      <c r="C13" s="70" t="s">
        <v>742</v>
      </c>
      <c r="D13" s="48">
        <v>3</v>
      </c>
      <c r="E13" s="48"/>
      <c r="F13" s="48"/>
      <c r="G13" s="48">
        <v>4.17</v>
      </c>
      <c r="H13" s="48">
        <v>3.5</v>
      </c>
      <c r="I13" s="48"/>
    </row>
    <row r="14" spans="1:9" s="1207" customFormat="1" x14ac:dyDescent="0.25">
      <c r="A14" s="1963"/>
      <c r="B14" s="69" t="s">
        <v>726</v>
      </c>
      <c r="C14" s="70" t="s">
        <v>643</v>
      </c>
      <c r="D14" s="48"/>
      <c r="E14" s="48"/>
      <c r="F14" s="48"/>
      <c r="G14" s="48">
        <v>3</v>
      </c>
      <c r="H14" s="48"/>
      <c r="I14" s="48"/>
    </row>
    <row r="15" spans="1:9" s="1207" customFormat="1" x14ac:dyDescent="0.25">
      <c r="A15" s="1963"/>
      <c r="B15" s="69" t="s">
        <v>726</v>
      </c>
      <c r="C15" s="70" t="s">
        <v>662</v>
      </c>
      <c r="D15" s="48"/>
      <c r="E15" s="48">
        <v>5</v>
      </c>
      <c r="F15" s="48"/>
      <c r="G15" s="48"/>
      <c r="H15" s="48"/>
      <c r="I15" s="48">
        <v>5</v>
      </c>
    </row>
    <row r="16" spans="1:9" s="1207" customFormat="1" x14ac:dyDescent="0.25">
      <c r="A16" s="1963"/>
      <c r="B16" s="69" t="s">
        <v>726</v>
      </c>
      <c r="C16" s="70" t="s">
        <v>764</v>
      </c>
      <c r="D16" s="48"/>
      <c r="E16" s="48"/>
      <c r="F16" s="48">
        <v>3</v>
      </c>
      <c r="G16" s="48">
        <v>3</v>
      </c>
      <c r="H16" s="48"/>
      <c r="I16" s="48">
        <v>3</v>
      </c>
    </row>
    <row r="17" spans="1:9" s="1207" customFormat="1" x14ac:dyDescent="0.25">
      <c r="A17" s="1963"/>
      <c r="B17" s="69" t="s">
        <v>726</v>
      </c>
      <c r="C17" s="70" t="s">
        <v>655</v>
      </c>
      <c r="D17" s="48"/>
      <c r="E17" s="48"/>
      <c r="F17" s="48"/>
      <c r="G17" s="48">
        <v>3</v>
      </c>
      <c r="H17" s="48"/>
      <c r="I17" s="48"/>
    </row>
    <row r="18" spans="1:9" x14ac:dyDescent="0.25">
      <c r="A18" s="1963"/>
      <c r="B18" s="69" t="s">
        <v>766</v>
      </c>
      <c r="C18" s="70" t="s">
        <v>765</v>
      </c>
      <c r="D18" s="48"/>
      <c r="E18" s="48">
        <v>1.1200000000000001</v>
      </c>
      <c r="F18" s="48"/>
      <c r="G18" s="48"/>
      <c r="H18" s="48"/>
      <c r="I18" s="48">
        <v>3</v>
      </c>
    </row>
    <row r="19" spans="1:9" x14ac:dyDescent="0.25">
      <c r="A19" s="1963"/>
      <c r="B19" s="69" t="s">
        <v>744</v>
      </c>
      <c r="C19" s="70" t="s">
        <v>733</v>
      </c>
      <c r="D19" s="48">
        <v>4.3</v>
      </c>
      <c r="E19" s="48">
        <v>3.15</v>
      </c>
      <c r="F19" s="48">
        <v>3.15</v>
      </c>
      <c r="G19" s="48">
        <v>3</v>
      </c>
      <c r="H19" s="48">
        <v>3</v>
      </c>
      <c r="I19" s="48">
        <v>3.1</v>
      </c>
    </row>
    <row r="20" spans="1:9" x14ac:dyDescent="0.25">
      <c r="A20" s="1963"/>
      <c r="B20" s="69" t="s">
        <v>744</v>
      </c>
      <c r="C20" s="70" t="s">
        <v>734</v>
      </c>
      <c r="D20" s="48">
        <v>4.0999999999999996</v>
      </c>
      <c r="E20" s="48">
        <v>3</v>
      </c>
      <c r="F20" s="48">
        <v>3</v>
      </c>
      <c r="G20" s="48">
        <v>3</v>
      </c>
      <c r="H20" s="48">
        <v>3</v>
      </c>
      <c r="I20" s="48">
        <v>3</v>
      </c>
    </row>
    <row r="21" spans="1:9" x14ac:dyDescent="0.25">
      <c r="A21" s="1963"/>
      <c r="B21" s="69" t="s">
        <v>744</v>
      </c>
      <c r="C21" s="70" t="s">
        <v>725</v>
      </c>
      <c r="D21" s="48">
        <v>4.5</v>
      </c>
      <c r="E21" s="48"/>
      <c r="F21" s="48"/>
      <c r="G21" s="48"/>
      <c r="H21" s="48"/>
      <c r="I21" s="48">
        <v>3</v>
      </c>
    </row>
    <row r="22" spans="1:9" x14ac:dyDescent="0.25">
      <c r="A22" s="1963"/>
      <c r="B22" s="69" t="s">
        <v>744</v>
      </c>
      <c r="C22" s="70" t="s">
        <v>735</v>
      </c>
      <c r="D22" s="48">
        <v>3.32</v>
      </c>
      <c r="E22" s="48"/>
      <c r="F22" s="48"/>
      <c r="G22" s="48">
        <v>3</v>
      </c>
      <c r="H22" s="48"/>
      <c r="I22" s="48">
        <v>3</v>
      </c>
    </row>
    <row r="23" spans="1:9" x14ac:dyDescent="0.25">
      <c r="A23" s="1963"/>
      <c r="B23" s="69" t="s">
        <v>744</v>
      </c>
      <c r="C23" s="70" t="s">
        <v>745</v>
      </c>
      <c r="D23" s="48"/>
      <c r="E23" s="48">
        <v>3.11</v>
      </c>
      <c r="F23" s="48">
        <v>3.75</v>
      </c>
      <c r="G23" s="48">
        <v>3.5</v>
      </c>
      <c r="H23" s="48"/>
      <c r="I23" s="48">
        <v>3.32</v>
      </c>
    </row>
    <row r="24" spans="1:9" x14ac:dyDescent="0.25">
      <c r="A24" s="1963"/>
      <c r="B24" s="69" t="s">
        <v>744</v>
      </c>
      <c r="C24" s="70" t="s">
        <v>736</v>
      </c>
      <c r="D24" s="48">
        <v>3.36</v>
      </c>
      <c r="E24" s="48">
        <v>4.5</v>
      </c>
      <c r="F24" s="48">
        <v>3.75</v>
      </c>
      <c r="G24" s="48"/>
      <c r="H24" s="48"/>
      <c r="I24" s="48">
        <v>3.5</v>
      </c>
    </row>
    <row r="25" spans="1:9" x14ac:dyDescent="0.25">
      <c r="A25" s="1963"/>
      <c r="B25" s="69" t="s">
        <v>744</v>
      </c>
      <c r="C25" s="70" t="s">
        <v>746</v>
      </c>
      <c r="D25" s="48">
        <v>3.12</v>
      </c>
      <c r="E25" s="48"/>
      <c r="F25" s="48"/>
      <c r="G25" s="48"/>
      <c r="H25" s="48"/>
      <c r="I25" s="48">
        <v>3.5</v>
      </c>
    </row>
    <row r="26" spans="1:9" x14ac:dyDescent="0.25">
      <c r="A26" s="1963"/>
      <c r="B26" s="69" t="s">
        <v>744</v>
      </c>
      <c r="C26" s="70" t="s">
        <v>737</v>
      </c>
      <c r="D26" s="48">
        <v>3.5</v>
      </c>
      <c r="E26" s="48">
        <v>3.12</v>
      </c>
      <c r="F26" s="48">
        <v>3</v>
      </c>
      <c r="G26" s="48"/>
      <c r="H26" s="48">
        <v>3</v>
      </c>
      <c r="I26" s="48">
        <v>3.5</v>
      </c>
    </row>
    <row r="27" spans="1:9" x14ac:dyDescent="0.25">
      <c r="A27" s="1963"/>
      <c r="B27" s="69" t="s">
        <v>744</v>
      </c>
      <c r="C27" s="70" t="s">
        <v>741</v>
      </c>
      <c r="D27" s="48"/>
      <c r="E27" s="48">
        <v>6</v>
      </c>
      <c r="F27" s="48"/>
      <c r="G27" s="48"/>
      <c r="H27" s="48">
        <v>4</v>
      </c>
      <c r="I27" s="48"/>
    </row>
    <row r="28" spans="1:9" x14ac:dyDescent="0.25">
      <c r="A28" s="1963"/>
      <c r="B28" s="69" t="s">
        <v>744</v>
      </c>
      <c r="C28" s="70" t="s">
        <v>738</v>
      </c>
      <c r="D28" s="48"/>
      <c r="E28" s="48"/>
      <c r="F28" s="48"/>
      <c r="G28" s="48"/>
      <c r="H28" s="48">
        <v>4</v>
      </c>
      <c r="I28" s="48">
        <v>3</v>
      </c>
    </row>
    <row r="29" spans="1:9" x14ac:dyDescent="0.25">
      <c r="A29" s="1963"/>
      <c r="B29" s="69" t="s">
        <v>744</v>
      </c>
      <c r="C29" s="70" t="s">
        <v>749</v>
      </c>
      <c r="D29" s="48"/>
      <c r="E29" s="48"/>
      <c r="F29" s="48"/>
      <c r="G29" s="48"/>
      <c r="H29" s="48"/>
      <c r="I29" s="48">
        <v>3.5</v>
      </c>
    </row>
    <row r="30" spans="1:9" x14ac:dyDescent="0.25">
      <c r="A30" s="1963"/>
      <c r="B30" s="69" t="s">
        <v>744</v>
      </c>
      <c r="C30" s="70" t="s">
        <v>739</v>
      </c>
      <c r="D30" s="48"/>
      <c r="E30" s="48">
        <v>3.43</v>
      </c>
      <c r="F30" s="48"/>
      <c r="G30" s="48">
        <v>3</v>
      </c>
      <c r="H30" s="48"/>
      <c r="I30" s="48">
        <v>3</v>
      </c>
    </row>
    <row r="31" spans="1:9" x14ac:dyDescent="0.25">
      <c r="A31" s="1963"/>
      <c r="B31" s="69" t="s">
        <v>744</v>
      </c>
      <c r="C31" s="70" t="s">
        <v>751</v>
      </c>
      <c r="D31" s="48">
        <v>3</v>
      </c>
      <c r="E31" s="48">
        <v>3.04</v>
      </c>
      <c r="F31" s="48">
        <v>3.15</v>
      </c>
      <c r="G31" s="48"/>
      <c r="H31" s="48"/>
      <c r="I31" s="48">
        <v>3.13</v>
      </c>
    </row>
    <row r="32" spans="1:9" x14ac:dyDescent="0.25">
      <c r="A32" s="1963"/>
      <c r="B32" s="69" t="s">
        <v>2446</v>
      </c>
      <c r="C32" s="70" t="s">
        <v>753</v>
      </c>
      <c r="D32" s="48"/>
      <c r="E32" s="48"/>
      <c r="F32" s="48"/>
      <c r="G32" s="48">
        <v>4</v>
      </c>
      <c r="H32" s="48"/>
      <c r="I32" s="48">
        <v>3</v>
      </c>
    </row>
    <row r="33" spans="1:9" x14ac:dyDescent="0.25">
      <c r="A33" s="1963"/>
      <c r="B33" s="69" t="s">
        <v>752</v>
      </c>
      <c r="C33" s="70" t="s">
        <v>753</v>
      </c>
      <c r="D33" s="48">
        <v>3</v>
      </c>
      <c r="E33" s="48"/>
      <c r="F33" s="48"/>
      <c r="G33" s="48"/>
      <c r="H33" s="48">
        <v>3</v>
      </c>
      <c r="I33" s="48"/>
    </row>
    <row r="34" spans="1:9" x14ac:dyDescent="0.25">
      <c r="A34" s="1963"/>
      <c r="B34" s="69" t="s">
        <v>727</v>
      </c>
      <c r="C34" s="70" t="s">
        <v>734</v>
      </c>
      <c r="D34" s="48">
        <v>6</v>
      </c>
      <c r="E34" s="48"/>
      <c r="F34" s="48"/>
      <c r="G34" s="48">
        <v>3</v>
      </c>
      <c r="H34" s="48"/>
      <c r="I34" s="48"/>
    </row>
    <row r="35" spans="1:9" x14ac:dyDescent="0.25">
      <c r="A35" s="1963"/>
      <c r="B35" s="69" t="s">
        <v>727</v>
      </c>
      <c r="C35" s="70" t="s">
        <v>633</v>
      </c>
      <c r="D35" s="48"/>
      <c r="E35" s="48"/>
      <c r="F35" s="48"/>
      <c r="G35" s="48">
        <v>3</v>
      </c>
      <c r="H35" s="48"/>
      <c r="I35" s="48"/>
    </row>
    <row r="36" spans="1:9" x14ac:dyDescent="0.25">
      <c r="A36" s="1963"/>
      <c r="B36" s="69" t="s">
        <v>727</v>
      </c>
      <c r="C36" s="70" t="s">
        <v>728</v>
      </c>
      <c r="D36" s="48"/>
      <c r="E36" s="48"/>
      <c r="F36" s="48"/>
      <c r="G36" s="48"/>
      <c r="H36" s="48"/>
      <c r="I36" s="48">
        <v>4.5</v>
      </c>
    </row>
    <row r="37" spans="1:9" x14ac:dyDescent="0.25">
      <c r="A37" s="1963"/>
      <c r="B37" s="69" t="s">
        <v>727</v>
      </c>
      <c r="C37" s="70" t="s">
        <v>639</v>
      </c>
      <c r="D37" s="48"/>
      <c r="E37" s="48"/>
      <c r="F37" s="48"/>
      <c r="G37" s="48"/>
      <c r="H37" s="48">
        <v>3</v>
      </c>
      <c r="I37" s="48"/>
    </row>
    <row r="38" spans="1:9" s="631" customFormat="1" x14ac:dyDescent="0.25">
      <c r="A38" s="1963"/>
      <c r="B38" s="69" t="s">
        <v>727</v>
      </c>
      <c r="C38" s="70" t="s">
        <v>642</v>
      </c>
      <c r="D38" s="48"/>
      <c r="E38" s="48"/>
      <c r="F38" s="48"/>
      <c r="G38" s="48"/>
      <c r="H38" s="48"/>
      <c r="I38" s="48">
        <v>5</v>
      </c>
    </row>
    <row r="39" spans="1:9" s="1208" customFormat="1" x14ac:dyDescent="0.25">
      <c r="A39" s="1956" t="s">
        <v>754</v>
      </c>
      <c r="B39" s="1387" t="s">
        <v>578</v>
      </c>
      <c r="C39" s="1388" t="s">
        <v>735</v>
      </c>
      <c r="D39" s="1389"/>
      <c r="E39" s="1389"/>
      <c r="F39" s="1389"/>
      <c r="G39" s="1389">
        <v>1</v>
      </c>
      <c r="H39" s="1389"/>
      <c r="I39" s="1389">
        <v>0.3</v>
      </c>
    </row>
    <row r="40" spans="1:9" s="1208" customFormat="1" x14ac:dyDescent="0.25">
      <c r="A40" s="1957"/>
      <c r="B40" s="69" t="s">
        <v>578</v>
      </c>
      <c r="C40" s="70" t="s">
        <v>739</v>
      </c>
      <c r="D40" s="48"/>
      <c r="E40" s="48"/>
      <c r="F40" s="48"/>
      <c r="G40" s="48">
        <v>1</v>
      </c>
      <c r="H40" s="48"/>
      <c r="I40" s="48">
        <v>1</v>
      </c>
    </row>
    <row r="41" spans="1:9" s="1208" customFormat="1" x14ac:dyDescent="0.25">
      <c r="A41" s="1957"/>
      <c r="B41" s="69" t="s">
        <v>726</v>
      </c>
      <c r="C41" s="70" t="s">
        <v>639</v>
      </c>
      <c r="D41" s="48"/>
      <c r="E41" s="48"/>
      <c r="F41" s="48"/>
      <c r="G41" s="48">
        <v>1</v>
      </c>
      <c r="H41" s="48"/>
      <c r="I41" s="48">
        <v>0.6</v>
      </c>
    </row>
    <row r="42" spans="1:9" s="1208" customFormat="1" x14ac:dyDescent="0.25">
      <c r="A42" s="1957"/>
      <c r="B42" s="69" t="s">
        <v>726</v>
      </c>
      <c r="C42" s="70" t="s">
        <v>642</v>
      </c>
      <c r="D42" s="48"/>
      <c r="E42" s="48"/>
      <c r="F42" s="48">
        <v>1.97</v>
      </c>
      <c r="G42" s="48"/>
      <c r="H42" s="48">
        <v>0.9</v>
      </c>
      <c r="I42" s="48"/>
    </row>
    <row r="43" spans="1:9" s="1209" customFormat="1" x14ac:dyDescent="0.25">
      <c r="A43" s="1957"/>
      <c r="B43" s="69" t="s">
        <v>744</v>
      </c>
      <c r="C43" s="70" t="s">
        <v>734</v>
      </c>
      <c r="D43" s="48">
        <v>0.3</v>
      </c>
      <c r="E43" s="48"/>
      <c r="F43" s="48">
        <v>0.3</v>
      </c>
      <c r="G43" s="48">
        <v>0.3</v>
      </c>
      <c r="H43" s="48"/>
      <c r="I43" s="48">
        <v>0.3</v>
      </c>
    </row>
    <row r="44" spans="1:9" s="1209" customFormat="1" x14ac:dyDescent="0.25">
      <c r="A44" s="1957"/>
      <c r="B44" s="69" t="s">
        <v>744</v>
      </c>
      <c r="C44" s="70" t="s">
        <v>745</v>
      </c>
      <c r="D44" s="48"/>
      <c r="E44" s="48">
        <v>1</v>
      </c>
      <c r="F44" s="48">
        <v>0.8</v>
      </c>
      <c r="G44" s="48">
        <v>0.3</v>
      </c>
      <c r="H44" s="48"/>
      <c r="I44" s="48">
        <v>0.3</v>
      </c>
    </row>
    <row r="45" spans="1:9" s="1208" customFormat="1" x14ac:dyDescent="0.25">
      <c r="A45" s="1957"/>
      <c r="B45" s="69" t="s">
        <v>744</v>
      </c>
      <c r="C45" s="70" t="s">
        <v>737</v>
      </c>
      <c r="D45" s="48"/>
      <c r="E45" s="48"/>
      <c r="F45" s="48">
        <v>0.3</v>
      </c>
      <c r="G45" s="48"/>
      <c r="H45" s="48"/>
      <c r="I45" s="48">
        <v>0.3</v>
      </c>
    </row>
    <row r="46" spans="1:9" s="1208" customFormat="1" x14ac:dyDescent="0.25">
      <c r="A46" s="1958"/>
      <c r="B46" s="624" t="s">
        <v>744</v>
      </c>
      <c r="C46" s="625" t="s">
        <v>739</v>
      </c>
      <c r="D46" s="626"/>
      <c r="E46" s="626">
        <v>1</v>
      </c>
      <c r="F46" s="626"/>
      <c r="G46" s="626"/>
      <c r="H46" s="626"/>
      <c r="I46" s="626"/>
    </row>
    <row r="47" spans="1:9" ht="15" hidden="1" customHeight="1" x14ac:dyDescent="0.25">
      <c r="A47" s="733"/>
      <c r="B47" s="628"/>
      <c r="C47" s="628"/>
      <c r="D47" s="629"/>
      <c r="E47" s="629"/>
      <c r="F47" s="629"/>
      <c r="G47" s="629"/>
      <c r="H47" s="630"/>
      <c r="I47" s="630"/>
    </row>
    <row r="48" spans="1:9" ht="15" hidden="1" customHeight="1" x14ac:dyDescent="0.25">
      <c r="A48" s="19"/>
      <c r="B48" s="16"/>
      <c r="C48" s="16"/>
      <c r="D48" s="17"/>
      <c r="E48" s="17"/>
      <c r="F48" s="17"/>
      <c r="G48" s="17"/>
      <c r="H48" s="18"/>
      <c r="I48" s="18"/>
    </row>
    <row r="49" spans="1:9" ht="15" hidden="1" customHeight="1" x14ac:dyDescent="0.25">
      <c r="A49" s="19"/>
      <c r="B49" s="16"/>
      <c r="C49" s="16"/>
      <c r="D49" s="17"/>
      <c r="E49" s="17"/>
      <c r="F49" s="17"/>
      <c r="G49" s="17"/>
      <c r="H49" s="18"/>
      <c r="I49" s="18"/>
    </row>
    <row r="50" spans="1:9" ht="15" hidden="1" customHeight="1" x14ac:dyDescent="0.25">
      <c r="A50" s="19"/>
      <c r="B50" s="16"/>
      <c r="C50" s="16"/>
      <c r="D50" s="17"/>
      <c r="E50" s="17"/>
      <c r="F50" s="17"/>
      <c r="G50" s="17"/>
      <c r="H50" s="18"/>
      <c r="I50" s="18"/>
    </row>
    <row r="51" spans="1:9" ht="15" hidden="1" customHeight="1" x14ac:dyDescent="0.25">
      <c r="A51" s="19"/>
      <c r="B51" s="16"/>
      <c r="C51" s="16"/>
      <c r="D51" s="17"/>
      <c r="E51" s="17"/>
      <c r="F51" s="17"/>
      <c r="G51" s="17"/>
      <c r="H51" s="18"/>
      <c r="I51" s="18"/>
    </row>
    <row r="52" spans="1:9" ht="15" hidden="1" customHeight="1" x14ac:dyDescent="0.25">
      <c r="A52" s="19"/>
      <c r="B52" s="16"/>
      <c r="C52" s="16"/>
      <c r="D52" s="17"/>
      <c r="E52" s="17"/>
      <c r="F52" s="17"/>
      <c r="G52" s="17"/>
      <c r="H52" s="18"/>
      <c r="I52" s="18"/>
    </row>
    <row r="53" spans="1:9" ht="15" hidden="1" customHeight="1" x14ac:dyDescent="0.25">
      <c r="A53" s="19"/>
      <c r="B53" s="16"/>
      <c r="C53" s="16"/>
      <c r="D53" s="17"/>
      <c r="E53" s="17"/>
      <c r="F53" s="17"/>
      <c r="G53" s="17"/>
      <c r="H53" s="18"/>
      <c r="I53" s="18"/>
    </row>
    <row r="54" spans="1:9" ht="15" hidden="1" customHeight="1" x14ac:dyDescent="0.25">
      <c r="A54" s="19"/>
      <c r="B54" s="16"/>
      <c r="C54" s="16"/>
      <c r="D54" s="17"/>
      <c r="E54" s="17"/>
      <c r="F54" s="17"/>
      <c r="G54" s="17"/>
      <c r="H54" s="18"/>
      <c r="I54" s="18"/>
    </row>
    <row r="55" spans="1:9" ht="15" hidden="1" customHeight="1" x14ac:dyDescent="0.25">
      <c r="A55" s="19"/>
      <c r="B55" s="16"/>
      <c r="C55" s="16"/>
      <c r="D55" s="17"/>
      <c r="E55" s="17"/>
      <c r="F55" s="17"/>
      <c r="G55" s="17"/>
      <c r="H55" s="18"/>
      <c r="I55" s="18"/>
    </row>
    <row r="56" spans="1:9" ht="15" hidden="1" customHeight="1" x14ac:dyDescent="0.25">
      <c r="A56" s="19"/>
      <c r="B56" s="16"/>
      <c r="C56" s="16"/>
      <c r="D56" s="17"/>
      <c r="E56" s="17"/>
      <c r="F56" s="17"/>
      <c r="G56" s="17"/>
      <c r="H56" s="18"/>
      <c r="I56" s="18"/>
    </row>
    <row r="57" spans="1:9" ht="15" hidden="1" customHeight="1" x14ac:dyDescent="0.25">
      <c r="A57" s="19"/>
      <c r="B57" s="16"/>
      <c r="C57" s="16"/>
      <c r="D57" s="17"/>
      <c r="E57" s="17"/>
      <c r="F57" s="17"/>
      <c r="G57" s="17"/>
      <c r="H57" s="18"/>
      <c r="I57" s="18"/>
    </row>
    <row r="58" spans="1:9" ht="15" hidden="1" customHeight="1" x14ac:dyDescent="0.25">
      <c r="A58" s="19"/>
      <c r="B58" s="16"/>
      <c r="C58" s="16"/>
      <c r="D58" s="17"/>
      <c r="E58" s="17"/>
      <c r="F58" s="17"/>
      <c r="G58" s="17"/>
      <c r="H58" s="18"/>
      <c r="I58" s="18"/>
    </row>
    <row r="59" spans="1:9" ht="15" hidden="1" customHeight="1" x14ac:dyDescent="0.25">
      <c r="A59" s="19"/>
      <c r="B59" s="16"/>
      <c r="C59" s="16"/>
      <c r="D59" s="17"/>
      <c r="E59" s="17"/>
      <c r="F59" s="17"/>
      <c r="G59" s="17"/>
      <c r="H59" s="18"/>
      <c r="I59" s="18"/>
    </row>
    <row r="60" spans="1:9" ht="15" hidden="1" customHeight="1" x14ac:dyDescent="0.25">
      <c r="A60" s="19"/>
      <c r="B60" s="16"/>
      <c r="C60" s="16"/>
      <c r="D60" s="17"/>
      <c r="E60" s="17"/>
      <c r="F60" s="17"/>
      <c r="G60" s="17"/>
      <c r="H60" s="18"/>
      <c r="I60" s="18"/>
    </row>
    <row r="61" spans="1:9" ht="15" hidden="1" customHeight="1" x14ac:dyDescent="0.25">
      <c r="A61" s="19"/>
      <c r="B61" s="16"/>
      <c r="C61" s="16"/>
      <c r="D61" s="17"/>
      <c r="E61" s="17"/>
      <c r="F61" s="17"/>
      <c r="G61" s="17"/>
      <c r="H61" s="18"/>
      <c r="I61" s="18"/>
    </row>
    <row r="62" spans="1:9" ht="15" hidden="1" customHeight="1" x14ac:dyDescent="0.25">
      <c r="A62" s="19"/>
      <c r="B62" s="16"/>
      <c r="C62" s="16"/>
      <c r="D62" s="17"/>
      <c r="E62" s="17"/>
      <c r="F62" s="17"/>
      <c r="G62" s="17"/>
      <c r="H62" s="18"/>
      <c r="I62" s="18"/>
    </row>
    <row r="63" spans="1:9" ht="15" hidden="1" customHeight="1" x14ac:dyDescent="0.25">
      <c r="A63" s="19"/>
      <c r="B63" s="16"/>
      <c r="C63" s="16"/>
      <c r="D63" s="17"/>
      <c r="E63" s="17"/>
      <c r="F63" s="17"/>
      <c r="G63" s="17"/>
      <c r="H63" s="18"/>
      <c r="I63" s="18"/>
    </row>
    <row r="64" spans="1:9" ht="15" hidden="1" customHeight="1" x14ac:dyDescent="0.25">
      <c r="A64" s="19"/>
      <c r="B64" s="16"/>
      <c r="C64" s="16"/>
      <c r="D64" s="17"/>
      <c r="E64" s="17"/>
      <c r="F64" s="17"/>
      <c r="G64" s="17"/>
      <c r="H64" s="18"/>
      <c r="I64" s="18"/>
    </row>
    <row r="65" spans="1:9" ht="15" hidden="1" customHeight="1" x14ac:dyDescent="0.25">
      <c r="A65" s="19"/>
      <c r="B65" s="16"/>
      <c r="C65" s="16"/>
      <c r="D65" s="17"/>
      <c r="E65" s="17"/>
      <c r="F65" s="17"/>
      <c r="G65" s="17"/>
      <c r="H65" s="18"/>
      <c r="I65" s="18"/>
    </row>
    <row r="66" spans="1:9" ht="15" hidden="1" customHeight="1" x14ac:dyDescent="0.25">
      <c r="A66" s="19"/>
      <c r="B66" s="16"/>
      <c r="C66" s="16"/>
      <c r="D66" s="17"/>
      <c r="E66" s="17"/>
      <c r="F66" s="17"/>
      <c r="G66" s="17"/>
      <c r="H66" s="18"/>
      <c r="I66" s="18"/>
    </row>
    <row r="67" spans="1:9" ht="15" hidden="1" customHeight="1" x14ac:dyDescent="0.25">
      <c r="A67" s="19"/>
      <c r="B67" s="16"/>
      <c r="C67" s="16"/>
      <c r="D67" s="17"/>
      <c r="E67" s="17"/>
      <c r="F67" s="17"/>
      <c r="G67" s="17"/>
      <c r="H67" s="18"/>
      <c r="I67" s="18"/>
    </row>
    <row r="68" spans="1:9" ht="15" hidden="1" customHeight="1" x14ac:dyDescent="0.25">
      <c r="A68" s="19"/>
      <c r="B68" s="16"/>
      <c r="C68" s="16"/>
      <c r="D68" s="17"/>
      <c r="E68" s="17"/>
      <c r="F68" s="17"/>
      <c r="G68" s="17"/>
      <c r="H68" s="18"/>
      <c r="I68" s="18"/>
    </row>
    <row r="69" spans="1:9" ht="15" hidden="1" customHeight="1" x14ac:dyDescent="0.25">
      <c r="A69" s="19"/>
      <c r="B69" s="16"/>
      <c r="C69" s="16"/>
      <c r="D69" s="17"/>
      <c r="E69" s="17"/>
      <c r="F69" s="17"/>
      <c r="G69" s="17"/>
      <c r="H69" s="18"/>
      <c r="I69" s="18"/>
    </row>
    <row r="70" spans="1:9" ht="15" hidden="1" customHeight="1" x14ac:dyDescent="0.25">
      <c r="A70" s="19"/>
      <c r="B70" s="16"/>
      <c r="C70" s="16"/>
      <c r="D70" s="17"/>
      <c r="E70" s="17"/>
      <c r="F70" s="17"/>
      <c r="G70" s="17"/>
      <c r="H70" s="18"/>
      <c r="I70" s="18"/>
    </row>
    <row r="71" spans="1:9" ht="15" hidden="1" customHeight="1" x14ac:dyDescent="0.25">
      <c r="A71" s="19"/>
      <c r="B71" s="16"/>
      <c r="C71" s="16"/>
      <c r="D71" s="17"/>
      <c r="E71" s="17"/>
      <c r="F71" s="17"/>
      <c r="G71" s="17"/>
      <c r="H71" s="18"/>
      <c r="I71" s="18"/>
    </row>
    <row r="72" spans="1:9" ht="15" hidden="1" customHeight="1" x14ac:dyDescent="0.25">
      <c r="A72" s="19"/>
      <c r="B72" s="16"/>
      <c r="C72" s="16"/>
      <c r="D72" s="17"/>
      <c r="E72" s="17"/>
      <c r="F72" s="17"/>
      <c r="G72" s="17"/>
      <c r="H72" s="18"/>
      <c r="I72" s="18"/>
    </row>
    <row r="73" spans="1:9" ht="15" hidden="1" customHeight="1" x14ac:dyDescent="0.25">
      <c r="A73" s="19"/>
      <c r="B73" s="16"/>
      <c r="C73" s="16"/>
      <c r="D73" s="17"/>
      <c r="E73" s="17"/>
      <c r="F73" s="17"/>
      <c r="G73" s="17"/>
      <c r="H73" s="18"/>
      <c r="I73" s="18"/>
    </row>
    <row r="74" spans="1:9" ht="15" hidden="1" customHeight="1" x14ac:dyDescent="0.25">
      <c r="A74" s="19"/>
      <c r="B74" s="16"/>
      <c r="C74" s="16"/>
      <c r="D74" s="17"/>
      <c r="E74" s="17"/>
      <c r="F74" s="17"/>
      <c r="G74" s="17"/>
      <c r="H74" s="18"/>
      <c r="I74" s="18"/>
    </row>
    <row r="75" spans="1:9" ht="15" hidden="1" customHeight="1" x14ac:dyDescent="0.25">
      <c r="A75" s="19"/>
      <c r="B75" s="16"/>
      <c r="C75" s="16"/>
      <c r="D75" s="17"/>
      <c r="E75" s="17"/>
      <c r="F75" s="17"/>
      <c r="G75" s="17"/>
      <c r="H75" s="18"/>
      <c r="I75" s="18"/>
    </row>
    <row r="76" spans="1:9" ht="15" hidden="1" customHeight="1" x14ac:dyDescent="0.25">
      <c r="A76" s="19"/>
      <c r="B76" s="16"/>
      <c r="C76" s="16"/>
      <c r="D76" s="17"/>
      <c r="E76" s="17"/>
      <c r="F76" s="17"/>
      <c r="G76" s="17"/>
      <c r="H76" s="18"/>
      <c r="I76" s="18"/>
    </row>
    <row r="77" spans="1:9" ht="15" hidden="1" customHeight="1" x14ac:dyDescent="0.25">
      <c r="A77" s="19"/>
      <c r="B77" s="16"/>
      <c r="C77" s="16"/>
      <c r="D77" s="17"/>
      <c r="E77" s="17"/>
      <c r="F77" s="17"/>
      <c r="G77" s="17"/>
      <c r="H77" s="18"/>
      <c r="I77" s="18"/>
    </row>
    <row r="78" spans="1:9" ht="15" hidden="1" customHeight="1" x14ac:dyDescent="0.25">
      <c r="A78" s="19"/>
      <c r="B78" s="16"/>
      <c r="C78" s="16"/>
      <c r="D78" s="17"/>
      <c r="E78" s="17"/>
      <c r="F78" s="17"/>
      <c r="G78" s="17"/>
      <c r="H78" s="18"/>
      <c r="I78" s="18"/>
    </row>
    <row r="79" spans="1:9" ht="15" hidden="1" customHeight="1" x14ac:dyDescent="0.25">
      <c r="A79" s="19"/>
      <c r="B79" s="16"/>
      <c r="C79" s="16"/>
      <c r="D79" s="17"/>
      <c r="E79" s="17"/>
      <c r="F79" s="17"/>
      <c r="G79" s="17"/>
      <c r="H79" s="18"/>
      <c r="I79" s="18"/>
    </row>
    <row r="80" spans="1:9" ht="15" hidden="1" customHeight="1" x14ac:dyDescent="0.25">
      <c r="A80" s="19"/>
      <c r="B80" s="16"/>
      <c r="C80" s="16"/>
      <c r="D80" s="17"/>
      <c r="E80" s="17"/>
      <c r="F80" s="17"/>
      <c r="G80" s="17"/>
      <c r="H80" s="18"/>
      <c r="I80" s="18"/>
    </row>
    <row r="81" spans="1:9" ht="15" hidden="1" customHeight="1" x14ac:dyDescent="0.25">
      <c r="A81" s="19"/>
      <c r="B81" s="16"/>
      <c r="C81" s="16"/>
      <c r="D81" s="17"/>
      <c r="E81" s="17"/>
      <c r="F81" s="17"/>
      <c r="G81" s="17"/>
      <c r="H81" s="18"/>
      <c r="I81" s="18"/>
    </row>
    <row r="82" spans="1:9" ht="15" hidden="1" customHeight="1" x14ac:dyDescent="0.25">
      <c r="A82" s="19"/>
      <c r="B82" s="16"/>
      <c r="C82" s="16"/>
      <c r="D82" s="17"/>
      <c r="E82" s="17"/>
      <c r="F82" s="17"/>
      <c r="G82" s="17"/>
      <c r="H82" s="18"/>
      <c r="I82" s="18"/>
    </row>
    <row r="83" spans="1:9" ht="15" hidden="1" customHeight="1" x14ac:dyDescent="0.25">
      <c r="A83" s="19"/>
      <c r="B83" s="16"/>
      <c r="C83" s="16"/>
      <c r="D83" s="17"/>
      <c r="E83" s="17"/>
      <c r="F83" s="17"/>
      <c r="G83" s="17"/>
      <c r="H83" s="18"/>
      <c r="I83" s="18"/>
    </row>
    <row r="84" spans="1:9" ht="15" hidden="1" customHeight="1" x14ac:dyDescent="0.25">
      <c r="A84" s="19"/>
      <c r="B84" s="16"/>
      <c r="C84" s="16"/>
      <c r="D84" s="17"/>
      <c r="E84" s="17"/>
      <c r="F84" s="17"/>
      <c r="G84" s="17"/>
      <c r="H84" s="18"/>
      <c r="I84" s="18"/>
    </row>
    <row r="85" spans="1:9" ht="15" hidden="1" customHeight="1" x14ac:dyDescent="0.25">
      <c r="A85" s="19"/>
      <c r="B85" s="16"/>
      <c r="C85" s="16"/>
      <c r="D85" s="17"/>
      <c r="E85" s="17"/>
      <c r="F85" s="17"/>
      <c r="G85" s="17"/>
      <c r="H85" s="18"/>
      <c r="I85" s="18"/>
    </row>
    <row r="86" spans="1:9" ht="15" hidden="1" customHeight="1" x14ac:dyDescent="0.25">
      <c r="A86" s="19"/>
      <c r="B86" s="16"/>
      <c r="C86" s="16"/>
      <c r="D86" s="17"/>
      <c r="E86" s="17"/>
      <c r="F86" s="17"/>
      <c r="G86" s="17"/>
      <c r="H86" s="18"/>
      <c r="I86" s="18"/>
    </row>
    <row r="87" spans="1:9" ht="15" hidden="1" customHeight="1" x14ac:dyDescent="0.25">
      <c r="A87" s="19"/>
      <c r="B87" s="16"/>
      <c r="C87" s="16"/>
      <c r="D87" s="17"/>
      <c r="E87" s="17"/>
      <c r="F87" s="17"/>
      <c r="G87" s="17"/>
      <c r="H87" s="18"/>
      <c r="I87" s="18"/>
    </row>
    <row r="88" spans="1:9" ht="4.5" customHeight="1" x14ac:dyDescent="0.25">
      <c r="A88" s="52"/>
      <c r="B88" s="52"/>
      <c r="C88" s="52"/>
      <c r="D88" s="52"/>
      <c r="E88" s="52"/>
      <c r="F88" s="52"/>
      <c r="G88" s="52"/>
      <c r="H88" s="52"/>
      <c r="I88" s="52"/>
    </row>
    <row r="89" spans="1:9" x14ac:dyDescent="0.25">
      <c r="A89" s="56" t="s">
        <v>731</v>
      </c>
      <c r="B89" s="8"/>
      <c r="C89" s="8"/>
      <c r="D89" s="8"/>
      <c r="E89" s="8"/>
      <c r="F89" s="8"/>
      <c r="G89" s="8"/>
    </row>
  </sheetData>
  <mergeCells count="6">
    <mergeCell ref="A39:A46"/>
    <mergeCell ref="A1:I1"/>
    <mergeCell ref="A2:I2"/>
    <mergeCell ref="A3:I3"/>
    <mergeCell ref="D5:I5"/>
    <mergeCell ref="A7:A3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S61"/>
  <sheetViews>
    <sheetView workbookViewId="0">
      <selection activeCell="H29" sqref="H29"/>
    </sheetView>
  </sheetViews>
  <sheetFormatPr baseColWidth="10" defaultColWidth="0" defaultRowHeight="15" zeroHeight="1" x14ac:dyDescent="0.25"/>
  <cols>
    <col min="1" max="1" width="49.85546875" style="1209" customWidth="1"/>
    <col min="2" max="2" width="17.42578125" style="1209" customWidth="1"/>
    <col min="3" max="3" width="18.5703125" style="1209" customWidth="1"/>
    <col min="4" max="4" width="16.140625" style="1209" customWidth="1"/>
    <col min="5" max="5" width="13.140625" style="1209" customWidth="1"/>
    <col min="6" max="6" width="20.28515625" style="1209" customWidth="1"/>
    <col min="7" max="7" width="19.85546875" style="1209" customWidth="1"/>
    <col min="8" max="8" width="19.7109375" style="1209" customWidth="1"/>
    <col min="9" max="9" width="13.42578125" style="1209" customWidth="1"/>
    <col min="10" max="10" width="22.5703125" style="1209" customWidth="1"/>
    <col min="11" max="11" width="24.42578125" style="1209" customWidth="1"/>
    <col min="12" max="256" width="11.42578125" style="1209" hidden="1"/>
    <col min="257" max="257" width="56.42578125" style="1209" customWidth="1"/>
    <col min="258" max="258" width="17.42578125" style="1209" customWidth="1"/>
    <col min="259" max="259" width="18.5703125" style="1209" customWidth="1"/>
    <col min="260" max="260" width="16.42578125" style="1209" customWidth="1"/>
    <col min="261" max="261" width="16.85546875" style="1209" customWidth="1"/>
    <col min="262" max="262" width="20.28515625" style="1209" customWidth="1"/>
    <col min="263" max="263" width="19.85546875" style="1209" customWidth="1"/>
    <col min="264" max="264" width="19.7109375" style="1209" customWidth="1"/>
    <col min="265" max="265" width="20.28515625" style="1209" customWidth="1"/>
    <col min="266" max="266" width="22.5703125" style="1209" customWidth="1"/>
    <col min="267" max="267" width="24.42578125" style="1209" customWidth="1"/>
    <col min="268" max="512" width="11.42578125" style="1209" hidden="1"/>
    <col min="513" max="513" width="56.42578125" style="1209" customWidth="1"/>
    <col min="514" max="514" width="17.42578125" style="1209" customWidth="1"/>
    <col min="515" max="515" width="18.5703125" style="1209" customWidth="1"/>
    <col min="516" max="516" width="16.42578125" style="1209" customWidth="1"/>
    <col min="517" max="517" width="16.85546875" style="1209" customWidth="1"/>
    <col min="518" max="518" width="20.28515625" style="1209" customWidth="1"/>
    <col min="519" max="519" width="19.85546875" style="1209" customWidth="1"/>
    <col min="520" max="520" width="19.7109375" style="1209" customWidth="1"/>
    <col min="521" max="521" width="20.28515625" style="1209" customWidth="1"/>
    <col min="522" max="522" width="22.5703125" style="1209" customWidth="1"/>
    <col min="523" max="523" width="24.42578125" style="1209" customWidth="1"/>
    <col min="524" max="768" width="11.42578125" style="1209" hidden="1"/>
    <col min="769" max="769" width="56.42578125" style="1209" customWidth="1"/>
    <col min="770" max="770" width="17.42578125" style="1209" customWidth="1"/>
    <col min="771" max="771" width="18.5703125" style="1209" customWidth="1"/>
    <col min="772" max="772" width="16.42578125" style="1209" customWidth="1"/>
    <col min="773" max="773" width="16.85546875" style="1209" customWidth="1"/>
    <col min="774" max="774" width="20.28515625" style="1209" customWidth="1"/>
    <col min="775" max="775" width="19.85546875" style="1209" customWidth="1"/>
    <col min="776" max="776" width="19.7109375" style="1209" customWidth="1"/>
    <col min="777" max="777" width="20.28515625" style="1209" customWidth="1"/>
    <col min="778" max="778" width="22.5703125" style="1209" customWidth="1"/>
    <col min="779" max="779" width="24.42578125" style="1209" customWidth="1"/>
    <col min="780" max="1024" width="11.42578125" style="1209" hidden="1"/>
    <col min="1025" max="1025" width="56.42578125" style="1209" customWidth="1"/>
    <col min="1026" max="1026" width="17.42578125" style="1209" customWidth="1"/>
    <col min="1027" max="1027" width="18.5703125" style="1209" customWidth="1"/>
    <col min="1028" max="1028" width="16.42578125" style="1209" customWidth="1"/>
    <col min="1029" max="1029" width="16.85546875" style="1209" customWidth="1"/>
    <col min="1030" max="1030" width="20.28515625" style="1209" customWidth="1"/>
    <col min="1031" max="1031" width="19.85546875" style="1209" customWidth="1"/>
    <col min="1032" max="1032" width="19.7109375" style="1209" customWidth="1"/>
    <col min="1033" max="1033" width="20.28515625" style="1209" customWidth="1"/>
    <col min="1034" max="1034" width="22.5703125" style="1209" customWidth="1"/>
    <col min="1035" max="1035" width="24.42578125" style="1209" customWidth="1"/>
    <col min="1036" max="1280" width="11.42578125" style="1209" hidden="1"/>
    <col min="1281" max="1281" width="56.42578125" style="1209" customWidth="1"/>
    <col min="1282" max="1282" width="17.42578125" style="1209" customWidth="1"/>
    <col min="1283" max="1283" width="18.5703125" style="1209" customWidth="1"/>
    <col min="1284" max="1284" width="16.42578125" style="1209" customWidth="1"/>
    <col min="1285" max="1285" width="16.85546875" style="1209" customWidth="1"/>
    <col min="1286" max="1286" width="20.28515625" style="1209" customWidth="1"/>
    <col min="1287" max="1287" width="19.85546875" style="1209" customWidth="1"/>
    <col min="1288" max="1288" width="19.7109375" style="1209" customWidth="1"/>
    <col min="1289" max="1289" width="20.28515625" style="1209" customWidth="1"/>
    <col min="1290" max="1290" width="22.5703125" style="1209" customWidth="1"/>
    <col min="1291" max="1291" width="24.42578125" style="1209" customWidth="1"/>
    <col min="1292" max="1536" width="11.42578125" style="1209" hidden="1"/>
    <col min="1537" max="1537" width="56.42578125" style="1209" customWidth="1"/>
    <col min="1538" max="1538" width="17.42578125" style="1209" customWidth="1"/>
    <col min="1539" max="1539" width="18.5703125" style="1209" customWidth="1"/>
    <col min="1540" max="1540" width="16.42578125" style="1209" customWidth="1"/>
    <col min="1541" max="1541" width="16.85546875" style="1209" customWidth="1"/>
    <col min="1542" max="1542" width="20.28515625" style="1209" customWidth="1"/>
    <col min="1543" max="1543" width="19.85546875" style="1209" customWidth="1"/>
    <col min="1544" max="1544" width="19.7109375" style="1209" customWidth="1"/>
    <col min="1545" max="1545" width="20.28515625" style="1209" customWidth="1"/>
    <col min="1546" max="1546" width="22.5703125" style="1209" customWidth="1"/>
    <col min="1547" max="1547" width="24.42578125" style="1209" customWidth="1"/>
    <col min="1548" max="1792" width="11.42578125" style="1209" hidden="1"/>
    <col min="1793" max="1793" width="56.42578125" style="1209" customWidth="1"/>
    <col min="1794" max="1794" width="17.42578125" style="1209" customWidth="1"/>
    <col min="1795" max="1795" width="18.5703125" style="1209" customWidth="1"/>
    <col min="1796" max="1796" width="16.42578125" style="1209" customWidth="1"/>
    <col min="1797" max="1797" width="16.85546875" style="1209" customWidth="1"/>
    <col min="1798" max="1798" width="20.28515625" style="1209" customWidth="1"/>
    <col min="1799" max="1799" width="19.85546875" style="1209" customWidth="1"/>
    <col min="1800" max="1800" width="19.7109375" style="1209" customWidth="1"/>
    <col min="1801" max="1801" width="20.28515625" style="1209" customWidth="1"/>
    <col min="1802" max="1802" width="22.5703125" style="1209" customWidth="1"/>
    <col min="1803" max="1803" width="24.42578125" style="1209" customWidth="1"/>
    <col min="1804" max="2048" width="11.42578125" style="1209" hidden="1"/>
    <col min="2049" max="2049" width="56.42578125" style="1209" customWidth="1"/>
    <col min="2050" max="2050" width="17.42578125" style="1209" customWidth="1"/>
    <col min="2051" max="2051" width="18.5703125" style="1209" customWidth="1"/>
    <col min="2052" max="2052" width="16.42578125" style="1209" customWidth="1"/>
    <col min="2053" max="2053" width="16.85546875" style="1209" customWidth="1"/>
    <col min="2054" max="2054" width="20.28515625" style="1209" customWidth="1"/>
    <col min="2055" max="2055" width="19.85546875" style="1209" customWidth="1"/>
    <col min="2056" max="2056" width="19.7109375" style="1209" customWidth="1"/>
    <col min="2057" max="2057" width="20.28515625" style="1209" customWidth="1"/>
    <col min="2058" max="2058" width="22.5703125" style="1209" customWidth="1"/>
    <col min="2059" max="2059" width="24.42578125" style="1209" customWidth="1"/>
    <col min="2060" max="2304" width="11.42578125" style="1209" hidden="1"/>
    <col min="2305" max="2305" width="56.42578125" style="1209" customWidth="1"/>
    <col min="2306" max="2306" width="17.42578125" style="1209" customWidth="1"/>
    <col min="2307" max="2307" width="18.5703125" style="1209" customWidth="1"/>
    <col min="2308" max="2308" width="16.42578125" style="1209" customWidth="1"/>
    <col min="2309" max="2309" width="16.85546875" style="1209" customWidth="1"/>
    <col min="2310" max="2310" width="20.28515625" style="1209" customWidth="1"/>
    <col min="2311" max="2311" width="19.85546875" style="1209" customWidth="1"/>
    <col min="2312" max="2312" width="19.7109375" style="1209" customWidth="1"/>
    <col min="2313" max="2313" width="20.28515625" style="1209" customWidth="1"/>
    <col min="2314" max="2314" width="22.5703125" style="1209" customWidth="1"/>
    <col min="2315" max="2315" width="24.42578125" style="1209" customWidth="1"/>
    <col min="2316" max="2560" width="11.42578125" style="1209" hidden="1"/>
    <col min="2561" max="2561" width="56.42578125" style="1209" customWidth="1"/>
    <col min="2562" max="2562" width="17.42578125" style="1209" customWidth="1"/>
    <col min="2563" max="2563" width="18.5703125" style="1209" customWidth="1"/>
    <col min="2564" max="2564" width="16.42578125" style="1209" customWidth="1"/>
    <col min="2565" max="2565" width="16.85546875" style="1209" customWidth="1"/>
    <col min="2566" max="2566" width="20.28515625" style="1209" customWidth="1"/>
    <col min="2567" max="2567" width="19.85546875" style="1209" customWidth="1"/>
    <col min="2568" max="2568" width="19.7109375" style="1209" customWidth="1"/>
    <col min="2569" max="2569" width="20.28515625" style="1209" customWidth="1"/>
    <col min="2570" max="2570" width="22.5703125" style="1209" customWidth="1"/>
    <col min="2571" max="2571" width="24.42578125" style="1209" customWidth="1"/>
    <col min="2572" max="2816" width="11.42578125" style="1209" hidden="1"/>
    <col min="2817" max="2817" width="56.42578125" style="1209" customWidth="1"/>
    <col min="2818" max="2818" width="17.42578125" style="1209" customWidth="1"/>
    <col min="2819" max="2819" width="18.5703125" style="1209" customWidth="1"/>
    <col min="2820" max="2820" width="16.42578125" style="1209" customWidth="1"/>
    <col min="2821" max="2821" width="16.85546875" style="1209" customWidth="1"/>
    <col min="2822" max="2822" width="20.28515625" style="1209" customWidth="1"/>
    <col min="2823" max="2823" width="19.85546875" style="1209" customWidth="1"/>
    <col min="2824" max="2824" width="19.7109375" style="1209" customWidth="1"/>
    <col min="2825" max="2825" width="20.28515625" style="1209" customWidth="1"/>
    <col min="2826" max="2826" width="22.5703125" style="1209" customWidth="1"/>
    <col min="2827" max="2827" width="24.42578125" style="1209" customWidth="1"/>
    <col min="2828" max="3072" width="11.42578125" style="1209" hidden="1"/>
    <col min="3073" max="3073" width="56.42578125" style="1209" customWidth="1"/>
    <col min="3074" max="3074" width="17.42578125" style="1209" customWidth="1"/>
    <col min="3075" max="3075" width="18.5703125" style="1209" customWidth="1"/>
    <col min="3076" max="3076" width="16.42578125" style="1209" customWidth="1"/>
    <col min="3077" max="3077" width="16.85546875" style="1209" customWidth="1"/>
    <col min="3078" max="3078" width="20.28515625" style="1209" customWidth="1"/>
    <col min="3079" max="3079" width="19.85546875" style="1209" customWidth="1"/>
    <col min="3080" max="3080" width="19.7109375" style="1209" customWidth="1"/>
    <col min="3081" max="3081" width="20.28515625" style="1209" customWidth="1"/>
    <col min="3082" max="3082" width="22.5703125" style="1209" customWidth="1"/>
    <col min="3083" max="3083" width="24.42578125" style="1209" customWidth="1"/>
    <col min="3084" max="3328" width="11.42578125" style="1209" hidden="1"/>
    <col min="3329" max="3329" width="56.42578125" style="1209" customWidth="1"/>
    <col min="3330" max="3330" width="17.42578125" style="1209" customWidth="1"/>
    <col min="3331" max="3331" width="18.5703125" style="1209" customWidth="1"/>
    <col min="3332" max="3332" width="16.42578125" style="1209" customWidth="1"/>
    <col min="3333" max="3333" width="16.85546875" style="1209" customWidth="1"/>
    <col min="3334" max="3334" width="20.28515625" style="1209" customWidth="1"/>
    <col min="3335" max="3335" width="19.85546875" style="1209" customWidth="1"/>
    <col min="3336" max="3336" width="19.7109375" style="1209" customWidth="1"/>
    <col min="3337" max="3337" width="20.28515625" style="1209" customWidth="1"/>
    <col min="3338" max="3338" width="22.5703125" style="1209" customWidth="1"/>
    <col min="3339" max="3339" width="24.42578125" style="1209" customWidth="1"/>
    <col min="3340" max="3584" width="11.42578125" style="1209" hidden="1"/>
    <col min="3585" max="3585" width="56.42578125" style="1209" customWidth="1"/>
    <col min="3586" max="3586" width="17.42578125" style="1209" customWidth="1"/>
    <col min="3587" max="3587" width="18.5703125" style="1209" customWidth="1"/>
    <col min="3588" max="3588" width="16.42578125" style="1209" customWidth="1"/>
    <col min="3589" max="3589" width="16.85546875" style="1209" customWidth="1"/>
    <col min="3590" max="3590" width="20.28515625" style="1209" customWidth="1"/>
    <col min="3591" max="3591" width="19.85546875" style="1209" customWidth="1"/>
    <col min="3592" max="3592" width="19.7109375" style="1209" customWidth="1"/>
    <col min="3593" max="3593" width="20.28515625" style="1209" customWidth="1"/>
    <col min="3594" max="3594" width="22.5703125" style="1209" customWidth="1"/>
    <col min="3595" max="3595" width="24.42578125" style="1209" customWidth="1"/>
    <col min="3596" max="3840" width="11.42578125" style="1209" hidden="1"/>
    <col min="3841" max="3841" width="56.42578125" style="1209" customWidth="1"/>
    <col min="3842" max="3842" width="17.42578125" style="1209" customWidth="1"/>
    <col min="3843" max="3843" width="18.5703125" style="1209" customWidth="1"/>
    <col min="3844" max="3844" width="16.42578125" style="1209" customWidth="1"/>
    <col min="3845" max="3845" width="16.85546875" style="1209" customWidth="1"/>
    <col min="3846" max="3846" width="20.28515625" style="1209" customWidth="1"/>
    <col min="3847" max="3847" width="19.85546875" style="1209" customWidth="1"/>
    <col min="3848" max="3848" width="19.7109375" style="1209" customWidth="1"/>
    <col min="3849" max="3849" width="20.28515625" style="1209" customWidth="1"/>
    <col min="3850" max="3850" width="22.5703125" style="1209" customWidth="1"/>
    <col min="3851" max="3851" width="24.42578125" style="1209" customWidth="1"/>
    <col min="3852" max="4096" width="11.42578125" style="1209" hidden="1"/>
    <col min="4097" max="4097" width="56.42578125" style="1209" customWidth="1"/>
    <col min="4098" max="4098" width="17.42578125" style="1209" customWidth="1"/>
    <col min="4099" max="4099" width="18.5703125" style="1209" customWidth="1"/>
    <col min="4100" max="4100" width="16.42578125" style="1209" customWidth="1"/>
    <col min="4101" max="4101" width="16.85546875" style="1209" customWidth="1"/>
    <col min="4102" max="4102" width="20.28515625" style="1209" customWidth="1"/>
    <col min="4103" max="4103" width="19.85546875" style="1209" customWidth="1"/>
    <col min="4104" max="4104" width="19.7109375" style="1209" customWidth="1"/>
    <col min="4105" max="4105" width="20.28515625" style="1209" customWidth="1"/>
    <col min="4106" max="4106" width="22.5703125" style="1209" customWidth="1"/>
    <col min="4107" max="4107" width="24.42578125" style="1209" customWidth="1"/>
    <col min="4108" max="4352" width="11.42578125" style="1209" hidden="1"/>
    <col min="4353" max="4353" width="56.42578125" style="1209" customWidth="1"/>
    <col min="4354" max="4354" width="17.42578125" style="1209" customWidth="1"/>
    <col min="4355" max="4355" width="18.5703125" style="1209" customWidth="1"/>
    <col min="4356" max="4356" width="16.42578125" style="1209" customWidth="1"/>
    <col min="4357" max="4357" width="16.85546875" style="1209" customWidth="1"/>
    <col min="4358" max="4358" width="20.28515625" style="1209" customWidth="1"/>
    <col min="4359" max="4359" width="19.85546875" style="1209" customWidth="1"/>
    <col min="4360" max="4360" width="19.7109375" style="1209" customWidth="1"/>
    <col min="4361" max="4361" width="20.28515625" style="1209" customWidth="1"/>
    <col min="4362" max="4362" width="22.5703125" style="1209" customWidth="1"/>
    <col min="4363" max="4363" width="24.42578125" style="1209" customWidth="1"/>
    <col min="4364" max="4608" width="11.42578125" style="1209" hidden="1"/>
    <col min="4609" max="4609" width="56.42578125" style="1209" customWidth="1"/>
    <col min="4610" max="4610" width="17.42578125" style="1209" customWidth="1"/>
    <col min="4611" max="4611" width="18.5703125" style="1209" customWidth="1"/>
    <col min="4612" max="4612" width="16.42578125" style="1209" customWidth="1"/>
    <col min="4613" max="4613" width="16.85546875" style="1209" customWidth="1"/>
    <col min="4614" max="4614" width="20.28515625" style="1209" customWidth="1"/>
    <col min="4615" max="4615" width="19.85546875" style="1209" customWidth="1"/>
    <col min="4616" max="4616" width="19.7109375" style="1209" customWidth="1"/>
    <col min="4617" max="4617" width="20.28515625" style="1209" customWidth="1"/>
    <col min="4618" max="4618" width="22.5703125" style="1209" customWidth="1"/>
    <col min="4619" max="4619" width="24.42578125" style="1209" customWidth="1"/>
    <col min="4620" max="4864" width="11.42578125" style="1209" hidden="1"/>
    <col min="4865" max="4865" width="56.42578125" style="1209" customWidth="1"/>
    <col min="4866" max="4866" width="17.42578125" style="1209" customWidth="1"/>
    <col min="4867" max="4867" width="18.5703125" style="1209" customWidth="1"/>
    <col min="4868" max="4868" width="16.42578125" style="1209" customWidth="1"/>
    <col min="4869" max="4869" width="16.85546875" style="1209" customWidth="1"/>
    <col min="4870" max="4870" width="20.28515625" style="1209" customWidth="1"/>
    <col min="4871" max="4871" width="19.85546875" style="1209" customWidth="1"/>
    <col min="4872" max="4872" width="19.7109375" style="1209" customWidth="1"/>
    <col min="4873" max="4873" width="20.28515625" style="1209" customWidth="1"/>
    <col min="4874" max="4874" width="22.5703125" style="1209" customWidth="1"/>
    <col min="4875" max="4875" width="24.42578125" style="1209" customWidth="1"/>
    <col min="4876" max="5120" width="11.42578125" style="1209" hidden="1"/>
    <col min="5121" max="5121" width="56.42578125" style="1209" customWidth="1"/>
    <col min="5122" max="5122" width="17.42578125" style="1209" customWidth="1"/>
    <col min="5123" max="5123" width="18.5703125" style="1209" customWidth="1"/>
    <col min="5124" max="5124" width="16.42578125" style="1209" customWidth="1"/>
    <col min="5125" max="5125" width="16.85546875" style="1209" customWidth="1"/>
    <col min="5126" max="5126" width="20.28515625" style="1209" customWidth="1"/>
    <col min="5127" max="5127" width="19.85546875" style="1209" customWidth="1"/>
    <col min="5128" max="5128" width="19.7109375" style="1209" customWidth="1"/>
    <col min="5129" max="5129" width="20.28515625" style="1209" customWidth="1"/>
    <col min="5130" max="5130" width="22.5703125" style="1209" customWidth="1"/>
    <col min="5131" max="5131" width="24.42578125" style="1209" customWidth="1"/>
    <col min="5132" max="5376" width="11.42578125" style="1209" hidden="1"/>
    <col min="5377" max="5377" width="56.42578125" style="1209" customWidth="1"/>
    <col min="5378" max="5378" width="17.42578125" style="1209" customWidth="1"/>
    <col min="5379" max="5379" width="18.5703125" style="1209" customWidth="1"/>
    <col min="5380" max="5380" width="16.42578125" style="1209" customWidth="1"/>
    <col min="5381" max="5381" width="16.85546875" style="1209" customWidth="1"/>
    <col min="5382" max="5382" width="20.28515625" style="1209" customWidth="1"/>
    <col min="5383" max="5383" width="19.85546875" style="1209" customWidth="1"/>
    <col min="5384" max="5384" width="19.7109375" style="1209" customWidth="1"/>
    <col min="5385" max="5385" width="20.28515625" style="1209" customWidth="1"/>
    <col min="5386" max="5386" width="22.5703125" style="1209" customWidth="1"/>
    <col min="5387" max="5387" width="24.42578125" style="1209" customWidth="1"/>
    <col min="5388" max="5632" width="11.42578125" style="1209" hidden="1"/>
    <col min="5633" max="5633" width="56.42578125" style="1209" customWidth="1"/>
    <col min="5634" max="5634" width="17.42578125" style="1209" customWidth="1"/>
    <col min="5635" max="5635" width="18.5703125" style="1209" customWidth="1"/>
    <col min="5636" max="5636" width="16.42578125" style="1209" customWidth="1"/>
    <col min="5637" max="5637" width="16.85546875" style="1209" customWidth="1"/>
    <col min="5638" max="5638" width="20.28515625" style="1209" customWidth="1"/>
    <col min="5639" max="5639" width="19.85546875" style="1209" customWidth="1"/>
    <col min="5640" max="5640" width="19.7109375" style="1209" customWidth="1"/>
    <col min="5641" max="5641" width="20.28515625" style="1209" customWidth="1"/>
    <col min="5642" max="5642" width="22.5703125" style="1209" customWidth="1"/>
    <col min="5643" max="5643" width="24.42578125" style="1209" customWidth="1"/>
    <col min="5644" max="5888" width="11.42578125" style="1209" hidden="1"/>
    <col min="5889" max="5889" width="56.42578125" style="1209" customWidth="1"/>
    <col min="5890" max="5890" width="17.42578125" style="1209" customWidth="1"/>
    <col min="5891" max="5891" width="18.5703125" style="1209" customWidth="1"/>
    <col min="5892" max="5892" width="16.42578125" style="1209" customWidth="1"/>
    <col min="5893" max="5893" width="16.85546875" style="1209" customWidth="1"/>
    <col min="5894" max="5894" width="20.28515625" style="1209" customWidth="1"/>
    <col min="5895" max="5895" width="19.85546875" style="1209" customWidth="1"/>
    <col min="5896" max="5896" width="19.7109375" style="1209" customWidth="1"/>
    <col min="5897" max="5897" width="20.28515625" style="1209" customWidth="1"/>
    <col min="5898" max="5898" width="22.5703125" style="1209" customWidth="1"/>
    <col min="5899" max="5899" width="24.42578125" style="1209" customWidth="1"/>
    <col min="5900" max="6144" width="11.42578125" style="1209" hidden="1"/>
    <col min="6145" max="6145" width="56.42578125" style="1209" customWidth="1"/>
    <col min="6146" max="6146" width="17.42578125" style="1209" customWidth="1"/>
    <col min="6147" max="6147" width="18.5703125" style="1209" customWidth="1"/>
    <col min="6148" max="6148" width="16.42578125" style="1209" customWidth="1"/>
    <col min="6149" max="6149" width="16.85546875" style="1209" customWidth="1"/>
    <col min="6150" max="6150" width="20.28515625" style="1209" customWidth="1"/>
    <col min="6151" max="6151" width="19.85546875" style="1209" customWidth="1"/>
    <col min="6152" max="6152" width="19.7109375" style="1209" customWidth="1"/>
    <col min="6153" max="6153" width="20.28515625" style="1209" customWidth="1"/>
    <col min="6154" max="6154" width="22.5703125" style="1209" customWidth="1"/>
    <col min="6155" max="6155" width="24.42578125" style="1209" customWidth="1"/>
    <col min="6156" max="6400" width="11.42578125" style="1209" hidden="1"/>
    <col min="6401" max="6401" width="56.42578125" style="1209" customWidth="1"/>
    <col min="6402" max="6402" width="17.42578125" style="1209" customWidth="1"/>
    <col min="6403" max="6403" width="18.5703125" style="1209" customWidth="1"/>
    <col min="6404" max="6404" width="16.42578125" style="1209" customWidth="1"/>
    <col min="6405" max="6405" width="16.85546875" style="1209" customWidth="1"/>
    <col min="6406" max="6406" width="20.28515625" style="1209" customWidth="1"/>
    <col min="6407" max="6407" width="19.85546875" style="1209" customWidth="1"/>
    <col min="6408" max="6408" width="19.7109375" style="1209" customWidth="1"/>
    <col min="6409" max="6409" width="20.28515625" style="1209" customWidth="1"/>
    <col min="6410" max="6410" width="22.5703125" style="1209" customWidth="1"/>
    <col min="6411" max="6411" width="24.42578125" style="1209" customWidth="1"/>
    <col min="6412" max="6656" width="11.42578125" style="1209" hidden="1"/>
    <col min="6657" max="6657" width="56.42578125" style="1209" customWidth="1"/>
    <col min="6658" max="6658" width="17.42578125" style="1209" customWidth="1"/>
    <col min="6659" max="6659" width="18.5703125" style="1209" customWidth="1"/>
    <col min="6660" max="6660" width="16.42578125" style="1209" customWidth="1"/>
    <col min="6661" max="6661" width="16.85546875" style="1209" customWidth="1"/>
    <col min="6662" max="6662" width="20.28515625" style="1209" customWidth="1"/>
    <col min="6663" max="6663" width="19.85546875" style="1209" customWidth="1"/>
    <col min="6664" max="6664" width="19.7109375" style="1209" customWidth="1"/>
    <col min="6665" max="6665" width="20.28515625" style="1209" customWidth="1"/>
    <col min="6666" max="6666" width="22.5703125" style="1209" customWidth="1"/>
    <col min="6667" max="6667" width="24.42578125" style="1209" customWidth="1"/>
    <col min="6668" max="6912" width="11.42578125" style="1209" hidden="1"/>
    <col min="6913" max="6913" width="56.42578125" style="1209" customWidth="1"/>
    <col min="6914" max="6914" width="17.42578125" style="1209" customWidth="1"/>
    <col min="6915" max="6915" width="18.5703125" style="1209" customWidth="1"/>
    <col min="6916" max="6916" width="16.42578125" style="1209" customWidth="1"/>
    <col min="6917" max="6917" width="16.85546875" style="1209" customWidth="1"/>
    <col min="6918" max="6918" width="20.28515625" style="1209" customWidth="1"/>
    <col min="6919" max="6919" width="19.85546875" style="1209" customWidth="1"/>
    <col min="6920" max="6920" width="19.7109375" style="1209" customWidth="1"/>
    <col min="6921" max="6921" width="20.28515625" style="1209" customWidth="1"/>
    <col min="6922" max="6922" width="22.5703125" style="1209" customWidth="1"/>
    <col min="6923" max="6923" width="24.42578125" style="1209" customWidth="1"/>
    <col min="6924" max="7168" width="11.42578125" style="1209" hidden="1"/>
    <col min="7169" max="7169" width="56.42578125" style="1209" customWidth="1"/>
    <col min="7170" max="7170" width="17.42578125" style="1209" customWidth="1"/>
    <col min="7171" max="7171" width="18.5703125" style="1209" customWidth="1"/>
    <col min="7172" max="7172" width="16.42578125" style="1209" customWidth="1"/>
    <col min="7173" max="7173" width="16.85546875" style="1209" customWidth="1"/>
    <col min="7174" max="7174" width="20.28515625" style="1209" customWidth="1"/>
    <col min="7175" max="7175" width="19.85546875" style="1209" customWidth="1"/>
    <col min="7176" max="7176" width="19.7109375" style="1209" customWidth="1"/>
    <col min="7177" max="7177" width="20.28515625" style="1209" customWidth="1"/>
    <col min="7178" max="7178" width="22.5703125" style="1209" customWidth="1"/>
    <col min="7179" max="7179" width="24.42578125" style="1209" customWidth="1"/>
    <col min="7180" max="7424" width="11.42578125" style="1209" hidden="1"/>
    <col min="7425" max="7425" width="56.42578125" style="1209" customWidth="1"/>
    <col min="7426" max="7426" width="17.42578125" style="1209" customWidth="1"/>
    <col min="7427" max="7427" width="18.5703125" style="1209" customWidth="1"/>
    <col min="7428" max="7428" width="16.42578125" style="1209" customWidth="1"/>
    <col min="7429" max="7429" width="16.85546875" style="1209" customWidth="1"/>
    <col min="7430" max="7430" width="20.28515625" style="1209" customWidth="1"/>
    <col min="7431" max="7431" width="19.85546875" style="1209" customWidth="1"/>
    <col min="7432" max="7432" width="19.7109375" style="1209" customWidth="1"/>
    <col min="7433" max="7433" width="20.28515625" style="1209" customWidth="1"/>
    <col min="7434" max="7434" width="22.5703125" style="1209" customWidth="1"/>
    <col min="7435" max="7435" width="24.42578125" style="1209" customWidth="1"/>
    <col min="7436" max="7680" width="11.42578125" style="1209" hidden="1"/>
    <col min="7681" max="7681" width="56.42578125" style="1209" customWidth="1"/>
    <col min="7682" max="7682" width="17.42578125" style="1209" customWidth="1"/>
    <col min="7683" max="7683" width="18.5703125" style="1209" customWidth="1"/>
    <col min="7684" max="7684" width="16.42578125" style="1209" customWidth="1"/>
    <col min="7685" max="7685" width="16.85546875" style="1209" customWidth="1"/>
    <col min="7686" max="7686" width="20.28515625" style="1209" customWidth="1"/>
    <col min="7687" max="7687" width="19.85546875" style="1209" customWidth="1"/>
    <col min="7688" max="7688" width="19.7109375" style="1209" customWidth="1"/>
    <col min="7689" max="7689" width="20.28515625" style="1209" customWidth="1"/>
    <col min="7690" max="7690" width="22.5703125" style="1209" customWidth="1"/>
    <col min="7691" max="7691" width="24.42578125" style="1209" customWidth="1"/>
    <col min="7692" max="7936" width="11.42578125" style="1209" hidden="1"/>
    <col min="7937" max="7937" width="56.42578125" style="1209" customWidth="1"/>
    <col min="7938" max="7938" width="17.42578125" style="1209" customWidth="1"/>
    <col min="7939" max="7939" width="18.5703125" style="1209" customWidth="1"/>
    <col min="7940" max="7940" width="16.42578125" style="1209" customWidth="1"/>
    <col min="7941" max="7941" width="16.85546875" style="1209" customWidth="1"/>
    <col min="7942" max="7942" width="20.28515625" style="1209" customWidth="1"/>
    <col min="7943" max="7943" width="19.85546875" style="1209" customWidth="1"/>
    <col min="7944" max="7944" width="19.7109375" style="1209" customWidth="1"/>
    <col min="7945" max="7945" width="20.28515625" style="1209" customWidth="1"/>
    <col min="7946" max="7946" width="22.5703125" style="1209" customWidth="1"/>
    <col min="7947" max="7947" width="24.42578125" style="1209" customWidth="1"/>
    <col min="7948" max="8192" width="11.42578125" style="1209" hidden="1"/>
    <col min="8193" max="8193" width="56.42578125" style="1209" customWidth="1"/>
    <col min="8194" max="8194" width="17.42578125" style="1209" customWidth="1"/>
    <col min="8195" max="8195" width="18.5703125" style="1209" customWidth="1"/>
    <col min="8196" max="8196" width="16.42578125" style="1209" customWidth="1"/>
    <col min="8197" max="8197" width="16.85546875" style="1209" customWidth="1"/>
    <col min="8198" max="8198" width="20.28515625" style="1209" customWidth="1"/>
    <col min="8199" max="8199" width="19.85546875" style="1209" customWidth="1"/>
    <col min="8200" max="8200" width="19.7109375" style="1209" customWidth="1"/>
    <col min="8201" max="8201" width="20.28515625" style="1209" customWidth="1"/>
    <col min="8202" max="8202" width="22.5703125" style="1209" customWidth="1"/>
    <col min="8203" max="8203" width="24.42578125" style="1209" customWidth="1"/>
    <col min="8204" max="8448" width="11.42578125" style="1209" hidden="1"/>
    <col min="8449" max="8449" width="56.42578125" style="1209" customWidth="1"/>
    <col min="8450" max="8450" width="17.42578125" style="1209" customWidth="1"/>
    <col min="8451" max="8451" width="18.5703125" style="1209" customWidth="1"/>
    <col min="8452" max="8452" width="16.42578125" style="1209" customWidth="1"/>
    <col min="8453" max="8453" width="16.85546875" style="1209" customWidth="1"/>
    <col min="8454" max="8454" width="20.28515625" style="1209" customWidth="1"/>
    <col min="8455" max="8455" width="19.85546875" style="1209" customWidth="1"/>
    <col min="8456" max="8456" width="19.7109375" style="1209" customWidth="1"/>
    <col min="8457" max="8457" width="20.28515625" style="1209" customWidth="1"/>
    <col min="8458" max="8458" width="22.5703125" style="1209" customWidth="1"/>
    <col min="8459" max="8459" width="24.42578125" style="1209" customWidth="1"/>
    <col min="8460" max="8704" width="11.42578125" style="1209" hidden="1"/>
    <col min="8705" max="8705" width="56.42578125" style="1209" customWidth="1"/>
    <col min="8706" max="8706" width="17.42578125" style="1209" customWidth="1"/>
    <col min="8707" max="8707" width="18.5703125" style="1209" customWidth="1"/>
    <col min="8708" max="8708" width="16.42578125" style="1209" customWidth="1"/>
    <col min="8709" max="8709" width="16.85546875" style="1209" customWidth="1"/>
    <col min="8710" max="8710" width="20.28515625" style="1209" customWidth="1"/>
    <col min="8711" max="8711" width="19.85546875" style="1209" customWidth="1"/>
    <col min="8712" max="8712" width="19.7109375" style="1209" customWidth="1"/>
    <col min="8713" max="8713" width="20.28515625" style="1209" customWidth="1"/>
    <col min="8714" max="8714" width="22.5703125" style="1209" customWidth="1"/>
    <col min="8715" max="8715" width="24.42578125" style="1209" customWidth="1"/>
    <col min="8716" max="8960" width="11.42578125" style="1209" hidden="1"/>
    <col min="8961" max="8961" width="56.42578125" style="1209" customWidth="1"/>
    <col min="8962" max="8962" width="17.42578125" style="1209" customWidth="1"/>
    <col min="8963" max="8963" width="18.5703125" style="1209" customWidth="1"/>
    <col min="8964" max="8964" width="16.42578125" style="1209" customWidth="1"/>
    <col min="8965" max="8965" width="16.85546875" style="1209" customWidth="1"/>
    <col min="8966" max="8966" width="20.28515625" style="1209" customWidth="1"/>
    <col min="8967" max="8967" width="19.85546875" style="1209" customWidth="1"/>
    <col min="8968" max="8968" width="19.7109375" style="1209" customWidth="1"/>
    <col min="8969" max="8969" width="20.28515625" style="1209" customWidth="1"/>
    <col min="8970" max="8970" width="22.5703125" style="1209" customWidth="1"/>
    <col min="8971" max="8971" width="24.42578125" style="1209" customWidth="1"/>
    <col min="8972" max="9216" width="11.42578125" style="1209" hidden="1"/>
    <col min="9217" max="9217" width="56.42578125" style="1209" customWidth="1"/>
    <col min="9218" max="9218" width="17.42578125" style="1209" customWidth="1"/>
    <col min="9219" max="9219" width="18.5703125" style="1209" customWidth="1"/>
    <col min="9220" max="9220" width="16.42578125" style="1209" customWidth="1"/>
    <col min="9221" max="9221" width="16.85546875" style="1209" customWidth="1"/>
    <col min="9222" max="9222" width="20.28515625" style="1209" customWidth="1"/>
    <col min="9223" max="9223" width="19.85546875" style="1209" customWidth="1"/>
    <col min="9224" max="9224" width="19.7109375" style="1209" customWidth="1"/>
    <col min="9225" max="9225" width="20.28515625" style="1209" customWidth="1"/>
    <col min="9226" max="9226" width="22.5703125" style="1209" customWidth="1"/>
    <col min="9227" max="9227" width="24.42578125" style="1209" customWidth="1"/>
    <col min="9228" max="9472" width="11.42578125" style="1209" hidden="1"/>
    <col min="9473" max="9473" width="56.42578125" style="1209" customWidth="1"/>
    <col min="9474" max="9474" width="17.42578125" style="1209" customWidth="1"/>
    <col min="9475" max="9475" width="18.5703125" style="1209" customWidth="1"/>
    <col min="9476" max="9476" width="16.42578125" style="1209" customWidth="1"/>
    <col min="9477" max="9477" width="16.85546875" style="1209" customWidth="1"/>
    <col min="9478" max="9478" width="20.28515625" style="1209" customWidth="1"/>
    <col min="9479" max="9479" width="19.85546875" style="1209" customWidth="1"/>
    <col min="9480" max="9480" width="19.7109375" style="1209" customWidth="1"/>
    <col min="9481" max="9481" width="20.28515625" style="1209" customWidth="1"/>
    <col min="9482" max="9482" width="22.5703125" style="1209" customWidth="1"/>
    <col min="9483" max="9483" width="24.42578125" style="1209" customWidth="1"/>
    <col min="9484" max="9728" width="11.42578125" style="1209" hidden="1"/>
    <col min="9729" max="9729" width="56.42578125" style="1209" customWidth="1"/>
    <col min="9730" max="9730" width="17.42578125" style="1209" customWidth="1"/>
    <col min="9731" max="9731" width="18.5703125" style="1209" customWidth="1"/>
    <col min="9732" max="9732" width="16.42578125" style="1209" customWidth="1"/>
    <col min="9733" max="9733" width="16.85546875" style="1209" customWidth="1"/>
    <col min="9734" max="9734" width="20.28515625" style="1209" customWidth="1"/>
    <col min="9735" max="9735" width="19.85546875" style="1209" customWidth="1"/>
    <col min="9736" max="9736" width="19.7109375" style="1209" customWidth="1"/>
    <col min="9737" max="9737" width="20.28515625" style="1209" customWidth="1"/>
    <col min="9738" max="9738" width="22.5703125" style="1209" customWidth="1"/>
    <col min="9739" max="9739" width="24.42578125" style="1209" customWidth="1"/>
    <col min="9740" max="9984" width="11.42578125" style="1209" hidden="1"/>
    <col min="9985" max="9985" width="56.42578125" style="1209" customWidth="1"/>
    <col min="9986" max="9986" width="17.42578125" style="1209" customWidth="1"/>
    <col min="9987" max="9987" width="18.5703125" style="1209" customWidth="1"/>
    <col min="9988" max="9988" width="16.42578125" style="1209" customWidth="1"/>
    <col min="9989" max="9989" width="16.85546875" style="1209" customWidth="1"/>
    <col min="9990" max="9990" width="20.28515625" style="1209" customWidth="1"/>
    <col min="9991" max="9991" width="19.85546875" style="1209" customWidth="1"/>
    <col min="9992" max="9992" width="19.7109375" style="1209" customWidth="1"/>
    <col min="9993" max="9993" width="20.28515625" style="1209" customWidth="1"/>
    <col min="9994" max="9994" width="22.5703125" style="1209" customWidth="1"/>
    <col min="9995" max="9995" width="24.42578125" style="1209" customWidth="1"/>
    <col min="9996" max="10240" width="11.42578125" style="1209" hidden="1"/>
    <col min="10241" max="10241" width="56.42578125" style="1209" customWidth="1"/>
    <col min="10242" max="10242" width="17.42578125" style="1209" customWidth="1"/>
    <col min="10243" max="10243" width="18.5703125" style="1209" customWidth="1"/>
    <col min="10244" max="10244" width="16.42578125" style="1209" customWidth="1"/>
    <col min="10245" max="10245" width="16.85546875" style="1209" customWidth="1"/>
    <col min="10246" max="10246" width="20.28515625" style="1209" customWidth="1"/>
    <col min="10247" max="10247" width="19.85546875" style="1209" customWidth="1"/>
    <col min="10248" max="10248" width="19.7109375" style="1209" customWidth="1"/>
    <col min="10249" max="10249" width="20.28515625" style="1209" customWidth="1"/>
    <col min="10250" max="10250" width="22.5703125" style="1209" customWidth="1"/>
    <col min="10251" max="10251" width="24.42578125" style="1209" customWidth="1"/>
    <col min="10252" max="10496" width="11.42578125" style="1209" hidden="1"/>
    <col min="10497" max="10497" width="56.42578125" style="1209" customWidth="1"/>
    <col min="10498" max="10498" width="17.42578125" style="1209" customWidth="1"/>
    <col min="10499" max="10499" width="18.5703125" style="1209" customWidth="1"/>
    <col min="10500" max="10500" width="16.42578125" style="1209" customWidth="1"/>
    <col min="10501" max="10501" width="16.85546875" style="1209" customWidth="1"/>
    <col min="10502" max="10502" width="20.28515625" style="1209" customWidth="1"/>
    <col min="10503" max="10503" width="19.85546875" style="1209" customWidth="1"/>
    <col min="10504" max="10504" width="19.7109375" style="1209" customWidth="1"/>
    <col min="10505" max="10505" width="20.28515625" style="1209" customWidth="1"/>
    <col min="10506" max="10506" width="22.5703125" style="1209" customWidth="1"/>
    <col min="10507" max="10507" width="24.42578125" style="1209" customWidth="1"/>
    <col min="10508" max="10752" width="11.42578125" style="1209" hidden="1"/>
    <col min="10753" max="10753" width="56.42578125" style="1209" customWidth="1"/>
    <col min="10754" max="10754" width="17.42578125" style="1209" customWidth="1"/>
    <col min="10755" max="10755" width="18.5703125" style="1209" customWidth="1"/>
    <col min="10756" max="10756" width="16.42578125" style="1209" customWidth="1"/>
    <col min="10757" max="10757" width="16.85546875" style="1209" customWidth="1"/>
    <col min="10758" max="10758" width="20.28515625" style="1209" customWidth="1"/>
    <col min="10759" max="10759" width="19.85546875" style="1209" customWidth="1"/>
    <col min="10760" max="10760" width="19.7109375" style="1209" customWidth="1"/>
    <col min="10761" max="10761" width="20.28515625" style="1209" customWidth="1"/>
    <col min="10762" max="10762" width="22.5703125" style="1209" customWidth="1"/>
    <col min="10763" max="10763" width="24.42578125" style="1209" customWidth="1"/>
    <col min="10764" max="11008" width="11.42578125" style="1209" hidden="1"/>
    <col min="11009" max="11009" width="56.42578125" style="1209" customWidth="1"/>
    <col min="11010" max="11010" width="17.42578125" style="1209" customWidth="1"/>
    <col min="11011" max="11011" width="18.5703125" style="1209" customWidth="1"/>
    <col min="11012" max="11012" width="16.42578125" style="1209" customWidth="1"/>
    <col min="11013" max="11013" width="16.85546875" style="1209" customWidth="1"/>
    <col min="11014" max="11014" width="20.28515625" style="1209" customWidth="1"/>
    <col min="11015" max="11015" width="19.85546875" style="1209" customWidth="1"/>
    <col min="11016" max="11016" width="19.7109375" style="1209" customWidth="1"/>
    <col min="11017" max="11017" width="20.28515625" style="1209" customWidth="1"/>
    <col min="11018" max="11018" width="22.5703125" style="1209" customWidth="1"/>
    <col min="11019" max="11019" width="24.42578125" style="1209" customWidth="1"/>
    <col min="11020" max="11264" width="11.42578125" style="1209" hidden="1"/>
    <col min="11265" max="11265" width="56.42578125" style="1209" customWidth="1"/>
    <col min="11266" max="11266" width="17.42578125" style="1209" customWidth="1"/>
    <col min="11267" max="11267" width="18.5703125" style="1209" customWidth="1"/>
    <col min="11268" max="11268" width="16.42578125" style="1209" customWidth="1"/>
    <col min="11269" max="11269" width="16.85546875" style="1209" customWidth="1"/>
    <col min="11270" max="11270" width="20.28515625" style="1209" customWidth="1"/>
    <col min="11271" max="11271" width="19.85546875" style="1209" customWidth="1"/>
    <col min="11272" max="11272" width="19.7109375" style="1209" customWidth="1"/>
    <col min="11273" max="11273" width="20.28515625" style="1209" customWidth="1"/>
    <col min="11274" max="11274" width="22.5703125" style="1209" customWidth="1"/>
    <col min="11275" max="11275" width="24.42578125" style="1209" customWidth="1"/>
    <col min="11276" max="11520" width="11.42578125" style="1209" hidden="1"/>
    <col min="11521" max="11521" width="56.42578125" style="1209" customWidth="1"/>
    <col min="11522" max="11522" width="17.42578125" style="1209" customWidth="1"/>
    <col min="11523" max="11523" width="18.5703125" style="1209" customWidth="1"/>
    <col min="11524" max="11524" width="16.42578125" style="1209" customWidth="1"/>
    <col min="11525" max="11525" width="16.85546875" style="1209" customWidth="1"/>
    <col min="11526" max="11526" width="20.28515625" style="1209" customWidth="1"/>
    <col min="11527" max="11527" width="19.85546875" style="1209" customWidth="1"/>
    <col min="11528" max="11528" width="19.7109375" style="1209" customWidth="1"/>
    <col min="11529" max="11529" width="20.28515625" style="1209" customWidth="1"/>
    <col min="11530" max="11530" width="22.5703125" style="1209" customWidth="1"/>
    <col min="11531" max="11531" width="24.42578125" style="1209" customWidth="1"/>
    <col min="11532" max="11776" width="11.42578125" style="1209" hidden="1"/>
    <col min="11777" max="11777" width="56.42578125" style="1209" customWidth="1"/>
    <col min="11778" max="11778" width="17.42578125" style="1209" customWidth="1"/>
    <col min="11779" max="11779" width="18.5703125" style="1209" customWidth="1"/>
    <col min="11780" max="11780" width="16.42578125" style="1209" customWidth="1"/>
    <col min="11781" max="11781" width="16.85546875" style="1209" customWidth="1"/>
    <col min="11782" max="11782" width="20.28515625" style="1209" customWidth="1"/>
    <col min="11783" max="11783" width="19.85546875" style="1209" customWidth="1"/>
    <col min="11784" max="11784" width="19.7109375" style="1209" customWidth="1"/>
    <col min="11785" max="11785" width="20.28515625" style="1209" customWidth="1"/>
    <col min="11786" max="11786" width="22.5703125" style="1209" customWidth="1"/>
    <col min="11787" max="11787" width="24.42578125" style="1209" customWidth="1"/>
    <col min="11788" max="12032" width="11.42578125" style="1209" hidden="1"/>
    <col min="12033" max="12033" width="56.42578125" style="1209" customWidth="1"/>
    <col min="12034" max="12034" width="17.42578125" style="1209" customWidth="1"/>
    <col min="12035" max="12035" width="18.5703125" style="1209" customWidth="1"/>
    <col min="12036" max="12036" width="16.42578125" style="1209" customWidth="1"/>
    <col min="12037" max="12037" width="16.85546875" style="1209" customWidth="1"/>
    <col min="12038" max="12038" width="20.28515625" style="1209" customWidth="1"/>
    <col min="12039" max="12039" width="19.85546875" style="1209" customWidth="1"/>
    <col min="12040" max="12040" width="19.7109375" style="1209" customWidth="1"/>
    <col min="12041" max="12041" width="20.28515625" style="1209" customWidth="1"/>
    <col min="12042" max="12042" width="22.5703125" style="1209" customWidth="1"/>
    <col min="12043" max="12043" width="24.42578125" style="1209" customWidth="1"/>
    <col min="12044" max="12288" width="11.42578125" style="1209" hidden="1"/>
    <col min="12289" max="12289" width="56.42578125" style="1209" customWidth="1"/>
    <col min="12290" max="12290" width="17.42578125" style="1209" customWidth="1"/>
    <col min="12291" max="12291" width="18.5703125" style="1209" customWidth="1"/>
    <col min="12292" max="12292" width="16.42578125" style="1209" customWidth="1"/>
    <col min="12293" max="12293" width="16.85546875" style="1209" customWidth="1"/>
    <col min="12294" max="12294" width="20.28515625" style="1209" customWidth="1"/>
    <col min="12295" max="12295" width="19.85546875" style="1209" customWidth="1"/>
    <col min="12296" max="12296" width="19.7109375" style="1209" customWidth="1"/>
    <col min="12297" max="12297" width="20.28515625" style="1209" customWidth="1"/>
    <col min="12298" max="12298" width="22.5703125" style="1209" customWidth="1"/>
    <col min="12299" max="12299" width="24.42578125" style="1209" customWidth="1"/>
    <col min="12300" max="12544" width="11.42578125" style="1209" hidden="1"/>
    <col min="12545" max="12545" width="56.42578125" style="1209" customWidth="1"/>
    <col min="12546" max="12546" width="17.42578125" style="1209" customWidth="1"/>
    <col min="12547" max="12547" width="18.5703125" style="1209" customWidth="1"/>
    <col min="12548" max="12548" width="16.42578125" style="1209" customWidth="1"/>
    <col min="12549" max="12549" width="16.85546875" style="1209" customWidth="1"/>
    <col min="12550" max="12550" width="20.28515625" style="1209" customWidth="1"/>
    <col min="12551" max="12551" width="19.85546875" style="1209" customWidth="1"/>
    <col min="12552" max="12552" width="19.7109375" style="1209" customWidth="1"/>
    <col min="12553" max="12553" width="20.28515625" style="1209" customWidth="1"/>
    <col min="12554" max="12554" width="22.5703125" style="1209" customWidth="1"/>
    <col min="12555" max="12555" width="24.42578125" style="1209" customWidth="1"/>
    <col min="12556" max="12800" width="11.42578125" style="1209" hidden="1"/>
    <col min="12801" max="12801" width="56.42578125" style="1209" customWidth="1"/>
    <col min="12802" max="12802" width="17.42578125" style="1209" customWidth="1"/>
    <col min="12803" max="12803" width="18.5703125" style="1209" customWidth="1"/>
    <col min="12804" max="12804" width="16.42578125" style="1209" customWidth="1"/>
    <col min="12805" max="12805" width="16.85546875" style="1209" customWidth="1"/>
    <col min="12806" max="12806" width="20.28515625" style="1209" customWidth="1"/>
    <col min="12807" max="12807" width="19.85546875" style="1209" customWidth="1"/>
    <col min="12808" max="12808" width="19.7109375" style="1209" customWidth="1"/>
    <col min="12809" max="12809" width="20.28515625" style="1209" customWidth="1"/>
    <col min="12810" max="12810" width="22.5703125" style="1209" customWidth="1"/>
    <col min="12811" max="12811" width="24.42578125" style="1209" customWidth="1"/>
    <col min="12812" max="13056" width="11.42578125" style="1209" hidden="1"/>
    <col min="13057" max="13057" width="56.42578125" style="1209" customWidth="1"/>
    <col min="13058" max="13058" width="17.42578125" style="1209" customWidth="1"/>
    <col min="13059" max="13059" width="18.5703125" style="1209" customWidth="1"/>
    <col min="13060" max="13060" width="16.42578125" style="1209" customWidth="1"/>
    <col min="13061" max="13061" width="16.85546875" style="1209" customWidth="1"/>
    <col min="13062" max="13062" width="20.28515625" style="1209" customWidth="1"/>
    <col min="13063" max="13063" width="19.85546875" style="1209" customWidth="1"/>
    <col min="13064" max="13064" width="19.7109375" style="1209" customWidth="1"/>
    <col min="13065" max="13065" width="20.28515625" style="1209" customWidth="1"/>
    <col min="13066" max="13066" width="22.5703125" style="1209" customWidth="1"/>
    <col min="13067" max="13067" width="24.42578125" style="1209" customWidth="1"/>
    <col min="13068" max="13312" width="11.42578125" style="1209" hidden="1"/>
    <col min="13313" max="13313" width="56.42578125" style="1209" customWidth="1"/>
    <col min="13314" max="13314" width="17.42578125" style="1209" customWidth="1"/>
    <col min="13315" max="13315" width="18.5703125" style="1209" customWidth="1"/>
    <col min="13316" max="13316" width="16.42578125" style="1209" customWidth="1"/>
    <col min="13317" max="13317" width="16.85546875" style="1209" customWidth="1"/>
    <col min="13318" max="13318" width="20.28515625" style="1209" customWidth="1"/>
    <col min="13319" max="13319" width="19.85546875" style="1209" customWidth="1"/>
    <col min="13320" max="13320" width="19.7109375" style="1209" customWidth="1"/>
    <col min="13321" max="13321" width="20.28515625" style="1209" customWidth="1"/>
    <col min="13322" max="13322" width="22.5703125" style="1209" customWidth="1"/>
    <col min="13323" max="13323" width="24.42578125" style="1209" customWidth="1"/>
    <col min="13324" max="13568" width="11.42578125" style="1209" hidden="1"/>
    <col min="13569" max="13569" width="56.42578125" style="1209" customWidth="1"/>
    <col min="13570" max="13570" width="17.42578125" style="1209" customWidth="1"/>
    <col min="13571" max="13571" width="18.5703125" style="1209" customWidth="1"/>
    <col min="13572" max="13572" width="16.42578125" style="1209" customWidth="1"/>
    <col min="13573" max="13573" width="16.85546875" style="1209" customWidth="1"/>
    <col min="13574" max="13574" width="20.28515625" style="1209" customWidth="1"/>
    <col min="13575" max="13575" width="19.85546875" style="1209" customWidth="1"/>
    <col min="13576" max="13576" width="19.7109375" style="1209" customWidth="1"/>
    <col min="13577" max="13577" width="20.28515625" style="1209" customWidth="1"/>
    <col min="13578" max="13578" width="22.5703125" style="1209" customWidth="1"/>
    <col min="13579" max="13579" width="24.42578125" style="1209" customWidth="1"/>
    <col min="13580" max="13824" width="11.42578125" style="1209" hidden="1"/>
    <col min="13825" max="13825" width="56.42578125" style="1209" customWidth="1"/>
    <col min="13826" max="13826" width="17.42578125" style="1209" customWidth="1"/>
    <col min="13827" max="13827" width="18.5703125" style="1209" customWidth="1"/>
    <col min="13828" max="13828" width="16.42578125" style="1209" customWidth="1"/>
    <col min="13829" max="13829" width="16.85546875" style="1209" customWidth="1"/>
    <col min="13830" max="13830" width="20.28515625" style="1209" customWidth="1"/>
    <col min="13831" max="13831" width="19.85546875" style="1209" customWidth="1"/>
    <col min="13832" max="13832" width="19.7109375" style="1209" customWidth="1"/>
    <col min="13833" max="13833" width="20.28515625" style="1209" customWidth="1"/>
    <col min="13834" max="13834" width="22.5703125" style="1209" customWidth="1"/>
    <col min="13835" max="13835" width="24.42578125" style="1209" customWidth="1"/>
    <col min="13836" max="14080" width="11.42578125" style="1209" hidden="1"/>
    <col min="14081" max="14081" width="56.42578125" style="1209" customWidth="1"/>
    <col min="14082" max="14082" width="17.42578125" style="1209" customWidth="1"/>
    <col min="14083" max="14083" width="18.5703125" style="1209" customWidth="1"/>
    <col min="14084" max="14084" width="16.42578125" style="1209" customWidth="1"/>
    <col min="14085" max="14085" width="16.85546875" style="1209" customWidth="1"/>
    <col min="14086" max="14086" width="20.28515625" style="1209" customWidth="1"/>
    <col min="14087" max="14087" width="19.85546875" style="1209" customWidth="1"/>
    <col min="14088" max="14088" width="19.7109375" style="1209" customWidth="1"/>
    <col min="14089" max="14089" width="20.28515625" style="1209" customWidth="1"/>
    <col min="14090" max="14090" width="22.5703125" style="1209" customWidth="1"/>
    <col min="14091" max="14091" width="24.42578125" style="1209" customWidth="1"/>
    <col min="14092" max="14336" width="11.42578125" style="1209" hidden="1"/>
    <col min="14337" max="14337" width="56.42578125" style="1209" customWidth="1"/>
    <col min="14338" max="14338" width="17.42578125" style="1209" customWidth="1"/>
    <col min="14339" max="14339" width="18.5703125" style="1209" customWidth="1"/>
    <col min="14340" max="14340" width="16.42578125" style="1209" customWidth="1"/>
    <col min="14341" max="14341" width="16.85546875" style="1209" customWidth="1"/>
    <col min="14342" max="14342" width="20.28515625" style="1209" customWidth="1"/>
    <col min="14343" max="14343" width="19.85546875" style="1209" customWidth="1"/>
    <col min="14344" max="14344" width="19.7109375" style="1209" customWidth="1"/>
    <col min="14345" max="14345" width="20.28515625" style="1209" customWidth="1"/>
    <col min="14346" max="14346" width="22.5703125" style="1209" customWidth="1"/>
    <col min="14347" max="14347" width="24.42578125" style="1209" customWidth="1"/>
    <col min="14348" max="14592" width="11.42578125" style="1209" hidden="1"/>
    <col min="14593" max="14593" width="56.42578125" style="1209" customWidth="1"/>
    <col min="14594" max="14594" width="17.42578125" style="1209" customWidth="1"/>
    <col min="14595" max="14595" width="18.5703125" style="1209" customWidth="1"/>
    <col min="14596" max="14596" width="16.42578125" style="1209" customWidth="1"/>
    <col min="14597" max="14597" width="16.85546875" style="1209" customWidth="1"/>
    <col min="14598" max="14598" width="20.28515625" style="1209" customWidth="1"/>
    <col min="14599" max="14599" width="19.85546875" style="1209" customWidth="1"/>
    <col min="14600" max="14600" width="19.7109375" style="1209" customWidth="1"/>
    <col min="14601" max="14601" width="20.28515625" style="1209" customWidth="1"/>
    <col min="14602" max="14602" width="22.5703125" style="1209" customWidth="1"/>
    <col min="14603" max="14603" width="24.42578125" style="1209" customWidth="1"/>
    <col min="14604" max="14848" width="11.42578125" style="1209" hidden="1"/>
    <col min="14849" max="14849" width="56.42578125" style="1209" customWidth="1"/>
    <col min="14850" max="14850" width="17.42578125" style="1209" customWidth="1"/>
    <col min="14851" max="14851" width="18.5703125" style="1209" customWidth="1"/>
    <col min="14852" max="14852" width="16.42578125" style="1209" customWidth="1"/>
    <col min="14853" max="14853" width="16.85546875" style="1209" customWidth="1"/>
    <col min="14854" max="14854" width="20.28515625" style="1209" customWidth="1"/>
    <col min="14855" max="14855" width="19.85546875" style="1209" customWidth="1"/>
    <col min="14856" max="14856" width="19.7109375" style="1209" customWidth="1"/>
    <col min="14857" max="14857" width="20.28515625" style="1209" customWidth="1"/>
    <col min="14858" max="14858" width="22.5703125" style="1209" customWidth="1"/>
    <col min="14859" max="14859" width="24.42578125" style="1209" customWidth="1"/>
    <col min="14860" max="15104" width="11.42578125" style="1209" hidden="1"/>
    <col min="15105" max="15105" width="56.42578125" style="1209" customWidth="1"/>
    <col min="15106" max="15106" width="17.42578125" style="1209" customWidth="1"/>
    <col min="15107" max="15107" width="18.5703125" style="1209" customWidth="1"/>
    <col min="15108" max="15108" width="16.42578125" style="1209" customWidth="1"/>
    <col min="15109" max="15109" width="16.85546875" style="1209" customWidth="1"/>
    <col min="15110" max="15110" width="20.28515625" style="1209" customWidth="1"/>
    <col min="15111" max="15111" width="19.85546875" style="1209" customWidth="1"/>
    <col min="15112" max="15112" width="19.7109375" style="1209" customWidth="1"/>
    <col min="15113" max="15113" width="20.28515625" style="1209" customWidth="1"/>
    <col min="15114" max="15114" width="22.5703125" style="1209" customWidth="1"/>
    <col min="15115" max="15115" width="24.42578125" style="1209" customWidth="1"/>
    <col min="15116" max="15360" width="11.42578125" style="1209" hidden="1"/>
    <col min="15361" max="15361" width="56.42578125" style="1209" customWidth="1"/>
    <col min="15362" max="15362" width="17.42578125" style="1209" customWidth="1"/>
    <col min="15363" max="15363" width="18.5703125" style="1209" customWidth="1"/>
    <col min="15364" max="15364" width="16.42578125" style="1209" customWidth="1"/>
    <col min="15365" max="15365" width="16.85546875" style="1209" customWidth="1"/>
    <col min="15366" max="15366" width="20.28515625" style="1209" customWidth="1"/>
    <col min="15367" max="15367" width="19.85546875" style="1209" customWidth="1"/>
    <col min="15368" max="15368" width="19.7109375" style="1209" customWidth="1"/>
    <col min="15369" max="15369" width="20.28515625" style="1209" customWidth="1"/>
    <col min="15370" max="15370" width="22.5703125" style="1209" customWidth="1"/>
    <col min="15371" max="15371" width="24.42578125" style="1209" customWidth="1"/>
    <col min="15372" max="15616" width="11.42578125" style="1209" hidden="1"/>
    <col min="15617" max="15617" width="56.42578125" style="1209" customWidth="1"/>
    <col min="15618" max="15618" width="17.42578125" style="1209" customWidth="1"/>
    <col min="15619" max="15619" width="18.5703125" style="1209" customWidth="1"/>
    <col min="15620" max="15620" width="16.42578125" style="1209" customWidth="1"/>
    <col min="15621" max="15621" width="16.85546875" style="1209" customWidth="1"/>
    <col min="15622" max="15622" width="20.28515625" style="1209" customWidth="1"/>
    <col min="15623" max="15623" width="19.85546875" style="1209" customWidth="1"/>
    <col min="15624" max="15624" width="19.7109375" style="1209" customWidth="1"/>
    <col min="15625" max="15625" width="20.28515625" style="1209" customWidth="1"/>
    <col min="15626" max="15626" width="22.5703125" style="1209" customWidth="1"/>
    <col min="15627" max="15627" width="24.42578125" style="1209" customWidth="1"/>
    <col min="15628" max="15872" width="11.42578125" style="1209" hidden="1"/>
    <col min="15873" max="15873" width="56.42578125" style="1209" customWidth="1"/>
    <col min="15874" max="15874" width="17.42578125" style="1209" customWidth="1"/>
    <col min="15875" max="15875" width="18.5703125" style="1209" customWidth="1"/>
    <col min="15876" max="15876" width="16.42578125" style="1209" customWidth="1"/>
    <col min="15877" max="15877" width="16.85546875" style="1209" customWidth="1"/>
    <col min="15878" max="15878" width="20.28515625" style="1209" customWidth="1"/>
    <col min="15879" max="15879" width="19.85546875" style="1209" customWidth="1"/>
    <col min="15880" max="15880" width="19.7109375" style="1209" customWidth="1"/>
    <col min="15881" max="15881" width="20.28515625" style="1209" customWidth="1"/>
    <col min="15882" max="15882" width="22.5703125" style="1209" customWidth="1"/>
    <col min="15883" max="15883" width="24.42578125" style="1209" customWidth="1"/>
    <col min="15884" max="16128" width="11.42578125" style="1209" hidden="1"/>
    <col min="16129" max="16129" width="56.42578125" style="1209" customWidth="1"/>
    <col min="16130" max="16130" width="17.42578125" style="1209" customWidth="1"/>
    <col min="16131" max="16131" width="18.5703125" style="1209" customWidth="1"/>
    <col min="16132" max="16132" width="16.42578125" style="1209" customWidth="1"/>
    <col min="16133" max="16133" width="16.85546875" style="1209" customWidth="1"/>
    <col min="16134" max="16134" width="20.28515625" style="1209" customWidth="1"/>
    <col min="16135" max="16135" width="19.85546875" style="1209" customWidth="1"/>
    <col min="16136" max="16136" width="19.7109375" style="1209" customWidth="1"/>
    <col min="16137" max="16137" width="20.28515625" style="1209" customWidth="1"/>
    <col min="16138" max="16138" width="22.5703125" style="1209" customWidth="1"/>
    <col min="16139" max="16139" width="24.42578125" style="1209" customWidth="1"/>
    <col min="16140" max="16384" width="11.42578125" style="1209" hidden="1"/>
  </cols>
  <sheetData>
    <row r="1" spans="1:257" ht="15.75" x14ac:dyDescent="0.25">
      <c r="A1" s="1741" t="s">
        <v>0</v>
      </c>
      <c r="B1" s="1742"/>
      <c r="C1" s="1742"/>
      <c r="D1" s="1742"/>
      <c r="E1" s="1742"/>
      <c r="F1" s="1742"/>
      <c r="G1" s="1742"/>
      <c r="H1" s="1742"/>
      <c r="I1" s="1742"/>
      <c r="J1" s="1742"/>
      <c r="K1" s="1743"/>
    </row>
    <row r="2" spans="1:257" ht="15.75" x14ac:dyDescent="0.25">
      <c r="A2" s="1744" t="s">
        <v>2329</v>
      </c>
      <c r="B2" s="1745"/>
      <c r="C2" s="1745"/>
      <c r="D2" s="1745"/>
      <c r="E2" s="1745"/>
      <c r="F2" s="1745"/>
      <c r="G2" s="1745"/>
      <c r="H2" s="1745"/>
      <c r="I2" s="1745"/>
      <c r="J2" s="1745"/>
      <c r="K2" s="1746"/>
    </row>
    <row r="3" spans="1:257" ht="15.75" x14ac:dyDescent="0.25">
      <c r="A3" s="1747" t="s">
        <v>1302</v>
      </c>
      <c r="B3" s="1748"/>
      <c r="C3" s="1748"/>
      <c r="D3" s="1748"/>
      <c r="E3" s="1748"/>
      <c r="F3" s="1748"/>
      <c r="G3" s="1748"/>
      <c r="H3" s="1748"/>
      <c r="I3" s="1748"/>
      <c r="J3" s="1748"/>
      <c r="K3" s="1749"/>
    </row>
    <row r="4" spans="1:257" ht="6.75" customHeight="1" thickBot="1" x14ac:dyDescent="0.3">
      <c r="A4" s="615"/>
      <c r="B4" s="42"/>
      <c r="C4" s="42"/>
      <c r="D4" s="42"/>
      <c r="E4" s="42"/>
      <c r="F4" s="42"/>
      <c r="G4" s="42"/>
      <c r="H4" s="42"/>
      <c r="I4" s="42"/>
      <c r="J4" s="42"/>
      <c r="K4" s="616"/>
    </row>
    <row r="5" spans="1:257" ht="15.75" thickBot="1" x14ac:dyDescent="0.3">
      <c r="A5" s="1750" t="s">
        <v>954</v>
      </c>
      <c r="B5" s="1752" t="s">
        <v>955</v>
      </c>
      <c r="C5" s="1752"/>
      <c r="D5" s="1752"/>
      <c r="E5" s="1753"/>
      <c r="F5" s="1754" t="s">
        <v>956</v>
      </c>
      <c r="G5" s="1752"/>
      <c r="H5" s="1752"/>
      <c r="I5" s="1752"/>
      <c r="J5" s="1755" t="s">
        <v>1303</v>
      </c>
      <c r="K5" s="1757" t="s">
        <v>1304</v>
      </c>
    </row>
    <row r="6" spans="1:257" s="619" customFormat="1" ht="39.75" customHeight="1" thickBot="1" x14ac:dyDescent="0.3">
      <c r="A6" s="1751"/>
      <c r="B6" s="1356" t="s">
        <v>2</v>
      </c>
      <c r="C6" s="617" t="s">
        <v>3</v>
      </c>
      <c r="D6" s="617" t="s">
        <v>4</v>
      </c>
      <c r="E6" s="618" t="s">
        <v>5</v>
      </c>
      <c r="F6" s="671" t="s">
        <v>2</v>
      </c>
      <c r="G6" s="617" t="s">
        <v>3</v>
      </c>
      <c r="H6" s="617" t="s">
        <v>4</v>
      </c>
      <c r="I6" s="618" t="s">
        <v>5</v>
      </c>
      <c r="J6" s="1756"/>
      <c r="K6" s="1758"/>
    </row>
    <row r="7" spans="1:257" x14ac:dyDescent="0.25">
      <c r="A7" s="621" t="s">
        <v>6</v>
      </c>
      <c r="B7" s="1185">
        <v>2147</v>
      </c>
      <c r="C7" s="673">
        <v>375</v>
      </c>
      <c r="D7" s="673">
        <v>0</v>
      </c>
      <c r="E7" s="674">
        <v>0</v>
      </c>
      <c r="F7" s="1185">
        <v>307385018.77999997</v>
      </c>
      <c r="G7" s="673">
        <v>65755133.740000002</v>
      </c>
      <c r="H7" s="673">
        <v>0</v>
      </c>
      <c r="I7" s="674">
        <v>0</v>
      </c>
      <c r="J7" s="1174">
        <v>2522</v>
      </c>
      <c r="K7" s="674">
        <v>373140152.51999998</v>
      </c>
      <c r="IW7" s="621"/>
    </row>
    <row r="8" spans="1:257" x14ac:dyDescent="0.25">
      <c r="A8" s="621" t="s">
        <v>7</v>
      </c>
      <c r="B8" s="672">
        <v>2121</v>
      </c>
      <c r="C8" s="1171">
        <v>103</v>
      </c>
      <c r="D8" s="1171">
        <v>0</v>
      </c>
      <c r="E8" s="620">
        <v>0</v>
      </c>
      <c r="F8" s="672">
        <v>263537173.19999999</v>
      </c>
      <c r="G8" s="1171">
        <v>20968378.239999998</v>
      </c>
      <c r="H8" s="1171">
        <v>0</v>
      </c>
      <c r="I8" s="620">
        <v>0</v>
      </c>
      <c r="J8" s="1357">
        <v>2224</v>
      </c>
      <c r="K8" s="620">
        <v>284505551.44</v>
      </c>
      <c r="IW8" s="621"/>
    </row>
    <row r="9" spans="1:257" x14ac:dyDescent="0.25">
      <c r="A9" s="621" t="s">
        <v>8</v>
      </c>
      <c r="B9" s="672">
        <v>1395</v>
      </c>
      <c r="C9" s="1171">
        <v>87</v>
      </c>
      <c r="D9" s="1171">
        <v>0</v>
      </c>
      <c r="E9" s="620">
        <v>0</v>
      </c>
      <c r="F9" s="672">
        <v>149000000</v>
      </c>
      <c r="G9" s="1171">
        <v>27440000</v>
      </c>
      <c r="H9" s="1171">
        <v>0</v>
      </c>
      <c r="I9" s="620">
        <v>0</v>
      </c>
      <c r="J9" s="1357">
        <v>1482</v>
      </c>
      <c r="K9" s="620">
        <v>176440000</v>
      </c>
      <c r="IW9" s="621"/>
    </row>
    <row r="10" spans="1:257" x14ac:dyDescent="0.25">
      <c r="A10" s="621" t="s">
        <v>9</v>
      </c>
      <c r="B10" s="672">
        <v>2173</v>
      </c>
      <c r="C10" s="1171">
        <v>70</v>
      </c>
      <c r="D10" s="1171">
        <v>0</v>
      </c>
      <c r="E10" s="620">
        <v>0</v>
      </c>
      <c r="F10" s="672">
        <v>148419001.58000001</v>
      </c>
      <c r="G10" s="1171">
        <v>27368304.02</v>
      </c>
      <c r="H10" s="1171">
        <v>0</v>
      </c>
      <c r="I10" s="620">
        <v>0</v>
      </c>
      <c r="J10" s="1357">
        <v>2243</v>
      </c>
      <c r="K10" s="620">
        <v>175787305.59999999</v>
      </c>
      <c r="IW10" s="621"/>
    </row>
    <row r="11" spans="1:257" x14ac:dyDescent="0.25">
      <c r="A11" s="621" t="s">
        <v>11</v>
      </c>
      <c r="B11" s="672">
        <v>2012</v>
      </c>
      <c r="C11" s="1171">
        <v>81</v>
      </c>
      <c r="D11" s="1171">
        <v>0</v>
      </c>
      <c r="E11" s="620">
        <v>0</v>
      </c>
      <c r="F11" s="672">
        <v>55035101</v>
      </c>
      <c r="G11" s="1171">
        <v>30961445.100000001</v>
      </c>
      <c r="H11" s="1171">
        <v>0</v>
      </c>
      <c r="I11" s="620">
        <v>0</v>
      </c>
      <c r="J11" s="1357">
        <v>2093</v>
      </c>
      <c r="K11" s="620">
        <v>85996546.099999994</v>
      </c>
      <c r="IW11" s="621"/>
    </row>
    <row r="12" spans="1:257" x14ac:dyDescent="0.25">
      <c r="A12" s="621" t="s">
        <v>12</v>
      </c>
      <c r="B12" s="672">
        <v>1689</v>
      </c>
      <c r="C12" s="1171">
        <v>366</v>
      </c>
      <c r="D12" s="1171">
        <v>0</v>
      </c>
      <c r="E12" s="620">
        <v>0</v>
      </c>
      <c r="F12" s="672">
        <v>217597638.34</v>
      </c>
      <c r="G12" s="1171">
        <v>9826499.5399999991</v>
      </c>
      <c r="H12" s="1171">
        <v>0</v>
      </c>
      <c r="I12" s="620">
        <v>0</v>
      </c>
      <c r="J12" s="1357">
        <v>2055</v>
      </c>
      <c r="K12" s="620">
        <v>227424137.88</v>
      </c>
      <c r="IW12" s="621"/>
    </row>
    <row r="13" spans="1:257" x14ac:dyDescent="0.25">
      <c r="A13" s="621" t="s">
        <v>13</v>
      </c>
      <c r="B13" s="672">
        <v>6457</v>
      </c>
      <c r="C13" s="1171">
        <v>1118</v>
      </c>
      <c r="D13" s="1171">
        <v>0</v>
      </c>
      <c r="E13" s="620">
        <v>2</v>
      </c>
      <c r="F13" s="672">
        <v>339148580.67000002</v>
      </c>
      <c r="G13" s="1171">
        <v>85853973.939999998</v>
      </c>
      <c r="H13" s="1171">
        <v>0</v>
      </c>
      <c r="I13" s="620">
        <v>0</v>
      </c>
      <c r="J13" s="1357">
        <v>7577</v>
      </c>
      <c r="K13" s="620">
        <v>425002554.61000001</v>
      </c>
      <c r="IW13" s="621"/>
    </row>
    <row r="14" spans="1:257" x14ac:dyDescent="0.25">
      <c r="A14" s="621" t="s">
        <v>14</v>
      </c>
      <c r="B14" s="672">
        <v>4752</v>
      </c>
      <c r="C14" s="1171">
        <v>770</v>
      </c>
      <c r="D14" s="1171">
        <v>0</v>
      </c>
      <c r="E14" s="620">
        <v>0</v>
      </c>
      <c r="F14" s="672">
        <v>202958162.47999999</v>
      </c>
      <c r="G14" s="1171">
        <v>46288133.32</v>
      </c>
      <c r="H14" s="1171">
        <v>0</v>
      </c>
      <c r="I14" s="620">
        <v>0</v>
      </c>
      <c r="J14" s="1357">
        <v>5522</v>
      </c>
      <c r="K14" s="620">
        <v>249246295.80000001</v>
      </c>
      <c r="IW14" s="621"/>
    </row>
    <row r="15" spans="1:257" x14ac:dyDescent="0.25">
      <c r="A15" s="621" t="s">
        <v>15</v>
      </c>
      <c r="B15" s="672">
        <v>24811</v>
      </c>
      <c r="C15" s="1171">
        <v>644</v>
      </c>
      <c r="D15" s="1171">
        <v>0</v>
      </c>
      <c r="E15" s="620">
        <v>2</v>
      </c>
      <c r="F15" s="672">
        <v>416286106.93000001</v>
      </c>
      <c r="G15" s="1171">
        <v>16319420.76</v>
      </c>
      <c r="H15" s="1171">
        <v>0</v>
      </c>
      <c r="I15" s="620">
        <v>752799.34</v>
      </c>
      <c r="J15" s="1357">
        <v>25457</v>
      </c>
      <c r="K15" s="620">
        <v>433358327.02999997</v>
      </c>
      <c r="IW15" s="621"/>
    </row>
    <row r="16" spans="1:257" x14ac:dyDescent="0.25">
      <c r="A16" s="621" t="s">
        <v>16</v>
      </c>
      <c r="B16" s="672">
        <v>57399</v>
      </c>
      <c r="C16" s="1171">
        <v>424</v>
      </c>
      <c r="D16" s="1171">
        <v>0</v>
      </c>
      <c r="E16" s="620">
        <v>0</v>
      </c>
      <c r="F16" s="672">
        <v>365375732.52999997</v>
      </c>
      <c r="G16" s="1171">
        <v>5642647.7000000002</v>
      </c>
      <c r="H16" s="1171">
        <v>0</v>
      </c>
      <c r="I16" s="620">
        <v>0</v>
      </c>
      <c r="J16" s="1357">
        <v>57823</v>
      </c>
      <c r="K16" s="620">
        <v>371018380.23000002</v>
      </c>
      <c r="IW16" s="621"/>
    </row>
    <row r="17" spans="1:257" x14ac:dyDescent="0.25">
      <c r="A17" s="621" t="s">
        <v>17</v>
      </c>
      <c r="B17" s="672">
        <v>563</v>
      </c>
      <c r="C17" s="1171">
        <v>141</v>
      </c>
      <c r="D17" s="1171">
        <v>0</v>
      </c>
      <c r="E17" s="620">
        <v>0</v>
      </c>
      <c r="F17" s="672">
        <v>12332329.1</v>
      </c>
      <c r="G17" s="1171">
        <v>5167369.71</v>
      </c>
      <c r="H17" s="1171">
        <v>0</v>
      </c>
      <c r="I17" s="620">
        <v>0</v>
      </c>
      <c r="J17" s="1357">
        <v>704</v>
      </c>
      <c r="K17" s="620">
        <v>17499698.809999999</v>
      </c>
      <c r="IW17" s="621"/>
    </row>
    <row r="18" spans="1:257" x14ac:dyDescent="0.25">
      <c r="A18" s="621" t="s">
        <v>18</v>
      </c>
      <c r="B18" s="672">
        <v>15817</v>
      </c>
      <c r="C18" s="1171">
        <v>42</v>
      </c>
      <c r="D18" s="1171">
        <v>0</v>
      </c>
      <c r="E18" s="620">
        <v>0</v>
      </c>
      <c r="F18" s="672">
        <v>181917053.15000001</v>
      </c>
      <c r="G18" s="1171">
        <v>2117628.5499999998</v>
      </c>
      <c r="H18" s="1171">
        <v>0</v>
      </c>
      <c r="I18" s="620">
        <v>0</v>
      </c>
      <c r="J18" s="1357">
        <v>15859</v>
      </c>
      <c r="K18" s="620">
        <v>184034681.69999999</v>
      </c>
      <c r="IW18" s="621"/>
    </row>
    <row r="19" spans="1:257" x14ac:dyDescent="0.25">
      <c r="A19" s="621" t="s">
        <v>19</v>
      </c>
      <c r="B19" s="672">
        <v>30392</v>
      </c>
      <c r="C19" s="1171">
        <v>113</v>
      </c>
      <c r="D19" s="1171">
        <v>0</v>
      </c>
      <c r="E19" s="620">
        <v>0</v>
      </c>
      <c r="F19" s="672">
        <v>235663573.44999999</v>
      </c>
      <c r="G19" s="1171">
        <v>915901.36</v>
      </c>
      <c r="H19" s="1171">
        <v>0</v>
      </c>
      <c r="I19" s="620">
        <v>0</v>
      </c>
      <c r="J19" s="1357">
        <v>30505</v>
      </c>
      <c r="K19" s="620">
        <v>236579474.81</v>
      </c>
      <c r="IW19" s="621"/>
    </row>
    <row r="20" spans="1:257" x14ac:dyDescent="0.25">
      <c r="A20" s="621" t="s">
        <v>20</v>
      </c>
      <c r="B20" s="672">
        <v>18217</v>
      </c>
      <c r="C20" s="1171">
        <v>628</v>
      </c>
      <c r="D20" s="1171">
        <v>0</v>
      </c>
      <c r="E20" s="620">
        <v>0</v>
      </c>
      <c r="F20" s="672">
        <v>331789609.67000002</v>
      </c>
      <c r="G20" s="1171">
        <v>102013811.15000001</v>
      </c>
      <c r="H20" s="1171">
        <v>0</v>
      </c>
      <c r="I20" s="620">
        <v>0</v>
      </c>
      <c r="J20" s="1357">
        <v>18845</v>
      </c>
      <c r="K20" s="620">
        <v>433803420.81999999</v>
      </c>
      <c r="IW20" s="621"/>
    </row>
    <row r="21" spans="1:257" x14ac:dyDescent="0.25">
      <c r="A21" s="621" t="s">
        <v>21</v>
      </c>
      <c r="B21" s="672">
        <v>3103</v>
      </c>
      <c r="C21" s="1171">
        <v>1135</v>
      </c>
      <c r="D21" s="1171">
        <v>0</v>
      </c>
      <c r="E21" s="620">
        <v>0</v>
      </c>
      <c r="F21" s="672">
        <v>40234630.310000002</v>
      </c>
      <c r="G21" s="1171">
        <v>34045445.969999999</v>
      </c>
      <c r="H21" s="1171">
        <v>0</v>
      </c>
      <c r="I21" s="620">
        <v>0</v>
      </c>
      <c r="J21" s="1357">
        <v>4238</v>
      </c>
      <c r="K21" s="620">
        <v>74280076.280000001</v>
      </c>
      <c r="IW21" s="621"/>
    </row>
    <row r="22" spans="1:257" x14ac:dyDescent="0.25">
      <c r="A22" s="621" t="s">
        <v>22</v>
      </c>
      <c r="B22" s="672">
        <v>666</v>
      </c>
      <c r="C22" s="1171">
        <v>78</v>
      </c>
      <c r="D22" s="1171">
        <v>0</v>
      </c>
      <c r="E22" s="620">
        <v>0</v>
      </c>
      <c r="F22" s="672">
        <v>21892035.34</v>
      </c>
      <c r="G22" s="1171">
        <v>7896088.6399999997</v>
      </c>
      <c r="H22" s="1171">
        <v>0</v>
      </c>
      <c r="I22" s="620">
        <v>0</v>
      </c>
      <c r="J22" s="1357">
        <v>744</v>
      </c>
      <c r="K22" s="620">
        <v>29788123.98</v>
      </c>
      <c r="IW22" s="621"/>
    </row>
    <row r="23" spans="1:257" x14ac:dyDescent="0.25">
      <c r="A23" s="621" t="s">
        <v>23</v>
      </c>
      <c r="B23" s="672">
        <v>576</v>
      </c>
      <c r="C23" s="1171">
        <v>9</v>
      </c>
      <c r="D23" s="1171">
        <v>0</v>
      </c>
      <c r="E23" s="620">
        <v>0</v>
      </c>
      <c r="F23" s="672">
        <v>8520396.6099999994</v>
      </c>
      <c r="G23" s="1171">
        <v>48020</v>
      </c>
      <c r="H23" s="1171">
        <v>0</v>
      </c>
      <c r="I23" s="620">
        <v>0</v>
      </c>
      <c r="J23" s="1357">
        <v>585</v>
      </c>
      <c r="K23" s="620">
        <v>8568416.6099999994</v>
      </c>
      <c r="IW23" s="621"/>
    </row>
    <row r="24" spans="1:257" x14ac:dyDescent="0.25">
      <c r="A24" s="621" t="s">
        <v>1321</v>
      </c>
      <c r="B24" s="672">
        <v>330</v>
      </c>
      <c r="C24" s="1171">
        <v>0</v>
      </c>
      <c r="D24" s="1171">
        <v>0</v>
      </c>
      <c r="E24" s="620">
        <v>0</v>
      </c>
      <c r="F24" s="672">
        <v>1394780.14</v>
      </c>
      <c r="G24" s="1171">
        <v>0</v>
      </c>
      <c r="H24" s="1171">
        <v>0</v>
      </c>
      <c r="I24" s="620">
        <v>0</v>
      </c>
      <c r="J24" s="1357">
        <v>330</v>
      </c>
      <c r="K24" s="620">
        <v>1394780.14</v>
      </c>
      <c r="IW24" s="621"/>
    </row>
    <row r="25" spans="1:257" ht="15.75" thickBot="1" x14ac:dyDescent="0.3">
      <c r="A25" s="621" t="s">
        <v>1377</v>
      </c>
      <c r="B25" s="672">
        <v>971</v>
      </c>
      <c r="C25" s="1171">
        <v>0</v>
      </c>
      <c r="D25" s="1171">
        <v>0</v>
      </c>
      <c r="E25" s="620">
        <v>0</v>
      </c>
      <c r="F25" s="672">
        <v>5205235.75</v>
      </c>
      <c r="G25" s="1171">
        <v>0</v>
      </c>
      <c r="H25" s="1171">
        <v>0</v>
      </c>
      <c r="I25" s="620">
        <v>0</v>
      </c>
      <c r="J25" s="1357">
        <v>971</v>
      </c>
      <c r="K25" s="620">
        <v>5205235.75</v>
      </c>
      <c r="IW25" s="621"/>
    </row>
    <row r="26" spans="1:257" ht="15.75" thickBot="1" x14ac:dyDescent="0.3">
      <c r="A26" s="622" t="s">
        <v>1</v>
      </c>
      <c r="B26" s="623">
        <v>175591</v>
      </c>
      <c r="C26" s="1173">
        <v>6184</v>
      </c>
      <c r="D26" s="1173">
        <v>0</v>
      </c>
      <c r="E26" s="1173">
        <v>4</v>
      </c>
      <c r="F26" s="623">
        <v>3303692159.0300002</v>
      </c>
      <c r="G26" s="1173">
        <v>488628201.74000001</v>
      </c>
      <c r="H26" s="1173">
        <v>0</v>
      </c>
      <c r="I26" s="1175">
        <v>752799.34</v>
      </c>
      <c r="J26" s="1358">
        <v>181779</v>
      </c>
      <c r="K26" s="1175">
        <v>3793073160.1100001</v>
      </c>
      <c r="IW26" s="621"/>
    </row>
    <row r="27" spans="1:257" ht="4.5" customHeight="1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</row>
    <row r="28" spans="1:257" x14ac:dyDescent="0.25">
      <c r="A28" s="1740"/>
      <c r="B28" s="1740"/>
      <c r="C28" s="1740"/>
      <c r="D28" s="1740"/>
      <c r="E28" s="1740"/>
      <c r="F28" s="1740"/>
      <c r="G28" s="1740"/>
    </row>
    <row r="29" spans="1:257" x14ac:dyDescent="0.25">
      <c r="A29" s="1740"/>
      <c r="B29" s="1740"/>
      <c r="C29" s="1740"/>
      <c r="D29" s="1740"/>
      <c r="E29" s="1740"/>
      <c r="F29" s="1740"/>
      <c r="G29" s="1740"/>
    </row>
    <row r="30" spans="1:257" x14ac:dyDescent="0.25"/>
    <row r="31" spans="1:257" x14ac:dyDescent="0.25"/>
    <row r="32" spans="1:257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ht="14.25" customHeight="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</sheetData>
  <mergeCells count="10">
    <mergeCell ref="A28:G28"/>
    <mergeCell ref="A29:G29"/>
    <mergeCell ref="A1:K1"/>
    <mergeCell ref="A2:K2"/>
    <mergeCell ref="A3:K3"/>
    <mergeCell ref="A5:A6"/>
    <mergeCell ref="B5:E5"/>
    <mergeCell ref="F5:I5"/>
    <mergeCell ref="J5:J6"/>
    <mergeCell ref="K5:K6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"/>
  <sheetViews>
    <sheetView zoomScale="85" zoomScaleNormal="85" workbookViewId="0">
      <selection activeCell="A3" sqref="A3:H3"/>
    </sheetView>
  </sheetViews>
  <sheetFormatPr baseColWidth="10" defaultColWidth="11.42578125" defaultRowHeight="15" x14ac:dyDescent="0.25"/>
  <cols>
    <col min="1" max="1" width="62.28515625" style="146" customWidth="1"/>
    <col min="2" max="2" width="52.85546875" style="146" customWidth="1"/>
    <col min="3" max="3" width="17.140625" style="146" customWidth="1"/>
    <col min="4" max="4" width="19.7109375" style="146" customWidth="1"/>
    <col min="5" max="7" width="11.5703125" style="146" bestFit="1" customWidth="1"/>
    <col min="8" max="8" width="9.28515625" style="146" customWidth="1"/>
    <col min="9" max="9" width="10.5703125" style="146" customWidth="1"/>
    <col min="10" max="10" width="11.5703125" style="146" customWidth="1"/>
    <col min="11" max="11" width="13.5703125" style="146" customWidth="1"/>
    <col min="12" max="12" width="9.28515625" style="146" customWidth="1"/>
    <col min="13" max="13" width="11.7109375" style="146" customWidth="1"/>
    <col min="14" max="14" width="11.42578125" style="146"/>
    <col min="15" max="15" width="11.42578125" style="146" customWidth="1"/>
    <col min="16" max="19" width="12" style="146" bestFit="1" customWidth="1"/>
    <col min="20" max="256" width="11.42578125" style="146"/>
    <col min="257" max="257" width="58.85546875" style="146" customWidth="1"/>
    <col min="258" max="258" width="23.140625" style="146" bestFit="1" customWidth="1"/>
    <col min="259" max="259" width="13.42578125" style="146" bestFit="1" customWidth="1"/>
    <col min="260" max="263" width="11.42578125" style="146"/>
    <col min="264" max="264" width="9.28515625" style="146" customWidth="1"/>
    <col min="265" max="265" width="10.5703125" style="146" customWidth="1"/>
    <col min="266" max="266" width="11.5703125" style="146" customWidth="1"/>
    <col min="267" max="267" width="13.5703125" style="146" customWidth="1"/>
    <col min="268" max="268" width="9.28515625" style="146" customWidth="1"/>
    <col min="269" max="269" width="11.7109375" style="146" customWidth="1"/>
    <col min="270" max="270" width="11.42578125" style="146"/>
    <col min="271" max="271" width="11.42578125" style="146" customWidth="1"/>
    <col min="272" max="275" width="0" style="146" hidden="1" customWidth="1"/>
    <col min="276" max="512" width="11.42578125" style="146"/>
    <col min="513" max="513" width="58.85546875" style="146" customWidth="1"/>
    <col min="514" max="514" width="23.140625" style="146" bestFit="1" customWidth="1"/>
    <col min="515" max="515" width="13.42578125" style="146" bestFit="1" customWidth="1"/>
    <col min="516" max="519" width="11.42578125" style="146"/>
    <col min="520" max="520" width="9.28515625" style="146" customWidth="1"/>
    <col min="521" max="521" width="10.5703125" style="146" customWidth="1"/>
    <col min="522" max="522" width="11.5703125" style="146" customWidth="1"/>
    <col min="523" max="523" width="13.5703125" style="146" customWidth="1"/>
    <col min="524" max="524" width="9.28515625" style="146" customWidth="1"/>
    <col min="525" max="525" width="11.7109375" style="146" customWidth="1"/>
    <col min="526" max="526" width="11.42578125" style="146"/>
    <col min="527" max="527" width="11.42578125" style="146" customWidth="1"/>
    <col min="528" max="531" width="0" style="146" hidden="1" customWidth="1"/>
    <col min="532" max="768" width="11.42578125" style="146"/>
    <col min="769" max="769" width="58.85546875" style="146" customWidth="1"/>
    <col min="770" max="770" width="23.140625" style="146" bestFit="1" customWidth="1"/>
    <col min="771" max="771" width="13.42578125" style="146" bestFit="1" customWidth="1"/>
    <col min="772" max="775" width="11.42578125" style="146"/>
    <col min="776" max="776" width="9.28515625" style="146" customWidth="1"/>
    <col min="777" max="777" width="10.5703125" style="146" customWidth="1"/>
    <col min="778" max="778" width="11.5703125" style="146" customWidth="1"/>
    <col min="779" max="779" width="13.5703125" style="146" customWidth="1"/>
    <col min="780" max="780" width="9.28515625" style="146" customWidth="1"/>
    <col min="781" max="781" width="11.7109375" style="146" customWidth="1"/>
    <col min="782" max="782" width="11.42578125" style="146"/>
    <col min="783" max="783" width="11.42578125" style="146" customWidth="1"/>
    <col min="784" max="787" width="0" style="146" hidden="1" customWidth="1"/>
    <col min="788" max="1024" width="11.42578125" style="146"/>
    <col min="1025" max="1025" width="58.85546875" style="146" customWidth="1"/>
    <col min="1026" max="1026" width="23.140625" style="146" bestFit="1" customWidth="1"/>
    <col min="1027" max="1027" width="13.42578125" style="146" bestFit="1" customWidth="1"/>
    <col min="1028" max="1031" width="11.42578125" style="146"/>
    <col min="1032" max="1032" width="9.28515625" style="146" customWidth="1"/>
    <col min="1033" max="1033" width="10.5703125" style="146" customWidth="1"/>
    <col min="1034" max="1034" width="11.5703125" style="146" customWidth="1"/>
    <col min="1035" max="1035" width="13.5703125" style="146" customWidth="1"/>
    <col min="1036" max="1036" width="9.28515625" style="146" customWidth="1"/>
    <col min="1037" max="1037" width="11.7109375" style="146" customWidth="1"/>
    <col min="1038" max="1038" width="11.42578125" style="146"/>
    <col min="1039" max="1039" width="11.42578125" style="146" customWidth="1"/>
    <col min="1040" max="1043" width="0" style="146" hidden="1" customWidth="1"/>
    <col min="1044" max="1280" width="11.42578125" style="146"/>
    <col min="1281" max="1281" width="58.85546875" style="146" customWidth="1"/>
    <col min="1282" max="1282" width="23.140625" style="146" bestFit="1" customWidth="1"/>
    <col min="1283" max="1283" width="13.42578125" style="146" bestFit="1" customWidth="1"/>
    <col min="1284" max="1287" width="11.42578125" style="146"/>
    <col min="1288" max="1288" width="9.28515625" style="146" customWidth="1"/>
    <col min="1289" max="1289" width="10.5703125" style="146" customWidth="1"/>
    <col min="1290" max="1290" width="11.5703125" style="146" customWidth="1"/>
    <col min="1291" max="1291" width="13.5703125" style="146" customWidth="1"/>
    <col min="1292" max="1292" width="9.28515625" style="146" customWidth="1"/>
    <col min="1293" max="1293" width="11.7109375" style="146" customWidth="1"/>
    <col min="1294" max="1294" width="11.42578125" style="146"/>
    <col min="1295" max="1295" width="11.42578125" style="146" customWidth="1"/>
    <col min="1296" max="1299" width="0" style="146" hidden="1" customWidth="1"/>
    <col min="1300" max="1536" width="11.42578125" style="146"/>
    <col min="1537" max="1537" width="58.85546875" style="146" customWidth="1"/>
    <col min="1538" max="1538" width="23.140625" style="146" bestFit="1" customWidth="1"/>
    <col min="1539" max="1539" width="13.42578125" style="146" bestFit="1" customWidth="1"/>
    <col min="1540" max="1543" width="11.42578125" style="146"/>
    <col min="1544" max="1544" width="9.28515625" style="146" customWidth="1"/>
    <col min="1545" max="1545" width="10.5703125" style="146" customWidth="1"/>
    <col min="1546" max="1546" width="11.5703125" style="146" customWidth="1"/>
    <col min="1547" max="1547" width="13.5703125" style="146" customWidth="1"/>
    <col min="1548" max="1548" width="9.28515625" style="146" customWidth="1"/>
    <col min="1549" max="1549" width="11.7109375" style="146" customWidth="1"/>
    <col min="1550" max="1550" width="11.42578125" style="146"/>
    <col min="1551" max="1551" width="11.42578125" style="146" customWidth="1"/>
    <col min="1552" max="1555" width="0" style="146" hidden="1" customWidth="1"/>
    <col min="1556" max="1792" width="11.42578125" style="146"/>
    <col min="1793" max="1793" width="58.85546875" style="146" customWidth="1"/>
    <col min="1794" max="1794" width="23.140625" style="146" bestFit="1" customWidth="1"/>
    <col min="1795" max="1795" width="13.42578125" style="146" bestFit="1" customWidth="1"/>
    <col min="1796" max="1799" width="11.42578125" style="146"/>
    <col min="1800" max="1800" width="9.28515625" style="146" customWidth="1"/>
    <col min="1801" max="1801" width="10.5703125" style="146" customWidth="1"/>
    <col min="1802" max="1802" width="11.5703125" style="146" customWidth="1"/>
    <col min="1803" max="1803" width="13.5703125" style="146" customWidth="1"/>
    <col min="1804" max="1804" width="9.28515625" style="146" customWidth="1"/>
    <col min="1805" max="1805" width="11.7109375" style="146" customWidth="1"/>
    <col min="1806" max="1806" width="11.42578125" style="146"/>
    <col min="1807" max="1807" width="11.42578125" style="146" customWidth="1"/>
    <col min="1808" max="1811" width="0" style="146" hidden="1" customWidth="1"/>
    <col min="1812" max="2048" width="11.42578125" style="146"/>
    <col min="2049" max="2049" width="58.85546875" style="146" customWidth="1"/>
    <col min="2050" max="2050" width="23.140625" style="146" bestFit="1" customWidth="1"/>
    <col min="2051" max="2051" width="13.42578125" style="146" bestFit="1" customWidth="1"/>
    <col min="2052" max="2055" width="11.42578125" style="146"/>
    <col min="2056" max="2056" width="9.28515625" style="146" customWidth="1"/>
    <col min="2057" max="2057" width="10.5703125" style="146" customWidth="1"/>
    <col min="2058" max="2058" width="11.5703125" style="146" customWidth="1"/>
    <col min="2059" max="2059" width="13.5703125" style="146" customWidth="1"/>
    <col min="2060" max="2060" width="9.28515625" style="146" customWidth="1"/>
    <col min="2061" max="2061" width="11.7109375" style="146" customWidth="1"/>
    <col min="2062" max="2062" width="11.42578125" style="146"/>
    <col min="2063" max="2063" width="11.42578125" style="146" customWidth="1"/>
    <col min="2064" max="2067" width="0" style="146" hidden="1" customWidth="1"/>
    <col min="2068" max="2304" width="11.42578125" style="146"/>
    <col min="2305" max="2305" width="58.85546875" style="146" customWidth="1"/>
    <col min="2306" max="2306" width="23.140625" style="146" bestFit="1" customWidth="1"/>
    <col min="2307" max="2307" width="13.42578125" style="146" bestFit="1" customWidth="1"/>
    <col min="2308" max="2311" width="11.42578125" style="146"/>
    <col min="2312" max="2312" width="9.28515625" style="146" customWidth="1"/>
    <col min="2313" max="2313" width="10.5703125" style="146" customWidth="1"/>
    <col min="2314" max="2314" width="11.5703125" style="146" customWidth="1"/>
    <col min="2315" max="2315" width="13.5703125" style="146" customWidth="1"/>
    <col min="2316" max="2316" width="9.28515625" style="146" customWidth="1"/>
    <col min="2317" max="2317" width="11.7109375" style="146" customWidth="1"/>
    <col min="2318" max="2318" width="11.42578125" style="146"/>
    <col min="2319" max="2319" width="11.42578125" style="146" customWidth="1"/>
    <col min="2320" max="2323" width="0" style="146" hidden="1" customWidth="1"/>
    <col min="2324" max="2560" width="11.42578125" style="146"/>
    <col min="2561" max="2561" width="58.85546875" style="146" customWidth="1"/>
    <col min="2562" max="2562" width="23.140625" style="146" bestFit="1" customWidth="1"/>
    <col min="2563" max="2563" width="13.42578125" style="146" bestFit="1" customWidth="1"/>
    <col min="2564" max="2567" width="11.42578125" style="146"/>
    <col min="2568" max="2568" width="9.28515625" style="146" customWidth="1"/>
    <col min="2569" max="2569" width="10.5703125" style="146" customWidth="1"/>
    <col min="2570" max="2570" width="11.5703125" style="146" customWidth="1"/>
    <col min="2571" max="2571" width="13.5703125" style="146" customWidth="1"/>
    <col min="2572" max="2572" width="9.28515625" style="146" customWidth="1"/>
    <col min="2573" max="2573" width="11.7109375" style="146" customWidth="1"/>
    <col min="2574" max="2574" width="11.42578125" style="146"/>
    <col min="2575" max="2575" width="11.42578125" style="146" customWidth="1"/>
    <col min="2576" max="2579" width="0" style="146" hidden="1" customWidth="1"/>
    <col min="2580" max="2816" width="11.42578125" style="146"/>
    <col min="2817" max="2817" width="58.85546875" style="146" customWidth="1"/>
    <col min="2818" max="2818" width="23.140625" style="146" bestFit="1" customWidth="1"/>
    <col min="2819" max="2819" width="13.42578125" style="146" bestFit="1" customWidth="1"/>
    <col min="2820" max="2823" width="11.42578125" style="146"/>
    <col min="2824" max="2824" width="9.28515625" style="146" customWidth="1"/>
    <col min="2825" max="2825" width="10.5703125" style="146" customWidth="1"/>
    <col min="2826" max="2826" width="11.5703125" style="146" customWidth="1"/>
    <col min="2827" max="2827" width="13.5703125" style="146" customWidth="1"/>
    <col min="2828" max="2828" width="9.28515625" style="146" customWidth="1"/>
    <col min="2829" max="2829" width="11.7109375" style="146" customWidth="1"/>
    <col min="2830" max="2830" width="11.42578125" style="146"/>
    <col min="2831" max="2831" width="11.42578125" style="146" customWidth="1"/>
    <col min="2832" max="2835" width="0" style="146" hidden="1" customWidth="1"/>
    <col min="2836" max="3072" width="11.42578125" style="146"/>
    <col min="3073" max="3073" width="58.85546875" style="146" customWidth="1"/>
    <col min="3074" max="3074" width="23.140625" style="146" bestFit="1" customWidth="1"/>
    <col min="3075" max="3075" width="13.42578125" style="146" bestFit="1" customWidth="1"/>
    <col min="3076" max="3079" width="11.42578125" style="146"/>
    <col min="3080" max="3080" width="9.28515625" style="146" customWidth="1"/>
    <col min="3081" max="3081" width="10.5703125" style="146" customWidth="1"/>
    <col min="3082" max="3082" width="11.5703125" style="146" customWidth="1"/>
    <col min="3083" max="3083" width="13.5703125" style="146" customWidth="1"/>
    <col min="3084" max="3084" width="9.28515625" style="146" customWidth="1"/>
    <col min="3085" max="3085" width="11.7109375" style="146" customWidth="1"/>
    <col min="3086" max="3086" width="11.42578125" style="146"/>
    <col min="3087" max="3087" width="11.42578125" style="146" customWidth="1"/>
    <col min="3088" max="3091" width="0" style="146" hidden="1" customWidth="1"/>
    <col min="3092" max="3328" width="11.42578125" style="146"/>
    <col min="3329" max="3329" width="58.85546875" style="146" customWidth="1"/>
    <col min="3330" max="3330" width="23.140625" style="146" bestFit="1" customWidth="1"/>
    <col min="3331" max="3331" width="13.42578125" style="146" bestFit="1" customWidth="1"/>
    <col min="3332" max="3335" width="11.42578125" style="146"/>
    <col min="3336" max="3336" width="9.28515625" style="146" customWidth="1"/>
    <col min="3337" max="3337" width="10.5703125" style="146" customWidth="1"/>
    <col min="3338" max="3338" width="11.5703125" style="146" customWidth="1"/>
    <col min="3339" max="3339" width="13.5703125" style="146" customWidth="1"/>
    <col min="3340" max="3340" width="9.28515625" style="146" customWidth="1"/>
    <col min="3341" max="3341" width="11.7109375" style="146" customWidth="1"/>
    <col min="3342" max="3342" width="11.42578125" style="146"/>
    <col min="3343" max="3343" width="11.42578125" style="146" customWidth="1"/>
    <col min="3344" max="3347" width="0" style="146" hidden="1" customWidth="1"/>
    <col min="3348" max="3584" width="11.42578125" style="146"/>
    <col min="3585" max="3585" width="58.85546875" style="146" customWidth="1"/>
    <col min="3586" max="3586" width="23.140625" style="146" bestFit="1" customWidth="1"/>
    <col min="3587" max="3587" width="13.42578125" style="146" bestFit="1" customWidth="1"/>
    <col min="3588" max="3591" width="11.42578125" style="146"/>
    <col min="3592" max="3592" width="9.28515625" style="146" customWidth="1"/>
    <col min="3593" max="3593" width="10.5703125" style="146" customWidth="1"/>
    <col min="3594" max="3594" width="11.5703125" style="146" customWidth="1"/>
    <col min="3595" max="3595" width="13.5703125" style="146" customWidth="1"/>
    <col min="3596" max="3596" width="9.28515625" style="146" customWidth="1"/>
    <col min="3597" max="3597" width="11.7109375" style="146" customWidth="1"/>
    <col min="3598" max="3598" width="11.42578125" style="146"/>
    <col min="3599" max="3599" width="11.42578125" style="146" customWidth="1"/>
    <col min="3600" max="3603" width="0" style="146" hidden="1" customWidth="1"/>
    <col min="3604" max="3840" width="11.42578125" style="146"/>
    <col min="3841" max="3841" width="58.85546875" style="146" customWidth="1"/>
    <col min="3842" max="3842" width="23.140625" style="146" bestFit="1" customWidth="1"/>
    <col min="3843" max="3843" width="13.42578125" style="146" bestFit="1" customWidth="1"/>
    <col min="3844" max="3847" width="11.42578125" style="146"/>
    <col min="3848" max="3848" width="9.28515625" style="146" customWidth="1"/>
    <col min="3849" max="3849" width="10.5703125" style="146" customWidth="1"/>
    <col min="3850" max="3850" width="11.5703125" style="146" customWidth="1"/>
    <col min="3851" max="3851" width="13.5703125" style="146" customWidth="1"/>
    <col min="3852" max="3852" width="9.28515625" style="146" customWidth="1"/>
    <col min="3853" max="3853" width="11.7109375" style="146" customWidth="1"/>
    <col min="3854" max="3854" width="11.42578125" style="146"/>
    <col min="3855" max="3855" width="11.42578125" style="146" customWidth="1"/>
    <col min="3856" max="3859" width="0" style="146" hidden="1" customWidth="1"/>
    <col min="3860" max="4096" width="11.42578125" style="146"/>
    <col min="4097" max="4097" width="58.85546875" style="146" customWidth="1"/>
    <col min="4098" max="4098" width="23.140625" style="146" bestFit="1" customWidth="1"/>
    <col min="4099" max="4099" width="13.42578125" style="146" bestFit="1" customWidth="1"/>
    <col min="4100" max="4103" width="11.42578125" style="146"/>
    <col min="4104" max="4104" width="9.28515625" style="146" customWidth="1"/>
    <col min="4105" max="4105" width="10.5703125" style="146" customWidth="1"/>
    <col min="4106" max="4106" width="11.5703125" style="146" customWidth="1"/>
    <col min="4107" max="4107" width="13.5703125" style="146" customWidth="1"/>
    <col min="4108" max="4108" width="9.28515625" style="146" customWidth="1"/>
    <col min="4109" max="4109" width="11.7109375" style="146" customWidth="1"/>
    <col min="4110" max="4110" width="11.42578125" style="146"/>
    <col min="4111" max="4111" width="11.42578125" style="146" customWidth="1"/>
    <col min="4112" max="4115" width="0" style="146" hidden="1" customWidth="1"/>
    <col min="4116" max="4352" width="11.42578125" style="146"/>
    <col min="4353" max="4353" width="58.85546875" style="146" customWidth="1"/>
    <col min="4354" max="4354" width="23.140625" style="146" bestFit="1" customWidth="1"/>
    <col min="4355" max="4355" width="13.42578125" style="146" bestFit="1" customWidth="1"/>
    <col min="4356" max="4359" width="11.42578125" style="146"/>
    <col min="4360" max="4360" width="9.28515625" style="146" customWidth="1"/>
    <col min="4361" max="4361" width="10.5703125" style="146" customWidth="1"/>
    <col min="4362" max="4362" width="11.5703125" style="146" customWidth="1"/>
    <col min="4363" max="4363" width="13.5703125" style="146" customWidth="1"/>
    <col min="4364" max="4364" width="9.28515625" style="146" customWidth="1"/>
    <col min="4365" max="4365" width="11.7109375" style="146" customWidth="1"/>
    <col min="4366" max="4366" width="11.42578125" style="146"/>
    <col min="4367" max="4367" width="11.42578125" style="146" customWidth="1"/>
    <col min="4368" max="4371" width="0" style="146" hidden="1" customWidth="1"/>
    <col min="4372" max="4608" width="11.42578125" style="146"/>
    <col min="4609" max="4609" width="58.85546875" style="146" customWidth="1"/>
    <col min="4610" max="4610" width="23.140625" style="146" bestFit="1" customWidth="1"/>
    <col min="4611" max="4611" width="13.42578125" style="146" bestFit="1" customWidth="1"/>
    <col min="4612" max="4615" width="11.42578125" style="146"/>
    <col min="4616" max="4616" width="9.28515625" style="146" customWidth="1"/>
    <col min="4617" max="4617" width="10.5703125" style="146" customWidth="1"/>
    <col min="4618" max="4618" width="11.5703125" style="146" customWidth="1"/>
    <col min="4619" max="4619" width="13.5703125" style="146" customWidth="1"/>
    <col min="4620" max="4620" width="9.28515625" style="146" customWidth="1"/>
    <col min="4621" max="4621" width="11.7109375" style="146" customWidth="1"/>
    <col min="4622" max="4622" width="11.42578125" style="146"/>
    <col min="4623" max="4623" width="11.42578125" style="146" customWidth="1"/>
    <col min="4624" max="4627" width="0" style="146" hidden="1" customWidth="1"/>
    <col min="4628" max="4864" width="11.42578125" style="146"/>
    <col min="4865" max="4865" width="58.85546875" style="146" customWidth="1"/>
    <col min="4866" max="4866" width="23.140625" style="146" bestFit="1" customWidth="1"/>
    <col min="4867" max="4867" width="13.42578125" style="146" bestFit="1" customWidth="1"/>
    <col min="4868" max="4871" width="11.42578125" style="146"/>
    <col min="4872" max="4872" width="9.28515625" style="146" customWidth="1"/>
    <col min="4873" max="4873" width="10.5703125" style="146" customWidth="1"/>
    <col min="4874" max="4874" width="11.5703125" style="146" customWidth="1"/>
    <col min="4875" max="4875" width="13.5703125" style="146" customWidth="1"/>
    <col min="4876" max="4876" width="9.28515625" style="146" customWidth="1"/>
    <col min="4877" max="4877" width="11.7109375" style="146" customWidth="1"/>
    <col min="4878" max="4878" width="11.42578125" style="146"/>
    <col min="4879" max="4879" width="11.42578125" style="146" customWidth="1"/>
    <col min="4880" max="4883" width="0" style="146" hidden="1" customWidth="1"/>
    <col min="4884" max="5120" width="11.42578125" style="146"/>
    <col min="5121" max="5121" width="58.85546875" style="146" customWidth="1"/>
    <col min="5122" max="5122" width="23.140625" style="146" bestFit="1" customWidth="1"/>
    <col min="5123" max="5123" width="13.42578125" style="146" bestFit="1" customWidth="1"/>
    <col min="5124" max="5127" width="11.42578125" style="146"/>
    <col min="5128" max="5128" width="9.28515625" style="146" customWidth="1"/>
    <col min="5129" max="5129" width="10.5703125" style="146" customWidth="1"/>
    <col min="5130" max="5130" width="11.5703125" style="146" customWidth="1"/>
    <col min="5131" max="5131" width="13.5703125" style="146" customWidth="1"/>
    <col min="5132" max="5132" width="9.28515625" style="146" customWidth="1"/>
    <col min="5133" max="5133" width="11.7109375" style="146" customWidth="1"/>
    <col min="5134" max="5134" width="11.42578125" style="146"/>
    <col min="5135" max="5135" width="11.42578125" style="146" customWidth="1"/>
    <col min="5136" max="5139" width="0" style="146" hidden="1" customWidth="1"/>
    <col min="5140" max="5376" width="11.42578125" style="146"/>
    <col min="5377" max="5377" width="58.85546875" style="146" customWidth="1"/>
    <col min="5378" max="5378" width="23.140625" style="146" bestFit="1" customWidth="1"/>
    <col min="5379" max="5379" width="13.42578125" style="146" bestFit="1" customWidth="1"/>
    <col min="5380" max="5383" width="11.42578125" style="146"/>
    <col min="5384" max="5384" width="9.28515625" style="146" customWidth="1"/>
    <col min="5385" max="5385" width="10.5703125" style="146" customWidth="1"/>
    <col min="5386" max="5386" width="11.5703125" style="146" customWidth="1"/>
    <col min="5387" max="5387" width="13.5703125" style="146" customWidth="1"/>
    <col min="5388" max="5388" width="9.28515625" style="146" customWidth="1"/>
    <col min="5389" max="5389" width="11.7109375" style="146" customWidth="1"/>
    <col min="5390" max="5390" width="11.42578125" style="146"/>
    <col min="5391" max="5391" width="11.42578125" style="146" customWidth="1"/>
    <col min="5392" max="5395" width="0" style="146" hidden="1" customWidth="1"/>
    <col min="5396" max="5632" width="11.42578125" style="146"/>
    <col min="5633" max="5633" width="58.85546875" style="146" customWidth="1"/>
    <col min="5634" max="5634" width="23.140625" style="146" bestFit="1" customWidth="1"/>
    <col min="5635" max="5635" width="13.42578125" style="146" bestFit="1" customWidth="1"/>
    <col min="5636" max="5639" width="11.42578125" style="146"/>
    <col min="5640" max="5640" width="9.28515625" style="146" customWidth="1"/>
    <col min="5641" max="5641" width="10.5703125" style="146" customWidth="1"/>
    <col min="5642" max="5642" width="11.5703125" style="146" customWidth="1"/>
    <col min="5643" max="5643" width="13.5703125" style="146" customWidth="1"/>
    <col min="5644" max="5644" width="9.28515625" style="146" customWidth="1"/>
    <col min="5645" max="5645" width="11.7109375" style="146" customWidth="1"/>
    <col min="5646" max="5646" width="11.42578125" style="146"/>
    <col min="5647" max="5647" width="11.42578125" style="146" customWidth="1"/>
    <col min="5648" max="5651" width="0" style="146" hidden="1" customWidth="1"/>
    <col min="5652" max="5888" width="11.42578125" style="146"/>
    <col min="5889" max="5889" width="58.85546875" style="146" customWidth="1"/>
    <col min="5890" max="5890" width="23.140625" style="146" bestFit="1" customWidth="1"/>
    <col min="5891" max="5891" width="13.42578125" style="146" bestFit="1" customWidth="1"/>
    <col min="5892" max="5895" width="11.42578125" style="146"/>
    <col min="5896" max="5896" width="9.28515625" style="146" customWidth="1"/>
    <col min="5897" max="5897" width="10.5703125" style="146" customWidth="1"/>
    <col min="5898" max="5898" width="11.5703125" style="146" customWidth="1"/>
    <col min="5899" max="5899" width="13.5703125" style="146" customWidth="1"/>
    <col min="5900" max="5900" width="9.28515625" style="146" customWidth="1"/>
    <col min="5901" max="5901" width="11.7109375" style="146" customWidth="1"/>
    <col min="5902" max="5902" width="11.42578125" style="146"/>
    <col min="5903" max="5903" width="11.42578125" style="146" customWidth="1"/>
    <col min="5904" max="5907" width="0" style="146" hidden="1" customWidth="1"/>
    <col min="5908" max="6144" width="11.42578125" style="146"/>
    <col min="6145" max="6145" width="58.85546875" style="146" customWidth="1"/>
    <col min="6146" max="6146" width="23.140625" style="146" bestFit="1" customWidth="1"/>
    <col min="6147" max="6147" width="13.42578125" style="146" bestFit="1" customWidth="1"/>
    <col min="6148" max="6151" width="11.42578125" style="146"/>
    <col min="6152" max="6152" width="9.28515625" style="146" customWidth="1"/>
    <col min="6153" max="6153" width="10.5703125" style="146" customWidth="1"/>
    <col min="6154" max="6154" width="11.5703125" style="146" customWidth="1"/>
    <col min="6155" max="6155" width="13.5703125" style="146" customWidth="1"/>
    <col min="6156" max="6156" width="9.28515625" style="146" customWidth="1"/>
    <col min="6157" max="6157" width="11.7109375" style="146" customWidth="1"/>
    <col min="6158" max="6158" width="11.42578125" style="146"/>
    <col min="6159" max="6159" width="11.42578125" style="146" customWidth="1"/>
    <col min="6160" max="6163" width="0" style="146" hidden="1" customWidth="1"/>
    <col min="6164" max="6400" width="11.42578125" style="146"/>
    <col min="6401" max="6401" width="58.85546875" style="146" customWidth="1"/>
    <col min="6402" max="6402" width="23.140625" style="146" bestFit="1" customWidth="1"/>
    <col min="6403" max="6403" width="13.42578125" style="146" bestFit="1" customWidth="1"/>
    <col min="6404" max="6407" width="11.42578125" style="146"/>
    <col min="6408" max="6408" width="9.28515625" style="146" customWidth="1"/>
    <col min="6409" max="6409" width="10.5703125" style="146" customWidth="1"/>
    <col min="6410" max="6410" width="11.5703125" style="146" customWidth="1"/>
    <col min="6411" max="6411" width="13.5703125" style="146" customWidth="1"/>
    <col min="6412" max="6412" width="9.28515625" style="146" customWidth="1"/>
    <col min="6413" max="6413" width="11.7109375" style="146" customWidth="1"/>
    <col min="6414" max="6414" width="11.42578125" style="146"/>
    <col min="6415" max="6415" width="11.42578125" style="146" customWidth="1"/>
    <col min="6416" max="6419" width="0" style="146" hidden="1" customWidth="1"/>
    <col min="6420" max="6656" width="11.42578125" style="146"/>
    <col min="6657" max="6657" width="58.85546875" style="146" customWidth="1"/>
    <col min="6658" max="6658" width="23.140625" style="146" bestFit="1" customWidth="1"/>
    <col min="6659" max="6659" width="13.42578125" style="146" bestFit="1" customWidth="1"/>
    <col min="6660" max="6663" width="11.42578125" style="146"/>
    <col min="6664" max="6664" width="9.28515625" style="146" customWidth="1"/>
    <col min="6665" max="6665" width="10.5703125" style="146" customWidth="1"/>
    <col min="6666" max="6666" width="11.5703125" style="146" customWidth="1"/>
    <col min="6667" max="6667" width="13.5703125" style="146" customWidth="1"/>
    <col min="6668" max="6668" width="9.28515625" style="146" customWidth="1"/>
    <col min="6669" max="6669" width="11.7109375" style="146" customWidth="1"/>
    <col min="6670" max="6670" width="11.42578125" style="146"/>
    <col min="6671" max="6671" width="11.42578125" style="146" customWidth="1"/>
    <col min="6672" max="6675" width="0" style="146" hidden="1" customWidth="1"/>
    <col min="6676" max="6912" width="11.42578125" style="146"/>
    <col min="6913" max="6913" width="58.85546875" style="146" customWidth="1"/>
    <col min="6914" max="6914" width="23.140625" style="146" bestFit="1" customWidth="1"/>
    <col min="6915" max="6915" width="13.42578125" style="146" bestFit="1" customWidth="1"/>
    <col min="6916" max="6919" width="11.42578125" style="146"/>
    <col min="6920" max="6920" width="9.28515625" style="146" customWidth="1"/>
    <col min="6921" max="6921" width="10.5703125" style="146" customWidth="1"/>
    <col min="6922" max="6922" width="11.5703125" style="146" customWidth="1"/>
    <col min="6923" max="6923" width="13.5703125" style="146" customWidth="1"/>
    <col min="6924" max="6924" width="9.28515625" style="146" customWidth="1"/>
    <col min="6925" max="6925" width="11.7109375" style="146" customWidth="1"/>
    <col min="6926" max="6926" width="11.42578125" style="146"/>
    <col min="6927" max="6927" width="11.42578125" style="146" customWidth="1"/>
    <col min="6928" max="6931" width="0" style="146" hidden="1" customWidth="1"/>
    <col min="6932" max="7168" width="11.42578125" style="146"/>
    <col min="7169" max="7169" width="58.85546875" style="146" customWidth="1"/>
    <col min="7170" max="7170" width="23.140625" style="146" bestFit="1" customWidth="1"/>
    <col min="7171" max="7171" width="13.42578125" style="146" bestFit="1" customWidth="1"/>
    <col min="7172" max="7175" width="11.42578125" style="146"/>
    <col min="7176" max="7176" width="9.28515625" style="146" customWidth="1"/>
    <col min="7177" max="7177" width="10.5703125" style="146" customWidth="1"/>
    <col min="7178" max="7178" width="11.5703125" style="146" customWidth="1"/>
    <col min="7179" max="7179" width="13.5703125" style="146" customWidth="1"/>
    <col min="7180" max="7180" width="9.28515625" style="146" customWidth="1"/>
    <col min="7181" max="7181" width="11.7109375" style="146" customWidth="1"/>
    <col min="7182" max="7182" width="11.42578125" style="146"/>
    <col min="7183" max="7183" width="11.42578125" style="146" customWidth="1"/>
    <col min="7184" max="7187" width="0" style="146" hidden="1" customWidth="1"/>
    <col min="7188" max="7424" width="11.42578125" style="146"/>
    <col min="7425" max="7425" width="58.85546875" style="146" customWidth="1"/>
    <col min="7426" max="7426" width="23.140625" style="146" bestFit="1" customWidth="1"/>
    <col min="7427" max="7427" width="13.42578125" style="146" bestFit="1" customWidth="1"/>
    <col min="7428" max="7431" width="11.42578125" style="146"/>
    <col min="7432" max="7432" width="9.28515625" style="146" customWidth="1"/>
    <col min="7433" max="7433" width="10.5703125" style="146" customWidth="1"/>
    <col min="7434" max="7434" width="11.5703125" style="146" customWidth="1"/>
    <col min="7435" max="7435" width="13.5703125" style="146" customWidth="1"/>
    <col min="7436" max="7436" width="9.28515625" style="146" customWidth="1"/>
    <col min="7437" max="7437" width="11.7109375" style="146" customWidth="1"/>
    <col min="7438" max="7438" width="11.42578125" style="146"/>
    <col min="7439" max="7439" width="11.42578125" style="146" customWidth="1"/>
    <col min="7440" max="7443" width="0" style="146" hidden="1" customWidth="1"/>
    <col min="7444" max="7680" width="11.42578125" style="146"/>
    <col min="7681" max="7681" width="58.85546875" style="146" customWidth="1"/>
    <col min="7682" max="7682" width="23.140625" style="146" bestFit="1" customWidth="1"/>
    <col min="7683" max="7683" width="13.42578125" style="146" bestFit="1" customWidth="1"/>
    <col min="7684" max="7687" width="11.42578125" style="146"/>
    <col min="7688" max="7688" width="9.28515625" style="146" customWidth="1"/>
    <col min="7689" max="7689" width="10.5703125" style="146" customWidth="1"/>
    <col min="7690" max="7690" width="11.5703125" style="146" customWidth="1"/>
    <col min="7691" max="7691" width="13.5703125" style="146" customWidth="1"/>
    <col min="7692" max="7692" width="9.28515625" style="146" customWidth="1"/>
    <col min="7693" max="7693" width="11.7109375" style="146" customWidth="1"/>
    <col min="7694" max="7694" width="11.42578125" style="146"/>
    <col min="7695" max="7695" width="11.42578125" style="146" customWidth="1"/>
    <col min="7696" max="7699" width="0" style="146" hidden="1" customWidth="1"/>
    <col min="7700" max="7936" width="11.42578125" style="146"/>
    <col min="7937" max="7937" width="58.85546875" style="146" customWidth="1"/>
    <col min="7938" max="7938" width="23.140625" style="146" bestFit="1" customWidth="1"/>
    <col min="7939" max="7939" width="13.42578125" style="146" bestFit="1" customWidth="1"/>
    <col min="7940" max="7943" width="11.42578125" style="146"/>
    <col min="7944" max="7944" width="9.28515625" style="146" customWidth="1"/>
    <col min="7945" max="7945" width="10.5703125" style="146" customWidth="1"/>
    <col min="7946" max="7946" width="11.5703125" style="146" customWidth="1"/>
    <col min="7947" max="7947" width="13.5703125" style="146" customWidth="1"/>
    <col min="7948" max="7948" width="9.28515625" style="146" customWidth="1"/>
    <col min="7949" max="7949" width="11.7109375" style="146" customWidth="1"/>
    <col min="7950" max="7950" width="11.42578125" style="146"/>
    <col min="7951" max="7951" width="11.42578125" style="146" customWidth="1"/>
    <col min="7952" max="7955" width="0" style="146" hidden="1" customWidth="1"/>
    <col min="7956" max="8192" width="11.42578125" style="146"/>
    <col min="8193" max="8193" width="58.85546875" style="146" customWidth="1"/>
    <col min="8194" max="8194" width="23.140625" style="146" bestFit="1" customWidth="1"/>
    <col min="8195" max="8195" width="13.42578125" style="146" bestFit="1" customWidth="1"/>
    <col min="8196" max="8199" width="11.42578125" style="146"/>
    <col min="8200" max="8200" width="9.28515625" style="146" customWidth="1"/>
    <col min="8201" max="8201" width="10.5703125" style="146" customWidth="1"/>
    <col min="8202" max="8202" width="11.5703125" style="146" customWidth="1"/>
    <col min="8203" max="8203" width="13.5703125" style="146" customWidth="1"/>
    <col min="8204" max="8204" width="9.28515625" style="146" customWidth="1"/>
    <col min="8205" max="8205" width="11.7109375" style="146" customWidth="1"/>
    <col min="8206" max="8206" width="11.42578125" style="146"/>
    <col min="8207" max="8207" width="11.42578125" style="146" customWidth="1"/>
    <col min="8208" max="8211" width="0" style="146" hidden="1" customWidth="1"/>
    <col min="8212" max="8448" width="11.42578125" style="146"/>
    <col min="8449" max="8449" width="58.85546875" style="146" customWidth="1"/>
    <col min="8450" max="8450" width="23.140625" style="146" bestFit="1" customWidth="1"/>
    <col min="8451" max="8451" width="13.42578125" style="146" bestFit="1" customWidth="1"/>
    <col min="8452" max="8455" width="11.42578125" style="146"/>
    <col min="8456" max="8456" width="9.28515625" style="146" customWidth="1"/>
    <col min="8457" max="8457" width="10.5703125" style="146" customWidth="1"/>
    <col min="8458" max="8458" width="11.5703125" style="146" customWidth="1"/>
    <col min="8459" max="8459" width="13.5703125" style="146" customWidth="1"/>
    <col min="8460" max="8460" width="9.28515625" style="146" customWidth="1"/>
    <col min="8461" max="8461" width="11.7109375" style="146" customWidth="1"/>
    <col min="8462" max="8462" width="11.42578125" style="146"/>
    <col min="8463" max="8463" width="11.42578125" style="146" customWidth="1"/>
    <col min="8464" max="8467" width="0" style="146" hidden="1" customWidth="1"/>
    <col min="8468" max="8704" width="11.42578125" style="146"/>
    <col min="8705" max="8705" width="58.85546875" style="146" customWidth="1"/>
    <col min="8706" max="8706" width="23.140625" style="146" bestFit="1" customWidth="1"/>
    <col min="8707" max="8707" width="13.42578125" style="146" bestFit="1" customWidth="1"/>
    <col min="8708" max="8711" width="11.42578125" style="146"/>
    <col min="8712" max="8712" width="9.28515625" style="146" customWidth="1"/>
    <col min="8713" max="8713" width="10.5703125" style="146" customWidth="1"/>
    <col min="8714" max="8714" width="11.5703125" style="146" customWidth="1"/>
    <col min="8715" max="8715" width="13.5703125" style="146" customWidth="1"/>
    <col min="8716" max="8716" width="9.28515625" style="146" customWidth="1"/>
    <col min="8717" max="8717" width="11.7109375" style="146" customWidth="1"/>
    <col min="8718" max="8718" width="11.42578125" style="146"/>
    <col min="8719" max="8719" width="11.42578125" style="146" customWidth="1"/>
    <col min="8720" max="8723" width="0" style="146" hidden="1" customWidth="1"/>
    <col min="8724" max="8960" width="11.42578125" style="146"/>
    <col min="8961" max="8961" width="58.85546875" style="146" customWidth="1"/>
    <col min="8962" max="8962" width="23.140625" style="146" bestFit="1" customWidth="1"/>
    <col min="8963" max="8963" width="13.42578125" style="146" bestFit="1" customWidth="1"/>
    <col min="8964" max="8967" width="11.42578125" style="146"/>
    <col min="8968" max="8968" width="9.28515625" style="146" customWidth="1"/>
    <col min="8969" max="8969" width="10.5703125" style="146" customWidth="1"/>
    <col min="8970" max="8970" width="11.5703125" style="146" customWidth="1"/>
    <col min="8971" max="8971" width="13.5703125" style="146" customWidth="1"/>
    <col min="8972" max="8972" width="9.28515625" style="146" customWidth="1"/>
    <col min="8973" max="8973" width="11.7109375" style="146" customWidth="1"/>
    <col min="8974" max="8974" width="11.42578125" style="146"/>
    <col min="8975" max="8975" width="11.42578125" style="146" customWidth="1"/>
    <col min="8976" max="8979" width="0" style="146" hidden="1" customWidth="1"/>
    <col min="8980" max="9216" width="11.42578125" style="146"/>
    <col min="9217" max="9217" width="58.85546875" style="146" customWidth="1"/>
    <col min="9218" max="9218" width="23.140625" style="146" bestFit="1" customWidth="1"/>
    <col min="9219" max="9219" width="13.42578125" style="146" bestFit="1" customWidth="1"/>
    <col min="9220" max="9223" width="11.42578125" style="146"/>
    <col min="9224" max="9224" width="9.28515625" style="146" customWidth="1"/>
    <col min="9225" max="9225" width="10.5703125" style="146" customWidth="1"/>
    <col min="9226" max="9226" width="11.5703125" style="146" customWidth="1"/>
    <col min="9227" max="9227" width="13.5703125" style="146" customWidth="1"/>
    <col min="9228" max="9228" width="9.28515625" style="146" customWidth="1"/>
    <col min="9229" max="9229" width="11.7109375" style="146" customWidth="1"/>
    <col min="9230" max="9230" width="11.42578125" style="146"/>
    <col min="9231" max="9231" width="11.42578125" style="146" customWidth="1"/>
    <col min="9232" max="9235" width="0" style="146" hidden="1" customWidth="1"/>
    <col min="9236" max="9472" width="11.42578125" style="146"/>
    <col min="9473" max="9473" width="58.85546875" style="146" customWidth="1"/>
    <col min="9474" max="9474" width="23.140625" style="146" bestFit="1" customWidth="1"/>
    <col min="9475" max="9475" width="13.42578125" style="146" bestFit="1" customWidth="1"/>
    <col min="9476" max="9479" width="11.42578125" style="146"/>
    <col min="9480" max="9480" width="9.28515625" style="146" customWidth="1"/>
    <col min="9481" max="9481" width="10.5703125" style="146" customWidth="1"/>
    <col min="9482" max="9482" width="11.5703125" style="146" customWidth="1"/>
    <col min="9483" max="9483" width="13.5703125" style="146" customWidth="1"/>
    <col min="9484" max="9484" width="9.28515625" style="146" customWidth="1"/>
    <col min="9485" max="9485" width="11.7109375" style="146" customWidth="1"/>
    <col min="9486" max="9486" width="11.42578125" style="146"/>
    <col min="9487" max="9487" width="11.42578125" style="146" customWidth="1"/>
    <col min="9488" max="9491" width="0" style="146" hidden="1" customWidth="1"/>
    <col min="9492" max="9728" width="11.42578125" style="146"/>
    <col min="9729" max="9729" width="58.85546875" style="146" customWidth="1"/>
    <col min="9730" max="9730" width="23.140625" style="146" bestFit="1" customWidth="1"/>
    <col min="9731" max="9731" width="13.42578125" style="146" bestFit="1" customWidth="1"/>
    <col min="9732" max="9735" width="11.42578125" style="146"/>
    <col min="9736" max="9736" width="9.28515625" style="146" customWidth="1"/>
    <col min="9737" max="9737" width="10.5703125" style="146" customWidth="1"/>
    <col min="9738" max="9738" width="11.5703125" style="146" customWidth="1"/>
    <col min="9739" max="9739" width="13.5703125" style="146" customWidth="1"/>
    <col min="9740" max="9740" width="9.28515625" style="146" customWidth="1"/>
    <col min="9741" max="9741" width="11.7109375" style="146" customWidth="1"/>
    <col min="9742" max="9742" width="11.42578125" style="146"/>
    <col min="9743" max="9743" width="11.42578125" style="146" customWidth="1"/>
    <col min="9744" max="9747" width="0" style="146" hidden="1" customWidth="1"/>
    <col min="9748" max="9984" width="11.42578125" style="146"/>
    <col min="9985" max="9985" width="58.85546875" style="146" customWidth="1"/>
    <col min="9986" max="9986" width="23.140625" style="146" bestFit="1" customWidth="1"/>
    <col min="9987" max="9987" width="13.42578125" style="146" bestFit="1" customWidth="1"/>
    <col min="9988" max="9991" width="11.42578125" style="146"/>
    <col min="9992" max="9992" width="9.28515625" style="146" customWidth="1"/>
    <col min="9993" max="9993" width="10.5703125" style="146" customWidth="1"/>
    <col min="9994" max="9994" width="11.5703125" style="146" customWidth="1"/>
    <col min="9995" max="9995" width="13.5703125" style="146" customWidth="1"/>
    <col min="9996" max="9996" width="9.28515625" style="146" customWidth="1"/>
    <col min="9997" max="9997" width="11.7109375" style="146" customWidth="1"/>
    <col min="9998" max="9998" width="11.42578125" style="146"/>
    <col min="9999" max="9999" width="11.42578125" style="146" customWidth="1"/>
    <col min="10000" max="10003" width="0" style="146" hidden="1" customWidth="1"/>
    <col min="10004" max="10240" width="11.42578125" style="146"/>
    <col min="10241" max="10241" width="58.85546875" style="146" customWidth="1"/>
    <col min="10242" max="10242" width="23.140625" style="146" bestFit="1" customWidth="1"/>
    <col min="10243" max="10243" width="13.42578125" style="146" bestFit="1" customWidth="1"/>
    <col min="10244" max="10247" width="11.42578125" style="146"/>
    <col min="10248" max="10248" width="9.28515625" style="146" customWidth="1"/>
    <col min="10249" max="10249" width="10.5703125" style="146" customWidth="1"/>
    <col min="10250" max="10250" width="11.5703125" style="146" customWidth="1"/>
    <col min="10251" max="10251" width="13.5703125" style="146" customWidth="1"/>
    <col min="10252" max="10252" width="9.28515625" style="146" customWidth="1"/>
    <col min="10253" max="10253" width="11.7109375" style="146" customWidth="1"/>
    <col min="10254" max="10254" width="11.42578125" style="146"/>
    <col min="10255" max="10255" width="11.42578125" style="146" customWidth="1"/>
    <col min="10256" max="10259" width="0" style="146" hidden="1" customWidth="1"/>
    <col min="10260" max="10496" width="11.42578125" style="146"/>
    <col min="10497" max="10497" width="58.85546875" style="146" customWidth="1"/>
    <col min="10498" max="10498" width="23.140625" style="146" bestFit="1" customWidth="1"/>
    <col min="10499" max="10499" width="13.42578125" style="146" bestFit="1" customWidth="1"/>
    <col min="10500" max="10503" width="11.42578125" style="146"/>
    <col min="10504" max="10504" width="9.28515625" style="146" customWidth="1"/>
    <col min="10505" max="10505" width="10.5703125" style="146" customWidth="1"/>
    <col min="10506" max="10506" width="11.5703125" style="146" customWidth="1"/>
    <col min="10507" max="10507" width="13.5703125" style="146" customWidth="1"/>
    <col min="10508" max="10508" width="9.28515625" style="146" customWidth="1"/>
    <col min="10509" max="10509" width="11.7109375" style="146" customWidth="1"/>
    <col min="10510" max="10510" width="11.42578125" style="146"/>
    <col min="10511" max="10511" width="11.42578125" style="146" customWidth="1"/>
    <col min="10512" max="10515" width="0" style="146" hidden="1" customWidth="1"/>
    <col min="10516" max="10752" width="11.42578125" style="146"/>
    <col min="10753" max="10753" width="58.85546875" style="146" customWidth="1"/>
    <col min="10754" max="10754" width="23.140625" style="146" bestFit="1" customWidth="1"/>
    <col min="10755" max="10755" width="13.42578125" style="146" bestFit="1" customWidth="1"/>
    <col min="10756" max="10759" width="11.42578125" style="146"/>
    <col min="10760" max="10760" width="9.28515625" style="146" customWidth="1"/>
    <col min="10761" max="10761" width="10.5703125" style="146" customWidth="1"/>
    <col min="10762" max="10762" width="11.5703125" style="146" customWidth="1"/>
    <col min="10763" max="10763" width="13.5703125" style="146" customWidth="1"/>
    <col min="10764" max="10764" width="9.28515625" style="146" customWidth="1"/>
    <col min="10765" max="10765" width="11.7109375" style="146" customWidth="1"/>
    <col min="10766" max="10766" width="11.42578125" style="146"/>
    <col min="10767" max="10767" width="11.42578125" style="146" customWidth="1"/>
    <col min="10768" max="10771" width="0" style="146" hidden="1" customWidth="1"/>
    <col min="10772" max="11008" width="11.42578125" style="146"/>
    <col min="11009" max="11009" width="58.85546875" style="146" customWidth="1"/>
    <col min="11010" max="11010" width="23.140625" style="146" bestFit="1" customWidth="1"/>
    <col min="11011" max="11011" width="13.42578125" style="146" bestFit="1" customWidth="1"/>
    <col min="11012" max="11015" width="11.42578125" style="146"/>
    <col min="11016" max="11016" width="9.28515625" style="146" customWidth="1"/>
    <col min="11017" max="11017" width="10.5703125" style="146" customWidth="1"/>
    <col min="11018" max="11018" width="11.5703125" style="146" customWidth="1"/>
    <col min="11019" max="11019" width="13.5703125" style="146" customWidth="1"/>
    <col min="11020" max="11020" width="9.28515625" style="146" customWidth="1"/>
    <col min="11021" max="11021" width="11.7109375" style="146" customWidth="1"/>
    <col min="11022" max="11022" width="11.42578125" style="146"/>
    <col min="11023" max="11023" width="11.42578125" style="146" customWidth="1"/>
    <col min="11024" max="11027" width="0" style="146" hidden="1" customWidth="1"/>
    <col min="11028" max="11264" width="11.42578125" style="146"/>
    <col min="11265" max="11265" width="58.85546875" style="146" customWidth="1"/>
    <col min="11266" max="11266" width="23.140625" style="146" bestFit="1" customWidth="1"/>
    <col min="11267" max="11267" width="13.42578125" style="146" bestFit="1" customWidth="1"/>
    <col min="11268" max="11271" width="11.42578125" style="146"/>
    <col min="11272" max="11272" width="9.28515625" style="146" customWidth="1"/>
    <col min="11273" max="11273" width="10.5703125" style="146" customWidth="1"/>
    <col min="11274" max="11274" width="11.5703125" style="146" customWidth="1"/>
    <col min="11275" max="11275" width="13.5703125" style="146" customWidth="1"/>
    <col min="11276" max="11276" width="9.28515625" style="146" customWidth="1"/>
    <col min="11277" max="11277" width="11.7109375" style="146" customWidth="1"/>
    <col min="11278" max="11278" width="11.42578125" style="146"/>
    <col min="11279" max="11279" width="11.42578125" style="146" customWidth="1"/>
    <col min="11280" max="11283" width="0" style="146" hidden="1" customWidth="1"/>
    <col min="11284" max="11520" width="11.42578125" style="146"/>
    <col min="11521" max="11521" width="58.85546875" style="146" customWidth="1"/>
    <col min="11522" max="11522" width="23.140625" style="146" bestFit="1" customWidth="1"/>
    <col min="11523" max="11523" width="13.42578125" style="146" bestFit="1" customWidth="1"/>
    <col min="11524" max="11527" width="11.42578125" style="146"/>
    <col min="11528" max="11528" width="9.28515625" style="146" customWidth="1"/>
    <col min="11529" max="11529" width="10.5703125" style="146" customWidth="1"/>
    <col min="11530" max="11530" width="11.5703125" style="146" customWidth="1"/>
    <col min="11531" max="11531" width="13.5703125" style="146" customWidth="1"/>
    <col min="11532" max="11532" width="9.28515625" style="146" customWidth="1"/>
    <col min="11533" max="11533" width="11.7109375" style="146" customWidth="1"/>
    <col min="11534" max="11534" width="11.42578125" style="146"/>
    <col min="11535" max="11535" width="11.42578125" style="146" customWidth="1"/>
    <col min="11536" max="11539" width="0" style="146" hidden="1" customWidth="1"/>
    <col min="11540" max="11776" width="11.42578125" style="146"/>
    <col min="11777" max="11777" width="58.85546875" style="146" customWidth="1"/>
    <col min="11778" max="11778" width="23.140625" style="146" bestFit="1" customWidth="1"/>
    <col min="11779" max="11779" width="13.42578125" style="146" bestFit="1" customWidth="1"/>
    <col min="11780" max="11783" width="11.42578125" style="146"/>
    <col min="11784" max="11784" width="9.28515625" style="146" customWidth="1"/>
    <col min="11785" max="11785" width="10.5703125" style="146" customWidth="1"/>
    <col min="11786" max="11786" width="11.5703125" style="146" customWidth="1"/>
    <col min="11787" max="11787" width="13.5703125" style="146" customWidth="1"/>
    <col min="11788" max="11788" width="9.28515625" style="146" customWidth="1"/>
    <col min="11789" max="11789" width="11.7109375" style="146" customWidth="1"/>
    <col min="11790" max="11790" width="11.42578125" style="146"/>
    <col min="11791" max="11791" width="11.42578125" style="146" customWidth="1"/>
    <col min="11792" max="11795" width="0" style="146" hidden="1" customWidth="1"/>
    <col min="11796" max="12032" width="11.42578125" style="146"/>
    <col min="12033" max="12033" width="58.85546875" style="146" customWidth="1"/>
    <col min="12034" max="12034" width="23.140625" style="146" bestFit="1" customWidth="1"/>
    <col min="12035" max="12035" width="13.42578125" style="146" bestFit="1" customWidth="1"/>
    <col min="12036" max="12039" width="11.42578125" style="146"/>
    <col min="12040" max="12040" width="9.28515625" style="146" customWidth="1"/>
    <col min="12041" max="12041" width="10.5703125" style="146" customWidth="1"/>
    <col min="12042" max="12042" width="11.5703125" style="146" customWidth="1"/>
    <col min="12043" max="12043" width="13.5703125" style="146" customWidth="1"/>
    <col min="12044" max="12044" width="9.28515625" style="146" customWidth="1"/>
    <col min="12045" max="12045" width="11.7109375" style="146" customWidth="1"/>
    <col min="12046" max="12046" width="11.42578125" style="146"/>
    <col min="12047" max="12047" width="11.42578125" style="146" customWidth="1"/>
    <col min="12048" max="12051" width="0" style="146" hidden="1" customWidth="1"/>
    <col min="12052" max="12288" width="11.42578125" style="146"/>
    <col min="12289" max="12289" width="58.85546875" style="146" customWidth="1"/>
    <col min="12290" max="12290" width="23.140625" style="146" bestFit="1" customWidth="1"/>
    <col min="12291" max="12291" width="13.42578125" style="146" bestFit="1" customWidth="1"/>
    <col min="12292" max="12295" width="11.42578125" style="146"/>
    <col min="12296" max="12296" width="9.28515625" style="146" customWidth="1"/>
    <col min="12297" max="12297" width="10.5703125" style="146" customWidth="1"/>
    <col min="12298" max="12298" width="11.5703125" style="146" customWidth="1"/>
    <col min="12299" max="12299" width="13.5703125" style="146" customWidth="1"/>
    <col min="12300" max="12300" width="9.28515625" style="146" customWidth="1"/>
    <col min="12301" max="12301" width="11.7109375" style="146" customWidth="1"/>
    <col min="12302" max="12302" width="11.42578125" style="146"/>
    <col min="12303" max="12303" width="11.42578125" style="146" customWidth="1"/>
    <col min="12304" max="12307" width="0" style="146" hidden="1" customWidth="1"/>
    <col min="12308" max="12544" width="11.42578125" style="146"/>
    <col min="12545" max="12545" width="58.85546875" style="146" customWidth="1"/>
    <col min="12546" max="12546" width="23.140625" style="146" bestFit="1" customWidth="1"/>
    <col min="12547" max="12547" width="13.42578125" style="146" bestFit="1" customWidth="1"/>
    <col min="12548" max="12551" width="11.42578125" style="146"/>
    <col min="12552" max="12552" width="9.28515625" style="146" customWidth="1"/>
    <col min="12553" max="12553" width="10.5703125" style="146" customWidth="1"/>
    <col min="12554" max="12554" width="11.5703125" style="146" customWidth="1"/>
    <col min="12555" max="12555" width="13.5703125" style="146" customWidth="1"/>
    <col min="12556" max="12556" width="9.28515625" style="146" customWidth="1"/>
    <col min="12557" max="12557" width="11.7109375" style="146" customWidth="1"/>
    <col min="12558" max="12558" width="11.42578125" style="146"/>
    <col min="12559" max="12559" width="11.42578125" style="146" customWidth="1"/>
    <col min="12560" max="12563" width="0" style="146" hidden="1" customWidth="1"/>
    <col min="12564" max="12800" width="11.42578125" style="146"/>
    <col min="12801" max="12801" width="58.85546875" style="146" customWidth="1"/>
    <col min="12802" max="12802" width="23.140625" style="146" bestFit="1" customWidth="1"/>
    <col min="12803" max="12803" width="13.42578125" style="146" bestFit="1" customWidth="1"/>
    <col min="12804" max="12807" width="11.42578125" style="146"/>
    <col min="12808" max="12808" width="9.28515625" style="146" customWidth="1"/>
    <col min="12809" max="12809" width="10.5703125" style="146" customWidth="1"/>
    <col min="12810" max="12810" width="11.5703125" style="146" customWidth="1"/>
    <col min="12811" max="12811" width="13.5703125" style="146" customWidth="1"/>
    <col min="12812" max="12812" width="9.28515625" style="146" customWidth="1"/>
    <col min="12813" max="12813" width="11.7109375" style="146" customWidth="1"/>
    <col min="12814" max="12814" width="11.42578125" style="146"/>
    <col min="12815" max="12815" width="11.42578125" style="146" customWidth="1"/>
    <col min="12816" max="12819" width="0" style="146" hidden="1" customWidth="1"/>
    <col min="12820" max="13056" width="11.42578125" style="146"/>
    <col min="13057" max="13057" width="58.85546875" style="146" customWidth="1"/>
    <col min="13058" max="13058" width="23.140625" style="146" bestFit="1" customWidth="1"/>
    <col min="13059" max="13059" width="13.42578125" style="146" bestFit="1" customWidth="1"/>
    <col min="13060" max="13063" width="11.42578125" style="146"/>
    <col min="13064" max="13064" width="9.28515625" style="146" customWidth="1"/>
    <col min="13065" max="13065" width="10.5703125" style="146" customWidth="1"/>
    <col min="13066" max="13066" width="11.5703125" style="146" customWidth="1"/>
    <col min="13067" max="13067" width="13.5703125" style="146" customWidth="1"/>
    <col min="13068" max="13068" width="9.28515625" style="146" customWidth="1"/>
    <col min="13069" max="13069" width="11.7109375" style="146" customWidth="1"/>
    <col min="13070" max="13070" width="11.42578125" style="146"/>
    <col min="13071" max="13071" width="11.42578125" style="146" customWidth="1"/>
    <col min="13072" max="13075" width="0" style="146" hidden="1" customWidth="1"/>
    <col min="13076" max="13312" width="11.42578125" style="146"/>
    <col min="13313" max="13313" width="58.85546875" style="146" customWidth="1"/>
    <col min="13314" max="13314" width="23.140625" style="146" bestFit="1" customWidth="1"/>
    <col min="13315" max="13315" width="13.42578125" style="146" bestFit="1" customWidth="1"/>
    <col min="13316" max="13319" width="11.42578125" style="146"/>
    <col min="13320" max="13320" width="9.28515625" style="146" customWidth="1"/>
    <col min="13321" max="13321" width="10.5703125" style="146" customWidth="1"/>
    <col min="13322" max="13322" width="11.5703125" style="146" customWidth="1"/>
    <col min="13323" max="13323" width="13.5703125" style="146" customWidth="1"/>
    <col min="13324" max="13324" width="9.28515625" style="146" customWidth="1"/>
    <col min="13325" max="13325" width="11.7109375" style="146" customWidth="1"/>
    <col min="13326" max="13326" width="11.42578125" style="146"/>
    <col min="13327" max="13327" width="11.42578125" style="146" customWidth="1"/>
    <col min="13328" max="13331" width="0" style="146" hidden="1" customWidth="1"/>
    <col min="13332" max="13568" width="11.42578125" style="146"/>
    <col min="13569" max="13569" width="58.85546875" style="146" customWidth="1"/>
    <col min="13570" max="13570" width="23.140625" style="146" bestFit="1" customWidth="1"/>
    <col min="13571" max="13571" width="13.42578125" style="146" bestFit="1" customWidth="1"/>
    <col min="13572" max="13575" width="11.42578125" style="146"/>
    <col min="13576" max="13576" width="9.28515625" style="146" customWidth="1"/>
    <col min="13577" max="13577" width="10.5703125" style="146" customWidth="1"/>
    <col min="13578" max="13578" width="11.5703125" style="146" customWidth="1"/>
    <col min="13579" max="13579" width="13.5703125" style="146" customWidth="1"/>
    <col min="13580" max="13580" width="9.28515625" style="146" customWidth="1"/>
    <col min="13581" max="13581" width="11.7109375" style="146" customWidth="1"/>
    <col min="13582" max="13582" width="11.42578125" style="146"/>
    <col min="13583" max="13583" width="11.42578125" style="146" customWidth="1"/>
    <col min="13584" max="13587" width="0" style="146" hidden="1" customWidth="1"/>
    <col min="13588" max="13824" width="11.42578125" style="146"/>
    <col min="13825" max="13825" width="58.85546875" style="146" customWidth="1"/>
    <col min="13826" max="13826" width="23.140625" style="146" bestFit="1" customWidth="1"/>
    <col min="13827" max="13827" width="13.42578125" style="146" bestFit="1" customWidth="1"/>
    <col min="13828" max="13831" width="11.42578125" style="146"/>
    <col min="13832" max="13832" width="9.28515625" style="146" customWidth="1"/>
    <col min="13833" max="13833" width="10.5703125" style="146" customWidth="1"/>
    <col min="13834" max="13834" width="11.5703125" style="146" customWidth="1"/>
    <col min="13835" max="13835" width="13.5703125" style="146" customWidth="1"/>
    <col min="13836" max="13836" width="9.28515625" style="146" customWidth="1"/>
    <col min="13837" max="13837" width="11.7109375" style="146" customWidth="1"/>
    <col min="13838" max="13838" width="11.42578125" style="146"/>
    <col min="13839" max="13839" width="11.42578125" style="146" customWidth="1"/>
    <col min="13840" max="13843" width="0" style="146" hidden="1" customWidth="1"/>
    <col min="13844" max="14080" width="11.42578125" style="146"/>
    <col min="14081" max="14081" width="58.85546875" style="146" customWidth="1"/>
    <col min="14082" max="14082" width="23.140625" style="146" bestFit="1" customWidth="1"/>
    <col min="14083" max="14083" width="13.42578125" style="146" bestFit="1" customWidth="1"/>
    <col min="14084" max="14087" width="11.42578125" style="146"/>
    <col min="14088" max="14088" width="9.28515625" style="146" customWidth="1"/>
    <col min="14089" max="14089" width="10.5703125" style="146" customWidth="1"/>
    <col min="14090" max="14090" width="11.5703125" style="146" customWidth="1"/>
    <col min="14091" max="14091" width="13.5703125" style="146" customWidth="1"/>
    <col min="14092" max="14092" width="9.28515625" style="146" customWidth="1"/>
    <col min="14093" max="14093" width="11.7109375" style="146" customWidth="1"/>
    <col min="14094" max="14094" width="11.42578125" style="146"/>
    <col min="14095" max="14095" width="11.42578125" style="146" customWidth="1"/>
    <col min="14096" max="14099" width="0" style="146" hidden="1" customWidth="1"/>
    <col min="14100" max="14336" width="11.42578125" style="146"/>
    <col min="14337" max="14337" width="58.85546875" style="146" customWidth="1"/>
    <col min="14338" max="14338" width="23.140625" style="146" bestFit="1" customWidth="1"/>
    <col min="14339" max="14339" width="13.42578125" style="146" bestFit="1" customWidth="1"/>
    <col min="14340" max="14343" width="11.42578125" style="146"/>
    <col min="14344" max="14344" width="9.28515625" style="146" customWidth="1"/>
    <col min="14345" max="14345" width="10.5703125" style="146" customWidth="1"/>
    <col min="14346" max="14346" width="11.5703125" style="146" customWidth="1"/>
    <col min="14347" max="14347" width="13.5703125" style="146" customWidth="1"/>
    <col min="14348" max="14348" width="9.28515625" style="146" customWidth="1"/>
    <col min="14349" max="14349" width="11.7109375" style="146" customWidth="1"/>
    <col min="14350" max="14350" width="11.42578125" style="146"/>
    <col min="14351" max="14351" width="11.42578125" style="146" customWidth="1"/>
    <col min="14352" max="14355" width="0" style="146" hidden="1" customWidth="1"/>
    <col min="14356" max="14592" width="11.42578125" style="146"/>
    <col min="14593" max="14593" width="58.85546875" style="146" customWidth="1"/>
    <col min="14594" max="14594" width="23.140625" style="146" bestFit="1" customWidth="1"/>
    <col min="14595" max="14595" width="13.42578125" style="146" bestFit="1" customWidth="1"/>
    <col min="14596" max="14599" width="11.42578125" style="146"/>
    <col min="14600" max="14600" width="9.28515625" style="146" customWidth="1"/>
    <col min="14601" max="14601" width="10.5703125" style="146" customWidth="1"/>
    <col min="14602" max="14602" width="11.5703125" style="146" customWidth="1"/>
    <col min="14603" max="14603" width="13.5703125" style="146" customWidth="1"/>
    <col min="14604" max="14604" width="9.28515625" style="146" customWidth="1"/>
    <col min="14605" max="14605" width="11.7109375" style="146" customWidth="1"/>
    <col min="14606" max="14606" width="11.42578125" style="146"/>
    <col min="14607" max="14607" width="11.42578125" style="146" customWidth="1"/>
    <col min="14608" max="14611" width="0" style="146" hidden="1" customWidth="1"/>
    <col min="14612" max="14848" width="11.42578125" style="146"/>
    <col min="14849" max="14849" width="58.85546875" style="146" customWidth="1"/>
    <col min="14850" max="14850" width="23.140625" style="146" bestFit="1" customWidth="1"/>
    <col min="14851" max="14851" width="13.42578125" style="146" bestFit="1" customWidth="1"/>
    <col min="14852" max="14855" width="11.42578125" style="146"/>
    <col min="14856" max="14856" width="9.28515625" style="146" customWidth="1"/>
    <col min="14857" max="14857" width="10.5703125" style="146" customWidth="1"/>
    <col min="14858" max="14858" width="11.5703125" style="146" customWidth="1"/>
    <col min="14859" max="14859" width="13.5703125" style="146" customWidth="1"/>
    <col min="14860" max="14860" width="9.28515625" style="146" customWidth="1"/>
    <col min="14861" max="14861" width="11.7109375" style="146" customWidth="1"/>
    <col min="14862" max="14862" width="11.42578125" style="146"/>
    <col min="14863" max="14863" width="11.42578125" style="146" customWidth="1"/>
    <col min="14864" max="14867" width="0" style="146" hidden="1" customWidth="1"/>
    <col min="14868" max="15104" width="11.42578125" style="146"/>
    <col min="15105" max="15105" width="58.85546875" style="146" customWidth="1"/>
    <col min="15106" max="15106" width="23.140625" style="146" bestFit="1" customWidth="1"/>
    <col min="15107" max="15107" width="13.42578125" style="146" bestFit="1" customWidth="1"/>
    <col min="15108" max="15111" width="11.42578125" style="146"/>
    <col min="15112" max="15112" width="9.28515625" style="146" customWidth="1"/>
    <col min="15113" max="15113" width="10.5703125" style="146" customWidth="1"/>
    <col min="15114" max="15114" width="11.5703125" style="146" customWidth="1"/>
    <col min="15115" max="15115" width="13.5703125" style="146" customWidth="1"/>
    <col min="15116" max="15116" width="9.28515625" style="146" customWidth="1"/>
    <col min="15117" max="15117" width="11.7109375" style="146" customWidth="1"/>
    <col min="15118" max="15118" width="11.42578125" style="146"/>
    <col min="15119" max="15119" width="11.42578125" style="146" customWidth="1"/>
    <col min="15120" max="15123" width="0" style="146" hidden="1" customWidth="1"/>
    <col min="15124" max="15360" width="11.42578125" style="146"/>
    <col min="15361" max="15361" width="58.85546875" style="146" customWidth="1"/>
    <col min="15362" max="15362" width="23.140625" style="146" bestFit="1" customWidth="1"/>
    <col min="15363" max="15363" width="13.42578125" style="146" bestFit="1" customWidth="1"/>
    <col min="15364" max="15367" width="11.42578125" style="146"/>
    <col min="15368" max="15368" width="9.28515625" style="146" customWidth="1"/>
    <col min="15369" max="15369" width="10.5703125" style="146" customWidth="1"/>
    <col min="15370" max="15370" width="11.5703125" style="146" customWidth="1"/>
    <col min="15371" max="15371" width="13.5703125" style="146" customWidth="1"/>
    <col min="15372" max="15372" width="9.28515625" style="146" customWidth="1"/>
    <col min="15373" max="15373" width="11.7109375" style="146" customWidth="1"/>
    <col min="15374" max="15374" width="11.42578125" style="146"/>
    <col min="15375" max="15375" width="11.42578125" style="146" customWidth="1"/>
    <col min="15376" max="15379" width="0" style="146" hidden="1" customWidth="1"/>
    <col min="15380" max="15616" width="11.42578125" style="146"/>
    <col min="15617" max="15617" width="58.85546875" style="146" customWidth="1"/>
    <col min="15618" max="15618" width="23.140625" style="146" bestFit="1" customWidth="1"/>
    <col min="15619" max="15619" width="13.42578125" style="146" bestFit="1" customWidth="1"/>
    <col min="15620" max="15623" width="11.42578125" style="146"/>
    <col min="15624" max="15624" width="9.28515625" style="146" customWidth="1"/>
    <col min="15625" max="15625" width="10.5703125" style="146" customWidth="1"/>
    <col min="15626" max="15626" width="11.5703125" style="146" customWidth="1"/>
    <col min="15627" max="15627" width="13.5703125" style="146" customWidth="1"/>
    <col min="15628" max="15628" width="9.28515625" style="146" customWidth="1"/>
    <col min="15629" max="15629" width="11.7109375" style="146" customWidth="1"/>
    <col min="15630" max="15630" width="11.42578125" style="146"/>
    <col min="15631" max="15631" width="11.42578125" style="146" customWidth="1"/>
    <col min="15632" max="15635" width="0" style="146" hidden="1" customWidth="1"/>
    <col min="15636" max="15872" width="11.42578125" style="146"/>
    <col min="15873" max="15873" width="58.85546875" style="146" customWidth="1"/>
    <col min="15874" max="15874" width="23.140625" style="146" bestFit="1" customWidth="1"/>
    <col min="15875" max="15875" width="13.42578125" style="146" bestFit="1" customWidth="1"/>
    <col min="15876" max="15879" width="11.42578125" style="146"/>
    <col min="15880" max="15880" width="9.28515625" style="146" customWidth="1"/>
    <col min="15881" max="15881" width="10.5703125" style="146" customWidth="1"/>
    <col min="15882" max="15882" width="11.5703125" style="146" customWidth="1"/>
    <col min="15883" max="15883" width="13.5703125" style="146" customWidth="1"/>
    <col min="15884" max="15884" width="9.28515625" style="146" customWidth="1"/>
    <col min="15885" max="15885" width="11.7109375" style="146" customWidth="1"/>
    <col min="15886" max="15886" width="11.42578125" style="146"/>
    <col min="15887" max="15887" width="11.42578125" style="146" customWidth="1"/>
    <col min="15888" max="15891" width="0" style="146" hidden="1" customWidth="1"/>
    <col min="15892" max="16128" width="11.42578125" style="146"/>
    <col min="16129" max="16129" width="58.85546875" style="146" customWidth="1"/>
    <col min="16130" max="16130" width="23.140625" style="146" bestFit="1" customWidth="1"/>
    <col min="16131" max="16131" width="13.42578125" style="146" bestFit="1" customWidth="1"/>
    <col min="16132" max="16135" width="11.42578125" style="146"/>
    <col min="16136" max="16136" width="9.28515625" style="146" customWidth="1"/>
    <col min="16137" max="16137" width="10.5703125" style="146" customWidth="1"/>
    <col min="16138" max="16138" width="11.5703125" style="146" customWidth="1"/>
    <col min="16139" max="16139" width="13.5703125" style="146" customWidth="1"/>
    <col min="16140" max="16140" width="9.28515625" style="146" customWidth="1"/>
    <col min="16141" max="16141" width="11.7109375" style="146" customWidth="1"/>
    <col min="16142" max="16142" width="11.42578125" style="146"/>
    <col min="16143" max="16143" width="11.42578125" style="146" customWidth="1"/>
    <col min="16144" max="16147" width="0" style="146" hidden="1" customWidth="1"/>
    <col min="16148" max="16384" width="11.42578125" style="146"/>
  </cols>
  <sheetData>
    <row r="1" spans="1:25" x14ac:dyDescent="0.25">
      <c r="A1" s="144"/>
      <c r="B1" s="145"/>
      <c r="C1" s="145"/>
      <c r="D1" s="145"/>
      <c r="E1" s="145"/>
      <c r="F1" s="145"/>
      <c r="G1" s="145"/>
      <c r="H1" s="145"/>
    </row>
    <row r="2" spans="1:25" ht="15.75" x14ac:dyDescent="0.25">
      <c r="A2" s="1976" t="s">
        <v>832</v>
      </c>
      <c r="B2" s="1976"/>
      <c r="C2" s="1976"/>
      <c r="D2" s="1976"/>
      <c r="E2" s="1976"/>
      <c r="F2" s="1976"/>
      <c r="G2" s="1976"/>
      <c r="H2" s="1976"/>
    </row>
    <row r="3" spans="1:25" ht="15.75" x14ac:dyDescent="0.25">
      <c r="A3" s="1976" t="s">
        <v>2414</v>
      </c>
      <c r="B3" s="1976"/>
      <c r="C3" s="1976"/>
      <c r="D3" s="1976"/>
      <c r="E3" s="1976"/>
      <c r="F3" s="1976"/>
      <c r="G3" s="1976"/>
      <c r="H3" s="1976"/>
    </row>
    <row r="4" spans="1:25" ht="15.75" x14ac:dyDescent="0.25">
      <c r="A4" s="1976" t="s">
        <v>964</v>
      </c>
      <c r="B4" s="1976"/>
      <c r="C4" s="1976"/>
      <c r="D4" s="1976"/>
      <c r="E4" s="1976"/>
      <c r="F4" s="1976"/>
      <c r="G4" s="1976"/>
      <c r="H4" s="1976"/>
    </row>
    <row r="5" spans="1:25" ht="3.75" customHeight="1" thickBot="1" x14ac:dyDescent="0.3">
      <c r="A5" s="147"/>
      <c r="B5" s="148"/>
      <c r="C5" s="148"/>
      <c r="D5" s="148"/>
      <c r="E5" s="148"/>
      <c r="F5" s="148"/>
      <c r="G5" s="148"/>
      <c r="H5" s="149"/>
    </row>
    <row r="6" spans="1:25" ht="15.75" customHeight="1" thickBot="1" x14ac:dyDescent="0.3">
      <c r="A6" s="1977" t="s">
        <v>833</v>
      </c>
      <c r="B6" s="1979" t="s">
        <v>834</v>
      </c>
      <c r="C6" s="1981" t="s">
        <v>1044</v>
      </c>
      <c r="D6" s="1981" t="s">
        <v>835</v>
      </c>
      <c r="E6" s="1983" t="s">
        <v>836</v>
      </c>
      <c r="F6" s="1984"/>
      <c r="G6" s="1984"/>
      <c r="H6" s="1985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</row>
    <row r="7" spans="1:25" ht="15.75" thickBot="1" x14ac:dyDescent="0.3">
      <c r="A7" s="1978"/>
      <c r="B7" s="1980"/>
      <c r="C7" s="1982"/>
      <c r="D7" s="1982"/>
      <c r="E7" s="151" t="s">
        <v>837</v>
      </c>
      <c r="F7" s="151" t="s">
        <v>838</v>
      </c>
      <c r="G7" s="151" t="s">
        <v>839</v>
      </c>
      <c r="H7" s="152" t="s">
        <v>840</v>
      </c>
      <c r="I7" s="150"/>
      <c r="J7" s="150"/>
      <c r="K7" s="150"/>
      <c r="L7" s="150"/>
      <c r="M7" s="150"/>
      <c r="N7" s="153"/>
      <c r="O7" s="153"/>
      <c r="P7" s="153"/>
      <c r="Q7" s="153"/>
      <c r="R7" s="153"/>
      <c r="S7" s="153"/>
      <c r="T7" s="150"/>
      <c r="U7" s="150"/>
      <c r="V7" s="150"/>
      <c r="W7" s="150"/>
      <c r="X7" s="150"/>
      <c r="Y7" s="150"/>
    </row>
    <row r="8" spans="1:25" x14ac:dyDescent="0.25">
      <c r="A8" s="1964" t="s">
        <v>841</v>
      </c>
      <c r="B8" s="1637" t="s">
        <v>967</v>
      </c>
      <c r="C8" s="155">
        <v>209.2055560364</v>
      </c>
      <c r="D8" s="156">
        <v>2112</v>
      </c>
      <c r="E8" s="157">
        <v>4.764E-3</v>
      </c>
      <c r="F8" s="157">
        <v>7.6119999999999998E-3</v>
      </c>
      <c r="G8" s="157">
        <v>9.6290000000000004E-3</v>
      </c>
      <c r="H8" s="158">
        <v>1.0961E-2</v>
      </c>
      <c r="I8" s="150"/>
      <c r="J8" s="150"/>
      <c r="K8" s="150"/>
      <c r="L8" s="150"/>
      <c r="M8" s="150"/>
      <c r="N8" s="153"/>
      <c r="O8" s="153"/>
      <c r="P8" s="153">
        <v>1.2010534960107137E-3</v>
      </c>
      <c r="Q8" s="153">
        <v>9.9118565268420324E-4</v>
      </c>
      <c r="R8" s="153">
        <v>9.4326082138605685E-4</v>
      </c>
      <c r="S8" s="153">
        <v>8.8846914858847423E-4</v>
      </c>
      <c r="T8" s="150"/>
      <c r="U8" s="150"/>
      <c r="V8" s="150"/>
      <c r="W8" s="150"/>
      <c r="X8" s="150"/>
      <c r="Y8" s="150"/>
    </row>
    <row r="9" spans="1:25" ht="15.75" thickBot="1" x14ac:dyDescent="0.3">
      <c r="A9" s="1966" t="s">
        <v>841</v>
      </c>
      <c r="B9" s="1638" t="s">
        <v>968</v>
      </c>
      <c r="C9" s="210">
        <v>198.29611155060002</v>
      </c>
      <c r="D9" s="211">
        <v>1901</v>
      </c>
      <c r="E9" s="159">
        <v>3.7140000000000003E-3</v>
      </c>
      <c r="F9" s="159">
        <v>8.829E-3</v>
      </c>
      <c r="G9" s="159">
        <v>5.1139999999999996E-3</v>
      </c>
      <c r="H9" s="160">
        <v>6.2949999999999994E-3</v>
      </c>
      <c r="I9" s="150"/>
      <c r="J9" s="150"/>
      <c r="K9" s="150"/>
      <c r="L9" s="150"/>
      <c r="M9" s="150"/>
      <c r="N9" s="153"/>
      <c r="O9" s="153"/>
      <c r="P9" s="153">
        <v>1.0771526233527592E-3</v>
      </c>
      <c r="Q9" s="153">
        <v>7.3124112990062117E-4</v>
      </c>
      <c r="R9" s="153">
        <v>8.0565151913582732E-4</v>
      </c>
      <c r="S9" s="153">
        <v>7.9479424115262351E-4</v>
      </c>
      <c r="T9" s="150"/>
      <c r="U9" s="150"/>
      <c r="V9" s="150"/>
      <c r="W9" s="150"/>
      <c r="X9" s="150"/>
      <c r="Y9" s="150"/>
    </row>
    <row r="10" spans="1:25" x14ac:dyDescent="0.25">
      <c r="A10" s="1964" t="s">
        <v>842</v>
      </c>
      <c r="B10" s="1637" t="s">
        <v>969</v>
      </c>
      <c r="C10" s="155">
        <v>280.12088629839997</v>
      </c>
      <c r="D10" s="156">
        <v>3725</v>
      </c>
      <c r="E10" s="157">
        <v>4.8320000000000004E-3</v>
      </c>
      <c r="F10" s="157">
        <v>3.3279999999999998E-3</v>
      </c>
      <c r="G10" s="157">
        <v>5.8999999999999999E-3</v>
      </c>
      <c r="H10" s="158">
        <v>7.6699999999999997E-3</v>
      </c>
      <c r="I10" s="150"/>
      <c r="J10" s="150"/>
      <c r="K10" s="150"/>
      <c r="L10" s="150"/>
      <c r="M10" s="150"/>
      <c r="N10" s="153"/>
      <c r="O10" s="153"/>
      <c r="P10" s="153">
        <v>4.0889116406490873E-4</v>
      </c>
      <c r="Q10" s="153">
        <v>5.7520259130379317E-4</v>
      </c>
      <c r="R10" s="153">
        <v>6.96194303698091E-4</v>
      </c>
      <c r="S10" s="153">
        <v>6.5475061709679126E-4</v>
      </c>
      <c r="T10" s="150"/>
      <c r="U10" s="150"/>
      <c r="V10" s="150"/>
      <c r="W10" s="150"/>
      <c r="X10" s="150"/>
      <c r="Y10" s="150"/>
    </row>
    <row r="11" spans="1:25" ht="15.75" thickBot="1" x14ac:dyDescent="0.3">
      <c r="A11" s="1966" t="s">
        <v>842</v>
      </c>
      <c r="B11" s="1638" t="s">
        <v>970</v>
      </c>
      <c r="C11" s="210">
        <v>765.69931899580001</v>
      </c>
      <c r="D11" s="211">
        <v>11011</v>
      </c>
      <c r="E11" s="159">
        <v>3.1059999999999998E-3</v>
      </c>
      <c r="F11" s="159">
        <v>5.0960000000000007E-3</v>
      </c>
      <c r="G11" s="159">
        <v>5.9960000000000005E-3</v>
      </c>
      <c r="H11" s="160">
        <v>8.0540000000000004E-3</v>
      </c>
      <c r="I11" s="150"/>
      <c r="J11" s="150"/>
      <c r="K11" s="150"/>
      <c r="L11" s="150"/>
      <c r="M11" s="150"/>
      <c r="N11" s="153"/>
      <c r="O11" s="153"/>
      <c r="P11" s="153">
        <v>2.6901790039025875E-3</v>
      </c>
      <c r="Q11" s="153">
        <v>2.2749887494579748E-3</v>
      </c>
      <c r="R11" s="153">
        <v>2.1590277844602437E-3</v>
      </c>
      <c r="S11" s="153">
        <v>2.2792194977663497E-3</v>
      </c>
      <c r="T11" s="150"/>
      <c r="U11" s="150"/>
      <c r="V11" s="150"/>
      <c r="W11" s="150"/>
      <c r="X11" s="150"/>
      <c r="Y11" s="150"/>
    </row>
    <row r="12" spans="1:25" ht="26.25" x14ac:dyDescent="0.25">
      <c r="A12" s="1964" t="s">
        <v>843</v>
      </c>
      <c r="B12" s="1639" t="s">
        <v>593</v>
      </c>
      <c r="C12" s="155">
        <v>195.48975421920002</v>
      </c>
      <c r="D12" s="156">
        <v>2698</v>
      </c>
      <c r="E12" s="157">
        <v>1.0508999999999999E-2</v>
      </c>
      <c r="F12" s="157">
        <v>1.2822E-2</v>
      </c>
      <c r="G12" s="157">
        <v>1.5975E-2</v>
      </c>
      <c r="H12" s="158">
        <v>1.7840000000000002E-2</v>
      </c>
      <c r="I12" s="150"/>
      <c r="J12" s="150"/>
      <c r="K12" s="150"/>
      <c r="L12" s="150"/>
      <c r="M12" s="150"/>
      <c r="N12" s="153"/>
      <c r="O12" s="153"/>
      <c r="P12" s="153">
        <v>1.6775330829824582E-4</v>
      </c>
      <c r="Q12" s="153">
        <v>2.4871271025399131E-4</v>
      </c>
      <c r="R12" s="153">
        <v>2.2191469591947778E-4</v>
      </c>
      <c r="S12" s="153">
        <v>3.0680899618256959E-4</v>
      </c>
      <c r="T12" s="150"/>
      <c r="U12" s="150"/>
      <c r="V12" s="150"/>
      <c r="W12" s="150"/>
      <c r="X12" s="150"/>
      <c r="Y12" s="150"/>
    </row>
    <row r="13" spans="1:25" ht="25.5" x14ac:dyDescent="0.25">
      <c r="A13" s="1965" t="s">
        <v>843</v>
      </c>
      <c r="B13" s="221" t="s">
        <v>1001</v>
      </c>
      <c r="C13" s="163">
        <v>83.260953958000002</v>
      </c>
      <c r="D13" s="164">
        <v>1050</v>
      </c>
      <c r="E13" s="165">
        <v>6.8820000000000001E-3</v>
      </c>
      <c r="F13" s="165">
        <v>6.8400000000000006E-3</v>
      </c>
      <c r="G13" s="165">
        <v>6.4170000000000008E-3</v>
      </c>
      <c r="H13" s="166">
        <v>6.6349999999999994E-3</v>
      </c>
      <c r="I13" s="150"/>
      <c r="J13" s="150"/>
      <c r="K13" s="150"/>
      <c r="L13" s="150"/>
      <c r="M13" s="150"/>
      <c r="N13" s="153"/>
      <c r="O13" s="153"/>
      <c r="P13" s="153">
        <v>8.8933849794714439E-4</v>
      </c>
      <c r="Q13" s="153">
        <v>6.0477076789300051E-4</v>
      </c>
      <c r="R13" s="153">
        <v>5.253832211059462E-4</v>
      </c>
      <c r="S13" s="153">
        <v>4.6753523813542944E-4</v>
      </c>
      <c r="T13" s="150"/>
      <c r="U13" s="150"/>
      <c r="V13" s="150"/>
      <c r="W13" s="150"/>
      <c r="X13" s="150"/>
      <c r="Y13" s="150"/>
    </row>
    <row r="14" spans="1:25" ht="27" thickBot="1" x14ac:dyDescent="0.3">
      <c r="A14" s="1966" t="s">
        <v>843</v>
      </c>
      <c r="B14" s="1186" t="s">
        <v>594</v>
      </c>
      <c r="C14" s="210">
        <v>278.92662114659998</v>
      </c>
      <c r="D14" s="211">
        <v>3161</v>
      </c>
      <c r="E14" s="159">
        <v>1.1305000000000001E-2</v>
      </c>
      <c r="F14" s="159">
        <v>1.3493999999999999E-2</v>
      </c>
      <c r="G14" s="159">
        <v>1.5467E-2</v>
      </c>
      <c r="H14" s="160">
        <v>1.6066E-2</v>
      </c>
      <c r="I14" s="150"/>
      <c r="J14" s="150"/>
      <c r="K14" s="150"/>
      <c r="L14" s="150"/>
      <c r="M14" s="150"/>
      <c r="N14" s="153"/>
      <c r="O14" s="153"/>
      <c r="P14" s="153">
        <v>1.7920312060888605E-3</v>
      </c>
      <c r="Q14" s="153">
        <v>8.6526152731133195E-4</v>
      </c>
      <c r="R14" s="153">
        <v>7.8568755307163523E-4</v>
      </c>
      <c r="S14" s="153">
        <v>8.3236345315569745E-4</v>
      </c>
      <c r="T14" s="150"/>
      <c r="U14" s="150"/>
      <c r="V14" s="150"/>
      <c r="W14" s="150"/>
      <c r="X14" s="150"/>
      <c r="Y14" s="150"/>
    </row>
    <row r="15" spans="1:25" x14ac:dyDescent="0.25">
      <c r="A15" s="1964" t="s">
        <v>844</v>
      </c>
      <c r="B15" s="1640" t="s">
        <v>603</v>
      </c>
      <c r="C15" s="155">
        <v>64.340439956800012</v>
      </c>
      <c r="D15" s="156">
        <v>1674</v>
      </c>
      <c r="E15" s="157">
        <v>3.699E-3</v>
      </c>
      <c r="F15" s="157">
        <v>4.705E-3</v>
      </c>
      <c r="G15" s="157">
        <v>2.8898E-2</v>
      </c>
      <c r="H15" s="158">
        <v>1.9864E-2</v>
      </c>
      <c r="I15" s="150"/>
      <c r="J15" s="150"/>
      <c r="K15" s="150"/>
      <c r="L15" s="150"/>
      <c r="M15" s="150"/>
      <c r="N15" s="153"/>
      <c r="O15" s="153"/>
      <c r="P15" s="153">
        <v>-1.6141925275551369E-3</v>
      </c>
      <c r="Q15" s="153">
        <v>1.6938163742058387E-4</v>
      </c>
      <c r="R15" s="153">
        <v>2.0038668073759958E-4</v>
      </c>
      <c r="S15" s="153">
        <v>6.6962448611321279E-4</v>
      </c>
      <c r="T15" s="150"/>
      <c r="U15" s="150"/>
      <c r="V15" s="150"/>
      <c r="W15" s="150"/>
      <c r="X15" s="150"/>
      <c r="Y15" s="150"/>
    </row>
    <row r="16" spans="1:25" ht="26.25" x14ac:dyDescent="0.25">
      <c r="A16" s="1965" t="s">
        <v>844</v>
      </c>
      <c r="B16" s="1641" t="s">
        <v>605</v>
      </c>
      <c r="C16" s="163">
        <v>39.8090568386</v>
      </c>
      <c r="D16" s="164">
        <v>985</v>
      </c>
      <c r="E16" s="165">
        <v>5.2350000000000001E-3</v>
      </c>
      <c r="F16" s="165">
        <v>4.9129999999999998E-3</v>
      </c>
      <c r="G16" s="165">
        <v>3.2232999999999998E-2</v>
      </c>
      <c r="H16" s="168">
        <v>2.5297E-2</v>
      </c>
      <c r="I16" s="150"/>
      <c r="J16" s="150"/>
      <c r="K16" s="150"/>
      <c r="L16" s="150"/>
      <c r="M16" s="150"/>
      <c r="N16" s="153"/>
      <c r="O16" s="153"/>
      <c r="P16" s="153">
        <v>7.7558522935854829E-4</v>
      </c>
      <c r="Q16" s="153">
        <v>6.9881862255409197E-4</v>
      </c>
      <c r="R16" s="153">
        <v>5.2584746753812754E-4</v>
      </c>
      <c r="S16" s="153">
        <v>6.2072584040997298E-4</v>
      </c>
      <c r="T16" s="150"/>
      <c r="U16" s="150"/>
      <c r="V16" s="150"/>
      <c r="W16" s="150"/>
      <c r="X16" s="150"/>
      <c r="Y16" s="150"/>
    </row>
    <row r="17" spans="1:25" ht="26.25" x14ac:dyDescent="0.25">
      <c r="A17" s="1965" t="s">
        <v>844</v>
      </c>
      <c r="B17" s="1641" t="s">
        <v>601</v>
      </c>
      <c r="C17" s="163">
        <v>270.45315031280001</v>
      </c>
      <c r="D17" s="164">
        <v>2401</v>
      </c>
      <c r="E17" s="165">
        <v>7.9490000000000012E-3</v>
      </c>
      <c r="F17" s="165">
        <v>8.6709999999999999E-3</v>
      </c>
      <c r="G17" s="165">
        <v>2.5689000000000003E-2</v>
      </c>
      <c r="H17" s="166">
        <v>1.9786999999999999E-2</v>
      </c>
      <c r="I17" s="150"/>
      <c r="J17" s="150"/>
      <c r="K17" s="150"/>
      <c r="L17" s="150"/>
      <c r="M17" s="150"/>
      <c r="N17" s="153"/>
      <c r="O17" s="153"/>
      <c r="P17" s="153">
        <v>2.5702305106360825E-4</v>
      </c>
      <c r="Q17" s="153">
        <v>2.7922665686800962E-4</v>
      </c>
      <c r="R17" s="153">
        <v>2.7221587251831538E-4</v>
      </c>
      <c r="S17" s="153">
        <v>2.1622999081407528E-4</v>
      </c>
      <c r="T17" s="150"/>
      <c r="U17" s="150"/>
      <c r="V17" s="150"/>
      <c r="W17" s="150"/>
      <c r="X17" s="150"/>
      <c r="Y17" s="150"/>
    </row>
    <row r="18" spans="1:25" ht="15" customHeight="1" x14ac:dyDescent="0.25">
      <c r="A18" s="1965" t="s">
        <v>844</v>
      </c>
      <c r="B18" s="1641" t="s">
        <v>602</v>
      </c>
      <c r="C18" s="163">
        <v>52.685176202400001</v>
      </c>
      <c r="D18" s="164">
        <v>1553</v>
      </c>
      <c r="E18" s="165">
        <v>2.7139999999999998E-3</v>
      </c>
      <c r="F18" s="165">
        <v>3.019E-3</v>
      </c>
      <c r="G18" s="165">
        <v>3.2448000000000005E-2</v>
      </c>
      <c r="H18" s="166">
        <v>2.0655999999999997E-2</v>
      </c>
      <c r="I18" s="150"/>
      <c r="J18" s="150"/>
      <c r="K18" s="150"/>
      <c r="L18" s="150"/>
      <c r="M18" s="150"/>
      <c r="N18" s="153"/>
      <c r="O18" s="153"/>
      <c r="P18" s="153">
        <v>5.7399811537272554E-5</v>
      </c>
      <c r="Q18" s="153">
        <v>1.0338742550300794E-4</v>
      </c>
      <c r="R18" s="153">
        <v>1.0648304184832369E-4</v>
      </c>
      <c r="S18" s="153">
        <v>1.4721888878046373E-4</v>
      </c>
      <c r="T18" s="150"/>
      <c r="U18" s="150"/>
      <c r="V18" s="150"/>
      <c r="W18" s="150"/>
      <c r="X18" s="150"/>
      <c r="Y18" s="150"/>
    </row>
    <row r="19" spans="1:25" ht="27" thickBot="1" x14ac:dyDescent="0.3">
      <c r="A19" s="1966" t="s">
        <v>844</v>
      </c>
      <c r="B19" s="1642" t="s">
        <v>604</v>
      </c>
      <c r="C19" s="210">
        <v>39.448207736000001</v>
      </c>
      <c r="D19" s="211">
        <v>169</v>
      </c>
      <c r="E19" s="159">
        <v>1.5665999999999999E-2</v>
      </c>
      <c r="F19" s="159">
        <v>7.5789999999999998E-3</v>
      </c>
      <c r="G19" s="159">
        <v>2.1103E-2</v>
      </c>
      <c r="H19" s="160">
        <v>1.4777999999999999E-2</v>
      </c>
      <c r="I19" s="150"/>
      <c r="J19" s="150"/>
      <c r="K19" s="150"/>
      <c r="L19" s="150"/>
      <c r="M19" s="150"/>
      <c r="N19" s="153"/>
      <c r="O19" s="153"/>
      <c r="P19" s="153">
        <v>-1.034541220205343E-4</v>
      </c>
      <c r="Q19" s="153">
        <v>2.0297568687357152E-4</v>
      </c>
      <c r="R19" s="153">
        <v>1.301614492407411E-4</v>
      </c>
      <c r="S19" s="153">
        <v>1.7362085069414423E-4</v>
      </c>
      <c r="T19" s="150"/>
      <c r="U19" s="150"/>
      <c r="V19" s="150"/>
      <c r="W19" s="150"/>
      <c r="X19" s="150"/>
      <c r="Y19" s="150"/>
    </row>
    <row r="20" spans="1:25" ht="15.75" thickBot="1" x14ac:dyDescent="0.3">
      <c r="A20" s="214" t="s">
        <v>1045</v>
      </c>
      <c r="B20" s="215" t="s">
        <v>606</v>
      </c>
      <c r="C20" s="1352">
        <v>74.329732817200011</v>
      </c>
      <c r="D20" s="1355">
        <v>403</v>
      </c>
      <c r="E20" s="1144">
        <v>7.9419999999999994E-3</v>
      </c>
      <c r="F20" s="1144">
        <v>7.0720000000000002E-3</v>
      </c>
      <c r="G20" s="1144">
        <v>6.8999999999999999E-3</v>
      </c>
      <c r="H20" s="1145">
        <v>8.4670000000000006E-3</v>
      </c>
      <c r="I20" s="150"/>
      <c r="J20" s="150"/>
      <c r="K20" s="150"/>
      <c r="L20" s="150"/>
      <c r="M20" s="150"/>
      <c r="N20" s="153"/>
      <c r="O20" s="153"/>
      <c r="P20" s="153"/>
      <c r="Q20" s="153"/>
      <c r="R20" s="153"/>
      <c r="S20" s="153"/>
      <c r="T20" s="150"/>
      <c r="U20" s="150"/>
      <c r="V20" s="150"/>
      <c r="W20" s="150"/>
      <c r="X20" s="150"/>
      <c r="Y20" s="150"/>
    </row>
    <row r="21" spans="1:25" ht="15.75" thickBot="1" x14ac:dyDescent="0.3">
      <c r="A21" s="1643" t="s">
        <v>846</v>
      </c>
      <c r="B21" s="1644" t="s">
        <v>974</v>
      </c>
      <c r="C21" s="210">
        <v>4.3199837464000002</v>
      </c>
      <c r="D21" s="211">
        <v>4</v>
      </c>
      <c r="E21" s="159">
        <v>0</v>
      </c>
      <c r="F21" s="159">
        <v>0</v>
      </c>
      <c r="G21" s="159">
        <v>0</v>
      </c>
      <c r="H21" s="160">
        <v>0</v>
      </c>
      <c r="I21" s="150"/>
      <c r="J21" s="150"/>
      <c r="K21" s="150"/>
      <c r="L21" s="150"/>
      <c r="M21" s="150"/>
      <c r="N21" s="153"/>
      <c r="O21" s="153"/>
      <c r="P21" s="153"/>
      <c r="Q21" s="153"/>
      <c r="R21" s="153"/>
      <c r="S21" s="153"/>
      <c r="T21" s="150"/>
      <c r="U21" s="150"/>
      <c r="V21" s="150"/>
      <c r="W21" s="150"/>
      <c r="X21" s="150"/>
      <c r="Y21" s="150"/>
    </row>
    <row r="22" spans="1:25" x14ac:dyDescent="0.25">
      <c r="A22" s="1967" t="s">
        <v>847</v>
      </c>
      <c r="B22" s="1639" t="s">
        <v>1002</v>
      </c>
      <c r="C22" s="155">
        <v>177.84488815660001</v>
      </c>
      <c r="D22" s="156">
        <v>4724</v>
      </c>
      <c r="E22" s="157">
        <v>5.4779999999999994E-3</v>
      </c>
      <c r="F22" s="157">
        <v>5.4479999999999997E-3</v>
      </c>
      <c r="G22" s="157">
        <v>4.6289999999999994E-3</v>
      </c>
      <c r="H22" s="158">
        <v>4.9690000000000003E-3</v>
      </c>
      <c r="I22" s="150"/>
      <c r="J22" s="150"/>
      <c r="K22" s="150"/>
      <c r="L22" s="150"/>
      <c r="M22" s="150"/>
      <c r="N22" s="153"/>
      <c r="O22" s="153"/>
      <c r="P22" s="153">
        <v>8.3925409347218428E-5</v>
      </c>
      <c r="Q22" s="153">
        <v>1.0765541046177037E-4</v>
      </c>
      <c r="R22" s="153">
        <v>9.2262977306385347E-5</v>
      </c>
      <c r="S22" s="153">
        <v>1.4054757416881341E-4</v>
      </c>
      <c r="T22" s="150"/>
      <c r="U22" s="150"/>
      <c r="V22" s="150"/>
      <c r="W22" s="150"/>
      <c r="X22" s="150"/>
      <c r="Y22" s="150"/>
    </row>
    <row r="23" spans="1:25" x14ac:dyDescent="0.25">
      <c r="A23" s="1968"/>
      <c r="B23" s="169" t="s">
        <v>597</v>
      </c>
      <c r="C23" s="163">
        <v>44.274769966000001</v>
      </c>
      <c r="D23" s="164">
        <v>184</v>
      </c>
      <c r="E23" s="165">
        <v>1.1275E-2</v>
      </c>
      <c r="F23" s="165">
        <v>8.1300000000000001E-3</v>
      </c>
      <c r="G23" s="165">
        <v>7.574E-3</v>
      </c>
      <c r="H23" s="166">
        <v>7.2419999999999993E-3</v>
      </c>
      <c r="I23" s="150"/>
      <c r="J23" s="150"/>
      <c r="K23" s="150"/>
      <c r="L23" s="150"/>
      <c r="M23" s="150"/>
      <c r="N23" s="153"/>
      <c r="O23" s="153"/>
      <c r="P23" s="153">
        <v>5.1366200976603479E-4</v>
      </c>
      <c r="Q23" s="153">
        <v>4.4284487018214679E-4</v>
      </c>
      <c r="R23" s="153">
        <v>3.9802148818947992E-4</v>
      </c>
      <c r="S23" s="153">
        <v>3.9079395559094525E-4</v>
      </c>
      <c r="T23" s="150"/>
      <c r="U23" s="150"/>
      <c r="V23" s="150"/>
      <c r="W23" s="150"/>
      <c r="X23" s="150"/>
      <c r="Y23" s="150"/>
    </row>
    <row r="24" spans="1:25" x14ac:dyDescent="0.25">
      <c r="A24" s="1968"/>
      <c r="B24" s="169" t="s">
        <v>608</v>
      </c>
      <c r="C24" s="163">
        <v>273.44368170000001</v>
      </c>
      <c r="D24" s="164">
        <v>3041</v>
      </c>
      <c r="E24" s="165">
        <v>1.3027E-2</v>
      </c>
      <c r="F24" s="165">
        <v>1.1563E-2</v>
      </c>
      <c r="G24" s="165">
        <v>1.2062999999999999E-2</v>
      </c>
      <c r="H24" s="166">
        <v>1.2359E-2</v>
      </c>
      <c r="I24" s="150"/>
      <c r="J24" s="150"/>
      <c r="K24" s="150"/>
      <c r="L24" s="150"/>
      <c r="M24" s="150"/>
      <c r="N24" s="153"/>
      <c r="O24" s="153"/>
      <c r="P24" s="153">
        <v>3.6876626729510518E-4</v>
      </c>
      <c r="Q24" s="153">
        <v>3.390417072069042E-4</v>
      </c>
      <c r="R24" s="153">
        <v>3.0399528264876327E-4</v>
      </c>
      <c r="S24" s="153">
        <v>2.621991763238692E-4</v>
      </c>
      <c r="T24" s="150"/>
      <c r="U24" s="150"/>
      <c r="V24" s="150"/>
      <c r="W24" s="150"/>
      <c r="X24" s="150"/>
      <c r="Y24" s="150"/>
    </row>
    <row r="25" spans="1:25" ht="15.75" thickBot="1" x14ac:dyDescent="0.3">
      <c r="A25" s="1969"/>
      <c r="B25" s="1186" t="s">
        <v>610</v>
      </c>
      <c r="C25" s="1342">
        <v>362.45328026039999</v>
      </c>
      <c r="D25" s="1343">
        <v>9932</v>
      </c>
      <c r="E25" s="1344">
        <v>6.7060000000000002E-3</v>
      </c>
      <c r="F25" s="165">
        <v>6.3619999999999996E-3</v>
      </c>
      <c r="G25" s="165">
        <v>5.9800000000000001E-3</v>
      </c>
      <c r="H25" s="166">
        <v>5.79E-3</v>
      </c>
      <c r="I25" s="150"/>
      <c r="J25" s="150"/>
      <c r="K25" s="150"/>
      <c r="L25" s="150"/>
      <c r="M25" s="150"/>
      <c r="N25" s="153"/>
      <c r="O25" s="153"/>
      <c r="P25" s="153"/>
      <c r="Q25" s="153"/>
      <c r="R25" s="153"/>
      <c r="S25" s="153"/>
      <c r="T25" s="150"/>
      <c r="U25" s="150"/>
      <c r="V25" s="150"/>
      <c r="W25" s="150"/>
      <c r="X25" s="150"/>
      <c r="Y25" s="150"/>
    </row>
    <row r="26" spans="1:25" x14ac:dyDescent="0.25">
      <c r="A26" s="1970" t="s">
        <v>848</v>
      </c>
      <c r="B26" s="1645" t="s">
        <v>599</v>
      </c>
      <c r="C26" s="1348">
        <v>129.85330248240001</v>
      </c>
      <c r="D26" s="1353">
        <v>1858</v>
      </c>
      <c r="E26" s="1349">
        <v>-2.3080000000000002E-3</v>
      </c>
      <c r="F26" s="1349">
        <v>-9.1E-4</v>
      </c>
      <c r="G26" s="1349">
        <v>-6.8999999999999997E-5</v>
      </c>
      <c r="H26" s="158">
        <v>6.744E-3</v>
      </c>
      <c r="I26" s="150"/>
      <c r="J26" s="150"/>
      <c r="K26" s="150"/>
      <c r="L26" s="150"/>
      <c r="M26" s="150"/>
      <c r="N26" s="153"/>
      <c r="O26" s="153"/>
      <c r="P26" s="153">
        <v>1.8467973537306798E-4</v>
      </c>
      <c r="Q26" s="153">
        <v>3.6656165218482871E-4</v>
      </c>
      <c r="R26" s="153">
        <v>2.4767807365606213E-4</v>
      </c>
      <c r="S26" s="153">
        <v>2.7468413587071412E-4</v>
      </c>
      <c r="T26" s="150"/>
      <c r="U26" s="150"/>
      <c r="V26" s="150"/>
      <c r="W26" s="150"/>
      <c r="X26" s="150"/>
      <c r="Y26" s="150"/>
    </row>
    <row r="27" spans="1:25" ht="16.5" customHeight="1" thickBot="1" x14ac:dyDescent="0.3">
      <c r="A27" s="1971"/>
      <c r="B27" s="1642" t="s">
        <v>1003</v>
      </c>
      <c r="C27" s="1350">
        <v>82.152671085799994</v>
      </c>
      <c r="D27" s="1354">
        <v>523</v>
      </c>
      <c r="E27" s="1347">
        <v>9.2940000000000002E-3</v>
      </c>
      <c r="F27" s="1347">
        <v>8.9700000000000005E-3</v>
      </c>
      <c r="G27" s="1347">
        <v>9.2540000000000001E-3</v>
      </c>
      <c r="H27" s="1351">
        <v>1.1286000000000001E-2</v>
      </c>
      <c r="I27" s="150"/>
      <c r="J27" s="150"/>
      <c r="K27" s="150"/>
      <c r="L27" s="150"/>
      <c r="M27" s="150"/>
      <c r="N27" s="153"/>
      <c r="O27" s="153"/>
      <c r="P27" s="153">
        <v>1.8878789884865522E-4</v>
      </c>
      <c r="Q27" s="153">
        <v>2.1555500938963824E-4</v>
      </c>
      <c r="R27" s="153">
        <v>1.550877324501107E-4</v>
      </c>
      <c r="S27" s="153">
        <v>1.4332911214623515E-4</v>
      </c>
      <c r="T27" s="150"/>
      <c r="U27" s="150"/>
      <c r="V27" s="150"/>
      <c r="W27" s="150"/>
      <c r="X27" s="150"/>
      <c r="Y27" s="150"/>
    </row>
    <row r="28" spans="1:25" ht="15.75" thickBot="1" x14ac:dyDescent="0.3">
      <c r="A28" s="1973" t="s">
        <v>1046</v>
      </c>
      <c r="B28" s="1974"/>
      <c r="C28" s="1646">
        <f>SUM(C8:C27)</f>
        <v>3626.4075434663996</v>
      </c>
      <c r="D28" s="1647">
        <f>SUM(D8:D27)</f>
        <v>53109</v>
      </c>
      <c r="E28" s="1345"/>
      <c r="F28" s="1345"/>
      <c r="G28" s="1345"/>
      <c r="H28" s="1346"/>
      <c r="I28" s="150"/>
      <c r="J28" s="150"/>
      <c r="K28" s="150"/>
      <c r="L28" s="150"/>
      <c r="M28" s="150"/>
      <c r="N28" s="153"/>
      <c r="O28" s="153"/>
      <c r="P28" s="153"/>
      <c r="Q28" s="153"/>
      <c r="R28" s="153"/>
      <c r="S28" s="153"/>
      <c r="T28" s="150"/>
      <c r="U28" s="150"/>
      <c r="V28" s="150"/>
      <c r="W28" s="150"/>
      <c r="X28" s="150"/>
      <c r="Y28" s="150"/>
    </row>
    <row r="29" spans="1:25" ht="15.75" thickBot="1" x14ac:dyDescent="0.3">
      <c r="A29" s="1973" t="s">
        <v>1047</v>
      </c>
      <c r="B29" s="1975"/>
      <c r="C29" s="1975"/>
      <c r="D29" s="1975"/>
      <c r="E29" s="171">
        <v>6.376327043437653E-3</v>
      </c>
      <c r="F29" s="171">
        <v>7.2412808894686421E-3</v>
      </c>
      <c r="G29" s="171">
        <v>1.0413797767606394E-2</v>
      </c>
      <c r="H29" s="172">
        <v>1.0699445352677871E-2</v>
      </c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</row>
    <row r="30" spans="1:25" ht="5.25" customHeight="1" x14ac:dyDescent="0.25">
      <c r="A30" s="173"/>
      <c r="B30" s="174"/>
      <c r="C30" s="175"/>
      <c r="D30" s="176"/>
      <c r="E30" s="177"/>
      <c r="F30" s="177"/>
      <c r="G30" s="177"/>
      <c r="H30" s="177"/>
    </row>
    <row r="31" spans="1:25" ht="19.5" customHeight="1" x14ac:dyDescent="0.25">
      <c r="A31" s="178" t="s">
        <v>937</v>
      </c>
      <c r="B31" s="179"/>
      <c r="C31" s="180"/>
      <c r="D31" s="181"/>
      <c r="E31" s="182"/>
      <c r="F31" s="182"/>
      <c r="G31" s="182"/>
      <c r="H31" s="182"/>
    </row>
    <row r="32" spans="1:25" x14ac:dyDescent="0.25">
      <c r="A32" s="183" t="s">
        <v>849</v>
      </c>
      <c r="B32" s="179"/>
      <c r="C32" s="1165"/>
      <c r="D32" s="1165"/>
      <c r="E32" s="180"/>
      <c r="F32" s="180"/>
      <c r="G32" s="180"/>
      <c r="H32" s="180"/>
    </row>
    <row r="33" spans="1:8" x14ac:dyDescent="0.25">
      <c r="A33" s="1972"/>
      <c r="B33" s="1972"/>
      <c r="C33" s="1972"/>
      <c r="D33" s="1972"/>
      <c r="E33" s="1972"/>
      <c r="F33" s="1972"/>
      <c r="G33" s="1972"/>
      <c r="H33" s="1972"/>
    </row>
    <row r="34" spans="1:8" x14ac:dyDescent="0.25">
      <c r="A34" s="1972"/>
      <c r="B34" s="1972"/>
      <c r="C34" s="1972"/>
      <c r="D34" s="1972"/>
      <c r="E34" s="1972"/>
      <c r="F34" s="1972"/>
      <c r="G34" s="1972"/>
      <c r="H34" s="1972"/>
    </row>
    <row r="35" spans="1:8" x14ac:dyDescent="0.25">
      <c r="C35" s="184"/>
      <c r="D35" s="184"/>
    </row>
    <row r="36" spans="1:8" x14ac:dyDescent="0.25">
      <c r="E36" s="1149"/>
    </row>
    <row r="37" spans="1:8" x14ac:dyDescent="0.25">
      <c r="E37" s="1149"/>
    </row>
    <row r="38" spans="1:8" x14ac:dyDescent="0.25">
      <c r="E38" s="1149"/>
    </row>
    <row r="39" spans="1:8" x14ac:dyDescent="0.25">
      <c r="E39" s="1149"/>
    </row>
  </sheetData>
  <mergeCells count="17">
    <mergeCell ref="A8:A9"/>
    <mergeCell ref="A10:A11"/>
    <mergeCell ref="A2:H2"/>
    <mergeCell ref="A3:H3"/>
    <mergeCell ref="A4:H4"/>
    <mergeCell ref="A6:A7"/>
    <mergeCell ref="B6:B7"/>
    <mergeCell ref="C6:C7"/>
    <mergeCell ref="D6:D7"/>
    <mergeCell ref="E6:H6"/>
    <mergeCell ref="A12:A14"/>
    <mergeCell ref="A15:A19"/>
    <mergeCell ref="A22:A25"/>
    <mergeCell ref="A26:A27"/>
    <mergeCell ref="A33:H34"/>
    <mergeCell ref="A28:B28"/>
    <mergeCell ref="A29:D29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="80" zoomScaleNormal="80" workbookViewId="0">
      <selection activeCell="D53" sqref="D53"/>
    </sheetView>
  </sheetViews>
  <sheetFormatPr baseColWidth="10" defaultColWidth="11.42578125" defaultRowHeight="15" x14ac:dyDescent="0.25"/>
  <cols>
    <col min="1" max="1" width="43.7109375" style="146" customWidth="1"/>
    <col min="2" max="2" width="55" style="146" customWidth="1"/>
    <col min="3" max="3" width="21" style="146" customWidth="1"/>
    <col min="4" max="4" width="17.28515625" style="146" customWidth="1"/>
    <col min="5" max="6" width="10.85546875" style="146" customWidth="1"/>
    <col min="7" max="8" width="12.28515625" style="146" customWidth="1"/>
    <col min="9" max="9" width="11.42578125" style="146"/>
    <col min="10" max="10" width="44.85546875" style="146" customWidth="1"/>
    <col min="11" max="252" width="11.42578125" style="146"/>
    <col min="253" max="253" width="25" style="146" customWidth="1"/>
    <col min="254" max="254" width="21.5703125" style="146" bestFit="1" customWidth="1"/>
    <col min="255" max="256" width="13.7109375" style="146" customWidth="1"/>
    <col min="257" max="508" width="11.42578125" style="146"/>
    <col min="509" max="509" width="25" style="146" customWidth="1"/>
    <col min="510" max="510" width="21.5703125" style="146" bestFit="1" customWidth="1"/>
    <col min="511" max="512" width="13.7109375" style="146" customWidth="1"/>
    <col min="513" max="764" width="11.42578125" style="146"/>
    <col min="765" max="765" width="25" style="146" customWidth="1"/>
    <col min="766" max="766" width="21.5703125" style="146" bestFit="1" customWidth="1"/>
    <col min="767" max="768" width="13.7109375" style="146" customWidth="1"/>
    <col min="769" max="1020" width="11.42578125" style="146"/>
    <col min="1021" max="1021" width="25" style="146" customWidth="1"/>
    <col min="1022" max="1022" width="21.5703125" style="146" bestFit="1" customWidth="1"/>
    <col min="1023" max="1024" width="13.7109375" style="146" customWidth="1"/>
    <col min="1025" max="1276" width="11.42578125" style="146"/>
    <col min="1277" max="1277" width="25" style="146" customWidth="1"/>
    <col min="1278" max="1278" width="21.5703125" style="146" bestFit="1" customWidth="1"/>
    <col min="1279" max="1280" width="13.7109375" style="146" customWidth="1"/>
    <col min="1281" max="1532" width="11.42578125" style="146"/>
    <col min="1533" max="1533" width="25" style="146" customWidth="1"/>
    <col min="1534" max="1534" width="21.5703125" style="146" bestFit="1" customWidth="1"/>
    <col min="1535" max="1536" width="13.7109375" style="146" customWidth="1"/>
    <col min="1537" max="1788" width="11.42578125" style="146"/>
    <col min="1789" max="1789" width="25" style="146" customWidth="1"/>
    <col min="1790" max="1790" width="21.5703125" style="146" bestFit="1" customWidth="1"/>
    <col min="1791" max="1792" width="13.7109375" style="146" customWidth="1"/>
    <col min="1793" max="2044" width="11.42578125" style="146"/>
    <col min="2045" max="2045" width="25" style="146" customWidth="1"/>
    <col min="2046" max="2046" width="21.5703125" style="146" bestFit="1" customWidth="1"/>
    <col min="2047" max="2048" width="13.7109375" style="146" customWidth="1"/>
    <col min="2049" max="2300" width="11.42578125" style="146"/>
    <col min="2301" max="2301" width="25" style="146" customWidth="1"/>
    <col min="2302" max="2302" width="21.5703125" style="146" bestFit="1" customWidth="1"/>
    <col min="2303" max="2304" width="13.7109375" style="146" customWidth="1"/>
    <col min="2305" max="2556" width="11.42578125" style="146"/>
    <col min="2557" max="2557" width="25" style="146" customWidth="1"/>
    <col min="2558" max="2558" width="21.5703125" style="146" bestFit="1" customWidth="1"/>
    <col min="2559" max="2560" width="13.7109375" style="146" customWidth="1"/>
    <col min="2561" max="2812" width="11.42578125" style="146"/>
    <col min="2813" max="2813" width="25" style="146" customWidth="1"/>
    <col min="2814" max="2814" width="21.5703125" style="146" bestFit="1" customWidth="1"/>
    <col min="2815" max="2816" width="13.7109375" style="146" customWidth="1"/>
    <col min="2817" max="3068" width="11.42578125" style="146"/>
    <col min="3069" max="3069" width="25" style="146" customWidth="1"/>
    <col min="3070" max="3070" width="21.5703125" style="146" bestFit="1" customWidth="1"/>
    <col min="3071" max="3072" width="13.7109375" style="146" customWidth="1"/>
    <col min="3073" max="3324" width="11.42578125" style="146"/>
    <col min="3325" max="3325" width="25" style="146" customWidth="1"/>
    <col min="3326" max="3326" width="21.5703125" style="146" bestFit="1" customWidth="1"/>
    <col min="3327" max="3328" width="13.7109375" style="146" customWidth="1"/>
    <col min="3329" max="3580" width="11.42578125" style="146"/>
    <col min="3581" max="3581" width="25" style="146" customWidth="1"/>
    <col min="3582" max="3582" width="21.5703125" style="146" bestFit="1" customWidth="1"/>
    <col min="3583" max="3584" width="13.7109375" style="146" customWidth="1"/>
    <col min="3585" max="3836" width="11.42578125" style="146"/>
    <col min="3837" max="3837" width="25" style="146" customWidth="1"/>
    <col min="3838" max="3838" width="21.5703125" style="146" bestFit="1" customWidth="1"/>
    <col min="3839" max="3840" width="13.7109375" style="146" customWidth="1"/>
    <col min="3841" max="4092" width="11.42578125" style="146"/>
    <col min="4093" max="4093" width="25" style="146" customWidth="1"/>
    <col min="4094" max="4094" width="21.5703125" style="146" bestFit="1" customWidth="1"/>
    <col min="4095" max="4096" width="13.7109375" style="146" customWidth="1"/>
    <col min="4097" max="4348" width="11.42578125" style="146"/>
    <col min="4349" max="4349" width="25" style="146" customWidth="1"/>
    <col min="4350" max="4350" width="21.5703125" style="146" bestFit="1" customWidth="1"/>
    <col min="4351" max="4352" width="13.7109375" style="146" customWidth="1"/>
    <col min="4353" max="4604" width="11.42578125" style="146"/>
    <col min="4605" max="4605" width="25" style="146" customWidth="1"/>
    <col min="4606" max="4606" width="21.5703125" style="146" bestFit="1" customWidth="1"/>
    <col min="4607" max="4608" width="13.7109375" style="146" customWidth="1"/>
    <col min="4609" max="4860" width="11.42578125" style="146"/>
    <col min="4861" max="4861" width="25" style="146" customWidth="1"/>
    <col min="4862" max="4862" width="21.5703125" style="146" bestFit="1" customWidth="1"/>
    <col min="4863" max="4864" width="13.7109375" style="146" customWidth="1"/>
    <col min="4865" max="5116" width="11.42578125" style="146"/>
    <col min="5117" max="5117" width="25" style="146" customWidth="1"/>
    <col min="5118" max="5118" width="21.5703125" style="146" bestFit="1" customWidth="1"/>
    <col min="5119" max="5120" width="13.7109375" style="146" customWidth="1"/>
    <col min="5121" max="5372" width="11.42578125" style="146"/>
    <col min="5373" max="5373" width="25" style="146" customWidth="1"/>
    <col min="5374" max="5374" width="21.5703125" style="146" bestFit="1" customWidth="1"/>
    <col min="5375" max="5376" width="13.7109375" style="146" customWidth="1"/>
    <col min="5377" max="5628" width="11.42578125" style="146"/>
    <col min="5629" max="5629" width="25" style="146" customWidth="1"/>
    <col min="5630" max="5630" width="21.5703125" style="146" bestFit="1" customWidth="1"/>
    <col min="5631" max="5632" width="13.7109375" style="146" customWidth="1"/>
    <col min="5633" max="5884" width="11.42578125" style="146"/>
    <col min="5885" max="5885" width="25" style="146" customWidth="1"/>
    <col min="5886" max="5886" width="21.5703125" style="146" bestFit="1" customWidth="1"/>
    <col min="5887" max="5888" width="13.7109375" style="146" customWidth="1"/>
    <col min="5889" max="6140" width="11.42578125" style="146"/>
    <col min="6141" max="6141" width="25" style="146" customWidth="1"/>
    <col min="6142" max="6142" width="21.5703125" style="146" bestFit="1" customWidth="1"/>
    <col min="6143" max="6144" width="13.7109375" style="146" customWidth="1"/>
    <col min="6145" max="6396" width="11.42578125" style="146"/>
    <col min="6397" max="6397" width="25" style="146" customWidth="1"/>
    <col min="6398" max="6398" width="21.5703125" style="146" bestFit="1" customWidth="1"/>
    <col min="6399" max="6400" width="13.7109375" style="146" customWidth="1"/>
    <col min="6401" max="6652" width="11.42578125" style="146"/>
    <col min="6653" max="6653" width="25" style="146" customWidth="1"/>
    <col min="6654" max="6654" width="21.5703125" style="146" bestFit="1" customWidth="1"/>
    <col min="6655" max="6656" width="13.7109375" style="146" customWidth="1"/>
    <col min="6657" max="6908" width="11.42578125" style="146"/>
    <col min="6909" max="6909" width="25" style="146" customWidth="1"/>
    <col min="6910" max="6910" width="21.5703125" style="146" bestFit="1" customWidth="1"/>
    <col min="6911" max="6912" width="13.7109375" style="146" customWidth="1"/>
    <col min="6913" max="7164" width="11.42578125" style="146"/>
    <col min="7165" max="7165" width="25" style="146" customWidth="1"/>
    <col min="7166" max="7166" width="21.5703125" style="146" bestFit="1" customWidth="1"/>
    <col min="7167" max="7168" width="13.7109375" style="146" customWidth="1"/>
    <col min="7169" max="7420" width="11.42578125" style="146"/>
    <col min="7421" max="7421" width="25" style="146" customWidth="1"/>
    <col min="7422" max="7422" width="21.5703125" style="146" bestFit="1" customWidth="1"/>
    <col min="7423" max="7424" width="13.7109375" style="146" customWidth="1"/>
    <col min="7425" max="7676" width="11.42578125" style="146"/>
    <col min="7677" max="7677" width="25" style="146" customWidth="1"/>
    <col min="7678" max="7678" width="21.5703125" style="146" bestFit="1" customWidth="1"/>
    <col min="7679" max="7680" width="13.7109375" style="146" customWidth="1"/>
    <col min="7681" max="7932" width="11.42578125" style="146"/>
    <col min="7933" max="7933" width="25" style="146" customWidth="1"/>
    <col min="7934" max="7934" width="21.5703125" style="146" bestFit="1" customWidth="1"/>
    <col min="7935" max="7936" width="13.7109375" style="146" customWidth="1"/>
    <col min="7937" max="8188" width="11.42578125" style="146"/>
    <col min="8189" max="8189" width="25" style="146" customWidth="1"/>
    <col min="8190" max="8190" width="21.5703125" style="146" bestFit="1" customWidth="1"/>
    <col min="8191" max="8192" width="13.7109375" style="146" customWidth="1"/>
    <col min="8193" max="8444" width="11.42578125" style="146"/>
    <col min="8445" max="8445" width="25" style="146" customWidth="1"/>
    <col min="8446" max="8446" width="21.5703125" style="146" bestFit="1" customWidth="1"/>
    <col min="8447" max="8448" width="13.7109375" style="146" customWidth="1"/>
    <col min="8449" max="8700" width="11.42578125" style="146"/>
    <col min="8701" max="8701" width="25" style="146" customWidth="1"/>
    <col min="8702" max="8702" width="21.5703125" style="146" bestFit="1" customWidth="1"/>
    <col min="8703" max="8704" width="13.7109375" style="146" customWidth="1"/>
    <col min="8705" max="8956" width="11.42578125" style="146"/>
    <col min="8957" max="8957" width="25" style="146" customWidth="1"/>
    <col min="8958" max="8958" width="21.5703125" style="146" bestFit="1" customWidth="1"/>
    <col min="8959" max="8960" width="13.7109375" style="146" customWidth="1"/>
    <col min="8961" max="9212" width="11.42578125" style="146"/>
    <col min="9213" max="9213" width="25" style="146" customWidth="1"/>
    <col min="9214" max="9214" width="21.5703125" style="146" bestFit="1" customWidth="1"/>
    <col min="9215" max="9216" width="13.7109375" style="146" customWidth="1"/>
    <col min="9217" max="9468" width="11.42578125" style="146"/>
    <col min="9469" max="9469" width="25" style="146" customWidth="1"/>
    <col min="9470" max="9470" width="21.5703125" style="146" bestFit="1" customWidth="1"/>
    <col min="9471" max="9472" width="13.7109375" style="146" customWidth="1"/>
    <col min="9473" max="9724" width="11.42578125" style="146"/>
    <col min="9725" max="9725" width="25" style="146" customWidth="1"/>
    <col min="9726" max="9726" width="21.5703125" style="146" bestFit="1" customWidth="1"/>
    <col min="9727" max="9728" width="13.7109375" style="146" customWidth="1"/>
    <col min="9729" max="9980" width="11.42578125" style="146"/>
    <col min="9981" max="9981" width="25" style="146" customWidth="1"/>
    <col min="9982" max="9982" width="21.5703125" style="146" bestFit="1" customWidth="1"/>
    <col min="9983" max="9984" width="13.7109375" style="146" customWidth="1"/>
    <col min="9985" max="10236" width="11.42578125" style="146"/>
    <col min="10237" max="10237" width="25" style="146" customWidth="1"/>
    <col min="10238" max="10238" width="21.5703125" style="146" bestFit="1" customWidth="1"/>
    <col min="10239" max="10240" width="13.7109375" style="146" customWidth="1"/>
    <col min="10241" max="10492" width="11.42578125" style="146"/>
    <col min="10493" max="10493" width="25" style="146" customWidth="1"/>
    <col min="10494" max="10494" width="21.5703125" style="146" bestFit="1" customWidth="1"/>
    <col min="10495" max="10496" width="13.7109375" style="146" customWidth="1"/>
    <col min="10497" max="10748" width="11.42578125" style="146"/>
    <col min="10749" max="10749" width="25" style="146" customWidth="1"/>
    <col min="10750" max="10750" width="21.5703125" style="146" bestFit="1" customWidth="1"/>
    <col min="10751" max="10752" width="13.7109375" style="146" customWidth="1"/>
    <col min="10753" max="11004" width="11.42578125" style="146"/>
    <col min="11005" max="11005" width="25" style="146" customWidth="1"/>
    <col min="11006" max="11006" width="21.5703125" style="146" bestFit="1" customWidth="1"/>
    <col min="11007" max="11008" width="13.7109375" style="146" customWidth="1"/>
    <col min="11009" max="11260" width="11.42578125" style="146"/>
    <col min="11261" max="11261" width="25" style="146" customWidth="1"/>
    <col min="11262" max="11262" width="21.5703125" style="146" bestFit="1" customWidth="1"/>
    <col min="11263" max="11264" width="13.7109375" style="146" customWidth="1"/>
    <col min="11265" max="11516" width="11.42578125" style="146"/>
    <col min="11517" max="11517" width="25" style="146" customWidth="1"/>
    <col min="11518" max="11518" width="21.5703125" style="146" bestFit="1" customWidth="1"/>
    <col min="11519" max="11520" width="13.7109375" style="146" customWidth="1"/>
    <col min="11521" max="11772" width="11.42578125" style="146"/>
    <col min="11773" max="11773" width="25" style="146" customWidth="1"/>
    <col min="11774" max="11774" width="21.5703125" style="146" bestFit="1" customWidth="1"/>
    <col min="11775" max="11776" width="13.7109375" style="146" customWidth="1"/>
    <col min="11777" max="12028" width="11.42578125" style="146"/>
    <col min="12029" max="12029" width="25" style="146" customWidth="1"/>
    <col min="12030" max="12030" width="21.5703125" style="146" bestFit="1" customWidth="1"/>
    <col min="12031" max="12032" width="13.7109375" style="146" customWidth="1"/>
    <col min="12033" max="12284" width="11.42578125" style="146"/>
    <col min="12285" max="12285" width="25" style="146" customWidth="1"/>
    <col min="12286" max="12286" width="21.5703125" style="146" bestFit="1" customWidth="1"/>
    <col min="12287" max="12288" width="13.7109375" style="146" customWidth="1"/>
    <col min="12289" max="12540" width="11.42578125" style="146"/>
    <col min="12541" max="12541" width="25" style="146" customWidth="1"/>
    <col min="12542" max="12542" width="21.5703125" style="146" bestFit="1" customWidth="1"/>
    <col min="12543" max="12544" width="13.7109375" style="146" customWidth="1"/>
    <col min="12545" max="12796" width="11.42578125" style="146"/>
    <col min="12797" max="12797" width="25" style="146" customWidth="1"/>
    <col min="12798" max="12798" width="21.5703125" style="146" bestFit="1" customWidth="1"/>
    <col min="12799" max="12800" width="13.7109375" style="146" customWidth="1"/>
    <col min="12801" max="13052" width="11.42578125" style="146"/>
    <col min="13053" max="13053" width="25" style="146" customWidth="1"/>
    <col min="13054" max="13054" width="21.5703125" style="146" bestFit="1" customWidth="1"/>
    <col min="13055" max="13056" width="13.7109375" style="146" customWidth="1"/>
    <col min="13057" max="13308" width="11.42578125" style="146"/>
    <col min="13309" max="13309" width="25" style="146" customWidth="1"/>
    <col min="13310" max="13310" width="21.5703125" style="146" bestFit="1" customWidth="1"/>
    <col min="13311" max="13312" width="13.7109375" style="146" customWidth="1"/>
    <col min="13313" max="13564" width="11.42578125" style="146"/>
    <col min="13565" max="13565" width="25" style="146" customWidth="1"/>
    <col min="13566" max="13566" width="21.5703125" style="146" bestFit="1" customWidth="1"/>
    <col min="13567" max="13568" width="13.7109375" style="146" customWidth="1"/>
    <col min="13569" max="13820" width="11.42578125" style="146"/>
    <col min="13821" max="13821" width="25" style="146" customWidth="1"/>
    <col min="13822" max="13822" width="21.5703125" style="146" bestFit="1" customWidth="1"/>
    <col min="13823" max="13824" width="13.7109375" style="146" customWidth="1"/>
    <col min="13825" max="14076" width="11.42578125" style="146"/>
    <col min="14077" max="14077" width="25" style="146" customWidth="1"/>
    <col min="14078" max="14078" width="21.5703125" style="146" bestFit="1" customWidth="1"/>
    <col min="14079" max="14080" width="13.7109375" style="146" customWidth="1"/>
    <col min="14081" max="14332" width="11.42578125" style="146"/>
    <col min="14333" max="14333" width="25" style="146" customWidth="1"/>
    <col min="14334" max="14334" width="21.5703125" style="146" bestFit="1" customWidth="1"/>
    <col min="14335" max="14336" width="13.7109375" style="146" customWidth="1"/>
    <col min="14337" max="14588" width="11.42578125" style="146"/>
    <col min="14589" max="14589" width="25" style="146" customWidth="1"/>
    <col min="14590" max="14590" width="21.5703125" style="146" bestFit="1" customWidth="1"/>
    <col min="14591" max="14592" width="13.7109375" style="146" customWidth="1"/>
    <col min="14593" max="14844" width="11.42578125" style="146"/>
    <col min="14845" max="14845" width="25" style="146" customWidth="1"/>
    <col min="14846" max="14846" width="21.5703125" style="146" bestFit="1" customWidth="1"/>
    <col min="14847" max="14848" width="13.7109375" style="146" customWidth="1"/>
    <col min="14849" max="15100" width="11.42578125" style="146"/>
    <col min="15101" max="15101" width="25" style="146" customWidth="1"/>
    <col min="15102" max="15102" width="21.5703125" style="146" bestFit="1" customWidth="1"/>
    <col min="15103" max="15104" width="13.7109375" style="146" customWidth="1"/>
    <col min="15105" max="15356" width="11.42578125" style="146"/>
    <col min="15357" max="15357" width="25" style="146" customWidth="1"/>
    <col min="15358" max="15358" width="21.5703125" style="146" bestFit="1" customWidth="1"/>
    <col min="15359" max="15360" width="13.7109375" style="146" customWidth="1"/>
    <col min="15361" max="15612" width="11.42578125" style="146"/>
    <col min="15613" max="15613" width="25" style="146" customWidth="1"/>
    <col min="15614" max="15614" width="21.5703125" style="146" bestFit="1" customWidth="1"/>
    <col min="15615" max="15616" width="13.7109375" style="146" customWidth="1"/>
    <col min="15617" max="15868" width="11.42578125" style="146"/>
    <col min="15869" max="15869" width="25" style="146" customWidth="1"/>
    <col min="15870" max="15870" width="21.5703125" style="146" bestFit="1" customWidth="1"/>
    <col min="15871" max="15872" width="13.7109375" style="146" customWidth="1"/>
    <col min="15873" max="16124" width="11.42578125" style="146"/>
    <col min="16125" max="16125" width="25" style="146" customWidth="1"/>
    <col min="16126" max="16126" width="21.5703125" style="146" bestFit="1" customWidth="1"/>
    <col min="16127" max="16128" width="13.7109375" style="146" customWidth="1"/>
    <col min="16129" max="16384" width="11.42578125" style="146"/>
  </cols>
  <sheetData>
    <row r="1" spans="1:16" ht="15.75" x14ac:dyDescent="0.25">
      <c r="A1" s="1989" t="s">
        <v>850</v>
      </c>
      <c r="B1" s="1989"/>
      <c r="C1" s="1989"/>
      <c r="D1" s="1989"/>
      <c r="E1" s="1989"/>
      <c r="F1" s="1989"/>
      <c r="G1" s="1989"/>
      <c r="H1" s="1989"/>
      <c r="J1" s="216"/>
    </row>
    <row r="2" spans="1:16" ht="15.75" x14ac:dyDescent="0.25">
      <c r="A2" s="1990" t="s">
        <v>2414</v>
      </c>
      <c r="B2" s="1990"/>
      <c r="C2" s="1990"/>
      <c r="D2" s="1990"/>
      <c r="E2" s="1990"/>
      <c r="F2" s="1990"/>
      <c r="G2" s="1990"/>
      <c r="H2" s="1990"/>
    </row>
    <row r="3" spans="1:16" ht="15.75" x14ac:dyDescent="0.25">
      <c r="A3" s="1989" t="s">
        <v>964</v>
      </c>
      <c r="B3" s="1989"/>
      <c r="C3" s="1989"/>
      <c r="D3" s="1989"/>
      <c r="E3" s="1989"/>
      <c r="F3" s="1989"/>
      <c r="G3" s="1989"/>
      <c r="H3" s="1989"/>
    </row>
    <row r="4" spans="1:16" ht="5.25" customHeight="1" thickBot="1" x14ac:dyDescent="0.3">
      <c r="A4" s="217"/>
      <c r="B4" s="217"/>
      <c r="C4" s="217"/>
      <c r="D4" s="217"/>
      <c r="E4" s="217"/>
      <c r="F4" s="217"/>
      <c r="G4" s="217"/>
      <c r="H4" s="217"/>
    </row>
    <row r="5" spans="1:16" ht="15.75" customHeight="1" thickBot="1" x14ac:dyDescent="0.3">
      <c r="A5" s="1991" t="s">
        <v>833</v>
      </c>
      <c r="B5" s="1979" t="s">
        <v>834</v>
      </c>
      <c r="C5" s="1981" t="s">
        <v>1061</v>
      </c>
      <c r="D5" s="1981" t="s">
        <v>835</v>
      </c>
      <c r="E5" s="1994" t="s">
        <v>836</v>
      </c>
      <c r="F5" s="1984"/>
      <c r="G5" s="1984"/>
      <c r="H5" s="1985"/>
    </row>
    <row r="6" spans="1:16" ht="15.75" thickBot="1" x14ac:dyDescent="0.3">
      <c r="A6" s="1992"/>
      <c r="B6" s="1980"/>
      <c r="C6" s="1993"/>
      <c r="D6" s="1993"/>
      <c r="E6" s="218" t="s">
        <v>837</v>
      </c>
      <c r="F6" s="218" t="s">
        <v>838</v>
      </c>
      <c r="G6" s="218" t="s">
        <v>839</v>
      </c>
      <c r="H6" s="219" t="s">
        <v>840</v>
      </c>
    </row>
    <row r="7" spans="1:16" ht="25.5" customHeight="1" x14ac:dyDescent="0.25">
      <c r="A7" s="1995" t="s">
        <v>841</v>
      </c>
      <c r="B7" s="1210" t="s">
        <v>1004</v>
      </c>
      <c r="C7" s="1449">
        <v>137.9144479398</v>
      </c>
      <c r="D7" s="1450">
        <v>1375</v>
      </c>
      <c r="E7" s="1451">
        <v>-4.8999999999999998E-4</v>
      </c>
      <c r="F7" s="1451">
        <v>2.0880999999999997E-2</v>
      </c>
      <c r="G7" s="1451">
        <v>2.1392999999999999E-2</v>
      </c>
      <c r="H7" s="1452">
        <v>2.2094999999999997E-2</v>
      </c>
      <c r="O7" s="153"/>
    </row>
    <row r="8" spans="1:16" ht="25.5" customHeight="1" x14ac:dyDescent="0.25">
      <c r="A8" s="1996"/>
      <c r="B8" s="1181" t="s">
        <v>979</v>
      </c>
      <c r="C8" s="1453">
        <v>181.52209511660001</v>
      </c>
      <c r="D8" s="1454">
        <v>40</v>
      </c>
      <c r="E8" s="1455">
        <v>2.4254999999999999E-2</v>
      </c>
      <c r="F8" s="1455">
        <v>2.6124000000000001E-2</v>
      </c>
      <c r="G8" s="1455">
        <v>2.9580000000000002E-2</v>
      </c>
      <c r="H8" s="1456">
        <v>3.0712000000000003E-2</v>
      </c>
      <c r="O8" s="153"/>
    </row>
    <row r="9" spans="1:16" ht="25.5" customHeight="1" x14ac:dyDescent="0.25">
      <c r="A9" s="1996"/>
      <c r="B9" s="1181" t="s">
        <v>980</v>
      </c>
      <c r="C9" s="1453">
        <v>20.757735191199998</v>
      </c>
      <c r="D9" s="1454">
        <v>124</v>
      </c>
      <c r="E9" s="1455">
        <v>3.6577999999999999E-2</v>
      </c>
      <c r="F9" s="1455">
        <v>3.4508000000000004E-2</v>
      </c>
      <c r="G9" s="1455">
        <v>3.3338E-2</v>
      </c>
      <c r="H9" s="1456">
        <v>3.4291999999999996E-2</v>
      </c>
      <c r="O9" s="153"/>
    </row>
    <row r="10" spans="1:16" ht="25.5" customHeight="1" thickBot="1" x14ac:dyDescent="0.3">
      <c r="A10" s="1997" t="s">
        <v>841</v>
      </c>
      <c r="B10" s="1211" t="s">
        <v>981</v>
      </c>
      <c r="C10" s="1457">
        <v>413.23196841220005</v>
      </c>
      <c r="D10" s="1458">
        <v>3302</v>
      </c>
      <c r="E10" s="1459">
        <v>2.366E-3</v>
      </c>
      <c r="F10" s="1459">
        <v>2.6621000000000002E-2</v>
      </c>
      <c r="G10" s="1459">
        <v>3.0099999999999998E-2</v>
      </c>
      <c r="H10" s="1460">
        <v>3.0245999999999999E-2</v>
      </c>
      <c r="O10" s="153"/>
    </row>
    <row r="11" spans="1:16" ht="33.75" customHeight="1" x14ac:dyDescent="0.25">
      <c r="A11" s="1986" t="s">
        <v>842</v>
      </c>
      <c r="B11" s="1465" t="s">
        <v>613</v>
      </c>
      <c r="C11" s="1449">
        <v>191.98748459940001</v>
      </c>
      <c r="D11" s="1450">
        <v>1138</v>
      </c>
      <c r="E11" s="1451">
        <v>2.0710000000000003E-2</v>
      </c>
      <c r="F11" s="1451">
        <v>1.7531000000000001E-2</v>
      </c>
      <c r="G11" s="1451">
        <v>2.9558000000000001E-2</v>
      </c>
      <c r="H11" s="1452">
        <v>4.2649999999999993E-2</v>
      </c>
      <c r="O11" s="153"/>
    </row>
    <row r="12" spans="1:16" ht="33.75" customHeight="1" x14ac:dyDescent="0.25">
      <c r="A12" s="1987" t="s">
        <v>842</v>
      </c>
      <c r="B12" s="1181" t="s">
        <v>1005</v>
      </c>
      <c r="C12" s="1453">
        <v>182.74952672200001</v>
      </c>
      <c r="D12" s="1454">
        <v>2984</v>
      </c>
      <c r="E12" s="1455">
        <v>3.1678000000000005E-2</v>
      </c>
      <c r="F12" s="1455">
        <v>2.9552000000000002E-2</v>
      </c>
      <c r="G12" s="1455">
        <v>2.9464000000000001E-2</v>
      </c>
      <c r="H12" s="1456">
        <v>3.4698E-2</v>
      </c>
      <c r="O12" s="153"/>
    </row>
    <row r="13" spans="1:16" ht="33.75" customHeight="1" x14ac:dyDescent="0.25">
      <c r="A13" s="1996" t="s">
        <v>842</v>
      </c>
      <c r="B13" s="1181" t="s">
        <v>983</v>
      </c>
      <c r="C13" s="1453">
        <v>438.18042450700005</v>
      </c>
      <c r="D13" s="1454">
        <v>3436</v>
      </c>
      <c r="E13" s="1455">
        <v>1.3880999999999999E-2</v>
      </c>
      <c r="F13" s="1455">
        <v>1.4173E-2</v>
      </c>
      <c r="G13" s="1455">
        <v>1.9599999999999999E-2</v>
      </c>
      <c r="H13" s="1456">
        <v>2.477E-2</v>
      </c>
      <c r="O13" s="153"/>
      <c r="P13" s="150"/>
    </row>
    <row r="14" spans="1:16" ht="33.75" customHeight="1" thickBot="1" x14ac:dyDescent="0.3">
      <c r="A14" s="1997" t="s">
        <v>842</v>
      </c>
      <c r="B14" s="1181" t="s">
        <v>984</v>
      </c>
      <c r="C14" s="1457">
        <v>258.3808227742</v>
      </c>
      <c r="D14" s="1458">
        <v>3680</v>
      </c>
      <c r="E14" s="1459">
        <v>1.537E-2</v>
      </c>
      <c r="F14" s="1459">
        <v>1.389E-2</v>
      </c>
      <c r="G14" s="1459">
        <v>1.7725000000000001E-2</v>
      </c>
      <c r="H14" s="1460">
        <v>2.2001E-2</v>
      </c>
      <c r="O14" s="153"/>
      <c r="P14" s="150"/>
    </row>
    <row r="15" spans="1:16" ht="33.75" customHeight="1" x14ac:dyDescent="0.25">
      <c r="A15" s="1998" t="s">
        <v>843</v>
      </c>
      <c r="B15" s="1210" t="s">
        <v>591</v>
      </c>
      <c r="C15" s="1449">
        <v>240.14687143020001</v>
      </c>
      <c r="D15" s="1450">
        <v>414</v>
      </c>
      <c r="E15" s="1451">
        <v>2.913E-2</v>
      </c>
      <c r="F15" s="1451">
        <v>2.9456000000000003E-2</v>
      </c>
      <c r="G15" s="1451">
        <v>2.9773999999999998E-2</v>
      </c>
      <c r="H15" s="1452">
        <v>2.9641000000000001E-2</v>
      </c>
      <c r="O15" s="153"/>
      <c r="P15" s="150"/>
    </row>
    <row r="16" spans="1:16" ht="33.75" customHeight="1" x14ac:dyDescent="0.25">
      <c r="A16" s="1999"/>
      <c r="B16" s="1181" t="s">
        <v>985</v>
      </c>
      <c r="C16" s="1453">
        <v>143.18635437260002</v>
      </c>
      <c r="D16" s="1454">
        <v>346</v>
      </c>
      <c r="E16" s="1455">
        <v>2.6410999999999997E-2</v>
      </c>
      <c r="F16" s="1455">
        <v>2.7918999999999999E-2</v>
      </c>
      <c r="G16" s="1455">
        <v>2.7789999999999999E-2</v>
      </c>
      <c r="H16" s="1456">
        <v>2.7522999999999999E-2</v>
      </c>
      <c r="O16" s="153"/>
      <c r="P16" s="150"/>
    </row>
    <row r="17" spans="1:16" ht="33.75" customHeight="1" x14ac:dyDescent="0.25">
      <c r="A17" s="1999"/>
      <c r="B17" s="1181" t="s">
        <v>592</v>
      </c>
      <c r="C17" s="1453">
        <v>201.34065658840001</v>
      </c>
      <c r="D17" s="1454">
        <v>1595</v>
      </c>
      <c r="E17" s="1455">
        <v>2.8559999999999999E-2</v>
      </c>
      <c r="F17" s="1455">
        <v>2.9333999999999999E-2</v>
      </c>
      <c r="G17" s="1455">
        <v>2.9477000000000003E-2</v>
      </c>
      <c r="H17" s="1456">
        <v>3.0489000000000002E-2</v>
      </c>
      <c r="O17" s="153"/>
      <c r="P17" s="150"/>
    </row>
    <row r="18" spans="1:16" ht="33.75" customHeight="1" thickBot="1" x14ac:dyDescent="0.3">
      <c r="A18" s="2000"/>
      <c r="B18" s="1211" t="s">
        <v>595</v>
      </c>
      <c r="C18" s="1457">
        <v>111.5940437066</v>
      </c>
      <c r="D18" s="1458">
        <v>25</v>
      </c>
      <c r="E18" s="1459">
        <v>2.7557999999999999E-2</v>
      </c>
      <c r="F18" s="1459">
        <v>2.6787999999999999E-2</v>
      </c>
      <c r="G18" s="1459">
        <v>2.5559999999999999E-2</v>
      </c>
      <c r="H18" s="1460">
        <v>2.5405999999999998E-2</v>
      </c>
      <c r="O18" s="153"/>
      <c r="P18" s="150"/>
    </row>
    <row r="19" spans="1:16" x14ac:dyDescent="0.25">
      <c r="A19" s="1987" t="s">
        <v>844</v>
      </c>
      <c r="B19" s="1181" t="s">
        <v>986</v>
      </c>
      <c r="C19" s="1449">
        <v>176.89489265</v>
      </c>
      <c r="D19" s="1450">
        <v>2133</v>
      </c>
      <c r="E19" s="1451">
        <v>2.7486E-2</v>
      </c>
      <c r="F19" s="1451">
        <v>2.8210000000000002E-2</v>
      </c>
      <c r="G19" s="1451">
        <v>2.8922E-2</v>
      </c>
      <c r="H19" s="1452">
        <v>2.7057000000000001E-2</v>
      </c>
      <c r="O19" s="153"/>
      <c r="P19" s="150"/>
    </row>
    <row r="20" spans="1:16" ht="36.75" customHeight="1" x14ac:dyDescent="0.25">
      <c r="A20" s="1987" t="s">
        <v>844</v>
      </c>
      <c r="B20" s="1181" t="s">
        <v>987</v>
      </c>
      <c r="C20" s="1453">
        <v>70.285703341000001</v>
      </c>
      <c r="D20" s="1454">
        <v>1634</v>
      </c>
      <c r="E20" s="1455">
        <v>2.5301000000000001E-2</v>
      </c>
      <c r="F20" s="1455">
        <v>2.7035999999999998E-2</v>
      </c>
      <c r="G20" s="1455">
        <v>2.6061999999999998E-2</v>
      </c>
      <c r="H20" s="1456">
        <v>2.5184000000000002E-2</v>
      </c>
      <c r="O20" s="153"/>
      <c r="P20" s="150"/>
    </row>
    <row r="21" spans="1:16" ht="31.5" customHeight="1" x14ac:dyDescent="0.25">
      <c r="A21" s="1987" t="s">
        <v>844</v>
      </c>
      <c r="B21" s="1181" t="s">
        <v>988</v>
      </c>
      <c r="C21" s="1453">
        <v>69.379152557400005</v>
      </c>
      <c r="D21" s="1454">
        <v>2138</v>
      </c>
      <c r="E21" s="1455">
        <v>2.6474000000000001E-2</v>
      </c>
      <c r="F21" s="1455">
        <v>2.6459999999999997E-2</v>
      </c>
      <c r="G21" s="1455">
        <v>2.512E-2</v>
      </c>
      <c r="H21" s="1456">
        <v>2.4171999999999999E-2</v>
      </c>
      <c r="O21" s="153"/>
      <c r="P21" s="150"/>
    </row>
    <row r="22" spans="1:16" ht="34.5" customHeight="1" thickBot="1" x14ac:dyDescent="0.3">
      <c r="A22" s="1988" t="s">
        <v>844</v>
      </c>
      <c r="B22" s="1211" t="s">
        <v>600</v>
      </c>
      <c r="C22" s="1457">
        <v>168.96600936460001</v>
      </c>
      <c r="D22" s="1458">
        <v>1598</v>
      </c>
      <c r="E22" s="1459">
        <v>2.7557000000000002E-2</v>
      </c>
      <c r="F22" s="1459">
        <v>2.7421000000000001E-2</v>
      </c>
      <c r="G22" s="1459">
        <v>2.7536000000000001E-2</v>
      </c>
      <c r="H22" s="1460">
        <v>2.5697000000000001E-2</v>
      </c>
      <c r="O22" s="153"/>
      <c r="P22" s="150"/>
    </row>
    <row r="23" spans="1:16" ht="34.5" customHeight="1" thickBot="1" x14ac:dyDescent="0.3">
      <c r="A23" s="225" t="s">
        <v>1062</v>
      </c>
      <c r="B23" s="1211" t="s">
        <v>607</v>
      </c>
      <c r="C23" s="1449">
        <v>274.34775417140003</v>
      </c>
      <c r="D23" s="1450">
        <v>1235</v>
      </c>
      <c r="E23" s="1451">
        <v>3.7795000000000002E-2</v>
      </c>
      <c r="F23" s="1451">
        <v>3.9545999999999998E-2</v>
      </c>
      <c r="G23" s="1451">
        <v>4.0117E-2</v>
      </c>
      <c r="H23" s="1452">
        <v>3.8281999999999997E-2</v>
      </c>
      <c r="O23" s="153"/>
      <c r="P23" s="150"/>
    </row>
    <row r="24" spans="1:16" ht="41.25" customHeight="1" thickBot="1" x14ac:dyDescent="0.3">
      <c r="A24" s="214" t="s">
        <v>846</v>
      </c>
      <c r="B24" s="1281" t="s">
        <v>1006</v>
      </c>
      <c r="C24" s="1461">
        <v>0.70705210520000006</v>
      </c>
      <c r="D24" s="1462">
        <v>34</v>
      </c>
      <c r="E24" s="1463">
        <v>-6.5009999999999998E-3</v>
      </c>
      <c r="F24" s="1463">
        <v>-6.5069999999999998E-3</v>
      </c>
      <c r="G24" s="1463">
        <v>-8.34E-4</v>
      </c>
      <c r="H24" s="1464">
        <v>1.6769999999999999E-3</v>
      </c>
      <c r="O24" s="153"/>
      <c r="P24" s="150"/>
    </row>
    <row r="25" spans="1:16" ht="19.5" customHeight="1" x14ac:dyDescent="0.25">
      <c r="A25" s="1986" t="s">
        <v>847</v>
      </c>
      <c r="B25" s="1466" t="s">
        <v>1007</v>
      </c>
      <c r="C25" s="1453">
        <v>122.1477450564</v>
      </c>
      <c r="D25" s="1454">
        <v>1051</v>
      </c>
      <c r="E25" s="1455">
        <v>2.4346E-2</v>
      </c>
      <c r="F25" s="1455">
        <v>2.3250000000000003E-2</v>
      </c>
      <c r="G25" s="1455">
        <v>2.2409999999999999E-2</v>
      </c>
      <c r="H25" s="1456">
        <v>2.2001E-2</v>
      </c>
      <c r="O25" s="153"/>
      <c r="P25" s="150"/>
    </row>
    <row r="26" spans="1:16" ht="19.5" customHeight="1" x14ac:dyDescent="0.25">
      <c r="A26" s="1987" t="s">
        <v>847</v>
      </c>
      <c r="B26" s="1181" t="s">
        <v>590</v>
      </c>
      <c r="C26" s="1453">
        <v>447.37406932260001</v>
      </c>
      <c r="D26" s="1454">
        <v>11718</v>
      </c>
      <c r="E26" s="1455">
        <v>2.3E-2</v>
      </c>
      <c r="F26" s="1455">
        <v>2.3932000000000002E-2</v>
      </c>
      <c r="G26" s="1455">
        <v>2.4365000000000001E-2</v>
      </c>
      <c r="H26" s="1456">
        <v>2.6419999999999999E-2</v>
      </c>
      <c r="O26" s="153"/>
      <c r="P26" s="150"/>
    </row>
    <row r="27" spans="1:16" ht="19.5" customHeight="1" x14ac:dyDescent="0.25">
      <c r="A27" s="1987"/>
      <c r="B27" s="1181" t="s">
        <v>596</v>
      </c>
      <c r="C27" s="1453">
        <v>230.53552889779999</v>
      </c>
      <c r="D27" s="1454">
        <v>2508</v>
      </c>
      <c r="E27" s="1455">
        <v>1.9376999999999998E-2</v>
      </c>
      <c r="F27" s="1455">
        <v>2.1899000000000002E-2</v>
      </c>
      <c r="G27" s="1455">
        <v>2.4649999999999998E-2</v>
      </c>
      <c r="H27" s="1456">
        <v>2.4895999999999998E-2</v>
      </c>
      <c r="O27" s="153"/>
      <c r="P27" s="150"/>
    </row>
    <row r="28" spans="1:16" ht="19.5" customHeight="1" x14ac:dyDescent="0.25">
      <c r="A28" s="1996" t="s">
        <v>847</v>
      </c>
      <c r="B28" s="1181" t="s">
        <v>609</v>
      </c>
      <c r="C28" s="1453">
        <v>9.8463360855999991</v>
      </c>
      <c r="D28" s="1454">
        <v>547</v>
      </c>
      <c r="E28" s="1455">
        <v>3.0036999999999998E-2</v>
      </c>
      <c r="F28" s="1455">
        <v>2.6483E-2</v>
      </c>
      <c r="G28" s="1455">
        <v>3.4623000000000001E-2</v>
      </c>
      <c r="H28" s="1456">
        <v>3.0244E-2</v>
      </c>
      <c r="O28" s="153"/>
      <c r="P28" s="150"/>
    </row>
    <row r="29" spans="1:16" ht="19.5" customHeight="1" thickBot="1" x14ac:dyDescent="0.3">
      <c r="A29" s="1997" t="s">
        <v>847</v>
      </c>
      <c r="B29" s="1211" t="s">
        <v>990</v>
      </c>
      <c r="C29" s="1457">
        <v>148.63379901300002</v>
      </c>
      <c r="D29" s="1458">
        <v>4135</v>
      </c>
      <c r="E29" s="1459">
        <v>3.7834E-2</v>
      </c>
      <c r="F29" s="1459">
        <v>3.0931E-2</v>
      </c>
      <c r="G29" s="1459">
        <v>3.7998999999999998E-2</v>
      </c>
      <c r="H29" s="1460">
        <v>3.4526000000000001E-2</v>
      </c>
      <c r="O29" s="153"/>
      <c r="P29" s="150"/>
    </row>
    <row r="30" spans="1:16" ht="30" customHeight="1" x14ac:dyDescent="0.25">
      <c r="A30" s="1986" t="s">
        <v>848</v>
      </c>
      <c r="B30" s="1210" t="s">
        <v>991</v>
      </c>
      <c r="C30" s="1449">
        <v>119.99231672959999</v>
      </c>
      <c r="D30" s="1450">
        <v>851</v>
      </c>
      <c r="E30" s="1451">
        <v>1.7834000000000003E-2</v>
      </c>
      <c r="F30" s="1451">
        <v>1.7462999999999999E-2</v>
      </c>
      <c r="G30" s="1451">
        <v>1.7048000000000001E-2</v>
      </c>
      <c r="H30" s="1452">
        <v>1.6410000000000001E-2</v>
      </c>
      <c r="O30" s="153"/>
      <c r="P30" s="150"/>
    </row>
    <row r="31" spans="1:16" ht="23.25" customHeight="1" x14ac:dyDescent="0.25">
      <c r="A31" s="1987"/>
      <c r="B31" s="1181" t="s">
        <v>598</v>
      </c>
      <c r="C31" s="1453">
        <v>136.41648763820001</v>
      </c>
      <c r="D31" s="1454">
        <v>2889</v>
      </c>
      <c r="E31" s="1455">
        <v>8.3829999999999998E-3</v>
      </c>
      <c r="F31" s="1455">
        <v>7.6990000000000001E-3</v>
      </c>
      <c r="G31" s="1455">
        <v>6.0489999999999997E-3</v>
      </c>
      <c r="H31" s="1456">
        <v>6.293E-3</v>
      </c>
      <c r="O31" s="153"/>
      <c r="P31" s="150"/>
    </row>
    <row r="32" spans="1:16" ht="22.5" customHeight="1" x14ac:dyDescent="0.25">
      <c r="A32" s="1987"/>
      <c r="B32" s="1181" t="s">
        <v>612</v>
      </c>
      <c r="C32" s="1453">
        <v>42.7836893526</v>
      </c>
      <c r="D32" s="1454">
        <v>1108</v>
      </c>
      <c r="E32" s="1455">
        <v>1.5325999999999999E-2</v>
      </c>
      <c r="F32" s="1455">
        <v>1.4541E-2</v>
      </c>
      <c r="G32" s="1455">
        <v>1.4178999999999999E-2</v>
      </c>
      <c r="H32" s="1456">
        <v>1.4038E-2</v>
      </c>
      <c r="O32" s="153"/>
      <c r="P32" s="150"/>
    </row>
    <row r="33" spans="1:16" ht="22.5" customHeight="1" thickBot="1" x14ac:dyDescent="0.3">
      <c r="A33" s="1988"/>
      <c r="B33" s="1211" t="s">
        <v>992</v>
      </c>
      <c r="C33" s="1457">
        <v>158.27204420159998</v>
      </c>
      <c r="D33" s="1458">
        <v>200</v>
      </c>
      <c r="E33" s="1459">
        <v>1.8994E-2</v>
      </c>
      <c r="F33" s="1459">
        <v>1.8843000000000002E-2</v>
      </c>
      <c r="G33" s="1459">
        <v>2.0310999999999999E-2</v>
      </c>
      <c r="H33" s="1460">
        <v>2.3161999999999999E-2</v>
      </c>
      <c r="O33" s="153"/>
      <c r="P33" s="150"/>
    </row>
    <row r="34" spans="1:16" ht="15.75" thickBot="1" x14ac:dyDescent="0.3">
      <c r="A34" s="2004" t="s">
        <v>851</v>
      </c>
      <c r="B34" s="2005"/>
      <c r="C34" s="227">
        <f>SUM(C7:C33)</f>
        <v>4697.5750118471997</v>
      </c>
      <c r="D34" s="227">
        <f>SUM(D7:D33)</f>
        <v>52238</v>
      </c>
      <c r="E34" s="228"/>
      <c r="F34" s="229"/>
      <c r="G34" s="229"/>
      <c r="H34" s="229"/>
      <c r="O34" s="150"/>
      <c r="P34" s="150"/>
    </row>
    <row r="35" spans="1:16" ht="15.75" thickBot="1" x14ac:dyDescent="0.3">
      <c r="A35" s="2001" t="s">
        <v>852</v>
      </c>
      <c r="B35" s="2003"/>
      <c r="C35" s="2003"/>
      <c r="D35" s="2003"/>
      <c r="E35" s="230">
        <v>2.1199607948979526E-2</v>
      </c>
      <c r="F35" s="230">
        <v>2.3901434621041752E-2</v>
      </c>
      <c r="G35" s="230">
        <v>2.5958962440250893E-2</v>
      </c>
      <c r="H35" s="230">
        <v>2.741461113252722E-2</v>
      </c>
      <c r="O35" s="150"/>
      <c r="P35" s="150"/>
    </row>
    <row r="36" spans="1:16" x14ac:dyDescent="0.25">
      <c r="A36" s="183" t="s">
        <v>849</v>
      </c>
      <c r="B36" s="145"/>
      <c r="C36" s="145"/>
      <c r="D36" s="145"/>
      <c r="E36" s="231"/>
      <c r="F36" s="231"/>
      <c r="G36" s="231"/>
      <c r="H36" s="145"/>
      <c r="I36" s="232"/>
    </row>
    <row r="37" spans="1:16" x14ac:dyDescent="0.25">
      <c r="A37" s="234"/>
      <c r="B37" s="234"/>
      <c r="C37" s="234"/>
      <c r="D37" s="234"/>
      <c r="E37" s="234"/>
      <c r="F37" s="234"/>
      <c r="G37" s="234"/>
      <c r="H37" s="234"/>
    </row>
    <row r="38" spans="1:16" ht="15.75" x14ac:dyDescent="0.25">
      <c r="A38" s="1976" t="s">
        <v>853</v>
      </c>
      <c r="B38" s="1976"/>
      <c r="C38" s="1976"/>
      <c r="D38" s="1976"/>
      <c r="E38" s="1976"/>
      <c r="F38" s="1976"/>
      <c r="G38" s="1976"/>
      <c r="H38" s="1976"/>
    </row>
    <row r="39" spans="1:16" ht="15.75" x14ac:dyDescent="0.25">
      <c r="A39" s="2006" t="s">
        <v>2414</v>
      </c>
      <c r="B39" s="2006"/>
      <c r="C39" s="2006"/>
      <c r="D39" s="2006"/>
      <c r="E39" s="2006"/>
      <c r="F39" s="2006"/>
      <c r="G39" s="2006"/>
      <c r="H39" s="2006"/>
    </row>
    <row r="40" spans="1:16" ht="15.75" x14ac:dyDescent="0.25">
      <c r="A40" s="1976" t="s">
        <v>964</v>
      </c>
      <c r="B40" s="1976"/>
      <c r="C40" s="1976"/>
      <c r="D40" s="1976"/>
      <c r="E40" s="1976"/>
      <c r="F40" s="1976"/>
      <c r="G40" s="1976"/>
      <c r="H40" s="1976"/>
    </row>
    <row r="41" spans="1:16" ht="3.75" customHeight="1" thickBot="1" x14ac:dyDescent="0.3">
      <c r="A41" s="235"/>
      <c r="B41" s="235"/>
      <c r="C41" s="235"/>
      <c r="D41" s="235"/>
      <c r="E41" s="235"/>
      <c r="F41" s="235"/>
      <c r="G41" s="235"/>
      <c r="H41" s="235"/>
    </row>
    <row r="42" spans="1:16" ht="15.75" thickBot="1" x14ac:dyDescent="0.3">
      <c r="A42" s="2007" t="s">
        <v>833</v>
      </c>
      <c r="B42" s="2009" t="s">
        <v>834</v>
      </c>
      <c r="C42" s="2011" t="s">
        <v>1061</v>
      </c>
      <c r="D42" s="2013" t="s">
        <v>835</v>
      </c>
      <c r="E42" s="2015" t="s">
        <v>836</v>
      </c>
      <c r="F42" s="2016"/>
      <c r="G42" s="2016"/>
      <c r="H42" s="2017"/>
    </row>
    <row r="43" spans="1:16" ht="15.75" thickBot="1" x14ac:dyDescent="0.3">
      <c r="A43" s="2008"/>
      <c r="B43" s="2010"/>
      <c r="C43" s="2012"/>
      <c r="D43" s="2014"/>
      <c r="E43" s="236" t="s">
        <v>837</v>
      </c>
      <c r="F43" s="237" t="s">
        <v>838</v>
      </c>
      <c r="G43" s="237" t="s">
        <v>839</v>
      </c>
      <c r="H43" s="238" t="s">
        <v>840</v>
      </c>
    </row>
    <row r="44" spans="1:16" ht="33.75" customHeight="1" thickBot="1" x14ac:dyDescent="0.3">
      <c r="A44" s="239" t="s">
        <v>844</v>
      </c>
      <c r="B44" s="240" t="s">
        <v>994</v>
      </c>
      <c r="C44" s="1467">
        <v>124.91244963399998</v>
      </c>
      <c r="D44" s="1467">
        <v>4846</v>
      </c>
      <c r="E44" s="1468">
        <v>-2.6459999999999999E-3</v>
      </c>
      <c r="F44" s="1468">
        <v>-2.4740000000000001E-3</v>
      </c>
      <c r="G44" s="1468">
        <v>-1.193E-3</v>
      </c>
      <c r="H44" s="1468">
        <v>-2.1180000000000001E-3</v>
      </c>
    </row>
    <row r="45" spans="1:16" ht="15" customHeight="1" thickBot="1" x14ac:dyDescent="0.3">
      <c r="A45" s="2001" t="s">
        <v>851</v>
      </c>
      <c r="B45" s="2002"/>
      <c r="C45" s="241">
        <f>C44</f>
        <v>124.91244963399998</v>
      </c>
      <c r="D45" s="241">
        <f>D44</f>
        <v>4846</v>
      </c>
      <c r="E45" s="242"/>
      <c r="F45" s="242"/>
      <c r="G45" s="242"/>
      <c r="H45" s="243"/>
    </row>
    <row r="46" spans="1:16" ht="15.75" thickBot="1" x14ac:dyDescent="0.3">
      <c r="A46" s="2001" t="s">
        <v>852</v>
      </c>
      <c r="B46" s="2003"/>
      <c r="C46" s="2003"/>
      <c r="D46" s="2002"/>
      <c r="E46" s="1469">
        <v>-4.1089999999999998E-3</v>
      </c>
      <c r="F46" s="1469">
        <v>-1.7150000000000002E-3</v>
      </c>
      <c r="G46" s="1469">
        <v>-5.6700000000000001E-4</v>
      </c>
      <c r="H46" s="1469">
        <v>-2.117E-3</v>
      </c>
    </row>
    <row r="47" spans="1:16" x14ac:dyDescent="0.25">
      <c r="A47" s="183" t="s">
        <v>849</v>
      </c>
      <c r="B47" s="145"/>
      <c r="C47" s="145"/>
      <c r="D47" s="145"/>
      <c r="E47" s="231"/>
      <c r="F47" s="231"/>
      <c r="G47" s="231"/>
      <c r="H47" s="145"/>
    </row>
    <row r="48" spans="1:16" x14ac:dyDescent="0.25">
      <c r="A48" s="244" t="s">
        <v>937</v>
      </c>
      <c r="B48" s="234"/>
      <c r="C48" s="234"/>
      <c r="D48" s="234"/>
      <c r="E48" s="234"/>
      <c r="F48" s="234"/>
      <c r="G48" s="234"/>
      <c r="H48" s="234"/>
    </row>
    <row r="50" spans="3:8" x14ac:dyDescent="0.25">
      <c r="C50" s="184"/>
      <c r="D50" s="184"/>
    </row>
    <row r="51" spans="3:8" x14ac:dyDescent="0.25">
      <c r="C51" s="216"/>
      <c r="E51" s="1149"/>
      <c r="F51" s="1149"/>
      <c r="G51" s="1149"/>
      <c r="H51" s="1149"/>
    </row>
    <row r="52" spans="3:8" x14ac:dyDescent="0.25">
      <c r="E52" s="245"/>
      <c r="F52" s="245"/>
      <c r="G52" s="245"/>
      <c r="H52" s="245"/>
    </row>
    <row r="55" spans="3:8" x14ac:dyDescent="0.25">
      <c r="E55" s="1168"/>
      <c r="F55" s="1168"/>
    </row>
    <row r="56" spans="3:8" x14ac:dyDescent="0.25">
      <c r="E56" s="1168"/>
      <c r="F56" s="1168"/>
    </row>
    <row r="57" spans="3:8" x14ac:dyDescent="0.25">
      <c r="E57" s="1168"/>
      <c r="F57" s="1168"/>
    </row>
    <row r="58" spans="3:8" x14ac:dyDescent="0.25">
      <c r="E58" s="1168"/>
      <c r="F58" s="1168"/>
    </row>
    <row r="60" spans="3:8" x14ac:dyDescent="0.25">
      <c r="D60" s="246"/>
      <c r="E60" s="246"/>
      <c r="F60" s="246"/>
    </row>
    <row r="61" spans="3:8" x14ac:dyDescent="0.25">
      <c r="D61" s="246"/>
      <c r="E61" s="246"/>
      <c r="F61" s="246"/>
    </row>
    <row r="62" spans="3:8" x14ac:dyDescent="0.25">
      <c r="D62" s="246"/>
      <c r="E62" s="246"/>
      <c r="F62" s="246"/>
    </row>
    <row r="63" spans="3:8" x14ac:dyDescent="0.25">
      <c r="D63" s="246"/>
      <c r="E63" s="246"/>
      <c r="F63" s="246"/>
    </row>
    <row r="64" spans="3:8" x14ac:dyDescent="0.25">
      <c r="D64" s="246"/>
      <c r="E64" s="246"/>
      <c r="F64" s="246"/>
    </row>
    <row r="65" spans="4:6" x14ac:dyDescent="0.25">
      <c r="D65" s="246"/>
      <c r="E65" s="246"/>
      <c r="F65" s="246"/>
    </row>
  </sheetData>
  <mergeCells count="26">
    <mergeCell ref="A45:B45"/>
    <mergeCell ref="A46:D46"/>
    <mergeCell ref="A34:B34"/>
    <mergeCell ref="A35:D35"/>
    <mergeCell ref="A38:H38"/>
    <mergeCell ref="A39:H39"/>
    <mergeCell ref="A40:H40"/>
    <mergeCell ref="A42:A43"/>
    <mergeCell ref="B42:B43"/>
    <mergeCell ref="C42:C43"/>
    <mergeCell ref="D42:D43"/>
    <mergeCell ref="E42:H42"/>
    <mergeCell ref="A30:A33"/>
    <mergeCell ref="A1:H1"/>
    <mergeCell ref="A2:H2"/>
    <mergeCell ref="A3:H3"/>
    <mergeCell ref="A5:A6"/>
    <mergeCell ref="B5:B6"/>
    <mergeCell ref="C5:C6"/>
    <mergeCell ref="D5:D6"/>
    <mergeCell ref="E5:H5"/>
    <mergeCell ref="A7:A10"/>
    <mergeCell ref="A11:A14"/>
    <mergeCell ref="A15:A18"/>
    <mergeCell ref="A19:A22"/>
    <mergeCell ref="A25:A29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8"/>
  <sheetViews>
    <sheetView zoomScale="70" zoomScaleNormal="70" workbookViewId="0">
      <selection activeCell="L24" sqref="L24"/>
    </sheetView>
  </sheetViews>
  <sheetFormatPr baseColWidth="10" defaultColWidth="11.42578125" defaultRowHeight="15" x14ac:dyDescent="0.25"/>
  <cols>
    <col min="1" max="1" width="47.85546875" style="146" customWidth="1"/>
    <col min="2" max="2" width="70.7109375" style="146" customWidth="1"/>
    <col min="3" max="3" width="16.85546875" style="146" customWidth="1"/>
    <col min="4" max="4" width="14" style="146" customWidth="1"/>
    <col min="5" max="5" width="17.85546875" style="146" customWidth="1"/>
    <col min="6" max="6" width="15.28515625" style="146" customWidth="1"/>
    <col min="7" max="7" width="17.7109375" style="146" customWidth="1"/>
    <col min="8" max="14" width="13.5703125" style="146" bestFit="1" customWidth="1"/>
    <col min="15" max="16" width="11.5703125" style="146" bestFit="1" customWidth="1"/>
    <col min="17" max="17" width="16" style="146" bestFit="1" customWidth="1"/>
    <col min="18" max="18" width="11.42578125" style="146"/>
    <col min="19" max="19" width="13.85546875" style="146" bestFit="1" customWidth="1"/>
    <col min="20" max="20" width="17.140625" style="146" customWidth="1"/>
    <col min="21" max="261" width="11.42578125" style="146"/>
    <col min="262" max="262" width="21.28515625" style="146" customWidth="1"/>
    <col min="263" max="263" width="23.28515625" style="146" bestFit="1" customWidth="1"/>
    <col min="264" max="517" width="11.42578125" style="146"/>
    <col min="518" max="518" width="21.28515625" style="146" customWidth="1"/>
    <col min="519" max="519" width="23.28515625" style="146" bestFit="1" customWidth="1"/>
    <col min="520" max="773" width="11.42578125" style="146"/>
    <col min="774" max="774" width="21.28515625" style="146" customWidth="1"/>
    <col min="775" max="775" width="23.28515625" style="146" bestFit="1" customWidth="1"/>
    <col min="776" max="1029" width="11.42578125" style="146"/>
    <col min="1030" max="1030" width="21.28515625" style="146" customWidth="1"/>
    <col min="1031" max="1031" width="23.28515625" style="146" bestFit="1" customWidth="1"/>
    <col min="1032" max="1285" width="11.42578125" style="146"/>
    <col min="1286" max="1286" width="21.28515625" style="146" customWidth="1"/>
    <col min="1287" max="1287" width="23.28515625" style="146" bestFit="1" customWidth="1"/>
    <col min="1288" max="1541" width="11.42578125" style="146"/>
    <col min="1542" max="1542" width="21.28515625" style="146" customWidth="1"/>
    <col min="1543" max="1543" width="23.28515625" style="146" bestFit="1" customWidth="1"/>
    <col min="1544" max="1797" width="11.42578125" style="146"/>
    <col min="1798" max="1798" width="21.28515625" style="146" customWidth="1"/>
    <col min="1799" max="1799" width="23.28515625" style="146" bestFit="1" customWidth="1"/>
    <col min="1800" max="2053" width="11.42578125" style="146"/>
    <col min="2054" max="2054" width="21.28515625" style="146" customWidth="1"/>
    <col min="2055" max="2055" width="23.28515625" style="146" bestFit="1" customWidth="1"/>
    <col min="2056" max="2309" width="11.42578125" style="146"/>
    <col min="2310" max="2310" width="21.28515625" style="146" customWidth="1"/>
    <col min="2311" max="2311" width="23.28515625" style="146" bestFit="1" customWidth="1"/>
    <col min="2312" max="2565" width="11.42578125" style="146"/>
    <col min="2566" max="2566" width="21.28515625" style="146" customWidth="1"/>
    <col min="2567" max="2567" width="23.28515625" style="146" bestFit="1" customWidth="1"/>
    <col min="2568" max="2821" width="11.42578125" style="146"/>
    <col min="2822" max="2822" width="21.28515625" style="146" customWidth="1"/>
    <col min="2823" max="2823" width="23.28515625" style="146" bestFit="1" customWidth="1"/>
    <col min="2824" max="3077" width="11.42578125" style="146"/>
    <col min="3078" max="3078" width="21.28515625" style="146" customWidth="1"/>
    <col min="3079" max="3079" width="23.28515625" style="146" bestFit="1" customWidth="1"/>
    <col min="3080" max="3333" width="11.42578125" style="146"/>
    <col min="3334" max="3334" width="21.28515625" style="146" customWidth="1"/>
    <col min="3335" max="3335" width="23.28515625" style="146" bestFit="1" customWidth="1"/>
    <col min="3336" max="3589" width="11.42578125" style="146"/>
    <col min="3590" max="3590" width="21.28515625" style="146" customWidth="1"/>
    <col min="3591" max="3591" width="23.28515625" style="146" bestFit="1" customWidth="1"/>
    <col min="3592" max="3845" width="11.42578125" style="146"/>
    <col min="3846" max="3846" width="21.28515625" style="146" customWidth="1"/>
    <col min="3847" max="3847" width="23.28515625" style="146" bestFit="1" customWidth="1"/>
    <col min="3848" max="4101" width="11.42578125" style="146"/>
    <col min="4102" max="4102" width="21.28515625" style="146" customWidth="1"/>
    <col min="4103" max="4103" width="23.28515625" style="146" bestFit="1" customWidth="1"/>
    <col min="4104" max="4357" width="11.42578125" style="146"/>
    <col min="4358" max="4358" width="21.28515625" style="146" customWidth="1"/>
    <col min="4359" max="4359" width="23.28515625" style="146" bestFit="1" customWidth="1"/>
    <col min="4360" max="4613" width="11.42578125" style="146"/>
    <col min="4614" max="4614" width="21.28515625" style="146" customWidth="1"/>
    <col min="4615" max="4615" width="23.28515625" style="146" bestFit="1" customWidth="1"/>
    <col min="4616" max="4869" width="11.42578125" style="146"/>
    <col min="4870" max="4870" width="21.28515625" style="146" customWidth="1"/>
    <col min="4871" max="4871" width="23.28515625" style="146" bestFit="1" customWidth="1"/>
    <col min="4872" max="5125" width="11.42578125" style="146"/>
    <col min="5126" max="5126" width="21.28515625" style="146" customWidth="1"/>
    <col min="5127" max="5127" width="23.28515625" style="146" bestFit="1" customWidth="1"/>
    <col min="5128" max="5381" width="11.42578125" style="146"/>
    <col min="5382" max="5382" width="21.28515625" style="146" customWidth="1"/>
    <col min="5383" max="5383" width="23.28515625" style="146" bestFit="1" customWidth="1"/>
    <col min="5384" max="5637" width="11.42578125" style="146"/>
    <col min="5638" max="5638" width="21.28515625" style="146" customWidth="1"/>
    <col min="5639" max="5639" width="23.28515625" style="146" bestFit="1" customWidth="1"/>
    <col min="5640" max="5893" width="11.42578125" style="146"/>
    <col min="5894" max="5894" width="21.28515625" style="146" customWidth="1"/>
    <col min="5895" max="5895" width="23.28515625" style="146" bestFit="1" customWidth="1"/>
    <col min="5896" max="6149" width="11.42578125" style="146"/>
    <col min="6150" max="6150" width="21.28515625" style="146" customWidth="1"/>
    <col min="6151" max="6151" width="23.28515625" style="146" bestFit="1" customWidth="1"/>
    <col min="6152" max="6405" width="11.42578125" style="146"/>
    <col min="6406" max="6406" width="21.28515625" style="146" customWidth="1"/>
    <col min="6407" max="6407" width="23.28515625" style="146" bestFit="1" customWidth="1"/>
    <col min="6408" max="6661" width="11.42578125" style="146"/>
    <col min="6662" max="6662" width="21.28515625" style="146" customWidth="1"/>
    <col min="6663" max="6663" width="23.28515625" style="146" bestFit="1" customWidth="1"/>
    <col min="6664" max="6917" width="11.42578125" style="146"/>
    <col min="6918" max="6918" width="21.28515625" style="146" customWidth="1"/>
    <col min="6919" max="6919" width="23.28515625" style="146" bestFit="1" customWidth="1"/>
    <col min="6920" max="7173" width="11.42578125" style="146"/>
    <col min="7174" max="7174" width="21.28515625" style="146" customWidth="1"/>
    <col min="7175" max="7175" width="23.28515625" style="146" bestFit="1" customWidth="1"/>
    <col min="7176" max="7429" width="11.42578125" style="146"/>
    <col min="7430" max="7430" width="21.28515625" style="146" customWidth="1"/>
    <col min="7431" max="7431" width="23.28515625" style="146" bestFit="1" customWidth="1"/>
    <col min="7432" max="7685" width="11.42578125" style="146"/>
    <col min="7686" max="7686" width="21.28515625" style="146" customWidth="1"/>
    <col min="7687" max="7687" width="23.28515625" style="146" bestFit="1" customWidth="1"/>
    <col min="7688" max="7941" width="11.42578125" style="146"/>
    <col min="7942" max="7942" width="21.28515625" style="146" customWidth="1"/>
    <col min="7943" max="7943" width="23.28515625" style="146" bestFit="1" customWidth="1"/>
    <col min="7944" max="8197" width="11.42578125" style="146"/>
    <col min="8198" max="8198" width="21.28515625" style="146" customWidth="1"/>
    <col min="8199" max="8199" width="23.28515625" style="146" bestFit="1" customWidth="1"/>
    <col min="8200" max="8453" width="11.42578125" style="146"/>
    <col min="8454" max="8454" width="21.28515625" style="146" customWidth="1"/>
    <col min="8455" max="8455" width="23.28515625" style="146" bestFit="1" customWidth="1"/>
    <col min="8456" max="8709" width="11.42578125" style="146"/>
    <col min="8710" max="8710" width="21.28515625" style="146" customWidth="1"/>
    <col min="8711" max="8711" width="23.28515625" style="146" bestFit="1" customWidth="1"/>
    <col min="8712" max="8965" width="11.42578125" style="146"/>
    <col min="8966" max="8966" width="21.28515625" style="146" customWidth="1"/>
    <col min="8967" max="8967" width="23.28515625" style="146" bestFit="1" customWidth="1"/>
    <col min="8968" max="9221" width="11.42578125" style="146"/>
    <col min="9222" max="9222" width="21.28515625" style="146" customWidth="1"/>
    <col min="9223" max="9223" width="23.28515625" style="146" bestFit="1" customWidth="1"/>
    <col min="9224" max="9477" width="11.42578125" style="146"/>
    <col min="9478" max="9478" width="21.28515625" style="146" customWidth="1"/>
    <col min="9479" max="9479" width="23.28515625" style="146" bestFit="1" customWidth="1"/>
    <col min="9480" max="9733" width="11.42578125" style="146"/>
    <col min="9734" max="9734" width="21.28515625" style="146" customWidth="1"/>
    <col min="9735" max="9735" width="23.28515625" style="146" bestFit="1" customWidth="1"/>
    <col min="9736" max="9989" width="11.42578125" style="146"/>
    <col min="9990" max="9990" width="21.28515625" style="146" customWidth="1"/>
    <col min="9991" max="9991" width="23.28515625" style="146" bestFit="1" customWidth="1"/>
    <col min="9992" max="10245" width="11.42578125" style="146"/>
    <col min="10246" max="10246" width="21.28515625" style="146" customWidth="1"/>
    <col min="10247" max="10247" width="23.28515625" style="146" bestFit="1" customWidth="1"/>
    <col min="10248" max="10501" width="11.42578125" style="146"/>
    <col min="10502" max="10502" width="21.28515625" style="146" customWidth="1"/>
    <col min="10503" max="10503" width="23.28515625" style="146" bestFit="1" customWidth="1"/>
    <col min="10504" max="10757" width="11.42578125" style="146"/>
    <col min="10758" max="10758" width="21.28515625" style="146" customWidth="1"/>
    <col min="10759" max="10759" width="23.28515625" style="146" bestFit="1" customWidth="1"/>
    <col min="10760" max="11013" width="11.42578125" style="146"/>
    <col min="11014" max="11014" width="21.28515625" style="146" customWidth="1"/>
    <col min="11015" max="11015" width="23.28515625" style="146" bestFit="1" customWidth="1"/>
    <col min="11016" max="11269" width="11.42578125" style="146"/>
    <col min="11270" max="11270" width="21.28515625" style="146" customWidth="1"/>
    <col min="11271" max="11271" width="23.28515625" style="146" bestFit="1" customWidth="1"/>
    <col min="11272" max="11525" width="11.42578125" style="146"/>
    <col min="11526" max="11526" width="21.28515625" style="146" customWidth="1"/>
    <col min="11527" max="11527" width="23.28515625" style="146" bestFit="1" customWidth="1"/>
    <col min="11528" max="11781" width="11.42578125" style="146"/>
    <col min="11782" max="11782" width="21.28515625" style="146" customWidth="1"/>
    <col min="11783" max="11783" width="23.28515625" style="146" bestFit="1" customWidth="1"/>
    <col min="11784" max="12037" width="11.42578125" style="146"/>
    <col min="12038" max="12038" width="21.28515625" style="146" customWidth="1"/>
    <col min="12039" max="12039" width="23.28515625" style="146" bestFit="1" customWidth="1"/>
    <col min="12040" max="12293" width="11.42578125" style="146"/>
    <col min="12294" max="12294" width="21.28515625" style="146" customWidth="1"/>
    <col min="12295" max="12295" width="23.28515625" style="146" bestFit="1" customWidth="1"/>
    <col min="12296" max="12549" width="11.42578125" style="146"/>
    <col min="12550" max="12550" width="21.28515625" style="146" customWidth="1"/>
    <col min="12551" max="12551" width="23.28515625" style="146" bestFit="1" customWidth="1"/>
    <col min="12552" max="12805" width="11.42578125" style="146"/>
    <col min="12806" max="12806" width="21.28515625" style="146" customWidth="1"/>
    <col min="12807" max="12807" width="23.28515625" style="146" bestFit="1" customWidth="1"/>
    <col min="12808" max="13061" width="11.42578125" style="146"/>
    <col min="13062" max="13062" width="21.28515625" style="146" customWidth="1"/>
    <col min="13063" max="13063" width="23.28515625" style="146" bestFit="1" customWidth="1"/>
    <col min="13064" max="13317" width="11.42578125" style="146"/>
    <col min="13318" max="13318" width="21.28515625" style="146" customWidth="1"/>
    <col min="13319" max="13319" width="23.28515625" style="146" bestFit="1" customWidth="1"/>
    <col min="13320" max="13573" width="11.42578125" style="146"/>
    <col min="13574" max="13574" width="21.28515625" style="146" customWidth="1"/>
    <col min="13575" max="13575" width="23.28515625" style="146" bestFit="1" customWidth="1"/>
    <col min="13576" max="13829" width="11.42578125" style="146"/>
    <col min="13830" max="13830" width="21.28515625" style="146" customWidth="1"/>
    <col min="13831" max="13831" width="23.28515625" style="146" bestFit="1" customWidth="1"/>
    <col min="13832" max="14085" width="11.42578125" style="146"/>
    <col min="14086" max="14086" width="21.28515625" style="146" customWidth="1"/>
    <col min="14087" max="14087" width="23.28515625" style="146" bestFit="1" customWidth="1"/>
    <col min="14088" max="14341" width="11.42578125" style="146"/>
    <col min="14342" max="14342" width="21.28515625" style="146" customWidth="1"/>
    <col min="14343" max="14343" width="23.28515625" style="146" bestFit="1" customWidth="1"/>
    <col min="14344" max="14597" width="11.42578125" style="146"/>
    <col min="14598" max="14598" width="21.28515625" style="146" customWidth="1"/>
    <col min="14599" max="14599" width="23.28515625" style="146" bestFit="1" customWidth="1"/>
    <col min="14600" max="14853" width="11.42578125" style="146"/>
    <col min="14854" max="14854" width="21.28515625" style="146" customWidth="1"/>
    <col min="14855" max="14855" width="23.28515625" style="146" bestFit="1" customWidth="1"/>
    <col min="14856" max="15109" width="11.42578125" style="146"/>
    <col min="15110" max="15110" width="21.28515625" style="146" customWidth="1"/>
    <col min="15111" max="15111" width="23.28515625" style="146" bestFit="1" customWidth="1"/>
    <col min="15112" max="15365" width="11.42578125" style="146"/>
    <col min="15366" max="15366" width="21.28515625" style="146" customWidth="1"/>
    <col min="15367" max="15367" width="23.28515625" style="146" bestFit="1" customWidth="1"/>
    <col min="15368" max="15621" width="11.42578125" style="146"/>
    <col min="15622" max="15622" width="21.28515625" style="146" customWidth="1"/>
    <col min="15623" max="15623" width="23.28515625" style="146" bestFit="1" customWidth="1"/>
    <col min="15624" max="15877" width="11.42578125" style="146"/>
    <col min="15878" max="15878" width="21.28515625" style="146" customWidth="1"/>
    <col min="15879" max="15879" width="23.28515625" style="146" bestFit="1" customWidth="1"/>
    <col min="15880" max="16133" width="11.42578125" style="146"/>
    <col min="16134" max="16134" width="21.28515625" style="146" customWidth="1"/>
    <col min="16135" max="16135" width="23.28515625" style="146" bestFit="1" customWidth="1"/>
    <col min="16136" max="16384" width="11.42578125" style="146"/>
  </cols>
  <sheetData>
    <row r="1" spans="1:24" ht="15.75" x14ac:dyDescent="0.25">
      <c r="A1" s="1976" t="s">
        <v>1063</v>
      </c>
      <c r="B1" s="1976"/>
      <c r="C1" s="1976"/>
      <c r="D1" s="1976"/>
      <c r="E1" s="1976"/>
      <c r="F1" s="1976"/>
      <c r="G1" s="1976"/>
      <c r="H1" s="1976"/>
      <c r="I1" s="1976"/>
      <c r="J1" s="1976"/>
      <c r="K1" s="1976"/>
      <c r="L1" s="1976"/>
      <c r="M1" s="1976"/>
      <c r="N1" s="1976"/>
      <c r="O1" s="1976"/>
      <c r="P1" s="1976"/>
      <c r="Q1" s="1976"/>
    </row>
    <row r="2" spans="1:24" ht="15.75" x14ac:dyDescent="0.25">
      <c r="A2" s="2006" t="s">
        <v>2414</v>
      </c>
      <c r="B2" s="2006"/>
      <c r="C2" s="2006"/>
      <c r="D2" s="2006"/>
      <c r="E2" s="2006"/>
      <c r="F2" s="2006"/>
      <c r="G2" s="2006"/>
      <c r="H2" s="2006"/>
      <c r="I2" s="2006"/>
      <c r="J2" s="2006"/>
      <c r="K2" s="2006"/>
      <c r="L2" s="2006"/>
      <c r="M2" s="2006"/>
      <c r="N2" s="2006"/>
      <c r="O2" s="2006"/>
      <c r="P2" s="2006"/>
      <c r="Q2" s="2006"/>
      <c r="S2" s="216"/>
    </row>
    <row r="3" spans="1:24" ht="15.75" x14ac:dyDescent="0.25">
      <c r="A3" s="1976" t="s">
        <v>965</v>
      </c>
      <c r="B3" s="1976"/>
      <c r="C3" s="1976"/>
      <c r="D3" s="1976"/>
      <c r="E3" s="1976"/>
      <c r="F3" s="1976"/>
      <c r="G3" s="1976"/>
      <c r="H3" s="1976"/>
      <c r="I3" s="1976"/>
      <c r="J3" s="1976"/>
      <c r="K3" s="1976"/>
      <c r="L3" s="1976"/>
      <c r="M3" s="1976"/>
      <c r="N3" s="1976"/>
      <c r="O3" s="1976"/>
      <c r="P3" s="1976"/>
      <c r="Q3" s="1976"/>
    </row>
    <row r="4" spans="1:24" ht="7.5" customHeight="1" thickBot="1" x14ac:dyDescent="0.3">
      <c r="A4" s="247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</row>
    <row r="5" spans="1:24" ht="29.25" thickBot="1" x14ac:dyDescent="0.3">
      <c r="A5" s="248" t="s">
        <v>833</v>
      </c>
      <c r="B5" s="249" t="s">
        <v>834</v>
      </c>
      <c r="C5" s="1470">
        <v>45078</v>
      </c>
      <c r="D5" s="1470">
        <v>45108</v>
      </c>
      <c r="E5" s="1470">
        <v>45139</v>
      </c>
      <c r="F5" s="1470">
        <v>45170</v>
      </c>
      <c r="G5" s="1470">
        <v>45200</v>
      </c>
      <c r="H5" s="1470">
        <v>45231</v>
      </c>
      <c r="I5" s="1470">
        <v>45261</v>
      </c>
      <c r="J5" s="1470">
        <v>45292</v>
      </c>
      <c r="K5" s="1470">
        <v>45323</v>
      </c>
      <c r="L5" s="1470">
        <v>45352</v>
      </c>
      <c r="M5" s="1470">
        <v>45383</v>
      </c>
      <c r="N5" s="1470">
        <v>45413</v>
      </c>
      <c r="O5" s="1470">
        <v>45444</v>
      </c>
      <c r="P5" s="250" t="s">
        <v>854</v>
      </c>
      <c r="Q5" s="251" t="s">
        <v>684</v>
      </c>
      <c r="R5" s="1147"/>
      <c r="S5" s="1147"/>
      <c r="T5" s="252"/>
      <c r="U5" s="252"/>
      <c r="V5" s="252"/>
      <c r="W5" s="252"/>
      <c r="X5" s="252"/>
    </row>
    <row r="6" spans="1:24" ht="15.75" x14ac:dyDescent="0.25">
      <c r="A6" s="2020" t="s">
        <v>841</v>
      </c>
      <c r="B6" s="253" t="s">
        <v>1004</v>
      </c>
      <c r="C6" s="1471">
        <v>130.488874348</v>
      </c>
      <c r="D6" s="1471">
        <v>124.38986821100001</v>
      </c>
      <c r="E6" s="1471">
        <v>124.93535510540001</v>
      </c>
      <c r="F6" s="1471">
        <v>125.39431222360001</v>
      </c>
      <c r="G6" s="1471">
        <v>124.33457002540001</v>
      </c>
      <c r="H6" s="1471">
        <v>123.73941357540001</v>
      </c>
      <c r="I6" s="1471">
        <v>123.67292384860002</v>
      </c>
      <c r="J6" s="1471">
        <v>136.36387308460002</v>
      </c>
      <c r="K6" s="1471">
        <v>136.47425096480001</v>
      </c>
      <c r="L6" s="1471">
        <v>137.88038893160001</v>
      </c>
      <c r="M6" s="1471">
        <v>136.610758928</v>
      </c>
      <c r="N6" s="1471">
        <v>137.02840759580002</v>
      </c>
      <c r="O6" s="1471">
        <v>137.9144479398</v>
      </c>
      <c r="P6" s="746">
        <f>(O6-L6)/L6</f>
        <v>2.4701850976707978E-4</v>
      </c>
      <c r="Q6" s="746">
        <f>(O6-C6)/C6</f>
        <v>5.6905798512728256E-2</v>
      </c>
      <c r="R6" s="1146"/>
      <c r="S6" s="1146"/>
    </row>
    <row r="7" spans="1:24" ht="15.75" x14ac:dyDescent="0.25">
      <c r="A7" s="2021" t="s">
        <v>841</v>
      </c>
      <c r="B7" s="170" t="s">
        <v>967</v>
      </c>
      <c r="C7" s="1472">
        <v>251.334249159</v>
      </c>
      <c r="D7" s="1472">
        <v>243.72482667540001</v>
      </c>
      <c r="E7" s="1472">
        <v>240.04411082540003</v>
      </c>
      <c r="F7" s="1472">
        <v>236.38523296220004</v>
      </c>
      <c r="G7" s="1472">
        <v>233.11180766019999</v>
      </c>
      <c r="H7" s="1472">
        <v>233.18476321140002</v>
      </c>
      <c r="I7" s="1472">
        <v>230.22010410839999</v>
      </c>
      <c r="J7" s="1472">
        <v>227.30157816240001</v>
      </c>
      <c r="K7" s="1472">
        <v>219.8598881668</v>
      </c>
      <c r="L7" s="1472">
        <v>217.4794464892</v>
      </c>
      <c r="M7" s="1472">
        <v>214.59535088320001</v>
      </c>
      <c r="N7" s="1472">
        <v>213.32901957920001</v>
      </c>
      <c r="O7" s="1472">
        <v>209.2055560364</v>
      </c>
      <c r="P7" s="747">
        <f t="shared" ref="P7:P53" si="0">(O7-L7)/L7</f>
        <v>-3.8044470805708455E-2</v>
      </c>
      <c r="Q7" s="747">
        <f t="shared" ref="Q7:Q53" si="1">(O7-C7)/C7</f>
        <v>-0.16762018413156413</v>
      </c>
      <c r="R7" s="1146"/>
      <c r="S7" s="1146"/>
    </row>
    <row r="8" spans="1:24" ht="15.75" x14ac:dyDescent="0.25">
      <c r="A8" s="2021"/>
      <c r="B8" s="212" t="s">
        <v>979</v>
      </c>
      <c r="C8" s="1472">
        <v>147.03757367040004</v>
      </c>
      <c r="D8" s="1472">
        <v>147.13682106340002</v>
      </c>
      <c r="E8" s="1472">
        <v>146.84917179659999</v>
      </c>
      <c r="F8" s="1472">
        <v>146.81375533160002</v>
      </c>
      <c r="G8" s="1472">
        <v>148.73595497740001</v>
      </c>
      <c r="H8" s="1472">
        <v>154.98308463539999</v>
      </c>
      <c r="I8" s="1472">
        <v>167.20296940200001</v>
      </c>
      <c r="J8" s="1472">
        <v>171.77813911160001</v>
      </c>
      <c r="K8" s="1472">
        <v>179.12716724560002</v>
      </c>
      <c r="L8" s="1472">
        <v>178.2302817218</v>
      </c>
      <c r="M8" s="1472">
        <v>181.8094235412</v>
      </c>
      <c r="N8" s="1472">
        <v>183.07250780140001</v>
      </c>
      <c r="O8" s="1472">
        <v>181.52209511660001</v>
      </c>
      <c r="P8" s="747">
        <f t="shared" si="0"/>
        <v>1.8469439440926286E-2</v>
      </c>
      <c r="Q8" s="747">
        <f t="shared" si="1"/>
        <v>0.23452863499706958</v>
      </c>
      <c r="R8" s="1146"/>
      <c r="S8" s="1146"/>
    </row>
    <row r="9" spans="1:24" ht="15.75" x14ac:dyDescent="0.25">
      <c r="A9" s="2021" t="s">
        <v>841</v>
      </c>
      <c r="B9" s="170" t="s">
        <v>968</v>
      </c>
      <c r="C9" s="1472">
        <v>271.42353785540001</v>
      </c>
      <c r="D9" s="1472">
        <v>264.02126967300001</v>
      </c>
      <c r="E9" s="1472">
        <v>258.06267058600002</v>
      </c>
      <c r="F9" s="1472">
        <v>255.49506471580003</v>
      </c>
      <c r="G9" s="1472">
        <v>252.15542518460001</v>
      </c>
      <c r="H9" s="1472">
        <v>247.02851479879999</v>
      </c>
      <c r="I9" s="1472">
        <v>243.96112431460003</v>
      </c>
      <c r="J9" s="1472">
        <v>242.35464560440002</v>
      </c>
      <c r="K9" s="1472">
        <v>237.83984547259999</v>
      </c>
      <c r="L9" s="1472">
        <v>209.66358348739999</v>
      </c>
      <c r="M9" s="1472">
        <v>207.86727835580004</v>
      </c>
      <c r="N9" s="1472">
        <v>203.72889246080001</v>
      </c>
      <c r="O9" s="1472">
        <v>198.29611155060002</v>
      </c>
      <c r="P9" s="747">
        <f t="shared" si="0"/>
        <v>-5.4217674560938317E-2</v>
      </c>
      <c r="Q9" s="747">
        <f t="shared" si="1"/>
        <v>-0.2694218301131952</v>
      </c>
      <c r="R9" s="1146"/>
      <c r="S9" s="1146"/>
    </row>
    <row r="10" spans="1:24" ht="15.75" x14ac:dyDescent="0.25">
      <c r="A10" s="2021"/>
      <c r="B10" s="212" t="s">
        <v>980</v>
      </c>
      <c r="C10" s="1472">
        <v>19.891650175599999</v>
      </c>
      <c r="D10" s="1472">
        <v>19.932646221599999</v>
      </c>
      <c r="E10" s="1472">
        <v>19.921242637799999</v>
      </c>
      <c r="F10" s="1472">
        <v>19.917936323599999</v>
      </c>
      <c r="G10" s="1472">
        <v>18.486098738799999</v>
      </c>
      <c r="H10" s="1472">
        <v>18.546066320599998</v>
      </c>
      <c r="I10" s="1472">
        <v>18.958489314800001</v>
      </c>
      <c r="J10" s="1472">
        <v>19.055948442999998</v>
      </c>
      <c r="K10" s="1472">
        <v>20.624962497999999</v>
      </c>
      <c r="L10" s="1472">
        <v>20.663641167399998</v>
      </c>
      <c r="M10" s="1472">
        <v>20.9944958118</v>
      </c>
      <c r="N10" s="1472">
        <v>20.682205767999999</v>
      </c>
      <c r="O10" s="1472">
        <v>20.757735191199998</v>
      </c>
      <c r="P10" s="747">
        <f t="shared" si="0"/>
        <v>4.5536032608061248E-3</v>
      </c>
      <c r="Q10" s="747">
        <f t="shared" si="1"/>
        <v>4.3540129046828843E-2</v>
      </c>
      <c r="R10" s="1146"/>
      <c r="S10" s="1146"/>
    </row>
    <row r="11" spans="1:24" ht="16.5" thickBot="1" x14ac:dyDescent="0.3">
      <c r="A11" s="2022" t="s">
        <v>841</v>
      </c>
      <c r="B11" s="224" t="s">
        <v>981</v>
      </c>
      <c r="C11" s="1472">
        <v>336.42033136180004</v>
      </c>
      <c r="D11" s="1472">
        <v>329.13448952160002</v>
      </c>
      <c r="E11" s="1472">
        <v>333.61733227479999</v>
      </c>
      <c r="F11" s="1472">
        <v>332.56177584280005</v>
      </c>
      <c r="G11" s="1472">
        <v>334.6638824186</v>
      </c>
      <c r="H11" s="1472">
        <v>334.06193456860001</v>
      </c>
      <c r="I11" s="1472">
        <v>351.3813603104</v>
      </c>
      <c r="J11" s="1472">
        <v>384.42746646080008</v>
      </c>
      <c r="K11" s="1472">
        <v>399.86067805879998</v>
      </c>
      <c r="L11" s="1472">
        <v>396.41445443319998</v>
      </c>
      <c r="M11" s="1472">
        <v>411.36560532480001</v>
      </c>
      <c r="N11" s="1472">
        <v>414.07374666420003</v>
      </c>
      <c r="O11" s="1472">
        <v>413.23196841220005</v>
      </c>
      <c r="P11" s="747">
        <f t="shared" si="0"/>
        <v>4.2424068524559808E-2</v>
      </c>
      <c r="Q11" s="747">
        <f t="shared" si="1"/>
        <v>0.22832043693516746</v>
      </c>
      <c r="R11" s="1146"/>
      <c r="S11" s="1146"/>
    </row>
    <row r="12" spans="1:24" ht="15.75" x14ac:dyDescent="0.25">
      <c r="A12" s="2020" t="s">
        <v>855</v>
      </c>
      <c r="B12" s="154" t="s">
        <v>969</v>
      </c>
      <c r="C12" s="1471">
        <v>300.71688148599998</v>
      </c>
      <c r="D12" s="1471">
        <v>294.77312819359997</v>
      </c>
      <c r="E12" s="1471">
        <v>275.63135044900002</v>
      </c>
      <c r="F12" s="1471">
        <v>274.17390860019998</v>
      </c>
      <c r="G12" s="1471">
        <v>292.523929635</v>
      </c>
      <c r="H12" s="1471">
        <v>293.79773168480006</v>
      </c>
      <c r="I12" s="1471">
        <v>290.66863982240005</v>
      </c>
      <c r="J12" s="1471">
        <v>288.86718296800001</v>
      </c>
      <c r="K12" s="1471">
        <v>285.51599462680008</v>
      </c>
      <c r="L12" s="1471">
        <v>282.68856166040001</v>
      </c>
      <c r="M12" s="1471">
        <v>280.17704767779998</v>
      </c>
      <c r="N12" s="1471">
        <v>282.29582782660003</v>
      </c>
      <c r="O12" s="1471">
        <v>280.12088629839997</v>
      </c>
      <c r="P12" s="746">
        <f t="shared" si="0"/>
        <v>-9.083053615323319E-3</v>
      </c>
      <c r="Q12" s="746">
        <f t="shared" si="1"/>
        <v>-6.8489654075369458E-2</v>
      </c>
      <c r="R12" s="1146"/>
      <c r="S12" s="1146"/>
      <c r="W12" s="216"/>
    </row>
    <row r="13" spans="1:24" ht="15.75" x14ac:dyDescent="0.25">
      <c r="A13" s="2021" t="s">
        <v>855</v>
      </c>
      <c r="B13" s="254" t="s">
        <v>613</v>
      </c>
      <c r="C13" s="1472">
        <v>180.4934599314</v>
      </c>
      <c r="D13" s="1472">
        <v>182.1374102254</v>
      </c>
      <c r="E13" s="1472">
        <v>185.782627359</v>
      </c>
      <c r="F13" s="1472">
        <v>170.0636935368</v>
      </c>
      <c r="G13" s="1472">
        <v>172.25613430760004</v>
      </c>
      <c r="H13" s="1472">
        <v>175.64529082800001</v>
      </c>
      <c r="I13" s="1472">
        <v>179.1372022594</v>
      </c>
      <c r="J13" s="1472">
        <v>183.4700739564</v>
      </c>
      <c r="K13" s="1472">
        <v>186.4104522266</v>
      </c>
      <c r="L13" s="1472">
        <v>179.62585727800004</v>
      </c>
      <c r="M13" s="1472">
        <v>180.84795461600004</v>
      </c>
      <c r="N13" s="1472">
        <v>184.34392881380001</v>
      </c>
      <c r="O13" s="1472">
        <v>191.98748459940001</v>
      </c>
      <c r="P13" s="747">
        <f t="shared" si="0"/>
        <v>6.8818751981059995E-2</v>
      </c>
      <c r="Q13" s="747">
        <f t="shared" si="1"/>
        <v>6.3681114387017304E-2</v>
      </c>
      <c r="R13" s="1146"/>
      <c r="S13" s="1146"/>
    </row>
    <row r="14" spans="1:24" ht="15.75" x14ac:dyDescent="0.25">
      <c r="A14" s="2021" t="s">
        <v>855</v>
      </c>
      <c r="B14" s="212" t="s">
        <v>1005</v>
      </c>
      <c r="C14" s="1472">
        <v>159.53159768840004</v>
      </c>
      <c r="D14" s="1472">
        <v>160.91647658379998</v>
      </c>
      <c r="E14" s="1472">
        <v>166.65478735080001</v>
      </c>
      <c r="F14" s="1472">
        <v>174.28608301300002</v>
      </c>
      <c r="G14" s="1472">
        <v>177.3407467566</v>
      </c>
      <c r="H14" s="1472">
        <v>180.58091320080004</v>
      </c>
      <c r="I14" s="1472">
        <v>182.04973716160001</v>
      </c>
      <c r="J14" s="1472">
        <v>189.14379885240001</v>
      </c>
      <c r="K14" s="1472">
        <v>190.31810263899999</v>
      </c>
      <c r="L14" s="1472">
        <v>187.99222265740002</v>
      </c>
      <c r="M14" s="1472">
        <v>185.63809676300002</v>
      </c>
      <c r="N14" s="1472">
        <v>182.43891943620002</v>
      </c>
      <c r="O14" s="1472">
        <v>182.74952672200001</v>
      </c>
      <c r="P14" s="747">
        <f t="shared" si="0"/>
        <v>-2.7887834194898473E-2</v>
      </c>
      <c r="Q14" s="747">
        <f t="shared" si="1"/>
        <v>0.14553812141309866</v>
      </c>
      <c r="R14" s="1146"/>
      <c r="S14" s="1146"/>
      <c r="W14" s="233"/>
    </row>
    <row r="15" spans="1:24" ht="15.75" x14ac:dyDescent="0.25">
      <c r="A15" s="2021" t="s">
        <v>855</v>
      </c>
      <c r="B15" s="212" t="s">
        <v>983</v>
      </c>
      <c r="C15" s="1472">
        <v>431.55060700500002</v>
      </c>
      <c r="D15" s="1472">
        <v>433.32329020680004</v>
      </c>
      <c r="E15" s="1472">
        <v>436.31417220859998</v>
      </c>
      <c r="F15" s="1472">
        <v>432.85297656440002</v>
      </c>
      <c r="G15" s="1472">
        <v>433.95813196260002</v>
      </c>
      <c r="H15" s="1472">
        <v>438.01034164580005</v>
      </c>
      <c r="I15" s="1472">
        <v>440.5782470236</v>
      </c>
      <c r="J15" s="1472">
        <v>440.34889012660005</v>
      </c>
      <c r="K15" s="1472">
        <v>434.95849839120001</v>
      </c>
      <c r="L15" s="1472">
        <v>436.32232648480004</v>
      </c>
      <c r="M15" s="1472">
        <v>436.89057026300003</v>
      </c>
      <c r="N15" s="1472">
        <v>430.77154513680006</v>
      </c>
      <c r="O15" s="1472">
        <v>438.18042450700005</v>
      </c>
      <c r="P15" s="747">
        <f t="shared" si="0"/>
        <v>4.2585444507725421E-3</v>
      </c>
      <c r="Q15" s="747">
        <f t="shared" si="1"/>
        <v>1.5362781083802816E-2</v>
      </c>
      <c r="R15" s="1146"/>
      <c r="S15" s="1146"/>
    </row>
    <row r="16" spans="1:24" ht="15.75" x14ac:dyDescent="0.25">
      <c r="A16" s="2021" t="s">
        <v>855</v>
      </c>
      <c r="B16" s="212" t="s">
        <v>984</v>
      </c>
      <c r="C16" s="1472">
        <v>287.95639030339998</v>
      </c>
      <c r="D16" s="1472">
        <v>289.49161083220002</v>
      </c>
      <c r="E16" s="1472">
        <v>287.25062616320002</v>
      </c>
      <c r="F16" s="1472">
        <v>286.75853304980006</v>
      </c>
      <c r="G16" s="1472">
        <v>289.739855573</v>
      </c>
      <c r="H16" s="1472">
        <v>283.90623978640002</v>
      </c>
      <c r="I16" s="1472">
        <v>283.44176125999996</v>
      </c>
      <c r="J16" s="1472">
        <v>260.22282229720003</v>
      </c>
      <c r="K16" s="1472">
        <v>252.11396848960001</v>
      </c>
      <c r="L16" s="1472">
        <v>246.94950900200004</v>
      </c>
      <c r="M16" s="1472">
        <v>246.24298669460001</v>
      </c>
      <c r="N16" s="1472">
        <v>256.99455740420001</v>
      </c>
      <c r="O16" s="1472">
        <v>258.3808227742</v>
      </c>
      <c r="P16" s="747">
        <f t="shared" si="0"/>
        <v>4.6290085039640126E-2</v>
      </c>
      <c r="Q16" s="747">
        <f t="shared" si="1"/>
        <v>-0.1027084951927555</v>
      </c>
      <c r="R16" s="1146"/>
      <c r="S16" s="1146"/>
    </row>
    <row r="17" spans="1:22" ht="16.5" thickBot="1" x14ac:dyDescent="0.3">
      <c r="A17" s="2022" t="s">
        <v>855</v>
      </c>
      <c r="B17" s="170" t="s">
        <v>970</v>
      </c>
      <c r="C17" s="1473">
        <v>890.12438380879996</v>
      </c>
      <c r="D17" s="1473">
        <v>879.29556078700011</v>
      </c>
      <c r="E17" s="1473">
        <v>863.57291790000011</v>
      </c>
      <c r="F17" s="1473">
        <v>854.90388396980006</v>
      </c>
      <c r="G17" s="1473">
        <v>847.06104717360006</v>
      </c>
      <c r="H17" s="1473">
        <v>833.98991701200009</v>
      </c>
      <c r="I17" s="1473">
        <v>821.26198146860008</v>
      </c>
      <c r="J17" s="1473">
        <v>814.86242597199998</v>
      </c>
      <c r="K17" s="1473">
        <v>804.55969292019995</v>
      </c>
      <c r="L17" s="1473">
        <v>795.22457199220003</v>
      </c>
      <c r="M17" s="1473">
        <v>784.52121281379993</v>
      </c>
      <c r="N17" s="1473">
        <v>775.00368352539999</v>
      </c>
      <c r="O17" s="1473">
        <v>765.69931899580001</v>
      </c>
      <c r="P17" s="748">
        <f t="shared" si="0"/>
        <v>-3.7128195023492828E-2</v>
      </c>
      <c r="Q17" s="748">
        <f t="shared" si="1"/>
        <v>-0.13978390781813099</v>
      </c>
      <c r="R17" s="1146"/>
      <c r="S17" s="1146"/>
    </row>
    <row r="18" spans="1:22" ht="17.25" customHeight="1" x14ac:dyDescent="0.25">
      <c r="A18" s="1986" t="s">
        <v>843</v>
      </c>
      <c r="B18" s="253" t="s">
        <v>591</v>
      </c>
      <c r="C18" s="1472">
        <v>210.59251817660001</v>
      </c>
      <c r="D18" s="1472">
        <v>209.71250242180002</v>
      </c>
      <c r="E18" s="1472">
        <v>210.17468058439999</v>
      </c>
      <c r="F18" s="1472">
        <v>211.1306236424</v>
      </c>
      <c r="G18" s="1472">
        <v>213.35896032360003</v>
      </c>
      <c r="H18" s="1472">
        <v>213.47940950699999</v>
      </c>
      <c r="I18" s="1472">
        <v>213.61797361800001</v>
      </c>
      <c r="J18" s="1472">
        <v>220.58971773580004</v>
      </c>
      <c r="K18" s="1472">
        <v>235.10071216240004</v>
      </c>
      <c r="L18" s="1472">
        <v>236.15542858740005</v>
      </c>
      <c r="M18" s="1472">
        <v>236.14134137160002</v>
      </c>
      <c r="N18" s="1472">
        <v>237.844843943</v>
      </c>
      <c r="O18" s="1472">
        <v>240.14687143020001</v>
      </c>
      <c r="P18" s="747">
        <f t="shared" si="0"/>
        <v>1.6901761973778809E-2</v>
      </c>
      <c r="Q18" s="747">
        <f t="shared" si="1"/>
        <v>0.14033904675006603</v>
      </c>
      <c r="R18" s="1146"/>
      <c r="S18" s="1146"/>
    </row>
    <row r="19" spans="1:22" ht="15" customHeight="1" x14ac:dyDescent="0.25">
      <c r="A19" s="1987"/>
      <c r="B19" s="212" t="s">
        <v>985</v>
      </c>
      <c r="C19" s="1472">
        <v>134.40082138420001</v>
      </c>
      <c r="D19" s="1472">
        <v>134.89295250200001</v>
      </c>
      <c r="E19" s="1472">
        <v>135.31708798580001</v>
      </c>
      <c r="F19" s="1472">
        <v>135.5728874388</v>
      </c>
      <c r="G19" s="1472">
        <v>131.0712013632</v>
      </c>
      <c r="H19" s="1472">
        <v>131.62722755000001</v>
      </c>
      <c r="I19" s="1472">
        <v>132.02088275040001</v>
      </c>
      <c r="J19" s="1472">
        <v>132.46102727900001</v>
      </c>
      <c r="K19" s="1472">
        <v>135.76652568780003</v>
      </c>
      <c r="L19" s="1472">
        <v>137.29361711660002</v>
      </c>
      <c r="M19" s="1472">
        <v>137.86976649600001</v>
      </c>
      <c r="N19" s="1472">
        <v>142.85410358100003</v>
      </c>
      <c r="O19" s="1472">
        <v>143.18635437260002</v>
      </c>
      <c r="P19" s="747">
        <f t="shared" si="0"/>
        <v>4.2920693472555609E-2</v>
      </c>
      <c r="Q19" s="747">
        <f t="shared" si="1"/>
        <v>6.5368149524068483E-2</v>
      </c>
      <c r="R19" s="1146"/>
      <c r="S19" s="1146"/>
    </row>
    <row r="20" spans="1:22" ht="18" customHeight="1" x14ac:dyDescent="0.25">
      <c r="A20" s="1987"/>
      <c r="B20" s="212" t="s">
        <v>593</v>
      </c>
      <c r="C20" s="1472">
        <v>263.72868038299998</v>
      </c>
      <c r="D20" s="1472">
        <v>259.41184784620003</v>
      </c>
      <c r="E20" s="1472">
        <v>256.30231432400001</v>
      </c>
      <c r="F20" s="1472">
        <v>259.11549845299999</v>
      </c>
      <c r="G20" s="1472">
        <v>257.49282115620002</v>
      </c>
      <c r="H20" s="1472">
        <v>257.13236135860001</v>
      </c>
      <c r="I20" s="1472">
        <v>254.57998763819998</v>
      </c>
      <c r="J20" s="1472">
        <v>239.46587298759999</v>
      </c>
      <c r="K20" s="1472">
        <v>233.2649958506</v>
      </c>
      <c r="L20" s="1472">
        <v>228.73571858060004</v>
      </c>
      <c r="M20" s="1472">
        <v>217.3321780672</v>
      </c>
      <c r="N20" s="1472">
        <v>198.6258074724</v>
      </c>
      <c r="O20" s="1472">
        <v>195.48975421920002</v>
      </c>
      <c r="P20" s="747">
        <f t="shared" si="0"/>
        <v>-0.14534662346442875</v>
      </c>
      <c r="Q20" s="747">
        <f t="shared" si="1"/>
        <v>-0.2587467015900583</v>
      </c>
      <c r="R20" s="1146"/>
      <c r="S20" s="1146"/>
    </row>
    <row r="21" spans="1:22" ht="15" customHeight="1" x14ac:dyDescent="0.25">
      <c r="A21" s="1987"/>
      <c r="B21" s="212" t="s">
        <v>1001</v>
      </c>
      <c r="C21" s="1472">
        <v>135.1114861712</v>
      </c>
      <c r="D21" s="1472">
        <v>133.92391425279999</v>
      </c>
      <c r="E21" s="1472">
        <v>134.53354015780002</v>
      </c>
      <c r="F21" s="1472">
        <v>131.1804277924</v>
      </c>
      <c r="G21" s="1472">
        <v>123.87120158419999</v>
      </c>
      <c r="H21" s="1472">
        <v>114.72037531079999</v>
      </c>
      <c r="I21" s="1472">
        <v>113.0262037114</v>
      </c>
      <c r="J21" s="1472">
        <v>104.8947036032</v>
      </c>
      <c r="K21" s="1472">
        <v>99.92954488300002</v>
      </c>
      <c r="L21" s="1472">
        <v>95.614238764799993</v>
      </c>
      <c r="M21" s="1472">
        <v>87.840419399599995</v>
      </c>
      <c r="N21" s="1472">
        <v>85.388408988400002</v>
      </c>
      <c r="O21" s="1472">
        <v>83.260953958000002</v>
      </c>
      <c r="P21" s="747">
        <f t="shared" si="0"/>
        <v>-0.12919921725453096</v>
      </c>
      <c r="Q21" s="747">
        <f t="shared" si="1"/>
        <v>-0.38376109746509707</v>
      </c>
      <c r="R21" s="1146"/>
      <c r="S21" s="1146"/>
    </row>
    <row r="22" spans="1:22" ht="15" customHeight="1" x14ac:dyDescent="0.25">
      <c r="A22" s="1987"/>
      <c r="B22" s="212" t="s">
        <v>592</v>
      </c>
      <c r="C22" s="1472">
        <v>144.2843816134</v>
      </c>
      <c r="D22" s="1472">
        <v>143.540285028</v>
      </c>
      <c r="E22" s="1472">
        <v>145.36941951280002</v>
      </c>
      <c r="F22" s="1472">
        <v>151.353935474</v>
      </c>
      <c r="G22" s="1472">
        <v>144.1265924896</v>
      </c>
      <c r="H22" s="1472">
        <v>152.5842908114</v>
      </c>
      <c r="I22" s="1472">
        <v>148.3650169414</v>
      </c>
      <c r="J22" s="1472">
        <v>161.67471176640001</v>
      </c>
      <c r="K22" s="1472">
        <v>163.91628577800003</v>
      </c>
      <c r="L22" s="1472">
        <v>172.80103110480002</v>
      </c>
      <c r="M22" s="1472">
        <v>178.89389740459998</v>
      </c>
      <c r="N22" s="1472">
        <v>190.11779166800002</v>
      </c>
      <c r="O22" s="1472">
        <v>201.34065658840001</v>
      </c>
      <c r="P22" s="747">
        <f t="shared" si="0"/>
        <v>0.16515888418681562</v>
      </c>
      <c r="Q22" s="747">
        <f t="shared" si="1"/>
        <v>0.39544318197847872</v>
      </c>
      <c r="R22" s="1146"/>
      <c r="S22" s="1146"/>
      <c r="V22" s="255"/>
    </row>
    <row r="23" spans="1:22" ht="18.75" customHeight="1" x14ac:dyDescent="0.25">
      <c r="A23" s="1987"/>
      <c r="B23" s="167" t="s">
        <v>594</v>
      </c>
      <c r="C23" s="1472">
        <v>362.72505658480003</v>
      </c>
      <c r="D23" s="1472">
        <v>359.01173536059997</v>
      </c>
      <c r="E23" s="1472">
        <v>356.18425951920005</v>
      </c>
      <c r="F23" s="1472">
        <v>355.791811473</v>
      </c>
      <c r="G23" s="1472">
        <v>351.82329571060001</v>
      </c>
      <c r="H23" s="1472">
        <v>342.98352289740001</v>
      </c>
      <c r="I23" s="1472">
        <v>338.38208370960001</v>
      </c>
      <c r="J23" s="1472">
        <v>331.20380913899999</v>
      </c>
      <c r="K23" s="1472">
        <v>314.78470591820002</v>
      </c>
      <c r="L23" s="1472">
        <v>306.08122566420002</v>
      </c>
      <c r="M23" s="1472">
        <v>298.62725935560002</v>
      </c>
      <c r="N23" s="1472">
        <v>284.50725309859996</v>
      </c>
      <c r="O23" s="1472">
        <v>278.92662114659998</v>
      </c>
      <c r="P23" s="747">
        <f t="shared" si="0"/>
        <v>-8.8716988304899158E-2</v>
      </c>
      <c r="Q23" s="747">
        <f t="shared" si="1"/>
        <v>-0.23102466707758068</v>
      </c>
      <c r="R23" s="1146"/>
      <c r="S23" s="1146"/>
    </row>
    <row r="24" spans="1:22" ht="18.75" customHeight="1" thickBot="1" x14ac:dyDescent="0.3">
      <c r="A24" s="1988"/>
      <c r="B24" s="167" t="s">
        <v>595</v>
      </c>
      <c r="C24" s="1472">
        <v>97.913045207600007</v>
      </c>
      <c r="D24" s="1472">
        <v>101.64545575380001</v>
      </c>
      <c r="E24" s="1472">
        <v>103.22924782660002</v>
      </c>
      <c r="F24" s="1472">
        <v>103.61581493199999</v>
      </c>
      <c r="G24" s="1472">
        <v>102.50916412239999</v>
      </c>
      <c r="H24" s="1472">
        <v>104.22870969560002</v>
      </c>
      <c r="I24" s="1472">
        <v>98.764319071599999</v>
      </c>
      <c r="J24" s="1472">
        <v>101.1858020712</v>
      </c>
      <c r="K24" s="1472">
        <v>102.94162922400001</v>
      </c>
      <c r="L24" s="1472">
        <v>102.21234413320001</v>
      </c>
      <c r="M24" s="1472">
        <v>101.6461359914</v>
      </c>
      <c r="N24" s="1472">
        <v>106.639841504</v>
      </c>
      <c r="O24" s="1472">
        <v>111.5940437066</v>
      </c>
      <c r="P24" s="747">
        <f t="shared" si="0"/>
        <v>9.1786365462610417E-2</v>
      </c>
      <c r="Q24" s="747">
        <f t="shared" si="1"/>
        <v>0.13972600351661904</v>
      </c>
      <c r="R24" s="1146"/>
      <c r="S24" s="1146"/>
    </row>
    <row r="25" spans="1:22" ht="15.75" x14ac:dyDescent="0.25">
      <c r="A25" s="2020" t="s">
        <v>844</v>
      </c>
      <c r="B25" s="253" t="s">
        <v>986</v>
      </c>
      <c r="C25" s="1471">
        <v>195.84566124060001</v>
      </c>
      <c r="D25" s="1471">
        <v>195.723815567</v>
      </c>
      <c r="E25" s="1471">
        <v>197.359602118</v>
      </c>
      <c r="F25" s="1471">
        <v>187.37453124460001</v>
      </c>
      <c r="G25" s="1471">
        <v>193.76705654460002</v>
      </c>
      <c r="H25" s="1471">
        <v>203.37988824580003</v>
      </c>
      <c r="I25" s="1471">
        <v>182.28453575360004</v>
      </c>
      <c r="J25" s="1471">
        <v>187.80839324800002</v>
      </c>
      <c r="K25" s="1471">
        <v>186.5850925288</v>
      </c>
      <c r="L25" s="1471">
        <v>181.28828402160002</v>
      </c>
      <c r="M25" s="1471">
        <v>205.33385943280001</v>
      </c>
      <c r="N25" s="1471">
        <v>186.02721002600003</v>
      </c>
      <c r="O25" s="1471">
        <v>176.89489265</v>
      </c>
      <c r="P25" s="746">
        <f t="shared" si="0"/>
        <v>-2.4234281852855734E-2</v>
      </c>
      <c r="Q25" s="746">
        <f t="shared" si="1"/>
        <v>-9.6763790785840478E-2</v>
      </c>
      <c r="R25" s="1146"/>
      <c r="S25" s="1146"/>
    </row>
    <row r="26" spans="1:22" ht="17.25" customHeight="1" x14ac:dyDescent="0.25">
      <c r="A26" s="2021" t="s">
        <v>844</v>
      </c>
      <c r="B26" s="212" t="s">
        <v>987</v>
      </c>
      <c r="C26" s="1472">
        <v>80.595276910400003</v>
      </c>
      <c r="D26" s="1472">
        <v>77.541440002599998</v>
      </c>
      <c r="E26" s="1472">
        <v>77.647105062800009</v>
      </c>
      <c r="F26" s="1472">
        <v>77.840758952599998</v>
      </c>
      <c r="G26" s="1472">
        <v>78.175511791999995</v>
      </c>
      <c r="H26" s="1472">
        <v>77.377352575600014</v>
      </c>
      <c r="I26" s="1472">
        <v>77.760532761800008</v>
      </c>
      <c r="J26" s="1472">
        <v>77.804646472000002</v>
      </c>
      <c r="K26" s="1472">
        <v>71.204586552400002</v>
      </c>
      <c r="L26" s="1472">
        <v>71.466717373800009</v>
      </c>
      <c r="M26" s="1472">
        <v>71.853669188000012</v>
      </c>
      <c r="N26" s="1472">
        <v>71.22716233220001</v>
      </c>
      <c r="O26" s="1472">
        <v>70.285703341000001</v>
      </c>
      <c r="P26" s="747">
        <f t="shared" si="0"/>
        <v>-1.6525371196536472E-2</v>
      </c>
      <c r="Q26" s="747">
        <f t="shared" si="1"/>
        <v>-0.12791783792568193</v>
      </c>
      <c r="R26" s="1146"/>
      <c r="S26" s="1146"/>
    </row>
    <row r="27" spans="1:22" ht="15.75" x14ac:dyDescent="0.25">
      <c r="A27" s="2021" t="s">
        <v>844</v>
      </c>
      <c r="B27" s="167" t="s">
        <v>603</v>
      </c>
      <c r="C27" s="1472">
        <v>82.072530645000015</v>
      </c>
      <c r="D27" s="1472">
        <v>82.054533983800013</v>
      </c>
      <c r="E27" s="1472">
        <v>83.780081302400006</v>
      </c>
      <c r="F27" s="1472">
        <v>81.909978486</v>
      </c>
      <c r="G27" s="1472">
        <v>80.789339038799994</v>
      </c>
      <c r="H27" s="1472">
        <v>78.952898722599997</v>
      </c>
      <c r="I27" s="1472">
        <v>78.2540056956</v>
      </c>
      <c r="J27" s="1472">
        <v>77.624558369399992</v>
      </c>
      <c r="K27" s="1472">
        <v>77.843401287400013</v>
      </c>
      <c r="L27" s="1472">
        <v>68.990553039800005</v>
      </c>
      <c r="M27" s="1472">
        <v>68.468337735000006</v>
      </c>
      <c r="N27" s="1472">
        <v>67.969534512600006</v>
      </c>
      <c r="O27" s="1472">
        <v>64.340439956800012</v>
      </c>
      <c r="P27" s="747">
        <f t="shared" si="0"/>
        <v>-6.7402171429433055E-2</v>
      </c>
      <c r="Q27" s="747">
        <f t="shared" si="1"/>
        <v>-0.21605390438000671</v>
      </c>
      <c r="R27" s="1146"/>
      <c r="S27" s="1146"/>
    </row>
    <row r="28" spans="1:22" ht="15.75" x14ac:dyDescent="0.25">
      <c r="A28" s="2021" t="s">
        <v>844</v>
      </c>
      <c r="B28" s="162" t="s">
        <v>988</v>
      </c>
      <c r="C28" s="1472">
        <v>80.684349688600008</v>
      </c>
      <c r="D28" s="1472">
        <v>77.576238861800022</v>
      </c>
      <c r="E28" s="1472">
        <v>77.725113895799993</v>
      </c>
      <c r="F28" s="1472">
        <v>77.200600559599991</v>
      </c>
      <c r="G28" s="1472">
        <v>77.673500010400005</v>
      </c>
      <c r="H28" s="1472">
        <v>76.910227667000001</v>
      </c>
      <c r="I28" s="1472">
        <v>77.59839577000001</v>
      </c>
      <c r="J28" s="1472">
        <v>77.161152472599994</v>
      </c>
      <c r="K28" s="1472">
        <v>69.42041127280001</v>
      </c>
      <c r="L28" s="1472">
        <v>69.516424793200002</v>
      </c>
      <c r="M28" s="1472">
        <v>74.349325868999998</v>
      </c>
      <c r="N28" s="1472">
        <v>69.545290850000015</v>
      </c>
      <c r="O28" s="1472">
        <v>69.379152557400005</v>
      </c>
      <c r="P28" s="747">
        <f t="shared" si="0"/>
        <v>-1.9746734129144307E-3</v>
      </c>
      <c r="Q28" s="747">
        <f t="shared" si="1"/>
        <v>-0.14011635682548396</v>
      </c>
      <c r="R28" s="1146"/>
      <c r="S28" s="1146"/>
    </row>
    <row r="29" spans="1:22" ht="15.75" x14ac:dyDescent="0.25">
      <c r="A29" s="2021" t="s">
        <v>844</v>
      </c>
      <c r="B29" s="167" t="s">
        <v>605</v>
      </c>
      <c r="C29" s="1472">
        <v>50.977165307600004</v>
      </c>
      <c r="D29" s="1472">
        <v>50.4114328382</v>
      </c>
      <c r="E29" s="1472">
        <v>49.650092545200003</v>
      </c>
      <c r="F29" s="1472">
        <v>49.130686684799997</v>
      </c>
      <c r="G29" s="1472">
        <v>48.321777093800002</v>
      </c>
      <c r="H29" s="1472">
        <v>48.224704938200006</v>
      </c>
      <c r="I29" s="1472">
        <v>48.1655965028</v>
      </c>
      <c r="J29" s="1472">
        <v>47.547541167000006</v>
      </c>
      <c r="K29" s="1472">
        <v>46.5133294878</v>
      </c>
      <c r="L29" s="1472">
        <v>40.826573610200001</v>
      </c>
      <c r="M29" s="1472">
        <v>40.657894030600005</v>
      </c>
      <c r="N29" s="1472">
        <v>40.273588324199999</v>
      </c>
      <c r="O29" s="1472">
        <v>39.8090568386</v>
      </c>
      <c r="P29" s="747">
        <f t="shared" si="0"/>
        <v>-2.4922903923188567E-2</v>
      </c>
      <c r="Q29" s="747">
        <f t="shared" si="1"/>
        <v>-0.21908060994782286</v>
      </c>
      <c r="R29" s="1146"/>
      <c r="S29" s="1146"/>
    </row>
    <row r="30" spans="1:22" ht="15.75" x14ac:dyDescent="0.25">
      <c r="A30" s="2021" t="s">
        <v>844</v>
      </c>
      <c r="B30" s="162" t="s">
        <v>600</v>
      </c>
      <c r="C30" s="1472">
        <v>186.70564461219999</v>
      </c>
      <c r="D30" s="1472">
        <v>192.9038573938</v>
      </c>
      <c r="E30" s="1472">
        <v>181.88934734320003</v>
      </c>
      <c r="F30" s="1472">
        <v>177.06636870860001</v>
      </c>
      <c r="G30" s="1472">
        <v>184.36856526899999</v>
      </c>
      <c r="H30" s="1472">
        <v>176.65222145340002</v>
      </c>
      <c r="I30" s="1472">
        <v>168.07057761199999</v>
      </c>
      <c r="J30" s="1472">
        <v>179.03239126919999</v>
      </c>
      <c r="K30" s="1472">
        <v>162.00370570440001</v>
      </c>
      <c r="L30" s="1472">
        <v>160.92070282399999</v>
      </c>
      <c r="M30" s="1472">
        <v>182.48189040760002</v>
      </c>
      <c r="N30" s="1472">
        <v>169.18533131639998</v>
      </c>
      <c r="O30" s="1472">
        <v>168.96600936460001</v>
      </c>
      <c r="P30" s="747">
        <f t="shared" si="0"/>
        <v>4.9995472300411382E-2</v>
      </c>
      <c r="Q30" s="747">
        <f t="shared" si="1"/>
        <v>-9.5013920358146514E-2</v>
      </c>
      <c r="R30" s="1146"/>
      <c r="S30" s="1146"/>
    </row>
    <row r="31" spans="1:22" ht="15.75" x14ac:dyDescent="0.25">
      <c r="A31" s="2021" t="s">
        <v>844</v>
      </c>
      <c r="B31" s="167" t="s">
        <v>601</v>
      </c>
      <c r="C31" s="1472">
        <v>308.68085339700002</v>
      </c>
      <c r="D31" s="1472">
        <v>300.01704088720004</v>
      </c>
      <c r="E31" s="1472">
        <v>295.1885557306</v>
      </c>
      <c r="F31" s="1472">
        <v>291.15381304799996</v>
      </c>
      <c r="G31" s="1472">
        <v>286.02727227899999</v>
      </c>
      <c r="H31" s="1472">
        <v>282.52998775259999</v>
      </c>
      <c r="I31" s="1472">
        <v>281.73756287879996</v>
      </c>
      <c r="J31" s="1472">
        <v>279.41946885999999</v>
      </c>
      <c r="K31" s="1472">
        <v>278.57406722460001</v>
      </c>
      <c r="L31" s="1472">
        <v>276.80158364880003</v>
      </c>
      <c r="M31" s="1472">
        <v>274.95026310080004</v>
      </c>
      <c r="N31" s="1472">
        <v>272.21778728340001</v>
      </c>
      <c r="O31" s="1472">
        <v>270.45315031280001</v>
      </c>
      <c r="P31" s="747">
        <f t="shared" si="0"/>
        <v>-2.2934960314586875E-2</v>
      </c>
      <c r="Q31" s="747">
        <f t="shared" si="1"/>
        <v>-0.12384215821457081</v>
      </c>
      <c r="R31" s="1146"/>
      <c r="S31" s="1146"/>
    </row>
    <row r="32" spans="1:22" ht="15.75" x14ac:dyDescent="0.25">
      <c r="A32" s="2021" t="s">
        <v>844</v>
      </c>
      <c r="B32" s="167" t="s">
        <v>602</v>
      </c>
      <c r="C32" s="1472">
        <v>55.0492960192</v>
      </c>
      <c r="D32" s="1472">
        <v>54.941501134799999</v>
      </c>
      <c r="E32" s="1472">
        <v>59.997910957600006</v>
      </c>
      <c r="F32" s="1472">
        <v>59.807397987400002</v>
      </c>
      <c r="G32" s="1472">
        <v>59.99388681300001</v>
      </c>
      <c r="H32" s="1472">
        <v>59.748060496600012</v>
      </c>
      <c r="I32" s="1472">
        <v>59.603237527400005</v>
      </c>
      <c r="J32" s="1472">
        <v>58.665092739400002</v>
      </c>
      <c r="K32" s="1472">
        <v>59.051663892200004</v>
      </c>
      <c r="L32" s="1472">
        <v>57.504981812600001</v>
      </c>
      <c r="M32" s="1472">
        <v>57.428071402800008</v>
      </c>
      <c r="N32" s="1472">
        <v>57.270574103400008</v>
      </c>
      <c r="O32" s="1472">
        <v>52.685176202400001</v>
      </c>
      <c r="P32" s="747">
        <f t="shared" si="0"/>
        <v>-8.3815444475871914E-2</v>
      </c>
      <c r="Q32" s="747">
        <f t="shared" si="1"/>
        <v>-4.2945504988391586E-2</v>
      </c>
      <c r="R32" s="1146"/>
      <c r="S32" s="1146"/>
    </row>
    <row r="33" spans="1:19" ht="15.75" x14ac:dyDescent="0.25">
      <c r="A33" s="2021" t="s">
        <v>844</v>
      </c>
      <c r="B33" s="167" t="s">
        <v>604</v>
      </c>
      <c r="C33" s="1472">
        <v>43.390804154600005</v>
      </c>
      <c r="D33" s="1472">
        <v>43.9205766412</v>
      </c>
      <c r="E33" s="1472">
        <v>43.466978829400006</v>
      </c>
      <c r="F33" s="1472">
        <v>43.446487666400003</v>
      </c>
      <c r="G33" s="1472">
        <v>43.430221028600002</v>
      </c>
      <c r="H33" s="1472">
        <v>43.421083028400005</v>
      </c>
      <c r="I33" s="1472">
        <v>43.494872412600003</v>
      </c>
      <c r="J33" s="1472">
        <v>42.129230878000001</v>
      </c>
      <c r="K33" s="1472">
        <v>42.275223545800003</v>
      </c>
      <c r="L33" s="1472">
        <v>39.369621977000008</v>
      </c>
      <c r="M33" s="1472">
        <v>39.366264967399999</v>
      </c>
      <c r="N33" s="1472">
        <v>39.408893899200002</v>
      </c>
      <c r="O33" s="1472">
        <v>39.448207736000001</v>
      </c>
      <c r="P33" s="747">
        <f t="shared" si="0"/>
        <v>1.9961014369379113E-3</v>
      </c>
      <c r="Q33" s="747">
        <f t="shared" si="1"/>
        <v>-9.0862487926074459E-2</v>
      </c>
      <c r="R33" s="1146"/>
      <c r="S33" s="1146"/>
    </row>
    <row r="34" spans="1:19" ht="16.5" thickBot="1" x14ac:dyDescent="0.3">
      <c r="A34" s="2022" t="s">
        <v>844</v>
      </c>
      <c r="B34" s="256" t="s">
        <v>1008</v>
      </c>
      <c r="C34" s="1473">
        <v>104.8940272758</v>
      </c>
      <c r="D34" s="1473">
        <v>102.30294758319999</v>
      </c>
      <c r="E34" s="1473">
        <v>101.4241460484</v>
      </c>
      <c r="F34" s="1473">
        <v>104.0306606724</v>
      </c>
      <c r="G34" s="1473">
        <v>105.9820837124</v>
      </c>
      <c r="H34" s="1473">
        <v>105.57369227160001</v>
      </c>
      <c r="I34" s="1473">
        <v>104.50004752880001</v>
      </c>
      <c r="J34" s="1473">
        <v>105.64588533380001</v>
      </c>
      <c r="K34" s="1473">
        <v>107.59692929020001</v>
      </c>
      <c r="L34" s="1473">
        <v>109.1108503422</v>
      </c>
      <c r="M34" s="1473">
        <v>117.03336425480001</v>
      </c>
      <c r="N34" s="1473">
        <v>122.0875390896</v>
      </c>
      <c r="O34" s="1473">
        <v>124.91244963399998</v>
      </c>
      <c r="P34" s="748">
        <f t="shared" si="0"/>
        <v>0.14482152088671352</v>
      </c>
      <c r="Q34" s="748">
        <f t="shared" si="1"/>
        <v>0.19084425374921624</v>
      </c>
      <c r="R34" s="1146"/>
      <c r="S34" s="1146"/>
    </row>
    <row r="35" spans="1:19" ht="15.75" x14ac:dyDescent="0.25">
      <c r="A35" s="2023" t="s">
        <v>1062</v>
      </c>
      <c r="B35" s="253" t="s">
        <v>606</v>
      </c>
      <c r="C35" s="1471">
        <v>89.432030774799998</v>
      </c>
      <c r="D35" s="1471">
        <v>88.621716530200004</v>
      </c>
      <c r="E35" s="1471">
        <v>90.284349073800001</v>
      </c>
      <c r="F35" s="1471">
        <v>93.045786439200015</v>
      </c>
      <c r="G35" s="1471">
        <v>94.707694429599997</v>
      </c>
      <c r="H35" s="1471">
        <v>98.80028124959999</v>
      </c>
      <c r="I35" s="1471">
        <v>98.175489325200004</v>
      </c>
      <c r="J35" s="1471">
        <v>104.6109391544</v>
      </c>
      <c r="K35" s="1471">
        <v>108.0497689348</v>
      </c>
      <c r="L35" s="1471">
        <v>89.79908913780001</v>
      </c>
      <c r="M35" s="1471">
        <v>81.699169588400011</v>
      </c>
      <c r="N35" s="1471">
        <v>74.935897783599998</v>
      </c>
      <c r="O35" s="1471">
        <v>74.329732817200011</v>
      </c>
      <c r="P35" s="747">
        <f t="shared" si="0"/>
        <v>-0.17226629433692475</v>
      </c>
      <c r="Q35" s="747">
        <f t="shared" si="1"/>
        <v>-0.16886900394366855</v>
      </c>
      <c r="R35" s="1146"/>
      <c r="S35" s="1146"/>
    </row>
    <row r="36" spans="1:19" ht="16.5" thickBot="1" x14ac:dyDescent="0.3">
      <c r="A36" s="2024"/>
      <c r="B36" s="209" t="s">
        <v>607</v>
      </c>
      <c r="C36" s="1473">
        <v>96.752040216999987</v>
      </c>
      <c r="D36" s="1473">
        <v>102.14091602959999</v>
      </c>
      <c r="E36" s="1473">
        <v>114.4401138524</v>
      </c>
      <c r="F36" s="1473">
        <v>116.74633705280002</v>
      </c>
      <c r="G36" s="1473">
        <v>122.733074625</v>
      </c>
      <c r="H36" s="1473">
        <v>137.920425881</v>
      </c>
      <c r="I36" s="1473">
        <v>160.43400311120004</v>
      </c>
      <c r="J36" s="1473">
        <v>174.301625715</v>
      </c>
      <c r="K36" s="1473">
        <v>178.0454176872</v>
      </c>
      <c r="L36" s="1473">
        <v>211.5424664178</v>
      </c>
      <c r="M36" s="1473">
        <v>217.27010295620002</v>
      </c>
      <c r="N36" s="1473">
        <v>275.06966613419996</v>
      </c>
      <c r="O36" s="1473">
        <v>274.34775417140003</v>
      </c>
      <c r="P36" s="747">
        <f t="shared" si="0"/>
        <v>0.29689210311823871</v>
      </c>
      <c r="Q36" s="747">
        <f t="shared" si="1"/>
        <v>1.8355759067827415</v>
      </c>
      <c r="R36" s="1146"/>
      <c r="S36" s="1146"/>
    </row>
    <row r="37" spans="1:19" ht="15.75" x14ac:dyDescent="0.25">
      <c r="A37" s="2021" t="s">
        <v>846</v>
      </c>
      <c r="B37" s="212" t="s">
        <v>1006</v>
      </c>
      <c r="C37" s="1472">
        <v>1.4855670942000001</v>
      </c>
      <c r="D37" s="1472">
        <v>1.0549266154000003</v>
      </c>
      <c r="E37" s="1472">
        <v>1.0053074122000001</v>
      </c>
      <c r="F37" s="1472">
        <v>1.0057218934000001</v>
      </c>
      <c r="G37" s="1472">
        <v>1.0061569546</v>
      </c>
      <c r="H37" s="1472">
        <v>1.0065852929999999</v>
      </c>
      <c r="I37" s="1472">
        <v>1.0070355834000002</v>
      </c>
      <c r="J37" s="1472">
        <v>1.0074980845999999</v>
      </c>
      <c r="K37" s="1472">
        <v>0.90793252479999997</v>
      </c>
      <c r="L37" s="1472">
        <v>0.70821700180000013</v>
      </c>
      <c r="M37" s="1472">
        <v>0.70783256740000011</v>
      </c>
      <c r="N37" s="1472">
        <v>0.70743537340000007</v>
      </c>
      <c r="O37" s="1472">
        <v>0.70705210520000006</v>
      </c>
      <c r="P37" s="746">
        <f t="shared" si="0"/>
        <v>-1.6448300408481887E-3</v>
      </c>
      <c r="Q37" s="746">
        <f t="shared" si="1"/>
        <v>-0.52405239187075692</v>
      </c>
      <c r="R37" s="1146"/>
      <c r="S37" s="1146"/>
    </row>
    <row r="38" spans="1:19" ht="16.5" thickBot="1" x14ac:dyDescent="0.3">
      <c r="A38" s="2022" t="s">
        <v>846</v>
      </c>
      <c r="B38" s="170" t="s">
        <v>974</v>
      </c>
      <c r="C38" s="1472">
        <v>4.3199837464000002</v>
      </c>
      <c r="D38" s="1472">
        <v>4.3199837464000002</v>
      </c>
      <c r="E38" s="1472">
        <v>4.3199837464000002</v>
      </c>
      <c r="F38" s="1472">
        <v>4.3199837464000002</v>
      </c>
      <c r="G38" s="1472">
        <v>4.3199837464000002</v>
      </c>
      <c r="H38" s="1472">
        <v>4.3199837464000002</v>
      </c>
      <c r="I38" s="1472">
        <v>4.3199837464000002</v>
      </c>
      <c r="J38" s="1472">
        <v>4.3199837464000002</v>
      </c>
      <c r="K38" s="1472">
        <v>4.3199837464000002</v>
      </c>
      <c r="L38" s="1472">
        <v>4.3199837464000002</v>
      </c>
      <c r="M38" s="1472">
        <v>4.3199837464000002</v>
      </c>
      <c r="N38" s="1472">
        <v>4.3199837464000002</v>
      </c>
      <c r="O38" s="1472">
        <v>4.3199837464000002</v>
      </c>
      <c r="P38" s="748">
        <f t="shared" si="0"/>
        <v>0</v>
      </c>
      <c r="Q38" s="748">
        <f t="shared" si="1"/>
        <v>0</v>
      </c>
      <c r="R38" s="1146"/>
      <c r="S38" s="1146"/>
    </row>
    <row r="39" spans="1:19" ht="15" customHeight="1" x14ac:dyDescent="0.25">
      <c r="A39" s="1986" t="s">
        <v>847</v>
      </c>
      <c r="B39" s="154" t="s">
        <v>1002</v>
      </c>
      <c r="C39" s="1471">
        <v>245.66185963059999</v>
      </c>
      <c r="D39" s="1471">
        <v>237.10101908220003</v>
      </c>
      <c r="E39" s="1471">
        <v>239.59815025160003</v>
      </c>
      <c r="F39" s="1471">
        <v>233.68229603040001</v>
      </c>
      <c r="G39" s="1471">
        <v>219.9774636962</v>
      </c>
      <c r="H39" s="1471">
        <v>220.15386345120001</v>
      </c>
      <c r="I39" s="1471">
        <v>207.71989084420002</v>
      </c>
      <c r="J39" s="1471">
        <v>223.60462455520002</v>
      </c>
      <c r="K39" s="1471">
        <v>203.90051360840002</v>
      </c>
      <c r="L39" s="1471">
        <v>196.81843716080002</v>
      </c>
      <c r="M39" s="1471">
        <v>189.80411110220001</v>
      </c>
      <c r="N39" s="1471">
        <v>186.48256310600001</v>
      </c>
      <c r="O39" s="1471">
        <v>177.84488815660001</v>
      </c>
      <c r="P39" s="747">
        <f t="shared" si="0"/>
        <v>-9.6401278650021405E-2</v>
      </c>
      <c r="Q39" s="747">
        <f t="shared" si="1"/>
        <v>-0.27605820283203869</v>
      </c>
      <c r="R39" s="1146"/>
      <c r="S39" s="1146"/>
    </row>
    <row r="40" spans="1:19" ht="15" customHeight="1" x14ac:dyDescent="0.25">
      <c r="A40" s="1987"/>
      <c r="B40" s="257" t="s">
        <v>1007</v>
      </c>
      <c r="C40" s="1472">
        <v>99.862032879000012</v>
      </c>
      <c r="D40" s="1472">
        <v>85.875397095600007</v>
      </c>
      <c r="E40" s="1472">
        <v>95.80458963320001</v>
      </c>
      <c r="F40" s="1472">
        <v>105.36577260020002</v>
      </c>
      <c r="G40" s="1472">
        <v>105.4953638998</v>
      </c>
      <c r="H40" s="1472">
        <v>105.93426128040001</v>
      </c>
      <c r="I40" s="1472">
        <v>115.26924555719999</v>
      </c>
      <c r="J40" s="1472">
        <v>115.11364161780001</v>
      </c>
      <c r="K40" s="1472">
        <v>114.6311865986</v>
      </c>
      <c r="L40" s="1472">
        <v>114.6852899094</v>
      </c>
      <c r="M40" s="1472">
        <v>118.5368720326</v>
      </c>
      <c r="N40" s="1472">
        <v>122.0969234324</v>
      </c>
      <c r="O40" s="1472">
        <v>122.1477450564</v>
      </c>
      <c r="P40" s="747">
        <f t="shared" si="0"/>
        <v>6.5068982716922547E-2</v>
      </c>
      <c r="Q40" s="747">
        <f t="shared" si="1"/>
        <v>0.2231650161218223</v>
      </c>
      <c r="R40" s="1146"/>
      <c r="S40" s="1146"/>
    </row>
    <row r="41" spans="1:19" ht="15" customHeight="1" x14ac:dyDescent="0.25">
      <c r="A41" s="1987"/>
      <c r="B41" s="212" t="s">
        <v>590</v>
      </c>
      <c r="C41" s="1472">
        <v>327.07922775920002</v>
      </c>
      <c r="D41" s="1472">
        <v>306.96678546520002</v>
      </c>
      <c r="E41" s="1472">
        <v>329.22031093419997</v>
      </c>
      <c r="F41" s="1472">
        <v>360.69367866700003</v>
      </c>
      <c r="G41" s="1472">
        <v>382.26301023680003</v>
      </c>
      <c r="H41" s="1472">
        <v>379.98524204200004</v>
      </c>
      <c r="I41" s="1472">
        <v>419.17392438460007</v>
      </c>
      <c r="J41" s="1472">
        <v>469.67297581820003</v>
      </c>
      <c r="K41" s="1472">
        <v>457.77798730580002</v>
      </c>
      <c r="L41" s="1472">
        <v>445.42643265960004</v>
      </c>
      <c r="M41" s="1472">
        <v>460.87196653259997</v>
      </c>
      <c r="N41" s="1472">
        <v>447.88004309720003</v>
      </c>
      <c r="O41" s="1472">
        <v>447.37406932260001</v>
      </c>
      <c r="P41" s="747">
        <f t="shared" si="0"/>
        <v>4.372521521389762E-3</v>
      </c>
      <c r="Q41" s="747">
        <f t="shared" si="1"/>
        <v>0.36778502379234734</v>
      </c>
      <c r="R41" s="1146"/>
      <c r="S41" s="1146"/>
    </row>
    <row r="42" spans="1:19" ht="15.75" x14ac:dyDescent="0.25">
      <c r="A42" s="1987"/>
      <c r="B42" s="212" t="s">
        <v>596</v>
      </c>
      <c r="C42" s="1472">
        <v>206.17190310079999</v>
      </c>
      <c r="D42" s="1472">
        <v>205.5547759916</v>
      </c>
      <c r="E42" s="1472">
        <v>213.25426561040001</v>
      </c>
      <c r="F42" s="1472">
        <v>215.933394432</v>
      </c>
      <c r="G42" s="1472">
        <v>217.26660524800002</v>
      </c>
      <c r="H42" s="1472">
        <v>218.08082358720003</v>
      </c>
      <c r="I42" s="1472">
        <v>211.35213702120004</v>
      </c>
      <c r="J42" s="1472">
        <v>228.40542384940002</v>
      </c>
      <c r="K42" s="1472">
        <v>229.424635384</v>
      </c>
      <c r="L42" s="1472">
        <v>226.3600481016</v>
      </c>
      <c r="M42" s="1472">
        <v>226.8707004648</v>
      </c>
      <c r="N42" s="1472">
        <v>230.37356635580002</v>
      </c>
      <c r="O42" s="1472">
        <v>230.53552889779999</v>
      </c>
      <c r="P42" s="747">
        <f t="shared" si="0"/>
        <v>1.8446191504279317E-2</v>
      </c>
      <c r="Q42" s="747">
        <f t="shared" si="1"/>
        <v>0.11817141633061572</v>
      </c>
      <c r="R42" s="1146"/>
      <c r="S42" s="1146"/>
    </row>
    <row r="43" spans="1:19" ht="15" customHeight="1" x14ac:dyDescent="0.25">
      <c r="A43" s="1987"/>
      <c r="B43" s="170" t="s">
        <v>608</v>
      </c>
      <c r="C43" s="1472">
        <v>310.20756292959999</v>
      </c>
      <c r="D43" s="1472">
        <v>308.18622544499999</v>
      </c>
      <c r="E43" s="1472">
        <v>307.79064004640003</v>
      </c>
      <c r="F43" s="1472">
        <v>305.24441199419999</v>
      </c>
      <c r="G43" s="1472">
        <v>301.39759318060004</v>
      </c>
      <c r="H43" s="1472">
        <v>298.37147595500005</v>
      </c>
      <c r="I43" s="1472">
        <v>295.06875769840002</v>
      </c>
      <c r="J43" s="1472">
        <v>288.42761797220004</v>
      </c>
      <c r="K43" s="1472">
        <v>284.01766409100003</v>
      </c>
      <c r="L43" s="1472">
        <v>282.88405279540001</v>
      </c>
      <c r="M43" s="1472">
        <v>280.06992459319997</v>
      </c>
      <c r="N43" s="1472">
        <v>276.09017215080007</v>
      </c>
      <c r="O43" s="1472">
        <v>273.44368170000001</v>
      </c>
      <c r="P43" s="747">
        <f t="shared" si="0"/>
        <v>-3.3371874455672766E-2</v>
      </c>
      <c r="Q43" s="747">
        <f t="shared" si="1"/>
        <v>-0.1185138134041669</v>
      </c>
      <c r="R43" s="1146"/>
      <c r="S43" s="1146"/>
    </row>
    <row r="44" spans="1:19" ht="15" customHeight="1" x14ac:dyDescent="0.25">
      <c r="A44" s="1987"/>
      <c r="B44" s="212" t="s">
        <v>609</v>
      </c>
      <c r="C44" s="1472">
        <v>9.007401852400001</v>
      </c>
      <c r="D44" s="1472">
        <v>8.9930268596000023</v>
      </c>
      <c r="E44" s="1472">
        <v>9.1171369506000008</v>
      </c>
      <c r="F44" s="1472">
        <v>9.1815035760000008</v>
      </c>
      <c r="G44" s="1472">
        <v>9.2877861048000003</v>
      </c>
      <c r="H44" s="1472">
        <v>9.3715851894000011</v>
      </c>
      <c r="I44" s="1472">
        <v>9.5237231138000009</v>
      </c>
      <c r="J44" s="1472">
        <v>9.7250292649999999</v>
      </c>
      <c r="K44" s="1472">
        <v>9.414371421000002</v>
      </c>
      <c r="L44" s="1472">
        <v>9.5228350182000003</v>
      </c>
      <c r="M44" s="1472">
        <v>9.6808654768000011</v>
      </c>
      <c r="N44" s="1472">
        <v>9.8073722460000017</v>
      </c>
      <c r="O44" s="1472">
        <v>9.8463360855999991</v>
      </c>
      <c r="P44" s="747">
        <f t="shared" si="0"/>
        <v>3.3971088103671325E-2</v>
      </c>
      <c r="Q44" s="747">
        <f t="shared" si="1"/>
        <v>9.3138315237536115E-2</v>
      </c>
      <c r="R44" s="1146"/>
      <c r="S44" s="1146"/>
    </row>
    <row r="45" spans="1:19" ht="15" customHeight="1" x14ac:dyDescent="0.25">
      <c r="A45" s="1987"/>
      <c r="B45" s="170" t="s">
        <v>610</v>
      </c>
      <c r="C45" s="1472">
        <v>522.02313170980005</v>
      </c>
      <c r="D45" s="1472">
        <v>493.75969016919998</v>
      </c>
      <c r="E45" s="1472">
        <v>496.30529142320006</v>
      </c>
      <c r="F45" s="1472">
        <v>497.07377942459999</v>
      </c>
      <c r="G45" s="1472">
        <v>486.66586562860005</v>
      </c>
      <c r="H45" s="1472">
        <v>484.54682054660003</v>
      </c>
      <c r="I45" s="1472">
        <v>474.23184966639997</v>
      </c>
      <c r="J45" s="1472">
        <v>477.46752726960005</v>
      </c>
      <c r="K45" s="1472">
        <v>458.8297155148</v>
      </c>
      <c r="L45" s="1472">
        <v>448.70412549899999</v>
      </c>
      <c r="M45" s="1472">
        <v>382.19782802600002</v>
      </c>
      <c r="N45" s="1472">
        <v>364.89857795580002</v>
      </c>
      <c r="O45" s="1472">
        <v>362.45328026039999</v>
      </c>
      <c r="P45" s="747">
        <f t="shared" si="0"/>
        <v>-0.19222209098853543</v>
      </c>
      <c r="Q45" s="747">
        <f t="shared" si="1"/>
        <v>-0.3056758249902749</v>
      </c>
      <c r="R45" s="1146"/>
      <c r="S45" s="1146"/>
    </row>
    <row r="46" spans="1:19" ht="15.75" customHeight="1" x14ac:dyDescent="0.25">
      <c r="A46" s="1987"/>
      <c r="B46" s="212" t="s">
        <v>990</v>
      </c>
      <c r="C46" s="1472">
        <v>140.24697292899998</v>
      </c>
      <c r="D46" s="1472">
        <v>140.67412331419999</v>
      </c>
      <c r="E46" s="1472">
        <v>140.8810730502</v>
      </c>
      <c r="F46" s="1472">
        <v>141.15541631800002</v>
      </c>
      <c r="G46" s="1472">
        <v>142.40082764040002</v>
      </c>
      <c r="H46" s="1472">
        <v>142.93493091360003</v>
      </c>
      <c r="I46" s="1472">
        <v>142.8405041112</v>
      </c>
      <c r="J46" s="1472">
        <v>141.8393180498</v>
      </c>
      <c r="K46" s="1472">
        <v>141.50513095460002</v>
      </c>
      <c r="L46" s="1472">
        <v>142.28827328800003</v>
      </c>
      <c r="M46" s="1472">
        <v>143.621489935</v>
      </c>
      <c r="N46" s="1472">
        <v>149.0907113024</v>
      </c>
      <c r="O46" s="1472">
        <v>148.63379901300002</v>
      </c>
      <c r="P46" s="747">
        <f t="shared" si="0"/>
        <v>4.4596266286514433E-2</v>
      </c>
      <c r="Q46" s="747">
        <f t="shared" si="1"/>
        <v>5.9800407159203817E-2</v>
      </c>
      <c r="R46" s="1146"/>
      <c r="S46" s="1146"/>
    </row>
    <row r="47" spans="1:19" ht="16.5" thickBot="1" x14ac:dyDescent="0.3">
      <c r="A47" s="1988"/>
      <c r="B47" s="224" t="s">
        <v>597</v>
      </c>
      <c r="C47" s="1473">
        <v>36.185012065999999</v>
      </c>
      <c r="D47" s="1473">
        <v>36.314605766599996</v>
      </c>
      <c r="E47" s="1473">
        <v>36.899882170200009</v>
      </c>
      <c r="F47" s="1473">
        <v>37.362989725600002</v>
      </c>
      <c r="G47" s="1473">
        <v>36.733411716400006</v>
      </c>
      <c r="H47" s="1473">
        <v>37.340941548400011</v>
      </c>
      <c r="I47" s="1473">
        <v>37.201367096599995</v>
      </c>
      <c r="J47" s="1473">
        <v>36.922339683600001</v>
      </c>
      <c r="K47" s="1473">
        <v>36.219543179400006</v>
      </c>
      <c r="L47" s="1473">
        <v>36.1282346586</v>
      </c>
      <c r="M47" s="1473">
        <v>43.807523978400006</v>
      </c>
      <c r="N47" s="1473">
        <v>44.651135771200003</v>
      </c>
      <c r="O47" s="1473">
        <v>44.274769966000001</v>
      </c>
      <c r="P47" s="747">
        <f t="shared" si="0"/>
        <v>0.2254894373993663</v>
      </c>
      <c r="Q47" s="747">
        <f t="shared" si="1"/>
        <v>0.22356653868857668</v>
      </c>
      <c r="R47" s="1146"/>
      <c r="S47" s="1146"/>
    </row>
    <row r="48" spans="1:19" ht="15" customHeight="1" x14ac:dyDescent="0.25">
      <c r="A48" s="1998" t="s">
        <v>848</v>
      </c>
      <c r="B48" s="253" t="s">
        <v>991</v>
      </c>
      <c r="C48" s="1472">
        <v>121.5706050244</v>
      </c>
      <c r="D48" s="1472">
        <v>121.4888818444</v>
      </c>
      <c r="E48" s="1472">
        <v>120.78840264820002</v>
      </c>
      <c r="F48" s="1472">
        <v>121.55011832040002</v>
      </c>
      <c r="G48" s="1472">
        <v>121.24399884659999</v>
      </c>
      <c r="H48" s="1472">
        <v>121.21930943220001</v>
      </c>
      <c r="I48" s="1472">
        <v>120.26930672260001</v>
      </c>
      <c r="J48" s="1472">
        <v>119.86634552060001</v>
      </c>
      <c r="K48" s="1472">
        <v>120.62354813600003</v>
      </c>
      <c r="L48" s="1472">
        <v>120.201209492</v>
      </c>
      <c r="M48" s="1472">
        <v>120.258692862</v>
      </c>
      <c r="N48" s="1472">
        <v>120.21176325899999</v>
      </c>
      <c r="O48" s="1472">
        <v>119.99231672959999</v>
      </c>
      <c r="P48" s="746">
        <f t="shared" si="0"/>
        <v>-1.7378590721577969E-3</v>
      </c>
      <c r="Q48" s="746">
        <f t="shared" si="1"/>
        <v>-1.2982482850054346E-2</v>
      </c>
      <c r="R48" s="1146"/>
      <c r="S48" s="1146"/>
    </row>
    <row r="49" spans="1:19" ht="15" customHeight="1" x14ac:dyDescent="0.25">
      <c r="A49" s="1999"/>
      <c r="B49" s="212" t="s">
        <v>598</v>
      </c>
      <c r="C49" s="1472">
        <v>127.15097094560002</v>
      </c>
      <c r="D49" s="1472">
        <v>136.48846022000001</v>
      </c>
      <c r="E49" s="1472">
        <v>134.98113197100002</v>
      </c>
      <c r="F49" s="1472">
        <v>133.2394447188</v>
      </c>
      <c r="G49" s="1472">
        <v>133.035247352</v>
      </c>
      <c r="H49" s="1472">
        <v>130.79434376820001</v>
      </c>
      <c r="I49" s="1472">
        <v>130.8811176918</v>
      </c>
      <c r="J49" s="1472">
        <v>121.65328435120001</v>
      </c>
      <c r="K49" s="1472">
        <v>122.32280971820002</v>
      </c>
      <c r="L49" s="1472">
        <v>136.06510218</v>
      </c>
      <c r="M49" s="1472">
        <v>136.25281537840002</v>
      </c>
      <c r="N49" s="1472">
        <v>136.149773788</v>
      </c>
      <c r="O49" s="1472">
        <v>136.41648763820001</v>
      </c>
      <c r="P49" s="747">
        <f t="shared" si="0"/>
        <v>2.5824803904175744E-3</v>
      </c>
      <c r="Q49" s="747">
        <f t="shared" si="1"/>
        <v>7.2870200075500213E-2</v>
      </c>
      <c r="R49" s="1146"/>
      <c r="S49" s="1146"/>
    </row>
    <row r="50" spans="1:19" ht="15" customHeight="1" x14ac:dyDescent="0.25">
      <c r="A50" s="1999"/>
      <c r="B50" s="170" t="s">
        <v>599</v>
      </c>
      <c r="C50" s="1472">
        <v>149.21357959620002</v>
      </c>
      <c r="D50" s="1472">
        <v>144.71160937940002</v>
      </c>
      <c r="E50" s="1472">
        <v>147.22371929019999</v>
      </c>
      <c r="F50" s="1472">
        <v>143.43627418820003</v>
      </c>
      <c r="G50" s="1472">
        <v>136.11005747499999</v>
      </c>
      <c r="H50" s="1472">
        <v>129.17261116200001</v>
      </c>
      <c r="I50" s="1472">
        <v>128.06416220919999</v>
      </c>
      <c r="J50" s="1472">
        <v>129.63375538540001</v>
      </c>
      <c r="K50" s="1472">
        <v>126.963747414</v>
      </c>
      <c r="L50" s="1472">
        <v>128.530550834</v>
      </c>
      <c r="M50" s="1472">
        <v>127.52570139540001</v>
      </c>
      <c r="N50" s="1472">
        <v>130.33607587419999</v>
      </c>
      <c r="O50" s="1472">
        <v>129.85330248240001</v>
      </c>
      <c r="P50" s="747">
        <f t="shared" si="0"/>
        <v>1.0291340384189105E-2</v>
      </c>
      <c r="Q50" s="747">
        <f t="shared" si="1"/>
        <v>-0.12974876124674817</v>
      </c>
      <c r="R50" s="1146"/>
      <c r="S50" s="1146"/>
    </row>
    <row r="51" spans="1:19" ht="15" customHeight="1" x14ac:dyDescent="0.25">
      <c r="A51" s="1999"/>
      <c r="B51" s="167" t="s">
        <v>1003</v>
      </c>
      <c r="C51" s="1472">
        <v>95.0301317168</v>
      </c>
      <c r="D51" s="1472">
        <v>95.411592169599999</v>
      </c>
      <c r="E51" s="1472">
        <v>94.691450361200012</v>
      </c>
      <c r="F51" s="1472">
        <v>91.530187156800011</v>
      </c>
      <c r="G51" s="1472">
        <v>84.686825675199998</v>
      </c>
      <c r="H51" s="1472">
        <v>83.106748566800007</v>
      </c>
      <c r="I51" s="1472">
        <v>82.621225275400008</v>
      </c>
      <c r="J51" s="1472">
        <v>81.966543302000005</v>
      </c>
      <c r="K51" s="1472">
        <v>81.582612288800007</v>
      </c>
      <c r="L51" s="1472">
        <v>81.215167570600002</v>
      </c>
      <c r="M51" s="1472">
        <v>76.301706976600002</v>
      </c>
      <c r="N51" s="1472">
        <v>79.034645295200008</v>
      </c>
      <c r="O51" s="1472">
        <v>82.152671085799994</v>
      </c>
      <c r="P51" s="747">
        <f t="shared" si="0"/>
        <v>1.1543453559767941E-2</v>
      </c>
      <c r="Q51" s="747">
        <f t="shared" si="1"/>
        <v>-0.13550923689526415</v>
      </c>
      <c r="R51" s="1146"/>
      <c r="S51" s="1146"/>
    </row>
    <row r="52" spans="1:19" ht="15.75" customHeight="1" x14ac:dyDescent="0.25">
      <c r="A52" s="1999"/>
      <c r="B52" s="170" t="s">
        <v>612</v>
      </c>
      <c r="C52" s="1472">
        <v>46.537401021999997</v>
      </c>
      <c r="D52" s="1472">
        <v>45.697185203600007</v>
      </c>
      <c r="E52" s="1472">
        <v>45.199374554600006</v>
      </c>
      <c r="F52" s="1472">
        <v>43.994813434600005</v>
      </c>
      <c r="G52" s="1472">
        <v>43.886382628200003</v>
      </c>
      <c r="H52" s="1472">
        <v>43.630246760800006</v>
      </c>
      <c r="I52" s="1472">
        <v>43.338943172000008</v>
      </c>
      <c r="J52" s="1472">
        <v>43.299809204400006</v>
      </c>
      <c r="K52" s="1472">
        <v>43.708372145200009</v>
      </c>
      <c r="L52" s="1472">
        <v>43.531842942000004</v>
      </c>
      <c r="M52" s="1472">
        <v>43.459049561199997</v>
      </c>
      <c r="N52" s="1472">
        <v>43.798838600999993</v>
      </c>
      <c r="O52" s="1472">
        <v>42.7836893526</v>
      </c>
      <c r="P52" s="747">
        <f t="shared" si="0"/>
        <v>-1.7186352307592696E-2</v>
      </c>
      <c r="Q52" s="747">
        <f t="shared" si="1"/>
        <v>-8.0660105355378042E-2</v>
      </c>
      <c r="R52" s="1146"/>
      <c r="S52" s="1146"/>
    </row>
    <row r="53" spans="1:19" ht="16.5" thickBot="1" x14ac:dyDescent="0.3">
      <c r="A53" s="2000"/>
      <c r="B53" s="170" t="s">
        <v>992</v>
      </c>
      <c r="C53" s="1472">
        <v>158.1385374884</v>
      </c>
      <c r="D53" s="1472">
        <v>171.40596751039999</v>
      </c>
      <c r="E53" s="1472">
        <v>175.93232934900001</v>
      </c>
      <c r="F53" s="1472">
        <v>182.87953853960002</v>
      </c>
      <c r="G53" s="1472">
        <v>183.50531192419999</v>
      </c>
      <c r="H53" s="1472">
        <v>217.78495871580003</v>
      </c>
      <c r="I53" s="1472">
        <v>197.9149357878</v>
      </c>
      <c r="J53" s="1472">
        <v>203.40993161580002</v>
      </c>
      <c r="K53" s="1472">
        <v>200.40820306220002</v>
      </c>
      <c r="L53" s="1472">
        <v>195.08428685340002</v>
      </c>
      <c r="M53" s="1472">
        <v>151.31768304939999</v>
      </c>
      <c r="N53" s="1472">
        <v>154.66497449899998</v>
      </c>
      <c r="O53" s="1472">
        <v>158.27204420159998</v>
      </c>
      <c r="P53" s="748">
        <f t="shared" si="0"/>
        <v>-0.18869916816756918</v>
      </c>
      <c r="Q53" s="748">
        <f t="shared" si="1"/>
        <v>8.4423895225267925E-4</v>
      </c>
      <c r="R53" s="1146"/>
      <c r="S53" s="1146"/>
    </row>
    <row r="54" spans="1:19" ht="16.5" thickBot="1" x14ac:dyDescent="0.3">
      <c r="A54" s="2018" t="s">
        <v>851</v>
      </c>
      <c r="B54" s="2019"/>
      <c r="C54" s="258">
        <v>8730.6970880471981</v>
      </c>
      <c r="D54" s="258">
        <v>8622.5763646917985</v>
      </c>
      <c r="E54" s="258">
        <v>8645.6133507295981</v>
      </c>
      <c r="F54" s="258">
        <v>8643.7708876077995</v>
      </c>
      <c r="G54" s="258">
        <v>8633.8726957532017</v>
      </c>
      <c r="H54" s="258">
        <v>8651.475664640202</v>
      </c>
      <c r="I54" s="258">
        <v>8632.1679742970009</v>
      </c>
      <c r="J54" s="258">
        <v>8757.7590645916007</v>
      </c>
      <c r="K54" s="258">
        <v>8657.0894557055999</v>
      </c>
      <c r="L54" s="258">
        <v>8557.6403879666032</v>
      </c>
      <c r="M54" s="258">
        <v>8492.4087403707981</v>
      </c>
      <c r="N54" s="258">
        <f>SUM(N6:N53)</f>
        <v>8475.5543237763995</v>
      </c>
      <c r="O54" s="1648">
        <f>SUM(O6:O53)</f>
        <v>8448.8950049475989</v>
      </c>
      <c r="P54" s="749">
        <f>(O54-L54)/L54</f>
        <v>-1.2707402752272404E-2</v>
      </c>
      <c r="Q54" s="749">
        <f>(O54-C54)/C54</f>
        <v>-3.227715728282473E-2</v>
      </c>
      <c r="R54" s="1146"/>
      <c r="S54" s="1146"/>
    </row>
    <row r="55" spans="1:19" ht="8.25" customHeight="1" x14ac:dyDescent="0.25">
      <c r="A55" s="259"/>
      <c r="B55" s="174"/>
      <c r="C55" s="174"/>
      <c r="D55" s="174"/>
      <c r="E55" s="174"/>
      <c r="F55" s="174"/>
      <c r="G55" s="174"/>
      <c r="H55" s="260"/>
      <c r="I55" s="260"/>
      <c r="J55" s="260"/>
      <c r="K55" s="260"/>
      <c r="L55" s="260"/>
      <c r="M55" s="260"/>
      <c r="N55" s="260"/>
      <c r="O55" s="260"/>
      <c r="P55" s="260"/>
      <c r="Q55" s="260"/>
    </row>
    <row r="56" spans="1:19" x14ac:dyDescent="0.25">
      <c r="A56" s="183" t="s">
        <v>849</v>
      </c>
      <c r="B56" s="145"/>
      <c r="C56" s="145"/>
      <c r="D56" s="145"/>
      <c r="E56" s="145"/>
      <c r="F56" s="145"/>
      <c r="G56" s="145"/>
      <c r="H56" s="145"/>
      <c r="I56" s="145"/>
      <c r="J56" s="145"/>
      <c r="K56" s="261"/>
      <c r="L56" s="262"/>
      <c r="M56" s="262"/>
      <c r="N56" s="262"/>
      <c r="O56" s="263"/>
      <c r="P56" s="145"/>
    </row>
    <row r="57" spans="1:19" x14ac:dyDescent="0.25">
      <c r="A57" s="183" t="s">
        <v>937</v>
      </c>
      <c r="N57" s="216"/>
      <c r="O57" s="119"/>
    </row>
    <row r="58" spans="1:19" x14ac:dyDescent="0.25">
      <c r="N58" s="264"/>
    </row>
  </sheetData>
  <mergeCells count="12">
    <mergeCell ref="A54:B54"/>
    <mergeCell ref="A1:Q1"/>
    <mergeCell ref="A2:Q2"/>
    <mergeCell ref="A3:Q3"/>
    <mergeCell ref="A6:A11"/>
    <mergeCell ref="A12:A17"/>
    <mergeCell ref="A18:A24"/>
    <mergeCell ref="A25:A34"/>
    <mergeCell ref="A35:A36"/>
    <mergeCell ref="A37:A38"/>
    <mergeCell ref="A39:A47"/>
    <mergeCell ref="A48:A53"/>
  </mergeCells>
  <pageMargins left="0.7" right="0.7" top="0.75" bottom="0.75" header="0.3" footer="0.3"/>
  <pageSetup orientation="portrait" r:id="rId1"/>
  <ignoredErrors>
    <ignoredError sqref="O54" formulaRange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1"/>
  <sheetViews>
    <sheetView workbookViewId="0">
      <selection activeCell="F17" sqref="F17"/>
    </sheetView>
  </sheetViews>
  <sheetFormatPr baseColWidth="10" defaultColWidth="11.42578125" defaultRowHeight="15" x14ac:dyDescent="0.25"/>
  <cols>
    <col min="1" max="1" width="34.42578125" style="146" customWidth="1"/>
    <col min="2" max="2" width="70.5703125" style="146" customWidth="1"/>
    <col min="3" max="7" width="14" style="146" customWidth="1"/>
    <col min="8" max="262" width="11.42578125" style="146"/>
    <col min="263" max="263" width="20" style="146" customWidth="1"/>
    <col min="264" max="264" width="23.28515625" style="146" bestFit="1" customWidth="1"/>
    <col min="265" max="518" width="11.42578125" style="146"/>
    <col min="519" max="519" width="20" style="146" customWidth="1"/>
    <col min="520" max="520" width="23.28515625" style="146" bestFit="1" customWidth="1"/>
    <col min="521" max="774" width="11.42578125" style="146"/>
    <col min="775" max="775" width="20" style="146" customWidth="1"/>
    <col min="776" max="776" width="23.28515625" style="146" bestFit="1" customWidth="1"/>
    <col min="777" max="1030" width="11.42578125" style="146"/>
    <col min="1031" max="1031" width="20" style="146" customWidth="1"/>
    <col min="1032" max="1032" width="23.28515625" style="146" bestFit="1" customWidth="1"/>
    <col min="1033" max="1286" width="11.42578125" style="146"/>
    <col min="1287" max="1287" width="20" style="146" customWidth="1"/>
    <col min="1288" max="1288" width="23.28515625" style="146" bestFit="1" customWidth="1"/>
    <col min="1289" max="1542" width="11.42578125" style="146"/>
    <col min="1543" max="1543" width="20" style="146" customWidth="1"/>
    <col min="1544" max="1544" width="23.28515625" style="146" bestFit="1" customWidth="1"/>
    <col min="1545" max="1798" width="11.42578125" style="146"/>
    <col min="1799" max="1799" width="20" style="146" customWidth="1"/>
    <col min="1800" max="1800" width="23.28515625" style="146" bestFit="1" customWidth="1"/>
    <col min="1801" max="2054" width="11.42578125" style="146"/>
    <col min="2055" max="2055" width="20" style="146" customWidth="1"/>
    <col min="2056" max="2056" width="23.28515625" style="146" bestFit="1" customWidth="1"/>
    <col min="2057" max="2310" width="11.42578125" style="146"/>
    <col min="2311" max="2311" width="20" style="146" customWidth="1"/>
    <col min="2312" max="2312" width="23.28515625" style="146" bestFit="1" customWidth="1"/>
    <col min="2313" max="2566" width="11.42578125" style="146"/>
    <col min="2567" max="2567" width="20" style="146" customWidth="1"/>
    <col min="2568" max="2568" width="23.28515625" style="146" bestFit="1" customWidth="1"/>
    <col min="2569" max="2822" width="11.42578125" style="146"/>
    <col min="2823" max="2823" width="20" style="146" customWidth="1"/>
    <col min="2824" max="2824" width="23.28515625" style="146" bestFit="1" customWidth="1"/>
    <col min="2825" max="3078" width="11.42578125" style="146"/>
    <col min="3079" max="3079" width="20" style="146" customWidth="1"/>
    <col min="3080" max="3080" width="23.28515625" style="146" bestFit="1" customWidth="1"/>
    <col min="3081" max="3334" width="11.42578125" style="146"/>
    <col min="3335" max="3335" width="20" style="146" customWidth="1"/>
    <col min="3336" max="3336" width="23.28515625" style="146" bestFit="1" customWidth="1"/>
    <col min="3337" max="3590" width="11.42578125" style="146"/>
    <col min="3591" max="3591" width="20" style="146" customWidth="1"/>
    <col min="3592" max="3592" width="23.28515625" style="146" bestFit="1" customWidth="1"/>
    <col min="3593" max="3846" width="11.42578125" style="146"/>
    <col min="3847" max="3847" width="20" style="146" customWidth="1"/>
    <col min="3848" max="3848" width="23.28515625" style="146" bestFit="1" customWidth="1"/>
    <col min="3849" max="4102" width="11.42578125" style="146"/>
    <col min="4103" max="4103" width="20" style="146" customWidth="1"/>
    <col min="4104" max="4104" width="23.28515625" style="146" bestFit="1" customWidth="1"/>
    <col min="4105" max="4358" width="11.42578125" style="146"/>
    <col min="4359" max="4359" width="20" style="146" customWidth="1"/>
    <col min="4360" max="4360" width="23.28515625" style="146" bestFit="1" customWidth="1"/>
    <col min="4361" max="4614" width="11.42578125" style="146"/>
    <col min="4615" max="4615" width="20" style="146" customWidth="1"/>
    <col min="4616" max="4616" width="23.28515625" style="146" bestFit="1" customWidth="1"/>
    <col min="4617" max="4870" width="11.42578125" style="146"/>
    <col min="4871" max="4871" width="20" style="146" customWidth="1"/>
    <col min="4872" max="4872" width="23.28515625" style="146" bestFit="1" customWidth="1"/>
    <col min="4873" max="5126" width="11.42578125" style="146"/>
    <col min="5127" max="5127" width="20" style="146" customWidth="1"/>
    <col min="5128" max="5128" width="23.28515625" style="146" bestFit="1" customWidth="1"/>
    <col min="5129" max="5382" width="11.42578125" style="146"/>
    <col min="5383" max="5383" width="20" style="146" customWidth="1"/>
    <col min="5384" max="5384" width="23.28515625" style="146" bestFit="1" customWidth="1"/>
    <col min="5385" max="5638" width="11.42578125" style="146"/>
    <col min="5639" max="5639" width="20" style="146" customWidth="1"/>
    <col min="5640" max="5640" width="23.28515625" style="146" bestFit="1" customWidth="1"/>
    <col min="5641" max="5894" width="11.42578125" style="146"/>
    <col min="5895" max="5895" width="20" style="146" customWidth="1"/>
    <col min="5896" max="5896" width="23.28515625" style="146" bestFit="1" customWidth="1"/>
    <col min="5897" max="6150" width="11.42578125" style="146"/>
    <col min="6151" max="6151" width="20" style="146" customWidth="1"/>
    <col min="6152" max="6152" width="23.28515625" style="146" bestFit="1" customWidth="1"/>
    <col min="6153" max="6406" width="11.42578125" style="146"/>
    <col min="6407" max="6407" width="20" style="146" customWidth="1"/>
    <col min="6408" max="6408" width="23.28515625" style="146" bestFit="1" customWidth="1"/>
    <col min="6409" max="6662" width="11.42578125" style="146"/>
    <col min="6663" max="6663" width="20" style="146" customWidth="1"/>
    <col min="6664" max="6664" width="23.28515625" style="146" bestFit="1" customWidth="1"/>
    <col min="6665" max="6918" width="11.42578125" style="146"/>
    <col min="6919" max="6919" width="20" style="146" customWidth="1"/>
    <col min="6920" max="6920" width="23.28515625" style="146" bestFit="1" customWidth="1"/>
    <col min="6921" max="7174" width="11.42578125" style="146"/>
    <col min="7175" max="7175" width="20" style="146" customWidth="1"/>
    <col min="7176" max="7176" width="23.28515625" style="146" bestFit="1" customWidth="1"/>
    <col min="7177" max="7430" width="11.42578125" style="146"/>
    <col min="7431" max="7431" width="20" style="146" customWidth="1"/>
    <col min="7432" max="7432" width="23.28515625" style="146" bestFit="1" customWidth="1"/>
    <col min="7433" max="7686" width="11.42578125" style="146"/>
    <col min="7687" max="7687" width="20" style="146" customWidth="1"/>
    <col min="7688" max="7688" width="23.28515625" style="146" bestFit="1" customWidth="1"/>
    <col min="7689" max="7942" width="11.42578125" style="146"/>
    <col min="7943" max="7943" width="20" style="146" customWidth="1"/>
    <col min="7944" max="7944" width="23.28515625" style="146" bestFit="1" customWidth="1"/>
    <col min="7945" max="8198" width="11.42578125" style="146"/>
    <col min="8199" max="8199" width="20" style="146" customWidth="1"/>
    <col min="8200" max="8200" width="23.28515625" style="146" bestFit="1" customWidth="1"/>
    <col min="8201" max="8454" width="11.42578125" style="146"/>
    <col min="8455" max="8455" width="20" style="146" customWidth="1"/>
    <col min="8456" max="8456" width="23.28515625" style="146" bestFit="1" customWidth="1"/>
    <col min="8457" max="8710" width="11.42578125" style="146"/>
    <col min="8711" max="8711" width="20" style="146" customWidth="1"/>
    <col min="8712" max="8712" width="23.28515625" style="146" bestFit="1" customWidth="1"/>
    <col min="8713" max="8966" width="11.42578125" style="146"/>
    <col min="8967" max="8967" width="20" style="146" customWidth="1"/>
    <col min="8968" max="8968" width="23.28515625" style="146" bestFit="1" customWidth="1"/>
    <col min="8969" max="9222" width="11.42578125" style="146"/>
    <col min="9223" max="9223" width="20" style="146" customWidth="1"/>
    <col min="9224" max="9224" width="23.28515625" style="146" bestFit="1" customWidth="1"/>
    <col min="9225" max="9478" width="11.42578125" style="146"/>
    <col min="9479" max="9479" width="20" style="146" customWidth="1"/>
    <col min="9480" max="9480" width="23.28515625" style="146" bestFit="1" customWidth="1"/>
    <col min="9481" max="9734" width="11.42578125" style="146"/>
    <col min="9735" max="9735" width="20" style="146" customWidth="1"/>
    <col min="9736" max="9736" width="23.28515625" style="146" bestFit="1" customWidth="1"/>
    <col min="9737" max="9990" width="11.42578125" style="146"/>
    <col min="9991" max="9991" width="20" style="146" customWidth="1"/>
    <col min="9992" max="9992" width="23.28515625" style="146" bestFit="1" customWidth="1"/>
    <col min="9993" max="10246" width="11.42578125" style="146"/>
    <col min="10247" max="10247" width="20" style="146" customWidth="1"/>
    <col min="10248" max="10248" width="23.28515625" style="146" bestFit="1" customWidth="1"/>
    <col min="10249" max="10502" width="11.42578125" style="146"/>
    <col min="10503" max="10503" width="20" style="146" customWidth="1"/>
    <col min="10504" max="10504" width="23.28515625" style="146" bestFit="1" customWidth="1"/>
    <col min="10505" max="10758" width="11.42578125" style="146"/>
    <col min="10759" max="10759" width="20" style="146" customWidth="1"/>
    <col min="10760" max="10760" width="23.28515625" style="146" bestFit="1" customWidth="1"/>
    <col min="10761" max="11014" width="11.42578125" style="146"/>
    <col min="11015" max="11015" width="20" style="146" customWidth="1"/>
    <col min="11016" max="11016" width="23.28515625" style="146" bestFit="1" customWidth="1"/>
    <col min="11017" max="11270" width="11.42578125" style="146"/>
    <col min="11271" max="11271" width="20" style="146" customWidth="1"/>
    <col min="11272" max="11272" width="23.28515625" style="146" bestFit="1" customWidth="1"/>
    <col min="11273" max="11526" width="11.42578125" style="146"/>
    <col min="11527" max="11527" width="20" style="146" customWidth="1"/>
    <col min="11528" max="11528" width="23.28515625" style="146" bestFit="1" customWidth="1"/>
    <col min="11529" max="11782" width="11.42578125" style="146"/>
    <col min="11783" max="11783" width="20" style="146" customWidth="1"/>
    <col min="11784" max="11784" width="23.28515625" style="146" bestFit="1" customWidth="1"/>
    <col min="11785" max="12038" width="11.42578125" style="146"/>
    <col min="12039" max="12039" width="20" style="146" customWidth="1"/>
    <col min="12040" max="12040" width="23.28515625" style="146" bestFit="1" customWidth="1"/>
    <col min="12041" max="12294" width="11.42578125" style="146"/>
    <col min="12295" max="12295" width="20" style="146" customWidth="1"/>
    <col min="12296" max="12296" width="23.28515625" style="146" bestFit="1" customWidth="1"/>
    <col min="12297" max="12550" width="11.42578125" style="146"/>
    <col min="12551" max="12551" width="20" style="146" customWidth="1"/>
    <col min="12552" max="12552" width="23.28515625" style="146" bestFit="1" customWidth="1"/>
    <col min="12553" max="12806" width="11.42578125" style="146"/>
    <col min="12807" max="12807" width="20" style="146" customWidth="1"/>
    <col min="12808" max="12808" width="23.28515625" style="146" bestFit="1" customWidth="1"/>
    <col min="12809" max="13062" width="11.42578125" style="146"/>
    <col min="13063" max="13063" width="20" style="146" customWidth="1"/>
    <col min="13064" max="13064" width="23.28515625" style="146" bestFit="1" customWidth="1"/>
    <col min="13065" max="13318" width="11.42578125" style="146"/>
    <col min="13319" max="13319" width="20" style="146" customWidth="1"/>
    <col min="13320" max="13320" width="23.28515625" style="146" bestFit="1" customWidth="1"/>
    <col min="13321" max="13574" width="11.42578125" style="146"/>
    <col min="13575" max="13575" width="20" style="146" customWidth="1"/>
    <col min="13576" max="13576" width="23.28515625" style="146" bestFit="1" customWidth="1"/>
    <col min="13577" max="13830" width="11.42578125" style="146"/>
    <col min="13831" max="13831" width="20" style="146" customWidth="1"/>
    <col min="13832" max="13832" width="23.28515625" style="146" bestFit="1" customWidth="1"/>
    <col min="13833" max="14086" width="11.42578125" style="146"/>
    <col min="14087" max="14087" width="20" style="146" customWidth="1"/>
    <col min="14088" max="14088" width="23.28515625" style="146" bestFit="1" customWidth="1"/>
    <col min="14089" max="14342" width="11.42578125" style="146"/>
    <col min="14343" max="14343" width="20" style="146" customWidth="1"/>
    <col min="14344" max="14344" width="23.28515625" style="146" bestFit="1" customWidth="1"/>
    <col min="14345" max="14598" width="11.42578125" style="146"/>
    <col min="14599" max="14599" width="20" style="146" customWidth="1"/>
    <col min="14600" max="14600" width="23.28515625" style="146" bestFit="1" customWidth="1"/>
    <col min="14601" max="14854" width="11.42578125" style="146"/>
    <col min="14855" max="14855" width="20" style="146" customWidth="1"/>
    <col min="14856" max="14856" width="23.28515625" style="146" bestFit="1" customWidth="1"/>
    <col min="14857" max="15110" width="11.42578125" style="146"/>
    <col min="15111" max="15111" width="20" style="146" customWidth="1"/>
    <col min="15112" max="15112" width="23.28515625" style="146" bestFit="1" customWidth="1"/>
    <col min="15113" max="15366" width="11.42578125" style="146"/>
    <col min="15367" max="15367" width="20" style="146" customWidth="1"/>
    <col min="15368" max="15368" width="23.28515625" style="146" bestFit="1" customWidth="1"/>
    <col min="15369" max="15622" width="11.42578125" style="146"/>
    <col min="15623" max="15623" width="20" style="146" customWidth="1"/>
    <col min="15624" max="15624" width="23.28515625" style="146" bestFit="1" customWidth="1"/>
    <col min="15625" max="15878" width="11.42578125" style="146"/>
    <col min="15879" max="15879" width="20" style="146" customWidth="1"/>
    <col min="15880" max="15880" width="23.28515625" style="146" bestFit="1" customWidth="1"/>
    <col min="15881" max="16134" width="11.42578125" style="146"/>
    <col min="16135" max="16135" width="20" style="146" customWidth="1"/>
    <col min="16136" max="16136" width="23.28515625" style="146" bestFit="1" customWidth="1"/>
    <col min="16137" max="16384" width="11.42578125" style="146"/>
  </cols>
  <sheetData>
    <row r="1" spans="1:20" ht="15.75" x14ac:dyDescent="0.25">
      <c r="A1" s="1989" t="s">
        <v>1064</v>
      </c>
      <c r="B1" s="1989"/>
      <c r="C1" s="1989"/>
      <c r="D1" s="1989"/>
      <c r="E1" s="1989"/>
      <c r="F1" s="1989"/>
      <c r="G1" s="1989"/>
      <c r="H1" s="1989"/>
      <c r="I1" s="1989"/>
      <c r="J1" s="1989"/>
      <c r="K1" s="1989"/>
      <c r="L1" s="1989"/>
      <c r="M1" s="1989"/>
      <c r="N1" s="1989"/>
      <c r="O1" s="1989"/>
      <c r="P1" s="1989"/>
      <c r="Q1" s="1989"/>
    </row>
    <row r="2" spans="1:20" ht="15.75" x14ac:dyDescent="0.25">
      <c r="A2" s="1989" t="s">
        <v>2414</v>
      </c>
      <c r="B2" s="1989"/>
      <c r="C2" s="1989"/>
      <c r="D2" s="1989"/>
      <c r="E2" s="1989"/>
      <c r="F2" s="1989"/>
      <c r="G2" s="1989"/>
      <c r="H2" s="1989"/>
      <c r="I2" s="1989"/>
      <c r="J2" s="1989"/>
      <c r="K2" s="1989"/>
      <c r="L2" s="1989"/>
      <c r="M2" s="1989"/>
      <c r="N2" s="1989"/>
      <c r="O2" s="1989"/>
      <c r="P2" s="1989"/>
      <c r="Q2" s="1989"/>
    </row>
    <row r="3" spans="1:20" ht="15.75" x14ac:dyDescent="0.25">
      <c r="A3" s="1989" t="s">
        <v>963</v>
      </c>
      <c r="B3" s="1989"/>
      <c r="C3" s="1989"/>
      <c r="D3" s="1989"/>
      <c r="E3" s="1989"/>
      <c r="F3" s="1989"/>
      <c r="G3" s="1989"/>
      <c r="H3" s="1989"/>
      <c r="I3" s="1989"/>
      <c r="J3" s="1989"/>
      <c r="K3" s="1989"/>
      <c r="L3" s="1989"/>
      <c r="M3" s="1989"/>
      <c r="N3" s="1989"/>
      <c r="O3" s="1989"/>
      <c r="P3" s="1989"/>
      <c r="Q3" s="1989"/>
    </row>
    <row r="4" spans="1:20" ht="6" customHeight="1" thickBot="1" x14ac:dyDescent="0.3">
      <c r="A4" s="2025"/>
      <c r="B4" s="2025"/>
      <c r="C4" s="75"/>
      <c r="D4" s="75"/>
      <c r="E4" s="75"/>
      <c r="F4" s="75"/>
      <c r="G4" s="75"/>
      <c r="H4" s="265"/>
      <c r="I4" s="266"/>
      <c r="J4" s="266"/>
      <c r="K4" s="266"/>
      <c r="L4" s="266"/>
      <c r="M4" s="266"/>
      <c r="N4" s="266"/>
      <c r="O4" s="266"/>
      <c r="P4" s="266"/>
      <c r="Q4" s="148"/>
    </row>
    <row r="5" spans="1:20" ht="29.25" thickBot="1" x14ac:dyDescent="0.3">
      <c r="A5" s="267" t="s">
        <v>833</v>
      </c>
      <c r="B5" s="248" t="s">
        <v>834</v>
      </c>
      <c r="C5" s="1470">
        <v>45078</v>
      </c>
      <c r="D5" s="1470">
        <v>45108</v>
      </c>
      <c r="E5" s="1470">
        <v>45139</v>
      </c>
      <c r="F5" s="1470">
        <v>45170</v>
      </c>
      <c r="G5" s="1470">
        <v>45200</v>
      </c>
      <c r="H5" s="1470">
        <v>45231</v>
      </c>
      <c r="I5" s="1470">
        <v>45261</v>
      </c>
      <c r="J5" s="1470">
        <v>45292</v>
      </c>
      <c r="K5" s="1470">
        <v>45323</v>
      </c>
      <c r="L5" s="1470">
        <v>45352</v>
      </c>
      <c r="M5" s="1470">
        <v>45383</v>
      </c>
      <c r="N5" s="1470">
        <v>45413</v>
      </c>
      <c r="O5" s="1470">
        <v>45444</v>
      </c>
      <c r="P5" s="632" t="s">
        <v>854</v>
      </c>
      <c r="Q5" s="268" t="s">
        <v>684</v>
      </c>
    </row>
    <row r="6" spans="1:20" x14ac:dyDescent="0.25">
      <c r="A6" s="2020" t="s">
        <v>841</v>
      </c>
      <c r="B6" s="1210" t="s">
        <v>1004</v>
      </c>
      <c r="C6" s="1474">
        <v>1402</v>
      </c>
      <c r="D6" s="1474">
        <v>1400</v>
      </c>
      <c r="E6" s="1474">
        <v>1394</v>
      </c>
      <c r="F6" s="1474">
        <v>1389</v>
      </c>
      <c r="G6" s="1474">
        <v>1385</v>
      </c>
      <c r="H6" s="1474">
        <v>1379</v>
      </c>
      <c r="I6" s="1474">
        <v>1380</v>
      </c>
      <c r="J6" s="1474">
        <v>1377</v>
      </c>
      <c r="K6" s="1474">
        <v>1375</v>
      </c>
      <c r="L6" s="1474">
        <v>1373</v>
      </c>
      <c r="M6" s="1474">
        <v>1373</v>
      </c>
      <c r="N6" s="1216">
        <v>1374</v>
      </c>
      <c r="O6" s="1216">
        <v>1375</v>
      </c>
      <c r="P6" s="746">
        <f>(O6-L6)/L6</f>
        <v>1.4566642388929353E-3</v>
      </c>
      <c r="Q6" s="746">
        <f>(O6-C6)/C6</f>
        <v>-1.9258202567760341E-2</v>
      </c>
      <c r="R6" s="1149"/>
      <c r="S6" s="1649"/>
      <c r="T6" s="1168"/>
    </row>
    <row r="7" spans="1:20" x14ac:dyDescent="0.25">
      <c r="A7" s="2021" t="s">
        <v>841</v>
      </c>
      <c r="B7" s="448" t="s">
        <v>967</v>
      </c>
      <c r="C7" s="1475">
        <v>2201</v>
      </c>
      <c r="D7" s="1475">
        <v>2195</v>
      </c>
      <c r="E7" s="1475">
        <v>2182</v>
      </c>
      <c r="F7" s="1475">
        <v>2170</v>
      </c>
      <c r="G7" s="1475">
        <v>2167</v>
      </c>
      <c r="H7" s="1475">
        <v>2156</v>
      </c>
      <c r="I7" s="1475">
        <v>2151</v>
      </c>
      <c r="J7" s="1475">
        <v>2146</v>
      </c>
      <c r="K7" s="1475">
        <v>2141</v>
      </c>
      <c r="L7" s="1475">
        <v>2134</v>
      </c>
      <c r="M7" s="1475">
        <v>2128</v>
      </c>
      <c r="N7" s="269">
        <v>2117</v>
      </c>
      <c r="O7" s="269">
        <v>2112</v>
      </c>
      <c r="P7" s="747">
        <f t="shared" ref="P7:P53" si="0">(O7-L7)/L7</f>
        <v>-1.0309278350515464E-2</v>
      </c>
      <c r="Q7" s="747">
        <f t="shared" ref="Q7:Q53" si="1">(O7-C7)/C7</f>
        <v>-4.0436165379373015E-2</v>
      </c>
      <c r="R7" s="1149"/>
      <c r="S7" s="1649"/>
      <c r="T7" s="1168"/>
    </row>
    <row r="8" spans="1:20" x14ac:dyDescent="0.25">
      <c r="A8" s="2021"/>
      <c r="B8" s="1181" t="s">
        <v>979</v>
      </c>
      <c r="C8" s="1475">
        <v>36</v>
      </c>
      <c r="D8" s="1475">
        <v>36</v>
      </c>
      <c r="E8" s="1475">
        <v>36</v>
      </c>
      <c r="F8" s="1475">
        <v>36</v>
      </c>
      <c r="G8" s="1475">
        <v>36</v>
      </c>
      <c r="H8" s="1475">
        <v>39</v>
      </c>
      <c r="I8" s="1475">
        <v>39</v>
      </c>
      <c r="J8" s="1475">
        <v>39</v>
      </c>
      <c r="K8" s="1475">
        <v>39</v>
      </c>
      <c r="L8" s="1475">
        <v>39</v>
      </c>
      <c r="M8" s="1475">
        <v>40</v>
      </c>
      <c r="N8" s="269">
        <v>41</v>
      </c>
      <c r="O8" s="269">
        <v>40</v>
      </c>
      <c r="P8" s="747">
        <f t="shared" si="0"/>
        <v>2.564102564102564E-2</v>
      </c>
      <c r="Q8" s="747">
        <f>(O8-C8)/C8</f>
        <v>0.1111111111111111</v>
      </c>
      <c r="R8" s="1149"/>
      <c r="S8" s="1649"/>
      <c r="T8" s="1168"/>
    </row>
    <row r="9" spans="1:20" x14ac:dyDescent="0.25">
      <c r="A9" s="2021" t="s">
        <v>841</v>
      </c>
      <c r="B9" s="448" t="s">
        <v>968</v>
      </c>
      <c r="C9" s="1475">
        <v>1980</v>
      </c>
      <c r="D9" s="1475">
        <v>1973</v>
      </c>
      <c r="E9" s="1475">
        <v>1969</v>
      </c>
      <c r="F9" s="1475">
        <v>1958</v>
      </c>
      <c r="G9" s="1475">
        <v>1955</v>
      </c>
      <c r="H9" s="1475">
        <v>1950</v>
      </c>
      <c r="I9" s="1475">
        <v>1944</v>
      </c>
      <c r="J9" s="1475">
        <v>1940</v>
      </c>
      <c r="K9" s="1475">
        <v>1933</v>
      </c>
      <c r="L9" s="1475">
        <v>1923</v>
      </c>
      <c r="M9" s="1475">
        <v>1915</v>
      </c>
      <c r="N9" s="269">
        <v>1908</v>
      </c>
      <c r="O9" s="269">
        <v>1901</v>
      </c>
      <c r="P9" s="747">
        <f t="shared" si="0"/>
        <v>-1.1440457618304731E-2</v>
      </c>
      <c r="Q9" s="747">
        <f t="shared" si="1"/>
        <v>-3.9898989898989899E-2</v>
      </c>
      <c r="R9" s="1149"/>
      <c r="S9" s="1649"/>
      <c r="T9" s="1168"/>
    </row>
    <row r="10" spans="1:20" x14ac:dyDescent="0.25">
      <c r="A10" s="2021"/>
      <c r="B10" s="1181" t="s">
        <v>980</v>
      </c>
      <c r="C10" s="1475">
        <v>113</v>
      </c>
      <c r="D10" s="1475">
        <v>113</v>
      </c>
      <c r="E10" s="1475">
        <v>110</v>
      </c>
      <c r="F10" s="1475">
        <v>110</v>
      </c>
      <c r="G10" s="1475">
        <v>116</v>
      </c>
      <c r="H10" s="1475">
        <v>117</v>
      </c>
      <c r="I10" s="1475">
        <v>119</v>
      </c>
      <c r="J10" s="1475">
        <v>125</v>
      </c>
      <c r="K10" s="1475">
        <v>126</v>
      </c>
      <c r="L10" s="1475">
        <v>126</v>
      </c>
      <c r="M10" s="1475">
        <v>129</v>
      </c>
      <c r="N10" s="269">
        <v>125</v>
      </c>
      <c r="O10" s="269">
        <v>124</v>
      </c>
      <c r="P10" s="747">
        <f>(O10-L10)/L10</f>
        <v>-1.5873015873015872E-2</v>
      </c>
      <c r="Q10" s="747">
        <f t="shared" si="1"/>
        <v>9.7345132743362831E-2</v>
      </c>
      <c r="R10" s="1149"/>
      <c r="S10" s="1649"/>
      <c r="T10" s="1168"/>
    </row>
    <row r="11" spans="1:20" ht="15.75" thickBot="1" x14ac:dyDescent="0.3">
      <c r="A11" s="2022" t="s">
        <v>841</v>
      </c>
      <c r="B11" s="1211" t="s">
        <v>981</v>
      </c>
      <c r="C11" s="1475">
        <v>3103</v>
      </c>
      <c r="D11" s="1475">
        <v>3120</v>
      </c>
      <c r="E11" s="1475">
        <v>3146</v>
      </c>
      <c r="F11" s="1475">
        <v>3161</v>
      </c>
      <c r="G11" s="1475">
        <v>3173</v>
      </c>
      <c r="H11" s="1475">
        <v>3178</v>
      </c>
      <c r="I11" s="1475">
        <v>3200</v>
      </c>
      <c r="J11" s="1475">
        <v>3224</v>
      </c>
      <c r="K11" s="1475">
        <v>3236</v>
      </c>
      <c r="L11" s="1475">
        <v>3241</v>
      </c>
      <c r="M11" s="1475">
        <v>3255</v>
      </c>
      <c r="N11" s="269">
        <v>3282</v>
      </c>
      <c r="O11" s="269">
        <v>3302</v>
      </c>
      <c r="P11" s="747">
        <f t="shared" si="0"/>
        <v>1.8821351434742364E-2</v>
      </c>
      <c r="Q11" s="747">
        <f t="shared" si="1"/>
        <v>6.4131485659039644E-2</v>
      </c>
      <c r="R11" s="1149"/>
      <c r="S11" s="1649"/>
      <c r="T11" s="1168"/>
    </row>
    <row r="12" spans="1:20" x14ac:dyDescent="0.25">
      <c r="A12" s="2020" t="s">
        <v>855</v>
      </c>
      <c r="B12" s="1183" t="s">
        <v>969</v>
      </c>
      <c r="C12" s="1474">
        <v>3756</v>
      </c>
      <c r="D12" s="1474">
        <v>3747</v>
      </c>
      <c r="E12" s="1474">
        <v>3746</v>
      </c>
      <c r="F12" s="1474">
        <v>3753</v>
      </c>
      <c r="G12" s="1474">
        <v>3755</v>
      </c>
      <c r="H12" s="1474">
        <v>3770</v>
      </c>
      <c r="I12" s="1474">
        <v>3768</v>
      </c>
      <c r="J12" s="1474">
        <v>3765</v>
      </c>
      <c r="K12" s="1474">
        <v>3757</v>
      </c>
      <c r="L12" s="1474">
        <v>3749</v>
      </c>
      <c r="M12" s="1474">
        <v>3740</v>
      </c>
      <c r="N12" s="1216">
        <v>3728</v>
      </c>
      <c r="O12" s="1216">
        <v>3725</v>
      </c>
      <c r="P12" s="746">
        <f t="shared" si="0"/>
        <v>-6.4017071218991735E-3</v>
      </c>
      <c r="Q12" s="746">
        <f t="shared" si="1"/>
        <v>-8.2534611288604901E-3</v>
      </c>
      <c r="R12" s="1149"/>
      <c r="S12" s="1649"/>
      <c r="T12" s="1168"/>
    </row>
    <row r="13" spans="1:20" x14ac:dyDescent="0.25">
      <c r="A13" s="2021" t="s">
        <v>855</v>
      </c>
      <c r="B13" s="1212" t="s">
        <v>613</v>
      </c>
      <c r="C13" s="1475">
        <v>1112</v>
      </c>
      <c r="D13" s="1475">
        <v>1133</v>
      </c>
      <c r="E13" s="1475">
        <v>1151</v>
      </c>
      <c r="F13" s="1475">
        <v>1083</v>
      </c>
      <c r="G13" s="1475">
        <v>1099</v>
      </c>
      <c r="H13" s="1475">
        <v>1121</v>
      </c>
      <c r="I13" s="1475">
        <v>1146</v>
      </c>
      <c r="J13" s="1475">
        <v>1168</v>
      </c>
      <c r="K13" s="1475">
        <v>1181</v>
      </c>
      <c r="L13" s="1475">
        <v>1095</v>
      </c>
      <c r="M13" s="1475">
        <v>1111</v>
      </c>
      <c r="N13" s="269">
        <v>1128</v>
      </c>
      <c r="O13" s="269">
        <v>1138</v>
      </c>
      <c r="P13" s="747">
        <f t="shared" si="0"/>
        <v>3.9269406392694065E-2</v>
      </c>
      <c r="Q13" s="747">
        <f t="shared" si="1"/>
        <v>2.3381294964028777E-2</v>
      </c>
      <c r="R13" s="1149"/>
      <c r="S13" s="1649"/>
      <c r="T13" s="1168"/>
    </row>
    <row r="14" spans="1:20" x14ac:dyDescent="0.25">
      <c r="A14" s="2021" t="s">
        <v>855</v>
      </c>
      <c r="B14" s="1181" t="s">
        <v>1005</v>
      </c>
      <c r="C14" s="1475">
        <v>2391</v>
      </c>
      <c r="D14" s="1475">
        <v>2431</v>
      </c>
      <c r="E14" s="1475">
        <v>2516</v>
      </c>
      <c r="F14" s="1475">
        <v>2601</v>
      </c>
      <c r="G14" s="1475">
        <v>2669</v>
      </c>
      <c r="H14" s="1475">
        <v>2735</v>
      </c>
      <c r="I14" s="1475">
        <v>2803</v>
      </c>
      <c r="J14" s="1475">
        <v>2867</v>
      </c>
      <c r="K14" s="1475">
        <v>2899</v>
      </c>
      <c r="L14" s="1475">
        <v>2906</v>
      </c>
      <c r="M14" s="1475">
        <v>2921</v>
      </c>
      <c r="N14" s="269">
        <v>2954</v>
      </c>
      <c r="O14" s="269">
        <v>2984</v>
      </c>
      <c r="P14" s="747">
        <f t="shared" si="0"/>
        <v>2.6841018582243633E-2</v>
      </c>
      <c r="Q14" s="747">
        <f t="shared" si="1"/>
        <v>0.24801338352153909</v>
      </c>
      <c r="R14" s="1149"/>
      <c r="S14" s="1649"/>
      <c r="T14" s="1168"/>
    </row>
    <row r="15" spans="1:20" x14ac:dyDescent="0.25">
      <c r="A15" s="2021" t="s">
        <v>855</v>
      </c>
      <c r="B15" s="1181" t="s">
        <v>983</v>
      </c>
      <c r="C15" s="1475">
        <v>3370</v>
      </c>
      <c r="D15" s="1475">
        <v>3380</v>
      </c>
      <c r="E15" s="1475">
        <v>3387</v>
      </c>
      <c r="F15" s="1475">
        <v>3389</v>
      </c>
      <c r="G15" s="1475">
        <v>3393</v>
      </c>
      <c r="H15" s="1475">
        <v>3404</v>
      </c>
      <c r="I15" s="1475">
        <v>3418</v>
      </c>
      <c r="J15" s="1475">
        <v>3428</v>
      </c>
      <c r="K15" s="1475">
        <v>3418</v>
      </c>
      <c r="L15" s="1475">
        <v>3425</v>
      </c>
      <c r="M15" s="1475">
        <v>3432</v>
      </c>
      <c r="N15" s="269">
        <v>3437</v>
      </c>
      <c r="O15" s="269">
        <v>3436</v>
      </c>
      <c r="P15" s="747">
        <f t="shared" si="0"/>
        <v>3.2116788321167882E-3</v>
      </c>
      <c r="Q15" s="747">
        <f t="shared" si="1"/>
        <v>1.9584569732937686E-2</v>
      </c>
      <c r="R15" s="1149"/>
      <c r="S15" s="1649"/>
      <c r="T15" s="1168"/>
    </row>
    <row r="16" spans="1:20" x14ac:dyDescent="0.25">
      <c r="A16" s="2021" t="s">
        <v>855</v>
      </c>
      <c r="B16" s="1181" t="s">
        <v>984</v>
      </c>
      <c r="C16" s="1475">
        <v>3632</v>
      </c>
      <c r="D16" s="1475">
        <v>3636</v>
      </c>
      <c r="E16" s="1475">
        <v>3639</v>
      </c>
      <c r="F16" s="1475">
        <v>3649</v>
      </c>
      <c r="G16" s="1475">
        <v>3649</v>
      </c>
      <c r="H16" s="1475">
        <v>3653</v>
      </c>
      <c r="I16" s="1475">
        <v>3652</v>
      </c>
      <c r="J16" s="1475">
        <v>3659</v>
      </c>
      <c r="K16" s="1475">
        <v>3663</v>
      </c>
      <c r="L16" s="1475">
        <v>3664</v>
      </c>
      <c r="M16" s="1475">
        <v>3668</v>
      </c>
      <c r="N16" s="269">
        <v>3671</v>
      </c>
      <c r="O16" s="269">
        <v>3680</v>
      </c>
      <c r="P16" s="747">
        <f t="shared" si="0"/>
        <v>4.3668122270742356E-3</v>
      </c>
      <c r="Q16" s="747">
        <f t="shared" si="1"/>
        <v>1.3215859030837005E-2</v>
      </c>
      <c r="R16" s="1149"/>
      <c r="S16" s="1649"/>
      <c r="T16" s="1168"/>
    </row>
    <row r="17" spans="1:20" ht="15.75" thickBot="1" x14ac:dyDescent="0.3">
      <c r="A17" s="2022" t="s">
        <v>855</v>
      </c>
      <c r="B17" s="448" t="s">
        <v>970</v>
      </c>
      <c r="C17" s="1475">
        <v>11211</v>
      </c>
      <c r="D17" s="1475">
        <v>11201</v>
      </c>
      <c r="E17" s="1475">
        <v>11207</v>
      </c>
      <c r="F17" s="1475">
        <v>11210</v>
      </c>
      <c r="G17" s="1475">
        <v>11197</v>
      </c>
      <c r="H17" s="1475">
        <v>11192</v>
      </c>
      <c r="I17" s="1475">
        <v>11186</v>
      </c>
      <c r="J17" s="1475">
        <v>11152</v>
      </c>
      <c r="K17" s="1475">
        <v>11121</v>
      </c>
      <c r="L17" s="1475">
        <v>11103</v>
      </c>
      <c r="M17" s="1475">
        <v>11064</v>
      </c>
      <c r="N17" s="269">
        <v>11026</v>
      </c>
      <c r="O17" s="269">
        <v>11011</v>
      </c>
      <c r="P17" s="748">
        <f t="shared" si="0"/>
        <v>-8.2860488156354141E-3</v>
      </c>
      <c r="Q17" s="748">
        <f t="shared" si="1"/>
        <v>-1.783962180001784E-2</v>
      </c>
      <c r="R17" s="1149"/>
      <c r="S17" s="1649"/>
      <c r="T17" s="1168"/>
    </row>
    <row r="18" spans="1:20" ht="15" customHeight="1" x14ac:dyDescent="0.25">
      <c r="A18" s="1986" t="s">
        <v>843</v>
      </c>
      <c r="B18" s="1210" t="s">
        <v>591</v>
      </c>
      <c r="C18" s="1474">
        <v>408</v>
      </c>
      <c r="D18" s="1474">
        <v>410</v>
      </c>
      <c r="E18" s="1474">
        <v>411</v>
      </c>
      <c r="F18" s="1474">
        <v>417</v>
      </c>
      <c r="G18" s="1474">
        <v>421</v>
      </c>
      <c r="H18" s="1474">
        <v>417</v>
      </c>
      <c r="I18" s="1474">
        <v>416</v>
      </c>
      <c r="J18" s="1474">
        <v>416</v>
      </c>
      <c r="K18" s="1474">
        <v>416</v>
      </c>
      <c r="L18" s="1474">
        <v>414</v>
      </c>
      <c r="M18" s="1474">
        <v>414</v>
      </c>
      <c r="N18" s="1216">
        <v>413</v>
      </c>
      <c r="O18" s="1216">
        <v>414</v>
      </c>
      <c r="P18" s="747">
        <f t="shared" si="0"/>
        <v>0</v>
      </c>
      <c r="Q18" s="747">
        <f t="shared" si="1"/>
        <v>1.4705882352941176E-2</v>
      </c>
      <c r="R18" s="1149"/>
      <c r="S18" s="1649"/>
      <c r="T18" s="1168"/>
    </row>
    <row r="19" spans="1:20" ht="15" customHeight="1" x14ac:dyDescent="0.25">
      <c r="A19" s="1987"/>
      <c r="B19" s="1181" t="s">
        <v>985</v>
      </c>
      <c r="C19" s="1475">
        <v>344</v>
      </c>
      <c r="D19" s="1475">
        <v>346</v>
      </c>
      <c r="E19" s="1475">
        <v>348</v>
      </c>
      <c r="F19" s="1475">
        <v>348</v>
      </c>
      <c r="G19" s="1475">
        <v>351</v>
      </c>
      <c r="H19" s="1475">
        <v>354</v>
      </c>
      <c r="I19" s="1475">
        <v>354</v>
      </c>
      <c r="J19" s="1475">
        <v>352</v>
      </c>
      <c r="K19" s="1475">
        <v>353</v>
      </c>
      <c r="L19" s="1475">
        <v>349</v>
      </c>
      <c r="M19" s="1475">
        <v>346</v>
      </c>
      <c r="N19" s="269">
        <v>346</v>
      </c>
      <c r="O19" s="269">
        <v>346</v>
      </c>
      <c r="P19" s="747">
        <f t="shared" si="0"/>
        <v>-8.5959885386819486E-3</v>
      </c>
      <c r="Q19" s="747">
        <f t="shared" si="1"/>
        <v>5.8139534883720929E-3</v>
      </c>
      <c r="R19" s="1149"/>
      <c r="S19" s="1649"/>
      <c r="T19" s="1168"/>
    </row>
    <row r="20" spans="1:20" ht="15" customHeight="1" x14ac:dyDescent="0.25">
      <c r="A20" s="1987"/>
      <c r="B20" s="1181" t="s">
        <v>593</v>
      </c>
      <c r="C20" s="1475">
        <v>2911</v>
      </c>
      <c r="D20" s="1475">
        <v>2900</v>
      </c>
      <c r="E20" s="1475">
        <v>2887</v>
      </c>
      <c r="F20" s="1475">
        <v>2866</v>
      </c>
      <c r="G20" s="1475">
        <v>2863</v>
      </c>
      <c r="H20" s="1475">
        <v>2856</v>
      </c>
      <c r="I20" s="1475">
        <v>2845</v>
      </c>
      <c r="J20" s="1475">
        <v>2833</v>
      </c>
      <c r="K20" s="1475">
        <v>2813</v>
      </c>
      <c r="L20" s="1475">
        <v>2803</v>
      </c>
      <c r="M20" s="1475">
        <v>2792</v>
      </c>
      <c r="N20" s="269">
        <v>2733</v>
      </c>
      <c r="O20" s="269">
        <v>2698</v>
      </c>
      <c r="P20" s="747">
        <f t="shared" si="0"/>
        <v>-3.745986443096682E-2</v>
      </c>
      <c r="Q20" s="747">
        <f t="shared" si="1"/>
        <v>-7.3170731707317069E-2</v>
      </c>
      <c r="R20" s="1149"/>
      <c r="S20" s="1649"/>
      <c r="T20" s="1168"/>
    </row>
    <row r="21" spans="1:20" ht="15" customHeight="1" x14ac:dyDescent="0.25">
      <c r="A21" s="1987"/>
      <c r="B21" s="1181" t="s">
        <v>1001</v>
      </c>
      <c r="C21" s="1475">
        <v>1136</v>
      </c>
      <c r="D21" s="1475">
        <v>1141</v>
      </c>
      <c r="E21" s="1475">
        <v>1151</v>
      </c>
      <c r="F21" s="1475">
        <v>1147</v>
      </c>
      <c r="G21" s="1475">
        <v>1150</v>
      </c>
      <c r="H21" s="1475">
        <v>1141</v>
      </c>
      <c r="I21" s="1475">
        <v>1131</v>
      </c>
      <c r="J21" s="1475">
        <v>1120</v>
      </c>
      <c r="K21" s="1475">
        <v>1115</v>
      </c>
      <c r="L21" s="1475">
        <v>1109</v>
      </c>
      <c r="M21" s="1475">
        <v>1102</v>
      </c>
      <c r="N21" s="269">
        <v>1071</v>
      </c>
      <c r="O21" s="269">
        <v>1050</v>
      </c>
      <c r="P21" s="747">
        <f t="shared" si="0"/>
        <v>-5.3201082055906221E-2</v>
      </c>
      <c r="Q21" s="747">
        <f t="shared" si="1"/>
        <v>-7.5704225352112672E-2</v>
      </c>
      <c r="R21" s="1149"/>
      <c r="S21" s="1649"/>
      <c r="T21" s="1168"/>
    </row>
    <row r="22" spans="1:20" ht="15" customHeight="1" x14ac:dyDescent="0.25">
      <c r="A22" s="1987"/>
      <c r="B22" s="1181" t="s">
        <v>592</v>
      </c>
      <c r="C22" s="1475">
        <v>1590</v>
      </c>
      <c r="D22" s="1475">
        <v>1585</v>
      </c>
      <c r="E22" s="1475">
        <v>1584</v>
      </c>
      <c r="F22" s="1475">
        <v>1584</v>
      </c>
      <c r="G22" s="1475">
        <v>1583</v>
      </c>
      <c r="H22" s="1475">
        <v>1586</v>
      </c>
      <c r="I22" s="1475">
        <v>1587</v>
      </c>
      <c r="J22" s="1475">
        <v>1586</v>
      </c>
      <c r="K22" s="1475">
        <v>1584</v>
      </c>
      <c r="L22" s="1475">
        <v>1586</v>
      </c>
      <c r="M22" s="1475">
        <v>1591</v>
      </c>
      <c r="N22" s="269">
        <v>1594</v>
      </c>
      <c r="O22" s="269">
        <v>1595</v>
      </c>
      <c r="P22" s="747">
        <f t="shared" si="0"/>
        <v>5.6746532156368226E-3</v>
      </c>
      <c r="Q22" s="747">
        <f t="shared" si="1"/>
        <v>3.1446540880503146E-3</v>
      </c>
      <c r="R22" s="1149"/>
      <c r="S22" s="1649"/>
      <c r="T22" s="1168"/>
    </row>
    <row r="23" spans="1:20" ht="15.75" customHeight="1" x14ac:dyDescent="0.25">
      <c r="A23" s="1987"/>
      <c r="B23" s="1180" t="s">
        <v>594</v>
      </c>
      <c r="C23" s="1475">
        <v>3402</v>
      </c>
      <c r="D23" s="1475">
        <v>3391</v>
      </c>
      <c r="E23" s="1475">
        <v>3382</v>
      </c>
      <c r="F23" s="1475">
        <v>3377</v>
      </c>
      <c r="G23" s="1475">
        <v>3365</v>
      </c>
      <c r="H23" s="1475">
        <v>3357</v>
      </c>
      <c r="I23" s="1475">
        <v>3345</v>
      </c>
      <c r="J23" s="1475">
        <v>3326</v>
      </c>
      <c r="K23" s="1475">
        <v>3311</v>
      </c>
      <c r="L23" s="1475">
        <v>3302</v>
      </c>
      <c r="M23" s="1475">
        <v>3295</v>
      </c>
      <c r="N23" s="269">
        <v>3212</v>
      </c>
      <c r="O23" s="269">
        <v>3161</v>
      </c>
      <c r="P23" s="747">
        <f t="shared" si="0"/>
        <v>-4.2701393095093881E-2</v>
      </c>
      <c r="Q23" s="747">
        <f t="shared" si="1"/>
        <v>-7.0840681951793064E-2</v>
      </c>
      <c r="R23" s="1149"/>
      <c r="S23" s="1649"/>
      <c r="T23" s="1168"/>
    </row>
    <row r="24" spans="1:20" ht="15.75" thickBot="1" x14ac:dyDescent="0.3">
      <c r="A24" s="1988"/>
      <c r="B24" s="1180" t="s">
        <v>595</v>
      </c>
      <c r="C24" s="1476">
        <v>12</v>
      </c>
      <c r="D24" s="1476">
        <v>14</v>
      </c>
      <c r="E24" s="1476">
        <v>15</v>
      </c>
      <c r="F24" s="1476">
        <v>16</v>
      </c>
      <c r="G24" s="1476">
        <v>16</v>
      </c>
      <c r="H24" s="1476">
        <v>17</v>
      </c>
      <c r="I24" s="1476">
        <v>17</v>
      </c>
      <c r="J24" s="1476">
        <v>17</v>
      </c>
      <c r="K24" s="1476">
        <v>17</v>
      </c>
      <c r="L24" s="1476">
        <v>17</v>
      </c>
      <c r="M24" s="1476">
        <v>19</v>
      </c>
      <c r="N24" s="1217">
        <v>23</v>
      </c>
      <c r="O24" s="1217">
        <v>25</v>
      </c>
      <c r="P24" s="747">
        <f t="shared" si="0"/>
        <v>0.47058823529411764</v>
      </c>
      <c r="Q24" s="747">
        <f t="shared" si="1"/>
        <v>1.0833333333333333</v>
      </c>
      <c r="R24" s="1149"/>
      <c r="S24" s="1649"/>
      <c r="T24" s="1168"/>
    </row>
    <row r="25" spans="1:20" x14ac:dyDescent="0.25">
      <c r="A25" s="2020" t="s">
        <v>844</v>
      </c>
      <c r="B25" s="1210" t="s">
        <v>986</v>
      </c>
      <c r="C25" s="1474">
        <v>2056</v>
      </c>
      <c r="D25" s="1474">
        <v>2048</v>
      </c>
      <c r="E25" s="1474">
        <v>2051</v>
      </c>
      <c r="F25" s="1474">
        <v>2062</v>
      </c>
      <c r="G25" s="1474">
        <v>2063</v>
      </c>
      <c r="H25" s="1474">
        <v>2069</v>
      </c>
      <c r="I25" s="1474">
        <v>2081</v>
      </c>
      <c r="J25" s="1474">
        <v>2102</v>
      </c>
      <c r="K25" s="1474">
        <v>2104</v>
      </c>
      <c r="L25" s="1474">
        <v>2116</v>
      </c>
      <c r="M25" s="1474">
        <v>2120</v>
      </c>
      <c r="N25" s="1216">
        <v>2129</v>
      </c>
      <c r="O25" s="1216">
        <v>2133</v>
      </c>
      <c r="P25" s="746">
        <f t="shared" si="0"/>
        <v>8.0340264650283558E-3</v>
      </c>
      <c r="Q25" s="746">
        <f t="shared" si="1"/>
        <v>3.7451361867704279E-2</v>
      </c>
      <c r="R25" s="1149"/>
      <c r="S25" s="1649"/>
      <c r="T25" s="1168"/>
    </row>
    <row r="26" spans="1:20" x14ac:dyDescent="0.25">
      <c r="A26" s="2021" t="s">
        <v>844</v>
      </c>
      <c r="B26" s="1181" t="s">
        <v>987</v>
      </c>
      <c r="C26" s="1475">
        <v>1674</v>
      </c>
      <c r="D26" s="1475">
        <v>1671</v>
      </c>
      <c r="E26" s="1475">
        <v>1669</v>
      </c>
      <c r="F26" s="1475">
        <v>1669</v>
      </c>
      <c r="G26" s="1475">
        <v>1669</v>
      </c>
      <c r="H26" s="1475">
        <v>1661</v>
      </c>
      <c r="I26" s="1475">
        <v>1658</v>
      </c>
      <c r="J26" s="1475">
        <v>1656</v>
      </c>
      <c r="K26" s="1475">
        <v>1649</v>
      </c>
      <c r="L26" s="1475">
        <v>1649</v>
      </c>
      <c r="M26" s="1475">
        <v>1643</v>
      </c>
      <c r="N26" s="269">
        <v>1644</v>
      </c>
      <c r="O26" s="269">
        <v>1634</v>
      </c>
      <c r="P26" s="747">
        <f t="shared" si="0"/>
        <v>-9.0964220739842335E-3</v>
      </c>
      <c r="Q26" s="747">
        <f t="shared" si="1"/>
        <v>-2.3894862604540025E-2</v>
      </c>
      <c r="R26" s="1149"/>
      <c r="S26" s="1649"/>
      <c r="T26" s="1168"/>
    </row>
    <row r="27" spans="1:20" x14ac:dyDescent="0.25">
      <c r="A27" s="2021" t="s">
        <v>844</v>
      </c>
      <c r="B27" s="1180" t="s">
        <v>603</v>
      </c>
      <c r="C27" s="1475">
        <v>1739</v>
      </c>
      <c r="D27" s="1475">
        <v>1735</v>
      </c>
      <c r="E27" s="1475">
        <v>1735</v>
      </c>
      <c r="F27" s="1475">
        <v>1727</v>
      </c>
      <c r="G27" s="1475">
        <v>1717</v>
      </c>
      <c r="H27" s="1475">
        <v>1713</v>
      </c>
      <c r="I27" s="1475">
        <v>1706</v>
      </c>
      <c r="J27" s="1475">
        <v>1699</v>
      </c>
      <c r="K27" s="1475">
        <v>1692</v>
      </c>
      <c r="L27" s="1475">
        <v>1687</v>
      </c>
      <c r="M27" s="1475">
        <v>1682</v>
      </c>
      <c r="N27" s="269">
        <v>1679</v>
      </c>
      <c r="O27" s="269">
        <v>1674</v>
      </c>
      <c r="P27" s="747">
        <f t="shared" si="0"/>
        <v>-7.7059869590989927E-3</v>
      </c>
      <c r="Q27" s="747">
        <f t="shared" si="1"/>
        <v>-3.7377803335250141E-2</v>
      </c>
      <c r="R27" s="1149"/>
      <c r="S27" s="1649"/>
      <c r="T27" s="1168"/>
    </row>
    <row r="28" spans="1:20" x14ac:dyDescent="0.25">
      <c r="A28" s="2021" t="s">
        <v>844</v>
      </c>
      <c r="B28" s="1213" t="s">
        <v>988</v>
      </c>
      <c r="C28" s="1475">
        <v>2223</v>
      </c>
      <c r="D28" s="1475">
        <v>2216</v>
      </c>
      <c r="E28" s="1475">
        <v>2207</v>
      </c>
      <c r="F28" s="1475">
        <v>2197</v>
      </c>
      <c r="G28" s="1475">
        <v>2193</v>
      </c>
      <c r="H28" s="1475">
        <v>2190</v>
      </c>
      <c r="I28" s="1475">
        <v>2185</v>
      </c>
      <c r="J28" s="1475">
        <v>2178</v>
      </c>
      <c r="K28" s="1475">
        <v>2169</v>
      </c>
      <c r="L28" s="1475">
        <v>2165</v>
      </c>
      <c r="M28" s="1475">
        <v>2155</v>
      </c>
      <c r="N28" s="269">
        <v>2150</v>
      </c>
      <c r="O28" s="269">
        <v>2138</v>
      </c>
      <c r="P28" s="747">
        <f t="shared" si="0"/>
        <v>-1.2471131639722863E-2</v>
      </c>
      <c r="Q28" s="747">
        <f t="shared" si="1"/>
        <v>-3.8236617183985605E-2</v>
      </c>
      <c r="R28" s="1149"/>
      <c r="S28" s="1649"/>
      <c r="T28" s="1168"/>
    </row>
    <row r="29" spans="1:20" x14ac:dyDescent="0.25">
      <c r="A29" s="2021" t="s">
        <v>844</v>
      </c>
      <c r="B29" s="1180" t="s">
        <v>605</v>
      </c>
      <c r="C29" s="1475">
        <v>1034</v>
      </c>
      <c r="D29" s="1475">
        <v>1030</v>
      </c>
      <c r="E29" s="1475">
        <v>1027</v>
      </c>
      <c r="F29" s="1475">
        <v>1024</v>
      </c>
      <c r="G29" s="1475">
        <v>1020</v>
      </c>
      <c r="H29" s="1475">
        <v>1015</v>
      </c>
      <c r="I29" s="1475">
        <v>1010</v>
      </c>
      <c r="J29" s="1475">
        <v>1001</v>
      </c>
      <c r="K29" s="1475">
        <v>997</v>
      </c>
      <c r="L29" s="1475">
        <v>996</v>
      </c>
      <c r="M29" s="1475">
        <v>994</v>
      </c>
      <c r="N29" s="269">
        <v>991</v>
      </c>
      <c r="O29" s="269">
        <v>985</v>
      </c>
      <c r="P29" s="747">
        <f t="shared" si="0"/>
        <v>-1.104417670682731E-2</v>
      </c>
      <c r="Q29" s="747">
        <f t="shared" si="1"/>
        <v>-4.7388781431334626E-2</v>
      </c>
      <c r="R29" s="1149"/>
      <c r="S29" s="1649"/>
      <c r="T29" s="1168"/>
    </row>
    <row r="30" spans="1:20" x14ac:dyDescent="0.25">
      <c r="A30" s="2021" t="s">
        <v>844</v>
      </c>
      <c r="B30" s="1213" t="s">
        <v>600</v>
      </c>
      <c r="C30" s="1475">
        <v>1636</v>
      </c>
      <c r="D30" s="1475">
        <v>1635</v>
      </c>
      <c r="E30" s="1475">
        <v>1631</v>
      </c>
      <c r="F30" s="1475">
        <v>1622</v>
      </c>
      <c r="G30" s="1475">
        <v>1617</v>
      </c>
      <c r="H30" s="1475">
        <v>1613</v>
      </c>
      <c r="I30" s="1475">
        <v>1612</v>
      </c>
      <c r="J30" s="1475">
        <v>1613</v>
      </c>
      <c r="K30" s="1475">
        <v>1611</v>
      </c>
      <c r="L30" s="1475">
        <v>1610</v>
      </c>
      <c r="M30" s="1475">
        <v>1606</v>
      </c>
      <c r="N30" s="269">
        <v>1602</v>
      </c>
      <c r="O30" s="269">
        <v>1598</v>
      </c>
      <c r="P30" s="747">
        <f t="shared" si="0"/>
        <v>-7.4534161490683228E-3</v>
      </c>
      <c r="Q30" s="747">
        <f t="shared" si="1"/>
        <v>-2.3227383863080684E-2</v>
      </c>
      <c r="R30" s="1149"/>
      <c r="S30" s="1649"/>
      <c r="T30" s="1168"/>
    </row>
    <row r="31" spans="1:20" x14ac:dyDescent="0.25">
      <c r="A31" s="2021" t="s">
        <v>844</v>
      </c>
      <c r="B31" s="1180" t="s">
        <v>601</v>
      </c>
      <c r="C31" s="1475">
        <v>2382</v>
      </c>
      <c r="D31" s="1475">
        <v>2376</v>
      </c>
      <c r="E31" s="1475">
        <v>2379</v>
      </c>
      <c r="F31" s="1475">
        <v>2378</v>
      </c>
      <c r="G31" s="1475">
        <v>2391</v>
      </c>
      <c r="H31" s="1475">
        <v>2400</v>
      </c>
      <c r="I31" s="1475">
        <v>2408</v>
      </c>
      <c r="J31" s="1475">
        <v>2415</v>
      </c>
      <c r="K31" s="1475">
        <v>2413</v>
      </c>
      <c r="L31" s="1475">
        <v>2412</v>
      </c>
      <c r="M31" s="1475">
        <v>2409</v>
      </c>
      <c r="N31" s="269">
        <v>2405</v>
      </c>
      <c r="O31" s="269">
        <v>2401</v>
      </c>
      <c r="P31" s="747">
        <f t="shared" si="0"/>
        <v>-4.5605306799336651E-3</v>
      </c>
      <c r="Q31" s="747">
        <f t="shared" si="1"/>
        <v>7.97649034424853E-3</v>
      </c>
      <c r="R31" s="1149"/>
      <c r="S31" s="1649"/>
      <c r="T31" s="1168"/>
    </row>
    <row r="32" spans="1:20" x14ac:dyDescent="0.25">
      <c r="A32" s="2021" t="s">
        <v>844</v>
      </c>
      <c r="B32" s="1180" t="s">
        <v>602</v>
      </c>
      <c r="C32" s="1475">
        <v>1574</v>
      </c>
      <c r="D32" s="1475">
        <v>1571</v>
      </c>
      <c r="E32" s="1475">
        <v>1569</v>
      </c>
      <c r="F32" s="1475">
        <v>1572</v>
      </c>
      <c r="G32" s="1475">
        <v>1570</v>
      </c>
      <c r="H32" s="1475">
        <v>1564</v>
      </c>
      <c r="I32" s="1475">
        <v>1564</v>
      </c>
      <c r="J32" s="1475">
        <v>1571</v>
      </c>
      <c r="K32" s="1475">
        <v>1570</v>
      </c>
      <c r="L32" s="1475">
        <v>1562</v>
      </c>
      <c r="M32" s="1475">
        <v>1558</v>
      </c>
      <c r="N32" s="269">
        <v>1557</v>
      </c>
      <c r="O32" s="269">
        <v>1553</v>
      </c>
      <c r="P32" s="747">
        <f t="shared" si="0"/>
        <v>-5.7618437900128043E-3</v>
      </c>
      <c r="Q32" s="747">
        <f t="shared" si="1"/>
        <v>-1.3341804320203304E-2</v>
      </c>
      <c r="R32" s="1149"/>
      <c r="S32" s="1649"/>
      <c r="T32" s="1168"/>
    </row>
    <row r="33" spans="1:20" x14ac:dyDescent="0.25">
      <c r="A33" s="2021" t="s">
        <v>844</v>
      </c>
      <c r="B33" s="1180" t="s">
        <v>604</v>
      </c>
      <c r="C33" s="1475">
        <v>175</v>
      </c>
      <c r="D33" s="1475">
        <v>176</v>
      </c>
      <c r="E33" s="1475">
        <v>175</v>
      </c>
      <c r="F33" s="1475">
        <v>174</v>
      </c>
      <c r="G33" s="1475">
        <v>174</v>
      </c>
      <c r="H33" s="1475">
        <v>174</v>
      </c>
      <c r="I33" s="1475">
        <v>173</v>
      </c>
      <c r="J33" s="1475">
        <v>172</v>
      </c>
      <c r="K33" s="1475">
        <v>170</v>
      </c>
      <c r="L33" s="1475">
        <v>170</v>
      </c>
      <c r="M33" s="1475">
        <v>169</v>
      </c>
      <c r="N33" s="269">
        <v>169</v>
      </c>
      <c r="O33" s="269">
        <v>169</v>
      </c>
      <c r="P33" s="747">
        <f t="shared" si="0"/>
        <v>-5.8823529411764705E-3</v>
      </c>
      <c r="Q33" s="747">
        <f t="shared" si="1"/>
        <v>-3.4285714285714287E-2</v>
      </c>
      <c r="R33" s="1149"/>
      <c r="S33" s="1649"/>
      <c r="T33" s="1168"/>
    </row>
    <row r="34" spans="1:20" ht="15.75" thickBot="1" x14ac:dyDescent="0.3">
      <c r="A34" s="2021" t="s">
        <v>844</v>
      </c>
      <c r="B34" s="1214" t="s">
        <v>1008</v>
      </c>
      <c r="C34" s="1475">
        <v>4468</v>
      </c>
      <c r="D34" s="1475">
        <v>4514</v>
      </c>
      <c r="E34" s="1475">
        <v>4537</v>
      </c>
      <c r="F34" s="1475">
        <v>4564</v>
      </c>
      <c r="G34" s="1475">
        <v>4584</v>
      </c>
      <c r="H34" s="1475">
        <v>4611</v>
      </c>
      <c r="I34" s="1475">
        <v>4638</v>
      </c>
      <c r="J34" s="1475">
        <v>4665</v>
      </c>
      <c r="K34" s="1475">
        <v>4711</v>
      </c>
      <c r="L34" s="1475">
        <v>4740</v>
      </c>
      <c r="M34" s="1475">
        <v>4763</v>
      </c>
      <c r="N34" s="269">
        <v>4808</v>
      </c>
      <c r="O34" s="269">
        <v>4846</v>
      </c>
      <c r="P34" s="748">
        <f t="shared" si="0"/>
        <v>2.2362869198312235E-2</v>
      </c>
      <c r="Q34" s="748">
        <f t="shared" si="1"/>
        <v>8.4601611459265896E-2</v>
      </c>
      <c r="R34" s="1149"/>
      <c r="S34" s="1649"/>
      <c r="T34" s="1168"/>
    </row>
    <row r="35" spans="1:20" ht="25.5" customHeight="1" x14ac:dyDescent="0.25">
      <c r="A35" s="1998" t="s">
        <v>1045</v>
      </c>
      <c r="B35" s="1210" t="s">
        <v>606</v>
      </c>
      <c r="C35" s="1218">
        <v>237</v>
      </c>
      <c r="D35" s="1218">
        <v>242</v>
      </c>
      <c r="E35" s="1218">
        <v>266</v>
      </c>
      <c r="F35" s="1218">
        <v>278</v>
      </c>
      <c r="G35" s="1218">
        <v>297</v>
      </c>
      <c r="H35" s="1218">
        <v>320</v>
      </c>
      <c r="I35" s="1218">
        <v>340</v>
      </c>
      <c r="J35" s="1218">
        <v>359</v>
      </c>
      <c r="K35" s="1218">
        <v>384</v>
      </c>
      <c r="L35" s="1218">
        <v>410</v>
      </c>
      <c r="M35" s="1218">
        <v>426</v>
      </c>
      <c r="N35" s="1218">
        <v>420</v>
      </c>
      <c r="O35" s="1218">
        <v>403</v>
      </c>
      <c r="P35" s="747">
        <f t="shared" si="0"/>
        <v>-1.7073170731707318E-2</v>
      </c>
      <c r="Q35" s="747">
        <f t="shared" si="1"/>
        <v>0.70042194092827004</v>
      </c>
      <c r="R35" s="1149"/>
      <c r="S35" s="1649"/>
      <c r="T35" s="1168"/>
    </row>
    <row r="36" spans="1:20" ht="15.75" thickBot="1" x14ac:dyDescent="0.3">
      <c r="A36" s="2000"/>
      <c r="B36" s="448" t="s">
        <v>607</v>
      </c>
      <c r="C36" s="270">
        <v>428</v>
      </c>
      <c r="D36" s="270">
        <v>521</v>
      </c>
      <c r="E36" s="270">
        <v>593</v>
      </c>
      <c r="F36" s="270">
        <v>648</v>
      </c>
      <c r="G36" s="270">
        <v>713</v>
      </c>
      <c r="H36" s="270">
        <v>775</v>
      </c>
      <c r="I36" s="270">
        <v>868</v>
      </c>
      <c r="J36" s="270">
        <v>947</v>
      </c>
      <c r="K36" s="270">
        <v>1001</v>
      </c>
      <c r="L36" s="270">
        <v>1067</v>
      </c>
      <c r="M36" s="270">
        <v>1138</v>
      </c>
      <c r="N36" s="270">
        <v>1187</v>
      </c>
      <c r="O36" s="270">
        <v>1235</v>
      </c>
      <c r="P36" s="747">
        <f t="shared" si="0"/>
        <v>0.15745079662605435</v>
      </c>
      <c r="Q36" s="747">
        <f t="shared" si="1"/>
        <v>1.8855140186915889</v>
      </c>
      <c r="R36" s="1149"/>
      <c r="S36" s="1649"/>
      <c r="T36" s="1168"/>
    </row>
    <row r="37" spans="1:20" ht="19.5" customHeight="1" x14ac:dyDescent="0.25">
      <c r="A37" s="2021" t="s">
        <v>846</v>
      </c>
      <c r="B37" s="1210" t="s">
        <v>1006</v>
      </c>
      <c r="C37" s="1474">
        <v>36</v>
      </c>
      <c r="D37" s="1474">
        <v>34</v>
      </c>
      <c r="E37" s="1474">
        <v>34</v>
      </c>
      <c r="F37" s="1474">
        <v>34</v>
      </c>
      <c r="G37" s="1474">
        <v>34</v>
      </c>
      <c r="H37" s="1474">
        <v>34</v>
      </c>
      <c r="I37" s="1474">
        <v>34</v>
      </c>
      <c r="J37" s="1474">
        <v>34</v>
      </c>
      <c r="K37" s="1474">
        <v>34</v>
      </c>
      <c r="L37" s="1474">
        <v>34</v>
      </c>
      <c r="M37" s="1474">
        <v>34</v>
      </c>
      <c r="N37" s="1216">
        <v>34</v>
      </c>
      <c r="O37" s="1216">
        <v>34</v>
      </c>
      <c r="P37" s="746">
        <f t="shared" si="0"/>
        <v>0</v>
      </c>
      <c r="Q37" s="746">
        <f t="shared" si="1"/>
        <v>-5.5555555555555552E-2</v>
      </c>
      <c r="R37" s="1149"/>
      <c r="S37" s="1649"/>
      <c r="T37" s="1168"/>
    </row>
    <row r="38" spans="1:20" ht="21" customHeight="1" thickBot="1" x14ac:dyDescent="0.3">
      <c r="A38" s="2022" t="s">
        <v>846</v>
      </c>
      <c r="B38" s="1182" t="s">
        <v>974</v>
      </c>
      <c r="C38" s="1476">
        <v>4</v>
      </c>
      <c r="D38" s="1476">
        <v>4</v>
      </c>
      <c r="E38" s="1476">
        <v>4</v>
      </c>
      <c r="F38" s="1476">
        <v>4</v>
      </c>
      <c r="G38" s="1476">
        <v>4</v>
      </c>
      <c r="H38" s="1476">
        <v>4</v>
      </c>
      <c r="I38" s="1476">
        <v>4</v>
      </c>
      <c r="J38" s="1476">
        <v>4</v>
      </c>
      <c r="K38" s="1476">
        <v>4</v>
      </c>
      <c r="L38" s="1476">
        <v>4</v>
      </c>
      <c r="M38" s="1476">
        <v>4</v>
      </c>
      <c r="N38" s="1217">
        <v>4</v>
      </c>
      <c r="O38" s="1217">
        <v>4</v>
      </c>
      <c r="P38" s="748">
        <f t="shared" si="0"/>
        <v>0</v>
      </c>
      <c r="Q38" s="748">
        <f t="shared" si="1"/>
        <v>0</v>
      </c>
      <c r="R38" s="1149"/>
      <c r="S38" s="1649"/>
      <c r="T38" s="1168"/>
    </row>
    <row r="39" spans="1:20" ht="15" customHeight="1" x14ac:dyDescent="0.25">
      <c r="A39" s="1986" t="s">
        <v>847</v>
      </c>
      <c r="B39" s="448" t="s">
        <v>1002</v>
      </c>
      <c r="C39" s="1475">
        <v>4812</v>
      </c>
      <c r="D39" s="1475">
        <v>4808</v>
      </c>
      <c r="E39" s="1475">
        <v>4809</v>
      </c>
      <c r="F39" s="1475">
        <v>4804</v>
      </c>
      <c r="G39" s="1475">
        <v>4799</v>
      </c>
      <c r="H39" s="1475">
        <v>4794</v>
      </c>
      <c r="I39" s="1475">
        <v>4783</v>
      </c>
      <c r="J39" s="1475">
        <v>4777</v>
      </c>
      <c r="K39" s="1475">
        <v>4766</v>
      </c>
      <c r="L39" s="1475">
        <v>4760</v>
      </c>
      <c r="M39" s="1475">
        <v>4750</v>
      </c>
      <c r="N39" s="269">
        <v>4746</v>
      </c>
      <c r="O39" s="269">
        <v>4724</v>
      </c>
      <c r="P39" s="747">
        <f t="shared" si="0"/>
        <v>-7.5630252100840336E-3</v>
      </c>
      <c r="Q39" s="747">
        <f t="shared" si="1"/>
        <v>-1.828761429758936E-2</v>
      </c>
      <c r="R39" s="1149"/>
      <c r="S39" s="1649"/>
      <c r="T39" s="1168"/>
    </row>
    <row r="40" spans="1:20" ht="15" customHeight="1" x14ac:dyDescent="0.25">
      <c r="A40" s="1987"/>
      <c r="B40" s="1215" t="s">
        <v>1007</v>
      </c>
      <c r="C40" s="1475">
        <v>1030</v>
      </c>
      <c r="D40" s="1475">
        <v>1041</v>
      </c>
      <c r="E40" s="1475">
        <v>1054</v>
      </c>
      <c r="F40" s="1475">
        <v>1060</v>
      </c>
      <c r="G40" s="1475">
        <v>1063</v>
      </c>
      <c r="H40" s="1475">
        <v>1066</v>
      </c>
      <c r="I40" s="1475">
        <v>1067</v>
      </c>
      <c r="J40" s="1475">
        <v>1064</v>
      </c>
      <c r="K40" s="1475">
        <v>1059</v>
      </c>
      <c r="L40" s="1475">
        <v>1057</v>
      </c>
      <c r="M40" s="1475">
        <v>1054</v>
      </c>
      <c r="N40" s="269">
        <v>1050</v>
      </c>
      <c r="O40" s="269">
        <v>1051</v>
      </c>
      <c r="P40" s="747">
        <f t="shared" si="0"/>
        <v>-5.6764427625354778E-3</v>
      </c>
      <c r="Q40" s="747">
        <f t="shared" si="1"/>
        <v>2.0388349514563107E-2</v>
      </c>
      <c r="R40" s="1149"/>
      <c r="S40" s="1649"/>
      <c r="T40" s="1168"/>
    </row>
    <row r="41" spans="1:20" ht="15" customHeight="1" x14ac:dyDescent="0.25">
      <c r="A41" s="1987"/>
      <c r="B41" s="1181" t="s">
        <v>590</v>
      </c>
      <c r="C41" s="1475">
        <v>11252</v>
      </c>
      <c r="D41" s="1475">
        <v>11298</v>
      </c>
      <c r="E41" s="1475">
        <v>11390</v>
      </c>
      <c r="F41" s="1475">
        <v>11462</v>
      </c>
      <c r="G41" s="1475">
        <v>11532</v>
      </c>
      <c r="H41" s="1475">
        <v>11570</v>
      </c>
      <c r="I41" s="1475">
        <v>11616</v>
      </c>
      <c r="J41" s="1475">
        <v>11635</v>
      </c>
      <c r="K41" s="1475">
        <v>11645</v>
      </c>
      <c r="L41" s="1475">
        <v>11648</v>
      </c>
      <c r="M41" s="1475">
        <v>11685</v>
      </c>
      <c r="N41" s="269">
        <v>11700</v>
      </c>
      <c r="O41" s="269">
        <v>11718</v>
      </c>
      <c r="P41" s="747">
        <f t="shared" si="0"/>
        <v>6.0096153846153849E-3</v>
      </c>
      <c r="Q41" s="747">
        <f t="shared" si="1"/>
        <v>4.141485958051902E-2</v>
      </c>
      <c r="R41" s="1149"/>
      <c r="S41" s="1649"/>
      <c r="T41" s="1168"/>
    </row>
    <row r="42" spans="1:20" x14ac:dyDescent="0.25">
      <c r="A42" s="1987"/>
      <c r="B42" s="1181" t="s">
        <v>596</v>
      </c>
      <c r="C42" s="1475">
        <v>2124</v>
      </c>
      <c r="D42" s="1475">
        <v>2165</v>
      </c>
      <c r="E42" s="1475">
        <v>2211</v>
      </c>
      <c r="F42" s="1475">
        <v>2243</v>
      </c>
      <c r="G42" s="1475">
        <v>2281</v>
      </c>
      <c r="H42" s="1475">
        <v>2309</v>
      </c>
      <c r="I42" s="1475">
        <v>2331</v>
      </c>
      <c r="J42" s="1475">
        <v>2379</v>
      </c>
      <c r="K42" s="1475">
        <v>2418</v>
      </c>
      <c r="L42" s="1475">
        <v>2446</v>
      </c>
      <c r="M42" s="1475">
        <v>2469</v>
      </c>
      <c r="N42" s="269">
        <v>2492</v>
      </c>
      <c r="O42" s="269">
        <v>2508</v>
      </c>
      <c r="P42" s="747">
        <f t="shared" si="0"/>
        <v>2.5347506132461162E-2</v>
      </c>
      <c r="Q42" s="747">
        <f t="shared" si="1"/>
        <v>0.1807909604519774</v>
      </c>
      <c r="R42" s="1149"/>
      <c r="S42" s="1649"/>
      <c r="T42" s="1168"/>
    </row>
    <row r="43" spans="1:20" ht="15" customHeight="1" x14ac:dyDescent="0.25">
      <c r="A43" s="1987"/>
      <c r="B43" s="448" t="s">
        <v>608</v>
      </c>
      <c r="C43" s="1475">
        <v>3162</v>
      </c>
      <c r="D43" s="1475">
        <v>3159</v>
      </c>
      <c r="E43" s="1475">
        <v>3154</v>
      </c>
      <c r="F43" s="1475">
        <v>3140</v>
      </c>
      <c r="G43" s="1475">
        <v>3129</v>
      </c>
      <c r="H43" s="1475">
        <v>3123</v>
      </c>
      <c r="I43" s="1475">
        <v>3113</v>
      </c>
      <c r="J43" s="1475">
        <v>3101</v>
      </c>
      <c r="K43" s="1475">
        <v>3090</v>
      </c>
      <c r="L43" s="1475">
        <v>3083</v>
      </c>
      <c r="M43" s="1475">
        <v>3065</v>
      </c>
      <c r="N43" s="269">
        <v>3052</v>
      </c>
      <c r="O43" s="269">
        <v>3041</v>
      </c>
      <c r="P43" s="747">
        <f t="shared" si="0"/>
        <v>-1.3623094388582549E-2</v>
      </c>
      <c r="Q43" s="747">
        <f t="shared" si="1"/>
        <v>-3.8266919671094246E-2</v>
      </c>
      <c r="R43" s="1149"/>
      <c r="S43" s="1649"/>
      <c r="T43" s="1168"/>
    </row>
    <row r="44" spans="1:20" ht="15" customHeight="1" x14ac:dyDescent="0.25">
      <c r="A44" s="1987"/>
      <c r="B44" s="1181" t="s">
        <v>609</v>
      </c>
      <c r="C44" s="1475">
        <v>438</v>
      </c>
      <c r="D44" s="1475">
        <v>446</v>
      </c>
      <c r="E44" s="1475">
        <v>453</v>
      </c>
      <c r="F44" s="1475">
        <v>458</v>
      </c>
      <c r="G44" s="1475">
        <v>465</v>
      </c>
      <c r="H44" s="1475">
        <v>473</v>
      </c>
      <c r="I44" s="1475">
        <v>486</v>
      </c>
      <c r="J44" s="1475">
        <v>497</v>
      </c>
      <c r="K44" s="1475">
        <v>496</v>
      </c>
      <c r="L44" s="1475">
        <v>508</v>
      </c>
      <c r="M44" s="1475">
        <v>523</v>
      </c>
      <c r="N44" s="269">
        <v>529</v>
      </c>
      <c r="O44" s="269">
        <v>547</v>
      </c>
      <c r="P44" s="747">
        <f t="shared" si="0"/>
        <v>7.6771653543307089E-2</v>
      </c>
      <c r="Q44" s="747">
        <f t="shared" si="1"/>
        <v>0.24885844748858446</v>
      </c>
      <c r="R44" s="1149"/>
      <c r="S44" s="1649"/>
      <c r="T44" s="1168"/>
    </row>
    <row r="45" spans="1:20" ht="15" customHeight="1" x14ac:dyDescent="0.25">
      <c r="A45" s="1987"/>
      <c r="B45" s="448" t="s">
        <v>610</v>
      </c>
      <c r="C45" s="1475">
        <v>10268</v>
      </c>
      <c r="D45" s="1475">
        <v>10247</v>
      </c>
      <c r="E45" s="1475">
        <v>10228</v>
      </c>
      <c r="F45" s="1475">
        <v>10201</v>
      </c>
      <c r="G45" s="1475">
        <v>10170</v>
      </c>
      <c r="H45" s="1475">
        <v>10139</v>
      </c>
      <c r="I45" s="1475">
        <v>10112</v>
      </c>
      <c r="J45" s="1475">
        <v>10089</v>
      </c>
      <c r="K45" s="1475">
        <v>10070</v>
      </c>
      <c r="L45" s="1475">
        <v>10048</v>
      </c>
      <c r="M45" s="1475">
        <v>10002</v>
      </c>
      <c r="N45" s="269">
        <v>9969</v>
      </c>
      <c r="O45" s="269">
        <v>9932</v>
      </c>
      <c r="P45" s="747">
        <f t="shared" si="0"/>
        <v>-1.1544585987261146E-2</v>
      </c>
      <c r="Q45" s="747">
        <f t="shared" si="1"/>
        <v>-3.2723022984028051E-2</v>
      </c>
      <c r="R45" s="1149"/>
      <c r="S45" s="1649"/>
      <c r="T45" s="1168"/>
    </row>
    <row r="46" spans="1:20" ht="15.75" customHeight="1" x14ac:dyDescent="0.25">
      <c r="A46" s="1987"/>
      <c r="B46" s="1181" t="s">
        <v>990</v>
      </c>
      <c r="C46" s="1475">
        <v>3964</v>
      </c>
      <c r="D46" s="1475">
        <v>3998</v>
      </c>
      <c r="E46" s="1475">
        <v>4017</v>
      </c>
      <c r="F46" s="1475">
        <v>4033</v>
      </c>
      <c r="G46" s="1475">
        <v>4057</v>
      </c>
      <c r="H46" s="1475">
        <v>4058</v>
      </c>
      <c r="I46" s="1475">
        <v>4067</v>
      </c>
      <c r="J46" s="1475">
        <v>4101</v>
      </c>
      <c r="K46" s="1475">
        <v>4120</v>
      </c>
      <c r="L46" s="1475">
        <v>4130</v>
      </c>
      <c r="M46" s="1475">
        <v>4140</v>
      </c>
      <c r="N46" s="269">
        <v>4145</v>
      </c>
      <c r="O46" s="269">
        <v>4135</v>
      </c>
      <c r="P46" s="747">
        <f t="shared" si="0"/>
        <v>1.2106537530266344E-3</v>
      </c>
      <c r="Q46" s="747">
        <f t="shared" si="1"/>
        <v>4.3138244197780021E-2</v>
      </c>
      <c r="R46" s="1149"/>
      <c r="S46" s="1649"/>
      <c r="T46" s="1168"/>
    </row>
    <row r="47" spans="1:20" ht="15.75" thickBot="1" x14ac:dyDescent="0.3">
      <c r="A47" s="1988"/>
      <c r="B47" s="1181" t="s">
        <v>597</v>
      </c>
      <c r="C47" s="1475">
        <v>164</v>
      </c>
      <c r="D47" s="1475">
        <v>175</v>
      </c>
      <c r="E47" s="1475">
        <v>183</v>
      </c>
      <c r="F47" s="1475">
        <v>186</v>
      </c>
      <c r="G47" s="1475">
        <v>190</v>
      </c>
      <c r="H47" s="1475">
        <v>198</v>
      </c>
      <c r="I47" s="1475">
        <v>198</v>
      </c>
      <c r="J47" s="1475">
        <v>866</v>
      </c>
      <c r="K47" s="1475">
        <v>862</v>
      </c>
      <c r="L47" s="1475">
        <v>859</v>
      </c>
      <c r="M47" s="1475">
        <v>187</v>
      </c>
      <c r="N47" s="269">
        <v>185</v>
      </c>
      <c r="O47" s="269">
        <v>184</v>
      </c>
      <c r="P47" s="747">
        <f t="shared" si="0"/>
        <v>-0.78579743888242137</v>
      </c>
      <c r="Q47" s="747">
        <f t="shared" si="1"/>
        <v>0.12195121951219512</v>
      </c>
      <c r="R47" s="1149"/>
      <c r="S47" s="1649"/>
      <c r="T47" s="1168"/>
    </row>
    <row r="48" spans="1:20" ht="15" customHeight="1" x14ac:dyDescent="0.25">
      <c r="A48" s="1998" t="s">
        <v>848</v>
      </c>
      <c r="B48" s="1210" t="s">
        <v>991</v>
      </c>
      <c r="C48" s="1474">
        <v>903</v>
      </c>
      <c r="D48" s="1474">
        <v>902</v>
      </c>
      <c r="E48" s="1474">
        <v>898</v>
      </c>
      <c r="F48" s="1474">
        <v>894</v>
      </c>
      <c r="G48" s="1474">
        <v>887</v>
      </c>
      <c r="H48" s="1474">
        <v>883</v>
      </c>
      <c r="I48" s="1474">
        <v>874</v>
      </c>
      <c r="J48" s="1474">
        <v>2907</v>
      </c>
      <c r="K48" s="1474">
        <v>2905</v>
      </c>
      <c r="L48" s="1474">
        <v>2903</v>
      </c>
      <c r="M48" s="1474">
        <v>857</v>
      </c>
      <c r="N48" s="1216">
        <v>854</v>
      </c>
      <c r="O48" s="1216">
        <v>851</v>
      </c>
      <c r="P48" s="746">
        <f t="shared" si="0"/>
        <v>-0.70685497760936966</v>
      </c>
      <c r="Q48" s="746">
        <f t="shared" si="1"/>
        <v>-5.7585825027685493E-2</v>
      </c>
      <c r="R48" s="1149"/>
      <c r="S48" s="1649"/>
      <c r="T48" s="1168"/>
    </row>
    <row r="49" spans="1:20" ht="15" customHeight="1" x14ac:dyDescent="0.25">
      <c r="A49" s="1999"/>
      <c r="B49" s="1181" t="s">
        <v>598</v>
      </c>
      <c r="C49" s="1475">
        <v>2933</v>
      </c>
      <c r="D49" s="1475">
        <v>2931</v>
      </c>
      <c r="E49" s="1475">
        <v>2924</v>
      </c>
      <c r="F49" s="1475">
        <v>2922</v>
      </c>
      <c r="G49" s="1475">
        <v>2921</v>
      </c>
      <c r="H49" s="1475">
        <v>2917</v>
      </c>
      <c r="I49" s="1475">
        <v>2912</v>
      </c>
      <c r="J49" s="1475">
        <v>1852</v>
      </c>
      <c r="K49" s="1475">
        <v>1857</v>
      </c>
      <c r="L49" s="1475">
        <v>1858</v>
      </c>
      <c r="M49" s="1475">
        <v>2899</v>
      </c>
      <c r="N49" s="269">
        <v>2894</v>
      </c>
      <c r="O49" s="269">
        <v>2889</v>
      </c>
      <c r="P49" s="747">
        <f t="shared" si="0"/>
        <v>0.55489773950484389</v>
      </c>
      <c r="Q49" s="747">
        <f t="shared" si="1"/>
        <v>-1.5001704739174906E-2</v>
      </c>
      <c r="R49" s="1149"/>
      <c r="S49" s="1649"/>
      <c r="T49" s="1168"/>
    </row>
    <row r="50" spans="1:20" ht="15" customHeight="1" x14ac:dyDescent="0.25">
      <c r="A50" s="1999"/>
      <c r="B50" s="448" t="s">
        <v>599</v>
      </c>
      <c r="C50" s="1475">
        <v>1846</v>
      </c>
      <c r="D50" s="1475">
        <v>1844</v>
      </c>
      <c r="E50" s="1475">
        <v>1845</v>
      </c>
      <c r="F50" s="1475">
        <v>1841</v>
      </c>
      <c r="G50" s="1475">
        <v>1844</v>
      </c>
      <c r="H50" s="1475">
        <v>1841</v>
      </c>
      <c r="I50" s="1475">
        <v>1844</v>
      </c>
      <c r="J50" s="1475">
        <v>523</v>
      </c>
      <c r="K50" s="1475">
        <v>523</v>
      </c>
      <c r="L50" s="1475">
        <v>523</v>
      </c>
      <c r="M50" s="1475">
        <v>1861</v>
      </c>
      <c r="N50" s="269">
        <v>1861</v>
      </c>
      <c r="O50" s="269">
        <v>1858</v>
      </c>
      <c r="P50" s="747">
        <f t="shared" si="0"/>
        <v>2.5525812619502868</v>
      </c>
      <c r="Q50" s="747">
        <f t="shared" si="1"/>
        <v>6.5005417118093175E-3</v>
      </c>
      <c r="R50" s="1149"/>
      <c r="S50" s="1649"/>
      <c r="T50" s="1168"/>
    </row>
    <row r="51" spans="1:20" ht="15" customHeight="1" x14ac:dyDescent="0.25">
      <c r="A51" s="1999"/>
      <c r="B51" s="1180" t="s">
        <v>1003</v>
      </c>
      <c r="C51" s="1475">
        <v>537</v>
      </c>
      <c r="D51" s="1475">
        <v>538</v>
      </c>
      <c r="E51" s="1475">
        <v>534</v>
      </c>
      <c r="F51" s="1475">
        <v>533</v>
      </c>
      <c r="G51" s="1475">
        <v>529</v>
      </c>
      <c r="H51" s="1475">
        <v>526</v>
      </c>
      <c r="I51" s="1475">
        <v>524</v>
      </c>
      <c r="J51" s="1475">
        <v>1116</v>
      </c>
      <c r="K51" s="1475">
        <v>1114</v>
      </c>
      <c r="L51" s="1475">
        <v>1113</v>
      </c>
      <c r="M51" s="1475">
        <v>523</v>
      </c>
      <c r="N51" s="269">
        <v>523</v>
      </c>
      <c r="O51" s="269">
        <v>523</v>
      </c>
      <c r="P51" s="747">
        <f t="shared" si="0"/>
        <v>-0.53009883198562446</v>
      </c>
      <c r="Q51" s="747">
        <f t="shared" si="1"/>
        <v>-2.6070763500931099E-2</v>
      </c>
      <c r="R51" s="1149"/>
      <c r="S51" s="1649"/>
      <c r="T51" s="1168"/>
    </row>
    <row r="52" spans="1:20" ht="15.75" customHeight="1" x14ac:dyDescent="0.25">
      <c r="A52" s="1999"/>
      <c r="B52" s="1181" t="s">
        <v>612</v>
      </c>
      <c r="C52" s="1475">
        <v>1148</v>
      </c>
      <c r="D52" s="1475">
        <v>1141</v>
      </c>
      <c r="E52" s="1475">
        <v>1138</v>
      </c>
      <c r="F52" s="1475">
        <v>1133</v>
      </c>
      <c r="G52" s="1475">
        <v>1129</v>
      </c>
      <c r="H52" s="1475">
        <v>1125</v>
      </c>
      <c r="I52" s="1475">
        <v>1121</v>
      </c>
      <c r="J52" s="1475">
        <v>193</v>
      </c>
      <c r="K52" s="1475">
        <v>192</v>
      </c>
      <c r="L52" s="1475">
        <v>190</v>
      </c>
      <c r="M52" s="1475">
        <v>1113</v>
      </c>
      <c r="N52" s="269">
        <v>1112</v>
      </c>
      <c r="O52" s="269">
        <v>1108</v>
      </c>
      <c r="P52" s="747">
        <f t="shared" si="0"/>
        <v>4.8315789473684214</v>
      </c>
      <c r="Q52" s="747">
        <f t="shared" si="1"/>
        <v>-3.484320557491289E-2</v>
      </c>
      <c r="R52" s="1149"/>
      <c r="S52" s="1649"/>
      <c r="T52" s="1168"/>
    </row>
    <row r="53" spans="1:20" ht="15.75" thickBot="1" x14ac:dyDescent="0.3">
      <c r="A53" s="2000"/>
      <c r="B53" s="1211" t="s">
        <v>992</v>
      </c>
      <c r="C53" s="1475">
        <v>101</v>
      </c>
      <c r="D53" s="1475">
        <v>116</v>
      </c>
      <c r="E53" s="1475">
        <v>126</v>
      </c>
      <c r="F53" s="1475">
        <v>133</v>
      </c>
      <c r="G53" s="1475">
        <v>138</v>
      </c>
      <c r="H53" s="1475">
        <v>146</v>
      </c>
      <c r="I53" s="1475">
        <v>155</v>
      </c>
      <c r="J53" s="1475">
        <v>166</v>
      </c>
      <c r="K53" s="1475">
        <v>176</v>
      </c>
      <c r="L53" s="1475">
        <v>181</v>
      </c>
      <c r="M53" s="1475">
        <v>185</v>
      </c>
      <c r="N53" s="269">
        <v>190</v>
      </c>
      <c r="O53" s="269">
        <v>200</v>
      </c>
      <c r="P53" s="748">
        <f t="shared" si="0"/>
        <v>0.10497237569060773</v>
      </c>
      <c r="Q53" s="748">
        <f t="shared" si="1"/>
        <v>0.98019801980198018</v>
      </c>
      <c r="R53" s="1149"/>
      <c r="S53" s="1649"/>
      <c r="T53" s="1168"/>
    </row>
    <row r="54" spans="1:20" ht="15.75" thickBot="1" x14ac:dyDescent="0.3">
      <c r="A54" s="2026" t="s">
        <v>1</v>
      </c>
      <c r="B54" s="2027"/>
      <c r="C54" s="271">
        <v>108458</v>
      </c>
      <c r="D54" s="271">
        <v>108734</v>
      </c>
      <c r="E54" s="271">
        <v>109102</v>
      </c>
      <c r="F54" s="271">
        <v>109260</v>
      </c>
      <c r="G54" s="271">
        <v>109523</v>
      </c>
      <c r="H54" s="271">
        <v>109733</v>
      </c>
      <c r="I54" s="271">
        <v>109985</v>
      </c>
      <c r="J54" s="271">
        <v>109523</v>
      </c>
      <c r="K54" s="271">
        <v>110300</v>
      </c>
      <c r="L54" s="271">
        <v>110287</v>
      </c>
      <c r="M54" s="271">
        <v>110349</v>
      </c>
      <c r="N54" s="271">
        <f>SUM(N6:N53)</f>
        <v>110264</v>
      </c>
      <c r="O54" s="271">
        <f>SUM(O6:O53)</f>
        <v>110193</v>
      </c>
      <c r="P54" s="749">
        <f>(O54-L54)/L54</f>
        <v>-8.523216698250927E-4</v>
      </c>
      <c r="Q54" s="749">
        <f>(O54-C54)/C54</f>
        <v>1.5996975787862584E-2</v>
      </c>
      <c r="R54" s="1149"/>
    </row>
    <row r="55" spans="1:20" ht="6.75" customHeight="1" x14ac:dyDescent="0.25">
      <c r="A55" s="272"/>
      <c r="B55" s="273"/>
      <c r="C55" s="273"/>
      <c r="D55" s="273"/>
      <c r="E55" s="273"/>
      <c r="F55" s="273"/>
      <c r="G55" s="273"/>
      <c r="H55" s="274"/>
      <c r="I55" s="274"/>
      <c r="J55" s="274"/>
      <c r="K55" s="274"/>
      <c r="L55" s="274"/>
      <c r="M55" s="274"/>
      <c r="N55" s="274"/>
      <c r="O55" s="274"/>
      <c r="P55" s="275"/>
      <c r="Q55" s="276"/>
    </row>
    <row r="56" spans="1:20" x14ac:dyDescent="0.25">
      <c r="A56" s="2028" t="s">
        <v>849</v>
      </c>
      <c r="B56" s="2028"/>
      <c r="C56" s="2028"/>
      <c r="D56" s="2028"/>
      <c r="E56" s="2028"/>
      <c r="F56" s="2028"/>
      <c r="G56" s="2028"/>
      <c r="H56" s="2028"/>
      <c r="I56" s="2028"/>
      <c r="J56" s="2028"/>
      <c r="K56" s="2028"/>
      <c r="L56" s="2028"/>
      <c r="M56" s="2028"/>
      <c r="N56" s="2028"/>
      <c r="O56" s="2028"/>
      <c r="P56" s="2028"/>
      <c r="Q56" s="2028"/>
    </row>
    <row r="57" spans="1:20" x14ac:dyDescent="0.25">
      <c r="A57" s="183" t="s">
        <v>856</v>
      </c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277"/>
    </row>
    <row r="58" spans="1:20" x14ac:dyDescent="0.25">
      <c r="A58" s="244" t="s">
        <v>937</v>
      </c>
      <c r="H58" s="184"/>
      <c r="I58" s="184"/>
      <c r="J58" s="184"/>
      <c r="K58" s="184"/>
      <c r="L58" s="184"/>
      <c r="M58" s="184"/>
      <c r="N58" s="184"/>
      <c r="O58" s="184"/>
    </row>
    <row r="59" spans="1:20" x14ac:dyDescent="0.25">
      <c r="A59" s="183"/>
    </row>
    <row r="60" spans="1:20" x14ac:dyDescent="0.25">
      <c r="A60" s="183"/>
      <c r="C60" s="278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</row>
    <row r="61" spans="1:20" x14ac:dyDescent="0.25">
      <c r="A61" s="183"/>
      <c r="C61" s="280"/>
      <c r="D61" s="280"/>
      <c r="E61" s="280"/>
      <c r="F61" s="280"/>
      <c r="G61" s="280"/>
      <c r="H61" s="280"/>
      <c r="I61" s="280"/>
      <c r="J61" s="280"/>
      <c r="K61" s="280"/>
      <c r="L61" s="280"/>
      <c r="M61" s="280"/>
      <c r="N61" s="280"/>
      <c r="O61" s="280"/>
    </row>
  </sheetData>
  <mergeCells count="14">
    <mergeCell ref="A54:B54"/>
    <mergeCell ref="A56:Q56"/>
    <mergeCell ref="A18:A24"/>
    <mergeCell ref="A25:A34"/>
    <mergeCell ref="A35:A36"/>
    <mergeCell ref="A37:A38"/>
    <mergeCell ref="A39:A47"/>
    <mergeCell ref="A48:A53"/>
    <mergeCell ref="A12:A17"/>
    <mergeCell ref="A1:Q1"/>
    <mergeCell ref="A2:Q2"/>
    <mergeCell ref="A3:Q3"/>
    <mergeCell ref="A4:B4"/>
    <mergeCell ref="A6:A1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"/>
  <sheetViews>
    <sheetView workbookViewId="0">
      <selection activeCell="A2" sqref="A2:O2"/>
    </sheetView>
  </sheetViews>
  <sheetFormatPr baseColWidth="10" defaultColWidth="11.42578125" defaultRowHeight="15" x14ac:dyDescent="0.25"/>
  <cols>
    <col min="1" max="1" width="39.140625" style="281" customWidth="1"/>
    <col min="2" max="14" width="11.42578125" style="281"/>
    <col min="15" max="15" width="13.28515625" style="281" customWidth="1"/>
    <col min="16" max="16" width="11.42578125" style="281"/>
    <col min="17" max="17" width="12" style="281" bestFit="1" customWidth="1"/>
    <col min="18" max="256" width="11.42578125" style="281"/>
    <col min="257" max="257" width="39.140625" style="281" customWidth="1"/>
    <col min="258" max="512" width="11.42578125" style="281"/>
    <col min="513" max="513" width="39.140625" style="281" customWidth="1"/>
    <col min="514" max="768" width="11.42578125" style="281"/>
    <col min="769" max="769" width="39.140625" style="281" customWidth="1"/>
    <col min="770" max="1024" width="11.42578125" style="281"/>
    <col min="1025" max="1025" width="39.140625" style="281" customWidth="1"/>
    <col min="1026" max="1280" width="11.42578125" style="281"/>
    <col min="1281" max="1281" width="39.140625" style="281" customWidth="1"/>
    <col min="1282" max="1536" width="11.42578125" style="281"/>
    <col min="1537" max="1537" width="39.140625" style="281" customWidth="1"/>
    <col min="1538" max="1792" width="11.42578125" style="281"/>
    <col min="1793" max="1793" width="39.140625" style="281" customWidth="1"/>
    <col min="1794" max="2048" width="11.42578125" style="281"/>
    <col min="2049" max="2049" width="39.140625" style="281" customWidth="1"/>
    <col min="2050" max="2304" width="11.42578125" style="281"/>
    <col min="2305" max="2305" width="39.140625" style="281" customWidth="1"/>
    <col min="2306" max="2560" width="11.42578125" style="281"/>
    <col min="2561" max="2561" width="39.140625" style="281" customWidth="1"/>
    <col min="2562" max="2816" width="11.42578125" style="281"/>
    <col min="2817" max="2817" width="39.140625" style="281" customWidth="1"/>
    <col min="2818" max="3072" width="11.42578125" style="281"/>
    <col min="3073" max="3073" width="39.140625" style="281" customWidth="1"/>
    <col min="3074" max="3328" width="11.42578125" style="281"/>
    <col min="3329" max="3329" width="39.140625" style="281" customWidth="1"/>
    <col min="3330" max="3584" width="11.42578125" style="281"/>
    <col min="3585" max="3585" width="39.140625" style="281" customWidth="1"/>
    <col min="3586" max="3840" width="11.42578125" style="281"/>
    <col min="3841" max="3841" width="39.140625" style="281" customWidth="1"/>
    <col min="3842" max="4096" width="11.42578125" style="281"/>
    <col min="4097" max="4097" width="39.140625" style="281" customWidth="1"/>
    <col min="4098" max="4352" width="11.42578125" style="281"/>
    <col min="4353" max="4353" width="39.140625" style="281" customWidth="1"/>
    <col min="4354" max="4608" width="11.42578125" style="281"/>
    <col min="4609" max="4609" width="39.140625" style="281" customWidth="1"/>
    <col min="4610" max="4864" width="11.42578125" style="281"/>
    <col min="4865" max="4865" width="39.140625" style="281" customWidth="1"/>
    <col min="4866" max="5120" width="11.42578125" style="281"/>
    <col min="5121" max="5121" width="39.140625" style="281" customWidth="1"/>
    <col min="5122" max="5376" width="11.42578125" style="281"/>
    <col min="5377" max="5377" width="39.140625" style="281" customWidth="1"/>
    <col min="5378" max="5632" width="11.42578125" style="281"/>
    <col min="5633" max="5633" width="39.140625" style="281" customWidth="1"/>
    <col min="5634" max="5888" width="11.42578125" style="281"/>
    <col min="5889" max="5889" width="39.140625" style="281" customWidth="1"/>
    <col min="5890" max="6144" width="11.42578125" style="281"/>
    <col min="6145" max="6145" width="39.140625" style="281" customWidth="1"/>
    <col min="6146" max="6400" width="11.42578125" style="281"/>
    <col min="6401" max="6401" width="39.140625" style="281" customWidth="1"/>
    <col min="6402" max="6656" width="11.42578125" style="281"/>
    <col min="6657" max="6657" width="39.140625" style="281" customWidth="1"/>
    <col min="6658" max="6912" width="11.42578125" style="281"/>
    <col min="6913" max="6913" width="39.140625" style="281" customWidth="1"/>
    <col min="6914" max="7168" width="11.42578125" style="281"/>
    <col min="7169" max="7169" width="39.140625" style="281" customWidth="1"/>
    <col min="7170" max="7424" width="11.42578125" style="281"/>
    <col min="7425" max="7425" width="39.140625" style="281" customWidth="1"/>
    <col min="7426" max="7680" width="11.42578125" style="281"/>
    <col min="7681" max="7681" width="39.140625" style="281" customWidth="1"/>
    <col min="7682" max="7936" width="11.42578125" style="281"/>
    <col min="7937" max="7937" width="39.140625" style="281" customWidth="1"/>
    <col min="7938" max="8192" width="11.42578125" style="281"/>
    <col min="8193" max="8193" width="39.140625" style="281" customWidth="1"/>
    <col min="8194" max="8448" width="11.42578125" style="281"/>
    <col min="8449" max="8449" width="39.140625" style="281" customWidth="1"/>
    <col min="8450" max="8704" width="11.42578125" style="281"/>
    <col min="8705" max="8705" width="39.140625" style="281" customWidth="1"/>
    <col min="8706" max="8960" width="11.42578125" style="281"/>
    <col min="8961" max="8961" width="39.140625" style="281" customWidth="1"/>
    <col min="8962" max="9216" width="11.42578125" style="281"/>
    <col min="9217" max="9217" width="39.140625" style="281" customWidth="1"/>
    <col min="9218" max="9472" width="11.42578125" style="281"/>
    <col min="9473" max="9473" width="39.140625" style="281" customWidth="1"/>
    <col min="9474" max="9728" width="11.42578125" style="281"/>
    <col min="9729" max="9729" width="39.140625" style="281" customWidth="1"/>
    <col min="9730" max="9984" width="11.42578125" style="281"/>
    <col min="9985" max="9985" width="39.140625" style="281" customWidth="1"/>
    <col min="9986" max="10240" width="11.42578125" style="281"/>
    <col min="10241" max="10241" width="39.140625" style="281" customWidth="1"/>
    <col min="10242" max="10496" width="11.42578125" style="281"/>
    <col min="10497" max="10497" width="39.140625" style="281" customWidth="1"/>
    <col min="10498" max="10752" width="11.42578125" style="281"/>
    <col min="10753" max="10753" width="39.140625" style="281" customWidth="1"/>
    <col min="10754" max="11008" width="11.42578125" style="281"/>
    <col min="11009" max="11009" width="39.140625" style="281" customWidth="1"/>
    <col min="11010" max="11264" width="11.42578125" style="281"/>
    <col min="11265" max="11265" width="39.140625" style="281" customWidth="1"/>
    <col min="11266" max="11520" width="11.42578125" style="281"/>
    <col min="11521" max="11521" width="39.140625" style="281" customWidth="1"/>
    <col min="11522" max="11776" width="11.42578125" style="281"/>
    <col min="11777" max="11777" width="39.140625" style="281" customWidth="1"/>
    <col min="11778" max="12032" width="11.42578125" style="281"/>
    <col min="12033" max="12033" width="39.140625" style="281" customWidth="1"/>
    <col min="12034" max="12288" width="11.42578125" style="281"/>
    <col min="12289" max="12289" width="39.140625" style="281" customWidth="1"/>
    <col min="12290" max="12544" width="11.42578125" style="281"/>
    <col min="12545" max="12545" width="39.140625" style="281" customWidth="1"/>
    <col min="12546" max="12800" width="11.42578125" style="281"/>
    <col min="12801" max="12801" width="39.140625" style="281" customWidth="1"/>
    <col min="12802" max="13056" width="11.42578125" style="281"/>
    <col min="13057" max="13057" width="39.140625" style="281" customWidth="1"/>
    <col min="13058" max="13312" width="11.42578125" style="281"/>
    <col min="13313" max="13313" width="39.140625" style="281" customWidth="1"/>
    <col min="13314" max="13568" width="11.42578125" style="281"/>
    <col min="13569" max="13569" width="39.140625" style="281" customWidth="1"/>
    <col min="13570" max="13824" width="11.42578125" style="281"/>
    <col min="13825" max="13825" width="39.140625" style="281" customWidth="1"/>
    <col min="13826" max="14080" width="11.42578125" style="281"/>
    <col min="14081" max="14081" width="39.140625" style="281" customWidth="1"/>
    <col min="14082" max="14336" width="11.42578125" style="281"/>
    <col min="14337" max="14337" width="39.140625" style="281" customWidth="1"/>
    <col min="14338" max="14592" width="11.42578125" style="281"/>
    <col min="14593" max="14593" width="39.140625" style="281" customWidth="1"/>
    <col min="14594" max="14848" width="11.42578125" style="281"/>
    <col min="14849" max="14849" width="39.140625" style="281" customWidth="1"/>
    <col min="14850" max="15104" width="11.42578125" style="281"/>
    <col min="15105" max="15105" width="39.140625" style="281" customWidth="1"/>
    <col min="15106" max="15360" width="11.42578125" style="281"/>
    <col min="15361" max="15361" width="39.140625" style="281" customWidth="1"/>
    <col min="15362" max="15616" width="11.42578125" style="281"/>
    <col min="15617" max="15617" width="39.140625" style="281" customWidth="1"/>
    <col min="15618" max="15872" width="11.42578125" style="281"/>
    <col min="15873" max="15873" width="39.140625" style="281" customWidth="1"/>
    <col min="15874" max="16128" width="11.42578125" style="281"/>
    <col min="16129" max="16129" width="39.140625" style="281" customWidth="1"/>
    <col min="16130" max="16384" width="11.42578125" style="281"/>
  </cols>
  <sheetData>
    <row r="1" spans="1:21" ht="15.75" x14ac:dyDescent="0.25">
      <c r="A1" s="2029" t="s">
        <v>1065</v>
      </c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</row>
    <row r="2" spans="1:21" ht="15.75" x14ac:dyDescent="0.25">
      <c r="A2" s="2030" t="s">
        <v>2414</v>
      </c>
      <c r="B2" s="2030"/>
      <c r="C2" s="2030"/>
      <c r="D2" s="2030"/>
      <c r="E2" s="2030"/>
      <c r="F2" s="2030"/>
      <c r="G2" s="2030"/>
      <c r="H2" s="2030"/>
      <c r="I2" s="2030"/>
      <c r="J2" s="2030"/>
      <c r="K2" s="2030"/>
      <c r="L2" s="2030"/>
      <c r="M2" s="2030"/>
      <c r="N2" s="2030"/>
      <c r="O2" s="2030"/>
    </row>
    <row r="3" spans="1:21" ht="5.25" customHeight="1" thickBot="1" x14ac:dyDescent="0.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</row>
    <row r="4" spans="1:21" ht="16.5" thickBot="1" x14ac:dyDescent="0.3">
      <c r="A4" s="282" t="s">
        <v>887</v>
      </c>
      <c r="B4" s="1477">
        <v>45078</v>
      </c>
      <c r="C4" s="1477">
        <v>45108</v>
      </c>
      <c r="D4" s="1477">
        <v>45139</v>
      </c>
      <c r="E4" s="1477">
        <v>45170</v>
      </c>
      <c r="F4" s="1477">
        <v>45200</v>
      </c>
      <c r="G4" s="1477">
        <v>45231</v>
      </c>
      <c r="H4" s="1477">
        <v>45261</v>
      </c>
      <c r="I4" s="1477">
        <v>45292</v>
      </c>
      <c r="J4" s="1477">
        <v>45323</v>
      </c>
      <c r="K4" s="1477">
        <v>45352</v>
      </c>
      <c r="L4" s="1477">
        <v>45383</v>
      </c>
      <c r="M4" s="1477">
        <v>45413</v>
      </c>
      <c r="N4" s="1477">
        <v>45444</v>
      </c>
      <c r="O4" s="283" t="s">
        <v>888</v>
      </c>
    </row>
    <row r="5" spans="1:21" x14ac:dyDescent="0.25">
      <c r="A5" s="1286" t="s">
        <v>859</v>
      </c>
      <c r="B5" s="1478">
        <v>8730.6970880471981</v>
      </c>
      <c r="C5" s="1478">
        <v>8622.5763646917985</v>
      </c>
      <c r="D5" s="1478">
        <v>8645.6133507295981</v>
      </c>
      <c r="E5" s="1478">
        <v>8643.7708876077995</v>
      </c>
      <c r="F5" s="1479">
        <v>8757.7590645916007</v>
      </c>
      <c r="G5" s="1479">
        <v>8657.0894557055999</v>
      </c>
      <c r="H5" s="1479">
        <v>8557.6403879666032</v>
      </c>
      <c r="I5" s="1478">
        <v>8757.7590646702083</v>
      </c>
      <c r="J5" s="1478">
        <v>8657.0894555240575</v>
      </c>
      <c r="K5" s="1478">
        <v>8557.6403879829413</v>
      </c>
      <c r="L5" s="1479">
        <v>8492.4087403707981</v>
      </c>
      <c r="M5" s="1166">
        <f>'20'!N54</f>
        <v>8475.5543237763995</v>
      </c>
      <c r="N5" s="1166">
        <f>'20'!O54</f>
        <v>8448.8950049475989</v>
      </c>
      <c r="O5" s="284">
        <f>(N5-B5)/B5</f>
        <v>-3.227715728282473E-2</v>
      </c>
      <c r="P5" s="1149"/>
      <c r="Q5" s="285"/>
    </row>
    <row r="6" spans="1:21" x14ac:dyDescent="0.25">
      <c r="A6" s="1285" t="s">
        <v>965</v>
      </c>
      <c r="B6" s="286"/>
      <c r="C6" s="286"/>
      <c r="D6" s="286"/>
      <c r="E6" s="286"/>
      <c r="F6" s="1480"/>
      <c r="G6" s="1480"/>
      <c r="H6" s="1480"/>
      <c r="I6" s="286"/>
      <c r="J6" s="286"/>
      <c r="K6" s="286"/>
      <c r="L6" s="286"/>
      <c r="M6" s="286"/>
      <c r="N6" s="286"/>
      <c r="O6" s="287"/>
      <c r="P6" s="1149"/>
    </row>
    <row r="7" spans="1:21" x14ac:dyDescent="0.25">
      <c r="A7" s="1284"/>
      <c r="B7" s="1167"/>
      <c r="C7" s="1167"/>
      <c r="D7" s="1167"/>
      <c r="E7" s="1167"/>
      <c r="F7" s="1167"/>
      <c r="G7" s="1167"/>
      <c r="H7" s="1167"/>
      <c r="I7" s="1167"/>
      <c r="J7" s="1167"/>
      <c r="K7" s="1167"/>
      <c r="L7" s="1167"/>
      <c r="M7" s="1167"/>
      <c r="N7" s="1167"/>
      <c r="O7" s="287"/>
      <c r="P7" s="1149"/>
    </row>
    <row r="8" spans="1:21" x14ac:dyDescent="0.25">
      <c r="A8" s="1284" t="s">
        <v>1066</v>
      </c>
      <c r="B8" s="1481">
        <v>-9.0750867557757783E-3</v>
      </c>
      <c r="C8" s="1481">
        <v>-1.2383973726842818E-2</v>
      </c>
      <c r="D8" s="1481">
        <v>2.6717056554155555E-3</v>
      </c>
      <c r="E8" s="1481">
        <v>-2.1310959061604219E-4</v>
      </c>
      <c r="F8" s="1414">
        <v>1.3187320495412609E-2</v>
      </c>
      <c r="G8" s="1414">
        <v>-1.14949050486005E-2</v>
      </c>
      <c r="H8" s="1414">
        <v>-1.1487586936444694E-2</v>
      </c>
      <c r="I8" s="1481">
        <v>2.3384796232499287E-2</v>
      </c>
      <c r="J8" s="1481">
        <v>-1.1494905078202418E-2</v>
      </c>
      <c r="K8" s="1481">
        <v>-1.1487586913827959E-2</v>
      </c>
      <c r="L8" s="1481">
        <v>-7.6226207990399654E-3</v>
      </c>
      <c r="M8" s="289">
        <f>(M5-L5)/L5</f>
        <v>-1.9846450058717581E-3</v>
      </c>
      <c r="N8" s="289">
        <f>(N5-M5)/M5</f>
        <v>-3.1454366063129961E-3</v>
      </c>
      <c r="O8" s="287" t="s">
        <v>966</v>
      </c>
      <c r="P8" s="1149"/>
    </row>
    <row r="9" spans="1:21" x14ac:dyDescent="0.25">
      <c r="A9" s="1284" t="s">
        <v>889</v>
      </c>
      <c r="B9" s="288"/>
      <c r="C9" s="288"/>
      <c r="D9" s="288"/>
      <c r="E9" s="288"/>
      <c r="F9" s="1480"/>
      <c r="G9" s="1480"/>
      <c r="H9" s="1480"/>
      <c r="I9" s="288"/>
      <c r="J9" s="288"/>
      <c r="K9" s="288"/>
      <c r="L9" s="288"/>
      <c r="M9" s="288"/>
      <c r="N9" s="288"/>
      <c r="O9" s="287"/>
      <c r="P9" s="1149"/>
    </row>
    <row r="10" spans="1:21" x14ac:dyDescent="0.25">
      <c r="A10" s="1284"/>
      <c r="B10" s="288"/>
      <c r="C10" s="288"/>
      <c r="D10" s="288"/>
      <c r="E10" s="288"/>
      <c r="F10" s="1480"/>
      <c r="G10" s="1480"/>
      <c r="H10" s="1480"/>
      <c r="I10" s="288"/>
      <c r="J10" s="288"/>
      <c r="K10" s="288"/>
      <c r="L10" s="288"/>
      <c r="M10" s="288"/>
      <c r="N10" s="288"/>
      <c r="O10" s="287"/>
      <c r="P10" s="1149"/>
    </row>
    <row r="11" spans="1:21" x14ac:dyDescent="0.25">
      <c r="A11" s="1284" t="s">
        <v>890</v>
      </c>
      <c r="B11" s="1482">
        <v>108458</v>
      </c>
      <c r="C11" s="1482">
        <v>108734</v>
      </c>
      <c r="D11" s="1482">
        <v>109102</v>
      </c>
      <c r="E11" s="1482">
        <v>109260</v>
      </c>
      <c r="F11" s="1483">
        <v>109523</v>
      </c>
      <c r="G11" s="1483">
        <v>110300</v>
      </c>
      <c r="H11" s="1483">
        <v>110287</v>
      </c>
      <c r="I11" s="1484">
        <v>110222</v>
      </c>
      <c r="J11" s="1484">
        <v>110300</v>
      </c>
      <c r="K11" s="1484">
        <v>110287</v>
      </c>
      <c r="L11" s="1482">
        <v>110349</v>
      </c>
      <c r="M11" s="279">
        <f>'21'!N54</f>
        <v>110264</v>
      </c>
      <c r="N11" s="279">
        <f>'21'!O54</f>
        <v>110193</v>
      </c>
      <c r="O11" s="287">
        <f>(N11-B11)/B11</f>
        <v>1.5996975787862584E-2</v>
      </c>
      <c r="P11" s="1149"/>
    </row>
    <row r="12" spans="1:21" x14ac:dyDescent="0.25">
      <c r="A12" s="1284"/>
      <c r="B12" s="1485"/>
      <c r="C12" s="1485"/>
      <c r="D12" s="1485"/>
      <c r="E12" s="1485"/>
      <c r="F12" s="1480"/>
      <c r="G12" s="1480"/>
      <c r="H12" s="1480"/>
      <c r="I12" s="1486"/>
      <c r="J12" s="1486"/>
      <c r="K12" s="1486"/>
      <c r="L12" s="1485"/>
      <c r="M12" s="290"/>
      <c r="N12" s="290"/>
      <c r="O12" s="287"/>
    </row>
    <row r="13" spans="1:21" x14ac:dyDescent="0.25">
      <c r="A13" s="1284" t="s">
        <v>891</v>
      </c>
      <c r="B13" s="1487"/>
      <c r="C13" s="1487"/>
      <c r="D13" s="1487"/>
      <c r="E13" s="1487"/>
      <c r="F13" s="1480"/>
      <c r="G13" s="1480"/>
      <c r="H13" s="1480"/>
      <c r="I13" s="1488"/>
      <c r="J13" s="1488"/>
      <c r="K13" s="1488"/>
      <c r="L13" s="1487"/>
      <c r="M13" s="291"/>
      <c r="N13" s="291"/>
      <c r="O13" s="287"/>
    </row>
    <row r="14" spans="1:21" x14ac:dyDescent="0.25">
      <c r="A14" s="1284" t="s">
        <v>1067</v>
      </c>
      <c r="B14" s="1485"/>
      <c r="C14" s="1485"/>
      <c r="D14" s="1485"/>
      <c r="E14" s="1485"/>
      <c r="F14" s="1480"/>
      <c r="G14" s="1480"/>
      <c r="H14" s="1480"/>
      <c r="I14" s="1486"/>
      <c r="J14" s="1486"/>
      <c r="K14" s="1486"/>
      <c r="L14" s="1485"/>
      <c r="M14" s="290"/>
      <c r="N14" s="290"/>
      <c r="O14" s="287"/>
    </row>
    <row r="15" spans="1:21" x14ac:dyDescent="0.25">
      <c r="A15" s="1284" t="s">
        <v>889</v>
      </c>
      <c r="B15" s="1489"/>
      <c r="C15" s="1489"/>
      <c r="D15" s="1489"/>
      <c r="E15" s="1489"/>
      <c r="F15" s="1480"/>
      <c r="G15" s="1480"/>
      <c r="H15" s="1480"/>
      <c r="I15" s="1490"/>
      <c r="J15" s="1490"/>
      <c r="K15" s="1490"/>
      <c r="L15" s="1489"/>
      <c r="M15" s="292"/>
      <c r="N15" s="292"/>
      <c r="O15" s="287"/>
    </row>
    <row r="16" spans="1:21" x14ac:dyDescent="0.25">
      <c r="A16" s="1284" t="s">
        <v>837</v>
      </c>
      <c r="B16" s="1491">
        <v>1.0739000000000001</v>
      </c>
      <c r="C16" s="1491">
        <v>1.1685000000000001</v>
      </c>
      <c r="D16" s="1491">
        <v>1.0123</v>
      </c>
      <c r="E16" s="1491">
        <v>1.1369</v>
      </c>
      <c r="F16" s="1492">
        <v>1.2268743388646914</v>
      </c>
      <c r="G16" s="1492">
        <v>1.0734762800979125</v>
      </c>
      <c r="H16" s="1492">
        <v>0.872</v>
      </c>
      <c r="I16" s="1492">
        <v>1.3367</v>
      </c>
      <c r="J16" s="1492">
        <v>1.8908</v>
      </c>
      <c r="K16" s="1492">
        <v>0.79400000000000004</v>
      </c>
      <c r="L16" s="1491">
        <v>0.87698314901033458</v>
      </c>
      <c r="M16" s="1288">
        <v>0.71558654106544839</v>
      </c>
      <c r="N16" s="1288">
        <v>0.63759999999999994</v>
      </c>
      <c r="O16" s="287"/>
      <c r="Q16" s="1393"/>
      <c r="R16" s="1168"/>
      <c r="S16" s="1168"/>
      <c r="T16" s="1168"/>
      <c r="U16" s="293"/>
    </row>
    <row r="17" spans="1:21" x14ac:dyDescent="0.25">
      <c r="A17" s="1284" t="s">
        <v>838</v>
      </c>
      <c r="B17" s="1491">
        <v>1.0325</v>
      </c>
      <c r="C17" s="1491">
        <v>1.0586</v>
      </c>
      <c r="D17" s="1491">
        <v>1.0825</v>
      </c>
      <c r="E17" s="1491">
        <v>1.1211</v>
      </c>
      <c r="F17" s="1492">
        <v>1.1301426119956515</v>
      </c>
      <c r="G17" s="1492">
        <v>1.1318035539906905</v>
      </c>
      <c r="H17" s="1492">
        <v>1.0463</v>
      </c>
      <c r="I17" s="1492">
        <v>1.0854999999999999</v>
      </c>
      <c r="J17" s="1492">
        <v>1.3554999999999999</v>
      </c>
      <c r="K17" s="1492">
        <v>1.3331999999999999</v>
      </c>
      <c r="L17" s="1491">
        <v>1.1857645309585425</v>
      </c>
      <c r="M17" s="1288">
        <v>0.79566180866467928</v>
      </c>
      <c r="N17" s="1288">
        <v>0.72409999999999997</v>
      </c>
      <c r="O17" s="287"/>
      <c r="Q17" s="1393"/>
      <c r="R17" s="1168"/>
      <c r="S17" s="1168"/>
      <c r="T17" s="1168"/>
    </row>
    <row r="18" spans="1:21" x14ac:dyDescent="0.25">
      <c r="A18" s="1284" t="s">
        <v>839</v>
      </c>
      <c r="B18" s="1491">
        <v>1.0032000000000001</v>
      </c>
      <c r="C18" s="1491">
        <v>0.98440000000000005</v>
      </c>
      <c r="D18" s="1491">
        <v>1.0448999999999999</v>
      </c>
      <c r="E18" s="1491">
        <v>1.0734999999999999</v>
      </c>
      <c r="F18" s="1492">
        <v>1.0975400789332306</v>
      </c>
      <c r="G18" s="1492">
        <v>1.1154470067392737</v>
      </c>
      <c r="H18" s="1492">
        <v>1.0887</v>
      </c>
      <c r="I18" s="1492">
        <v>1.0248999999999999</v>
      </c>
      <c r="J18" s="1492">
        <v>1.2464999999999999</v>
      </c>
      <c r="K18" s="1492">
        <v>1.1893</v>
      </c>
      <c r="L18" s="1491">
        <v>1.1432582339292927</v>
      </c>
      <c r="M18" s="1288">
        <v>1.0825159799533888</v>
      </c>
      <c r="N18" s="1288">
        <v>1.0414000000000001</v>
      </c>
      <c r="O18" s="287"/>
      <c r="Q18" s="1393"/>
      <c r="R18" s="1168"/>
      <c r="S18" s="1168"/>
      <c r="T18" s="1168"/>
    </row>
    <row r="19" spans="1:21" x14ac:dyDescent="0.25">
      <c r="A19" s="1284" t="s">
        <v>840</v>
      </c>
      <c r="B19" s="1491">
        <v>0.95450000000000002</v>
      </c>
      <c r="C19" s="1491">
        <v>0.98009999999999997</v>
      </c>
      <c r="D19" s="1491">
        <v>0.99570000000000003</v>
      </c>
      <c r="E19" s="1491">
        <v>1.0234000000000001</v>
      </c>
      <c r="F19" s="1492">
        <v>1.053001096200636</v>
      </c>
      <c r="G19" s="1492">
        <v>1.0519848526302409</v>
      </c>
      <c r="H19" s="1492">
        <v>1.0496000000000001</v>
      </c>
      <c r="I19" s="1492">
        <v>1.0512999999999999</v>
      </c>
      <c r="J19" s="1492">
        <v>1.1520999999999999</v>
      </c>
      <c r="K19" s="1492">
        <v>1.1402000000000001</v>
      </c>
      <c r="L19" s="1491">
        <v>1.13084493954304</v>
      </c>
      <c r="M19" s="1288">
        <v>1.10472361853085</v>
      </c>
      <c r="N19" s="1288">
        <v>1.0699000000000001</v>
      </c>
      <c r="O19" s="287"/>
      <c r="Q19" s="293"/>
    </row>
    <row r="20" spans="1:21" x14ac:dyDescent="0.25">
      <c r="A20" s="1284"/>
      <c r="B20" s="1491"/>
      <c r="C20" s="1491"/>
      <c r="D20" s="1491"/>
      <c r="E20" s="1491"/>
      <c r="F20" s="1492"/>
      <c r="G20" s="1492"/>
      <c r="H20" s="1492"/>
      <c r="I20" s="1492"/>
      <c r="J20" s="1492"/>
      <c r="K20" s="1492"/>
      <c r="L20" s="1492"/>
      <c r="M20" s="1288"/>
      <c r="N20" s="1288"/>
      <c r="O20" s="287"/>
      <c r="Q20" s="294"/>
      <c r="R20" s="294"/>
      <c r="S20" s="294"/>
      <c r="T20" s="294"/>
      <c r="U20" s="294"/>
    </row>
    <row r="21" spans="1:21" x14ac:dyDescent="0.25">
      <c r="A21" s="1284" t="s">
        <v>892</v>
      </c>
      <c r="B21" s="1491"/>
      <c r="C21" s="1491"/>
      <c r="D21" s="1491"/>
      <c r="E21" s="1491"/>
      <c r="F21" s="1492"/>
      <c r="G21" s="1492"/>
      <c r="H21" s="1492"/>
      <c r="I21" s="1492"/>
      <c r="J21" s="1492"/>
      <c r="K21" s="1492"/>
      <c r="L21" s="1492"/>
      <c r="M21" s="1288"/>
      <c r="N21" s="1288"/>
      <c r="O21" s="287"/>
      <c r="Q21" s="1168"/>
      <c r="R21" s="1168"/>
      <c r="S21" s="1168"/>
      <c r="T21" s="294"/>
      <c r="U21" s="294"/>
    </row>
    <row r="22" spans="1:21" x14ac:dyDescent="0.25">
      <c r="A22" s="1284" t="s">
        <v>1067</v>
      </c>
      <c r="B22" s="1491"/>
      <c r="C22" s="1491"/>
      <c r="D22" s="1491"/>
      <c r="E22" s="1491"/>
      <c r="F22" s="1492"/>
      <c r="G22" s="1492"/>
      <c r="H22" s="1492"/>
      <c r="I22" s="1492"/>
      <c r="J22" s="1492"/>
      <c r="K22" s="1492"/>
      <c r="L22" s="1492"/>
      <c r="M22" s="1288"/>
      <c r="N22" s="1288"/>
      <c r="O22" s="287"/>
      <c r="Q22" s="294"/>
      <c r="R22" s="294"/>
      <c r="S22" s="294"/>
      <c r="T22" s="294"/>
      <c r="U22" s="294"/>
    </row>
    <row r="23" spans="1:21" x14ac:dyDescent="0.25">
      <c r="A23" s="1284" t="s">
        <v>889</v>
      </c>
      <c r="B23" s="1491"/>
      <c r="C23" s="1491"/>
      <c r="D23" s="1491"/>
      <c r="E23" s="1491"/>
      <c r="F23" s="1492"/>
      <c r="G23" s="1492"/>
      <c r="H23" s="1492"/>
      <c r="I23" s="1492"/>
      <c r="J23" s="1492"/>
      <c r="K23" s="1492"/>
      <c r="L23" s="1492"/>
      <c r="M23" s="1288"/>
      <c r="N23" s="1288"/>
      <c r="O23" s="287"/>
      <c r="Q23" s="294"/>
      <c r="R23" s="294"/>
      <c r="S23" s="294"/>
      <c r="T23" s="294"/>
      <c r="U23" s="294"/>
    </row>
    <row r="24" spans="1:21" x14ac:dyDescent="0.25">
      <c r="A24" s="1284" t="s">
        <v>837</v>
      </c>
      <c r="B24" s="1491">
        <v>2.7197</v>
      </c>
      <c r="C24" s="1491">
        <v>2.8953000000000002</v>
      </c>
      <c r="D24" s="1491">
        <v>2.9712000000000001</v>
      </c>
      <c r="E24" s="1491">
        <v>2.7860999999999998</v>
      </c>
      <c r="F24" s="1492">
        <v>2.8826277981773121</v>
      </c>
      <c r="G24" s="1492">
        <v>2.7222292372925772</v>
      </c>
      <c r="H24" s="1492">
        <v>2.5121000000000002</v>
      </c>
      <c r="I24" s="1492">
        <v>2.5874999999999999</v>
      </c>
      <c r="J24" s="1492">
        <v>2.6230000000000002</v>
      </c>
      <c r="K24" s="1492">
        <v>2.8174000000000001</v>
      </c>
      <c r="L24" s="1491">
        <v>2.5270370613012099</v>
      </c>
      <c r="M24" s="1288">
        <v>2.5836797728307697</v>
      </c>
      <c r="N24" s="1288">
        <v>2.12</v>
      </c>
      <c r="O24" s="287"/>
      <c r="Q24" s="294"/>
      <c r="R24" s="294"/>
      <c r="S24" s="294"/>
      <c r="T24" s="294"/>
      <c r="U24" s="294"/>
    </row>
    <row r="25" spans="1:21" x14ac:dyDescent="0.25">
      <c r="A25" s="1284" t="s">
        <v>838</v>
      </c>
      <c r="B25" s="1491">
        <v>2.7170000000000001</v>
      </c>
      <c r="C25" s="1491">
        <v>2.6791</v>
      </c>
      <c r="D25" s="1491">
        <v>2.8725000000000001</v>
      </c>
      <c r="E25" s="1491">
        <v>2.9289999999999998</v>
      </c>
      <c r="F25" s="1492">
        <v>2.8917194264884056</v>
      </c>
      <c r="G25" s="1492">
        <v>2.769016830608134</v>
      </c>
      <c r="H25" s="1492">
        <v>2.6924999999999999</v>
      </c>
      <c r="I25" s="1492">
        <v>2.5943999999999998</v>
      </c>
      <c r="J25" s="1492">
        <v>2.5935999999999999</v>
      </c>
      <c r="K25" s="1492">
        <v>2.7241</v>
      </c>
      <c r="L25" s="1491">
        <v>2.708806572952438</v>
      </c>
      <c r="M25" s="1288">
        <v>2.6698028281549173</v>
      </c>
      <c r="N25" s="1288">
        <v>2.3900999999999999</v>
      </c>
      <c r="O25" s="287"/>
      <c r="Q25" s="633"/>
      <c r="R25" s="633"/>
      <c r="S25" s="633"/>
      <c r="T25" s="294"/>
      <c r="U25" s="294"/>
    </row>
    <row r="26" spans="1:21" x14ac:dyDescent="0.25">
      <c r="A26" s="1284" t="s">
        <v>839</v>
      </c>
      <c r="B26" s="1491">
        <v>2.7677</v>
      </c>
      <c r="C26" s="1491">
        <v>2.7120000000000002</v>
      </c>
      <c r="D26" s="1491">
        <v>2.8548</v>
      </c>
      <c r="E26" s="1491">
        <v>2.7988</v>
      </c>
      <c r="F26" s="1492">
        <v>2.8214228042469696</v>
      </c>
      <c r="G26" s="1492">
        <v>2.8568923135523892</v>
      </c>
      <c r="H26" s="1492">
        <v>2.8203999999999998</v>
      </c>
      <c r="I26" s="1492">
        <v>2.6865999999999999</v>
      </c>
      <c r="J26" s="1492">
        <v>2.7082999999999999</v>
      </c>
      <c r="K26" s="1492">
        <v>2.7252000000000001</v>
      </c>
      <c r="L26" s="1491">
        <v>2.6709114076927514</v>
      </c>
      <c r="M26" s="1288">
        <v>2.6780956850398012</v>
      </c>
      <c r="N26" s="1288">
        <v>2.5958999999999999</v>
      </c>
      <c r="O26" s="287"/>
      <c r="Q26" s="294"/>
      <c r="R26" s="294"/>
      <c r="S26" s="294"/>
      <c r="T26" s="294"/>
      <c r="U26" s="294"/>
    </row>
    <row r="27" spans="1:21" x14ac:dyDescent="0.25">
      <c r="A27" s="1284" t="s">
        <v>840</v>
      </c>
      <c r="B27" s="1491">
        <v>2.7694000000000001</v>
      </c>
      <c r="C27" s="1491">
        <v>2.7462</v>
      </c>
      <c r="D27" s="1491">
        <v>2.9144999999999999</v>
      </c>
      <c r="E27" s="1491">
        <v>2.9011</v>
      </c>
      <c r="F27" s="1492">
        <v>2.8791358942315526</v>
      </c>
      <c r="G27" s="1492">
        <v>2.8721327239761347</v>
      </c>
      <c r="H27" s="1492">
        <v>2.8001</v>
      </c>
      <c r="I27" s="1492">
        <v>2.7732000000000001</v>
      </c>
      <c r="J27" s="1492">
        <v>2.8128000000000002</v>
      </c>
      <c r="K27" s="1492">
        <v>2.8048000000000002</v>
      </c>
      <c r="L27" s="1491">
        <v>2.7741443590789099</v>
      </c>
      <c r="M27" s="1288">
        <v>2.7850045637101144</v>
      </c>
      <c r="N27" s="1288">
        <v>2.7414999999999998</v>
      </c>
      <c r="O27" s="287"/>
      <c r="Q27" s="294"/>
      <c r="R27" s="294"/>
      <c r="S27" s="294"/>
      <c r="T27" s="294"/>
      <c r="U27" s="294"/>
    </row>
    <row r="28" spans="1:21" x14ac:dyDescent="0.25">
      <c r="A28" s="1284"/>
      <c r="B28" s="1485"/>
      <c r="C28" s="1485"/>
      <c r="D28" s="1485"/>
      <c r="E28" s="1485"/>
      <c r="F28" s="1486"/>
      <c r="G28" s="1486"/>
      <c r="H28" s="1486"/>
      <c r="I28" s="1486"/>
      <c r="J28" s="1486"/>
      <c r="K28" s="1486"/>
      <c r="L28" s="1493"/>
      <c r="M28" s="1287"/>
      <c r="N28" s="1287"/>
      <c r="O28" s="287"/>
      <c r="Q28" s="294"/>
      <c r="R28" s="294"/>
      <c r="S28" s="294"/>
      <c r="T28" s="294"/>
      <c r="U28" s="294"/>
    </row>
    <row r="29" spans="1:21" x14ac:dyDescent="0.25">
      <c r="A29" s="1284" t="s">
        <v>893</v>
      </c>
      <c r="B29" s="1485"/>
      <c r="C29" s="1485"/>
      <c r="D29" s="1485"/>
      <c r="E29" s="1485"/>
      <c r="F29" s="1486"/>
      <c r="G29" s="1486"/>
      <c r="H29" s="1486"/>
      <c r="I29" s="1486"/>
      <c r="J29" s="1486"/>
      <c r="K29" s="1486"/>
      <c r="L29" s="1493"/>
      <c r="M29" s="1287"/>
      <c r="N29" s="1287"/>
      <c r="O29" s="287"/>
      <c r="Q29" s="294"/>
      <c r="R29" s="294"/>
      <c r="S29" s="294"/>
      <c r="T29" s="294"/>
      <c r="U29" s="294"/>
    </row>
    <row r="30" spans="1:21" x14ac:dyDescent="0.25">
      <c r="A30" s="1284" t="s">
        <v>1067</v>
      </c>
      <c r="B30" s="1494"/>
      <c r="C30" s="1494"/>
      <c r="D30" s="1494"/>
      <c r="E30" s="1494"/>
      <c r="F30" s="1486"/>
      <c r="G30" s="1486"/>
      <c r="H30" s="1495"/>
      <c r="I30" s="1486"/>
      <c r="J30" s="1486"/>
      <c r="K30" s="1495"/>
      <c r="L30" s="1496"/>
      <c r="M30" s="1289"/>
      <c r="N30" s="1289"/>
      <c r="O30" s="287"/>
      <c r="Q30" s="294"/>
      <c r="R30" s="294"/>
      <c r="S30" s="294"/>
      <c r="T30" s="294"/>
      <c r="U30" s="294"/>
    </row>
    <row r="31" spans="1:21" x14ac:dyDescent="0.25">
      <c r="A31" s="1284" t="s">
        <v>889</v>
      </c>
      <c r="B31" s="1491"/>
      <c r="C31" s="1491"/>
      <c r="D31" s="1491"/>
      <c r="E31" s="1491"/>
      <c r="F31" s="1492"/>
      <c r="G31" s="1492"/>
      <c r="H31" s="1492"/>
      <c r="I31" s="1492"/>
      <c r="J31" s="1492"/>
      <c r="K31" s="1492"/>
      <c r="L31" s="1492"/>
      <c r="M31" s="1288"/>
      <c r="N31" s="1288"/>
      <c r="O31" s="287"/>
      <c r="Q31" s="294"/>
      <c r="R31" s="294"/>
      <c r="S31" s="294"/>
      <c r="T31" s="294"/>
      <c r="U31" s="294"/>
    </row>
    <row r="32" spans="1:21" x14ac:dyDescent="0.25">
      <c r="A32" s="1284" t="s">
        <v>837</v>
      </c>
      <c r="B32" s="1491">
        <v>-0.2203</v>
      </c>
      <c r="C32" s="1491">
        <v>-0.16880000000000001</v>
      </c>
      <c r="D32" s="1491">
        <v>-0.46229999999999999</v>
      </c>
      <c r="E32" s="1491">
        <v>-0.72070000000000001</v>
      </c>
      <c r="F32" s="1492">
        <v>-0.34860000000000002</v>
      </c>
      <c r="G32" s="1492">
        <v>-0.2545</v>
      </c>
      <c r="H32" s="1492">
        <v>9.69E-2</v>
      </c>
      <c r="I32" s="1492">
        <v>1.9599999999999999E-2</v>
      </c>
      <c r="J32" s="1492">
        <v>3.5900000000000001E-2</v>
      </c>
      <c r="K32" s="1492">
        <v>-2.4E-2</v>
      </c>
      <c r="L32" s="1491">
        <v>-6.5000000000000002E-2</v>
      </c>
      <c r="M32" s="1491">
        <v>-0.41089999999999999</v>
      </c>
      <c r="N32" s="1491">
        <v>-0.2646</v>
      </c>
      <c r="O32" s="287"/>
      <c r="Q32" s="294"/>
      <c r="R32" s="294"/>
      <c r="S32" s="294"/>
      <c r="T32" s="294"/>
      <c r="U32" s="294"/>
    </row>
    <row r="33" spans="1:15" x14ac:dyDescent="0.25">
      <c r="A33" s="1284" t="s">
        <v>838</v>
      </c>
      <c r="B33" s="1491">
        <v>-0.1115</v>
      </c>
      <c r="C33" s="1491">
        <v>-0.16930000000000001</v>
      </c>
      <c r="D33" s="1491">
        <v>-0.2873</v>
      </c>
      <c r="E33" s="1491">
        <v>-0.44979999999999998</v>
      </c>
      <c r="F33" s="1492">
        <v>-0.51480000000000004</v>
      </c>
      <c r="G33" s="1492">
        <v>-0.44089999999999996</v>
      </c>
      <c r="H33" s="1492">
        <v>-0.20200000000000001</v>
      </c>
      <c r="I33" s="1492">
        <v>-3.04E-2</v>
      </c>
      <c r="J33" s="1492">
        <v>5.1200000000000002E-2</v>
      </c>
      <c r="K33" s="1492">
        <v>1.2699999999999999E-2</v>
      </c>
      <c r="L33" s="1491">
        <v>-1.55E-2</v>
      </c>
      <c r="M33" s="1491">
        <v>-0.17150000000000001</v>
      </c>
      <c r="N33" s="1491">
        <v>-0.24740000000000001</v>
      </c>
      <c r="O33" s="287"/>
    </row>
    <row r="34" spans="1:15" x14ac:dyDescent="0.25">
      <c r="A34" s="1284" t="s">
        <v>839</v>
      </c>
      <c r="B34" s="1491">
        <v>-0.1072</v>
      </c>
      <c r="C34" s="1491">
        <v>-0.1205</v>
      </c>
      <c r="D34" s="1491">
        <v>-0.18729999999999999</v>
      </c>
      <c r="E34" s="1491">
        <v>-0.28410000000000002</v>
      </c>
      <c r="F34" s="1492">
        <v>-0.34360000000000002</v>
      </c>
      <c r="G34" s="1492">
        <v>-0.36720000000000003</v>
      </c>
      <c r="H34" s="1492">
        <v>-0.31</v>
      </c>
      <c r="I34" s="1492">
        <v>4.87E-2</v>
      </c>
      <c r="J34" s="1492">
        <v>-0.19719999999999999</v>
      </c>
      <c r="K34" s="1492">
        <v>-9.0499999999999997E-2</v>
      </c>
      <c r="L34" s="1491">
        <v>-2.3E-2</v>
      </c>
      <c r="M34" s="1491">
        <v>-5.67E-2</v>
      </c>
      <c r="N34" s="1491">
        <v>-0.1193</v>
      </c>
      <c r="O34" s="287"/>
    </row>
    <row r="35" spans="1:15" ht="15.75" thickBot="1" x14ac:dyDescent="0.3">
      <c r="A35" s="1283" t="s">
        <v>840</v>
      </c>
      <c r="B35" s="1497">
        <v>0.1275</v>
      </c>
      <c r="C35" s="1497">
        <v>6.8099999999999994E-2</v>
      </c>
      <c r="D35" s="1497">
        <v>-5.4999999999999997E-3</v>
      </c>
      <c r="E35" s="1497">
        <v>-0.1158</v>
      </c>
      <c r="F35" s="1498">
        <v>-0.20250000000000004</v>
      </c>
      <c r="G35" s="1498">
        <v>-0.22320000000000001</v>
      </c>
      <c r="H35" s="1498">
        <v>-0.2092</v>
      </c>
      <c r="I35" s="1498">
        <v>-0.20100000000000001</v>
      </c>
      <c r="J35" s="1498">
        <v>-0.19209999999999999</v>
      </c>
      <c r="K35" s="1498">
        <v>-0.18310000000000001</v>
      </c>
      <c r="L35" s="1497">
        <v>-0.18659999999999999</v>
      </c>
      <c r="M35" s="1497">
        <v>-0.2117</v>
      </c>
      <c r="N35" s="1497">
        <v>-0.21179999999999999</v>
      </c>
      <c r="O35" s="1282"/>
    </row>
    <row r="36" spans="1:15" ht="5.25" customHeight="1" x14ac:dyDescent="0.25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</row>
    <row r="37" spans="1:15" x14ac:dyDescent="0.25">
      <c r="A37" s="295" t="s">
        <v>849</v>
      </c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</row>
    <row r="38" spans="1:15" x14ac:dyDescent="0.25">
      <c r="A38" s="297" t="s">
        <v>937</v>
      </c>
      <c r="H38" s="298"/>
      <c r="I38" s="298"/>
      <c r="J38" s="298"/>
      <c r="K38" s="298"/>
      <c r="L38" s="298"/>
      <c r="M38" s="298"/>
      <c r="N38" s="298"/>
      <c r="O38" s="298"/>
    </row>
    <row r="41" spans="1:15" x14ac:dyDescent="0.25">
      <c r="B41" s="1288"/>
      <c r="C41" s="1288"/>
      <c r="D41" s="1288"/>
      <c r="E41" s="1288"/>
      <c r="F41" s="1288"/>
      <c r="G41" s="1288"/>
      <c r="H41" s="1288"/>
      <c r="I41" s="1288"/>
      <c r="J41" s="1288"/>
      <c r="K41" s="1288"/>
      <c r="L41" s="1288"/>
      <c r="M41" s="1288"/>
      <c r="N41" s="1288"/>
    </row>
    <row r="42" spans="1:15" x14ac:dyDescent="0.25">
      <c r="B42" s="1288"/>
      <c r="C42" s="1288"/>
      <c r="D42" s="1288"/>
      <c r="E42" s="1288"/>
      <c r="F42" s="1288"/>
      <c r="G42" s="1288"/>
      <c r="H42" s="1288"/>
      <c r="I42" s="1288"/>
      <c r="J42" s="1288"/>
      <c r="K42" s="1288"/>
      <c r="L42" s="1288"/>
      <c r="M42" s="1288"/>
      <c r="N42" s="1288"/>
    </row>
    <row r="43" spans="1:15" x14ac:dyDescent="0.25">
      <c r="B43" s="1288"/>
      <c r="C43" s="1288"/>
      <c r="D43" s="1288"/>
      <c r="E43" s="1288"/>
      <c r="F43" s="1288"/>
      <c r="G43" s="1288"/>
      <c r="H43" s="1288"/>
      <c r="I43" s="1288"/>
      <c r="J43" s="1288"/>
      <c r="K43" s="1288"/>
      <c r="L43" s="1288"/>
      <c r="M43" s="1288"/>
      <c r="N43" s="1288"/>
    </row>
    <row r="44" spans="1:15" x14ac:dyDescent="0.25">
      <c r="B44" s="1288"/>
      <c r="C44" s="1288"/>
      <c r="D44" s="1288"/>
      <c r="E44" s="1288"/>
      <c r="F44" s="1288"/>
      <c r="G44" s="1288"/>
      <c r="H44" s="1288"/>
      <c r="I44" s="1288"/>
      <c r="J44" s="1288"/>
      <c r="K44" s="1288"/>
      <c r="L44" s="1288"/>
      <c r="M44" s="1288"/>
      <c r="N44" s="1288"/>
    </row>
    <row r="45" spans="1:15" x14ac:dyDescent="0.25">
      <c r="B45" s="1288"/>
      <c r="C45" s="1288"/>
      <c r="D45" s="1288"/>
      <c r="E45" s="1288"/>
      <c r="F45" s="1288"/>
      <c r="G45" s="1288"/>
      <c r="H45" s="1288"/>
      <c r="I45" s="1288"/>
      <c r="J45" s="1288"/>
      <c r="K45" s="1288"/>
      <c r="L45" s="1288"/>
      <c r="M45" s="1288"/>
      <c r="N45" s="1288"/>
    </row>
    <row r="46" spans="1:15" x14ac:dyDescent="0.25">
      <c r="B46" s="1288"/>
      <c r="C46" s="1288"/>
      <c r="D46" s="1288"/>
      <c r="E46" s="1288"/>
      <c r="F46" s="1288"/>
      <c r="G46" s="1288"/>
      <c r="H46" s="1288"/>
      <c r="I46" s="1288"/>
      <c r="J46" s="1288"/>
      <c r="K46" s="1288"/>
      <c r="L46" s="1288"/>
      <c r="M46" s="1288"/>
      <c r="N46" s="1288"/>
    </row>
    <row r="47" spans="1:15" x14ac:dyDescent="0.25">
      <c r="B47" s="1288"/>
      <c r="C47" s="1288"/>
      <c r="D47" s="1288"/>
      <c r="E47" s="1288"/>
      <c r="F47" s="1288"/>
      <c r="G47" s="1288"/>
      <c r="H47" s="1288"/>
      <c r="I47" s="1288"/>
      <c r="J47" s="1288"/>
      <c r="K47" s="1288"/>
      <c r="L47" s="1288"/>
      <c r="M47" s="1288"/>
      <c r="N47" s="1288"/>
    </row>
    <row r="48" spans="1:15" x14ac:dyDescent="0.25">
      <c r="B48" s="1288"/>
      <c r="C48" s="1288"/>
      <c r="D48" s="1288"/>
      <c r="E48" s="1288"/>
      <c r="F48" s="1288"/>
      <c r="G48" s="1288"/>
      <c r="H48" s="1288"/>
      <c r="I48" s="1288"/>
      <c r="J48" s="1288"/>
      <c r="K48" s="1288"/>
      <c r="L48" s="1288"/>
      <c r="M48" s="1288"/>
      <c r="N48" s="1288"/>
    </row>
    <row r="49" spans="2:14" x14ac:dyDescent="0.25">
      <c r="B49" s="1288"/>
      <c r="C49" s="1288"/>
      <c r="D49" s="1288"/>
      <c r="E49" s="1288"/>
      <c r="F49" s="1288"/>
      <c r="G49" s="1288"/>
      <c r="H49" s="1288"/>
      <c r="I49" s="1288"/>
      <c r="J49" s="1288"/>
      <c r="K49" s="1288"/>
      <c r="L49" s="1288"/>
      <c r="M49" s="1288"/>
      <c r="N49" s="1288"/>
    </row>
    <row r="50" spans="2:14" x14ac:dyDescent="0.25">
      <c r="B50" s="1288"/>
      <c r="C50" s="1288"/>
      <c r="D50" s="1288"/>
      <c r="E50" s="1288"/>
      <c r="F50" s="1288"/>
      <c r="G50" s="1288"/>
      <c r="H50" s="1288"/>
      <c r="I50" s="1288"/>
      <c r="J50" s="1288"/>
      <c r="K50" s="1288"/>
      <c r="L50" s="1288"/>
      <c r="M50" s="1288"/>
      <c r="N50" s="1288"/>
    </row>
    <row r="51" spans="2:14" x14ac:dyDescent="0.25">
      <c r="B51" s="1288"/>
      <c r="C51" s="1288"/>
      <c r="D51" s="1288"/>
      <c r="E51" s="1288"/>
      <c r="F51" s="1288"/>
      <c r="G51" s="1288"/>
      <c r="H51" s="1288"/>
      <c r="I51" s="1288"/>
      <c r="J51" s="1288"/>
      <c r="K51" s="1288"/>
      <c r="L51" s="1288"/>
      <c r="M51" s="1288"/>
      <c r="N51" s="1288"/>
    </row>
    <row r="52" spans="2:14" x14ac:dyDescent="0.25">
      <c r="B52" s="1288"/>
      <c r="C52" s="1288"/>
      <c r="D52" s="1288"/>
      <c r="E52" s="1288"/>
      <c r="F52" s="1288"/>
      <c r="G52" s="1288"/>
      <c r="H52" s="1288"/>
      <c r="I52" s="1288"/>
      <c r="J52" s="1288"/>
      <c r="K52" s="1288"/>
      <c r="L52" s="1288"/>
      <c r="M52" s="1288"/>
      <c r="N52" s="1288"/>
    </row>
    <row r="53" spans="2:14" x14ac:dyDescent="0.25">
      <c r="B53" s="1287"/>
      <c r="C53" s="1287"/>
      <c r="D53" s="1287"/>
      <c r="E53" s="1287"/>
      <c r="F53" s="1287"/>
      <c r="G53" s="1287"/>
      <c r="H53" s="1287"/>
      <c r="I53" s="1287"/>
      <c r="J53" s="1287"/>
      <c r="K53" s="1287"/>
      <c r="L53" s="1287"/>
      <c r="M53" s="1287"/>
      <c r="N53" s="1287"/>
    </row>
    <row r="54" spans="2:14" x14ac:dyDescent="0.25">
      <c r="B54" s="1287"/>
      <c r="C54" s="1287"/>
      <c r="D54" s="1287"/>
      <c r="E54" s="1287"/>
      <c r="F54" s="1287"/>
      <c r="G54" s="1287"/>
      <c r="H54" s="1287"/>
      <c r="I54" s="1287"/>
      <c r="J54" s="1287"/>
      <c r="K54" s="1287"/>
      <c r="L54" s="1287"/>
      <c r="M54" s="1287"/>
      <c r="N54" s="1287"/>
    </row>
    <row r="55" spans="2:14" x14ac:dyDescent="0.25">
      <c r="B55" s="1287"/>
      <c r="C55" s="1287"/>
      <c r="D55" s="1287"/>
      <c r="E55" s="1287"/>
      <c r="F55" s="1287"/>
      <c r="G55" s="1287"/>
      <c r="H55" s="1287"/>
      <c r="I55" s="1287"/>
      <c r="J55" s="1287"/>
      <c r="K55" s="1287"/>
      <c r="L55" s="1287"/>
      <c r="M55" s="1287"/>
      <c r="N55" s="1289"/>
    </row>
    <row r="56" spans="2:14" x14ac:dyDescent="0.25">
      <c r="B56" s="1288"/>
      <c r="C56" s="1288"/>
      <c r="D56" s="1288"/>
      <c r="E56" s="1288"/>
      <c r="F56" s="1288"/>
      <c r="G56" s="1288"/>
      <c r="H56" s="1288"/>
      <c r="I56" s="1288"/>
      <c r="J56" s="1288"/>
      <c r="K56" s="1288"/>
      <c r="L56" s="1288"/>
      <c r="M56" s="1288"/>
      <c r="N56" s="1288"/>
    </row>
    <row r="57" spans="2:14" x14ac:dyDescent="0.25">
      <c r="B57" s="1288"/>
      <c r="C57" s="1288"/>
      <c r="D57" s="1288"/>
      <c r="E57" s="1288"/>
      <c r="F57" s="1288"/>
      <c r="G57" s="1288"/>
      <c r="H57" s="1288"/>
      <c r="I57" s="1288"/>
      <c r="J57" s="1288"/>
      <c r="K57" s="1288"/>
      <c r="L57" s="1288"/>
      <c r="M57" s="1288"/>
      <c r="N57" s="1288"/>
    </row>
    <row r="58" spans="2:14" x14ac:dyDescent="0.25">
      <c r="B58" s="1288"/>
      <c r="C58" s="1288"/>
      <c r="D58" s="1288"/>
      <c r="E58" s="1288"/>
      <c r="F58" s="1288"/>
      <c r="G58" s="1288"/>
      <c r="H58" s="1288"/>
      <c r="I58" s="1288"/>
      <c r="J58" s="1288"/>
      <c r="K58" s="1288"/>
      <c r="L58" s="1288"/>
      <c r="M58" s="1288"/>
      <c r="N58" s="1288"/>
    </row>
    <row r="59" spans="2:14" x14ac:dyDescent="0.25">
      <c r="B59" s="1288"/>
      <c r="C59" s="1288"/>
      <c r="D59" s="1288"/>
      <c r="E59" s="1288"/>
      <c r="F59" s="1288"/>
      <c r="G59" s="1288"/>
      <c r="H59" s="1288"/>
      <c r="I59" s="1288"/>
      <c r="J59" s="1288"/>
      <c r="K59" s="1288"/>
      <c r="L59" s="1288"/>
      <c r="M59" s="1288"/>
      <c r="N59" s="1288"/>
    </row>
    <row r="60" spans="2:14" x14ac:dyDescent="0.25">
      <c r="B60" s="1288"/>
      <c r="C60" s="1288"/>
      <c r="D60" s="1289"/>
      <c r="E60" s="1289"/>
      <c r="F60" s="1289"/>
      <c r="G60" s="1289"/>
      <c r="H60" s="1289"/>
      <c r="I60" s="1289"/>
      <c r="J60" s="1289"/>
      <c r="K60" s="1289"/>
      <c r="L60" s="1289"/>
      <c r="M60" s="1289"/>
      <c r="N60" s="1289"/>
    </row>
    <row r="63" spans="2:14" x14ac:dyDescent="0.25">
      <c r="B63" s="1168"/>
      <c r="C63" s="1168"/>
      <c r="D63" s="1168"/>
      <c r="E63" s="1168"/>
      <c r="F63" s="1168"/>
      <c r="G63" s="1168"/>
      <c r="H63" s="1168"/>
      <c r="I63" s="1168"/>
      <c r="J63" s="1168"/>
      <c r="K63" s="1168"/>
      <c r="L63" s="1168"/>
      <c r="M63" s="1168"/>
      <c r="N63" s="1168"/>
    </row>
    <row r="64" spans="2:14" x14ac:dyDescent="0.25">
      <c r="B64" s="1168"/>
      <c r="C64" s="1168"/>
      <c r="D64" s="1168"/>
      <c r="E64" s="1168"/>
      <c r="F64" s="1168"/>
      <c r="G64" s="1168"/>
      <c r="H64" s="1168"/>
      <c r="I64" s="1168"/>
      <c r="J64" s="1168"/>
      <c r="K64" s="1168"/>
      <c r="L64" s="1168"/>
      <c r="M64" s="1168"/>
      <c r="N64" s="1168"/>
    </row>
    <row r="65" spans="2:14" x14ac:dyDescent="0.25">
      <c r="B65" s="1168"/>
      <c r="C65" s="1168"/>
      <c r="D65" s="1168"/>
      <c r="E65" s="1168"/>
      <c r="F65" s="1168"/>
      <c r="G65" s="1168"/>
      <c r="H65" s="1168"/>
      <c r="I65" s="1168"/>
      <c r="J65" s="1168"/>
      <c r="K65" s="1168"/>
      <c r="L65" s="1168"/>
      <c r="M65" s="1168"/>
      <c r="N65" s="1168"/>
    </row>
    <row r="66" spans="2:14" x14ac:dyDescent="0.25">
      <c r="B66" s="1168"/>
      <c r="C66" s="1168"/>
      <c r="D66" s="1168"/>
      <c r="E66" s="1168"/>
      <c r="F66" s="1168"/>
      <c r="G66" s="1168"/>
      <c r="H66" s="1168"/>
      <c r="I66" s="1168"/>
      <c r="J66" s="1168"/>
      <c r="K66" s="1168"/>
      <c r="L66" s="1168"/>
      <c r="M66" s="1168"/>
      <c r="N66" s="1168"/>
    </row>
    <row r="67" spans="2:14" x14ac:dyDescent="0.25">
      <c r="B67" s="1168"/>
      <c r="C67" s="1168"/>
      <c r="D67" s="1168"/>
      <c r="E67" s="1168"/>
      <c r="F67" s="1168"/>
      <c r="G67" s="1168"/>
      <c r="H67" s="1168"/>
      <c r="I67" s="1168"/>
      <c r="J67" s="1168"/>
      <c r="K67" s="1168"/>
      <c r="L67" s="1168"/>
      <c r="M67" s="1168"/>
      <c r="N67" s="1168"/>
    </row>
    <row r="68" spans="2:14" x14ac:dyDescent="0.25">
      <c r="B68" s="1168"/>
      <c r="C68" s="1168"/>
      <c r="D68" s="1168"/>
      <c r="E68" s="1168"/>
      <c r="F68" s="1168"/>
      <c r="G68" s="1168"/>
      <c r="H68" s="1168"/>
      <c r="I68" s="1168"/>
      <c r="J68" s="1168"/>
      <c r="K68" s="1168"/>
      <c r="L68" s="1168"/>
      <c r="M68" s="1168"/>
      <c r="N68" s="1168"/>
    </row>
    <row r="69" spans="2:14" x14ac:dyDescent="0.25">
      <c r="B69" s="1168"/>
      <c r="C69" s="1168"/>
      <c r="D69" s="1168"/>
      <c r="E69" s="1168"/>
      <c r="F69" s="1168"/>
      <c r="G69" s="1168"/>
      <c r="H69" s="1168"/>
      <c r="I69" s="1168"/>
      <c r="J69" s="1168"/>
      <c r="K69" s="1168"/>
      <c r="L69" s="1168"/>
      <c r="M69" s="1168"/>
      <c r="N69" s="1168"/>
    </row>
    <row r="70" spans="2:14" x14ac:dyDescent="0.25">
      <c r="B70" s="1168"/>
      <c r="C70" s="1168"/>
      <c r="D70" s="1168"/>
      <c r="E70" s="1168"/>
      <c r="F70" s="1168"/>
      <c r="G70" s="1168"/>
      <c r="H70" s="1168"/>
      <c r="I70" s="1168"/>
      <c r="J70" s="1168"/>
      <c r="K70" s="1168"/>
      <c r="L70" s="1168"/>
      <c r="M70" s="1168"/>
      <c r="N70" s="1168"/>
    </row>
    <row r="71" spans="2:14" x14ac:dyDescent="0.25">
      <c r="B71" s="1168"/>
      <c r="C71" s="1168"/>
      <c r="D71" s="1168"/>
      <c r="E71" s="1168"/>
      <c r="F71" s="1650"/>
      <c r="G71" s="1168"/>
      <c r="H71" s="1168"/>
      <c r="I71" s="1168"/>
      <c r="J71" s="1168"/>
      <c r="K71" s="1168"/>
      <c r="L71" s="1168"/>
      <c r="M71" s="1168"/>
      <c r="N71" s="1168"/>
    </row>
    <row r="72" spans="2:14" x14ac:dyDescent="0.25">
      <c r="B72" s="1168"/>
      <c r="C72" s="1168"/>
      <c r="D72" s="1168"/>
      <c r="E72" s="1168"/>
      <c r="F72" s="1168"/>
      <c r="G72" s="1168"/>
      <c r="H72" s="1168"/>
      <c r="I72" s="1168"/>
      <c r="J72" s="1168"/>
      <c r="K72" s="1168"/>
      <c r="L72" s="1168"/>
      <c r="M72" s="1168"/>
      <c r="N72" s="1168"/>
    </row>
    <row r="73" spans="2:14" x14ac:dyDescent="0.25">
      <c r="B73" s="1168"/>
      <c r="C73" s="1168"/>
      <c r="D73" s="1168"/>
      <c r="E73" s="1168"/>
      <c r="F73" s="1168"/>
      <c r="G73" s="1168"/>
      <c r="H73" s="1168"/>
      <c r="I73" s="1168"/>
      <c r="J73" s="1168"/>
      <c r="K73" s="1168"/>
      <c r="L73" s="1168"/>
      <c r="M73" s="1168"/>
      <c r="N73" s="1168"/>
    </row>
    <row r="74" spans="2:14" x14ac:dyDescent="0.25">
      <c r="B74" s="1168"/>
      <c r="C74" s="1168"/>
      <c r="D74" s="1168"/>
      <c r="E74" s="1168"/>
      <c r="F74" s="1168"/>
      <c r="G74" s="1168"/>
      <c r="H74" s="1168"/>
      <c r="I74" s="1168"/>
      <c r="J74" s="1168"/>
      <c r="K74" s="1168"/>
      <c r="L74" s="1168"/>
      <c r="M74" s="1168"/>
      <c r="N74" s="1168"/>
    </row>
    <row r="75" spans="2:14" x14ac:dyDescent="0.25">
      <c r="B75" s="1168"/>
      <c r="C75" s="1168"/>
      <c r="D75" s="1168"/>
      <c r="E75" s="1168"/>
      <c r="F75" s="1168"/>
      <c r="G75" s="1168"/>
      <c r="H75" s="1168"/>
      <c r="I75" s="1168"/>
      <c r="J75" s="1168"/>
      <c r="K75" s="1168"/>
      <c r="L75" s="1168"/>
      <c r="M75" s="1168"/>
      <c r="N75" s="1168"/>
    </row>
    <row r="76" spans="2:14" x14ac:dyDescent="0.25">
      <c r="B76" s="1168"/>
      <c r="C76" s="1168"/>
      <c r="D76" s="1168"/>
      <c r="E76" s="1168"/>
      <c r="F76" s="1168"/>
      <c r="G76" s="1168"/>
      <c r="H76" s="1168"/>
      <c r="I76" s="1168"/>
      <c r="J76" s="1168"/>
      <c r="K76" s="1168"/>
      <c r="L76" s="1168"/>
      <c r="M76" s="1168"/>
      <c r="N76" s="1168"/>
    </row>
    <row r="77" spans="2:14" x14ac:dyDescent="0.25">
      <c r="B77" s="1168"/>
      <c r="C77" s="1168"/>
      <c r="D77" s="1168"/>
      <c r="E77" s="1168"/>
      <c r="F77" s="1168"/>
      <c r="G77" s="1168"/>
      <c r="H77" s="1168"/>
      <c r="I77" s="1168"/>
      <c r="J77" s="1168"/>
      <c r="K77" s="1168"/>
      <c r="L77" s="1168"/>
      <c r="M77" s="1168"/>
      <c r="N77" s="1168"/>
    </row>
    <row r="78" spans="2:14" x14ac:dyDescent="0.25">
      <c r="B78" s="1168"/>
      <c r="C78" s="1168"/>
      <c r="D78" s="1168"/>
      <c r="E78" s="1168"/>
      <c r="F78" s="1168"/>
      <c r="G78" s="1168"/>
      <c r="H78" s="1168"/>
      <c r="I78" s="1168"/>
      <c r="J78" s="1168"/>
      <c r="K78" s="1168"/>
      <c r="L78" s="1168"/>
      <c r="M78" s="1168"/>
      <c r="N78" s="1168"/>
    </row>
    <row r="79" spans="2:14" x14ac:dyDescent="0.25">
      <c r="B79" s="1168"/>
      <c r="C79" s="1168"/>
      <c r="D79" s="1168"/>
      <c r="E79" s="1168"/>
      <c r="F79" s="1168"/>
      <c r="G79" s="1168"/>
      <c r="H79" s="1168"/>
      <c r="I79" s="1168"/>
      <c r="J79" s="1168"/>
      <c r="K79" s="1168"/>
      <c r="L79" s="1168"/>
      <c r="M79" s="1168"/>
      <c r="N79" s="1168"/>
    </row>
    <row r="80" spans="2:14" x14ac:dyDescent="0.25">
      <c r="B80" s="1168"/>
      <c r="C80" s="1168"/>
      <c r="D80" s="1168"/>
      <c r="E80" s="1168"/>
      <c r="F80" s="1168"/>
      <c r="G80" s="1168"/>
      <c r="H80" s="1168"/>
      <c r="I80" s="1168"/>
      <c r="J80" s="1168"/>
      <c r="K80" s="1168"/>
      <c r="L80" s="1168"/>
      <c r="M80" s="1168"/>
      <c r="N80" s="1168"/>
    </row>
    <row r="81" spans="2:14" x14ac:dyDescent="0.25">
      <c r="B81" s="1168"/>
      <c r="C81" s="1168"/>
      <c r="D81" s="1168"/>
      <c r="E81" s="1168"/>
      <c r="F81" s="1168"/>
      <c r="G81" s="1168"/>
      <c r="H81" s="1168"/>
      <c r="I81" s="1168"/>
      <c r="J81" s="1168"/>
      <c r="K81" s="1168"/>
      <c r="L81" s="1168"/>
      <c r="M81" s="1168"/>
      <c r="N81" s="1168"/>
    </row>
    <row r="82" spans="2:14" x14ac:dyDescent="0.25">
      <c r="B82" s="1168"/>
      <c r="C82" s="1168"/>
      <c r="D82" s="1168"/>
      <c r="E82" s="1168"/>
      <c r="F82" s="1168"/>
      <c r="G82" s="1168"/>
      <c r="H82" s="1168"/>
      <c r="I82" s="1168"/>
      <c r="J82" s="1168"/>
      <c r="K82" s="1168"/>
      <c r="L82" s="1168"/>
      <c r="M82" s="1168"/>
      <c r="N82" s="1168"/>
    </row>
  </sheetData>
  <mergeCells count="2">
    <mergeCell ref="A1:O1"/>
    <mergeCell ref="A2:O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68"/>
  <sheetViews>
    <sheetView workbookViewId="0">
      <selection activeCell="F20" sqref="F20"/>
    </sheetView>
  </sheetViews>
  <sheetFormatPr baseColWidth="10" defaultColWidth="0" defaultRowHeight="15" zeroHeight="1" x14ac:dyDescent="0.25"/>
  <cols>
    <col min="1" max="1" width="12.140625" style="1209" customWidth="1"/>
    <col min="2" max="2" width="28.42578125" style="1209" customWidth="1"/>
    <col min="3" max="3" width="37" style="1209" customWidth="1"/>
    <col min="4" max="4" width="14" style="1209" customWidth="1"/>
    <col min="5" max="5" width="16.140625" style="1209" customWidth="1"/>
    <col min="6" max="6" width="20.140625" style="1209" customWidth="1"/>
    <col min="7" max="259" width="11.42578125" style="1209" hidden="1"/>
    <col min="260" max="260" width="24.7109375" style="1209" customWidth="1"/>
    <col min="261" max="262" width="22.5703125" style="1209" customWidth="1"/>
    <col min="263" max="515" width="11.42578125" style="1209" hidden="1"/>
    <col min="516" max="516" width="24.7109375" style="1209" customWidth="1"/>
    <col min="517" max="518" width="22.5703125" style="1209" customWidth="1"/>
    <col min="519" max="771" width="11.42578125" style="1209" hidden="1"/>
    <col min="772" max="772" width="24.7109375" style="1209" customWidth="1"/>
    <col min="773" max="774" width="22.5703125" style="1209" customWidth="1"/>
    <col min="775" max="1027" width="11.42578125" style="1209" hidden="1"/>
    <col min="1028" max="1028" width="24.7109375" style="1209" customWidth="1"/>
    <col min="1029" max="1030" width="22.5703125" style="1209" customWidth="1"/>
    <col min="1031" max="1283" width="11.42578125" style="1209" hidden="1"/>
    <col min="1284" max="1284" width="24.7109375" style="1209" customWidth="1"/>
    <col min="1285" max="1286" width="22.5703125" style="1209" customWidth="1"/>
    <col min="1287" max="1539" width="11.42578125" style="1209" hidden="1"/>
    <col min="1540" max="1540" width="24.7109375" style="1209" customWidth="1"/>
    <col min="1541" max="1542" width="22.5703125" style="1209" customWidth="1"/>
    <col min="1543" max="1795" width="11.42578125" style="1209" hidden="1"/>
    <col min="1796" max="1796" width="24.7109375" style="1209" customWidth="1"/>
    <col min="1797" max="1798" width="22.5703125" style="1209" customWidth="1"/>
    <col min="1799" max="2051" width="11.42578125" style="1209" hidden="1"/>
    <col min="2052" max="2052" width="24.7109375" style="1209" customWidth="1"/>
    <col min="2053" max="2054" width="22.5703125" style="1209" customWidth="1"/>
    <col min="2055" max="2307" width="11.42578125" style="1209" hidden="1"/>
    <col min="2308" max="2308" width="24.7109375" style="1209" customWidth="1"/>
    <col min="2309" max="2310" width="22.5703125" style="1209" customWidth="1"/>
    <col min="2311" max="2563" width="11.42578125" style="1209" hidden="1"/>
    <col min="2564" max="2564" width="24.7109375" style="1209" customWidth="1"/>
    <col min="2565" max="2566" width="22.5703125" style="1209" customWidth="1"/>
    <col min="2567" max="2819" width="11.42578125" style="1209" hidden="1"/>
    <col min="2820" max="2820" width="24.7109375" style="1209" customWidth="1"/>
    <col min="2821" max="2822" width="22.5703125" style="1209" customWidth="1"/>
    <col min="2823" max="3075" width="11.42578125" style="1209" hidden="1"/>
    <col min="3076" max="3076" width="24.7109375" style="1209" customWidth="1"/>
    <col min="3077" max="3078" width="22.5703125" style="1209" customWidth="1"/>
    <col min="3079" max="3331" width="11.42578125" style="1209" hidden="1"/>
    <col min="3332" max="3332" width="24.7109375" style="1209" customWidth="1"/>
    <col min="3333" max="3334" width="22.5703125" style="1209" customWidth="1"/>
    <col min="3335" max="3587" width="11.42578125" style="1209" hidden="1"/>
    <col min="3588" max="3588" width="24.7109375" style="1209" customWidth="1"/>
    <col min="3589" max="3590" width="22.5703125" style="1209" customWidth="1"/>
    <col min="3591" max="3843" width="11.42578125" style="1209" hidden="1"/>
    <col min="3844" max="3844" width="24.7109375" style="1209" customWidth="1"/>
    <col min="3845" max="3846" width="22.5703125" style="1209" customWidth="1"/>
    <col min="3847" max="4099" width="11.42578125" style="1209" hidden="1"/>
    <col min="4100" max="4100" width="24.7109375" style="1209" customWidth="1"/>
    <col min="4101" max="4102" width="22.5703125" style="1209" customWidth="1"/>
    <col min="4103" max="4355" width="11.42578125" style="1209" hidden="1"/>
    <col min="4356" max="4356" width="24.7109375" style="1209" customWidth="1"/>
    <col min="4357" max="4358" width="22.5703125" style="1209" customWidth="1"/>
    <col min="4359" max="4611" width="11.42578125" style="1209" hidden="1"/>
    <col min="4612" max="4612" width="24.7109375" style="1209" customWidth="1"/>
    <col min="4613" max="4614" width="22.5703125" style="1209" customWidth="1"/>
    <col min="4615" max="4867" width="11.42578125" style="1209" hidden="1"/>
    <col min="4868" max="4868" width="24.7109375" style="1209" customWidth="1"/>
    <col min="4869" max="4870" width="22.5703125" style="1209" customWidth="1"/>
    <col min="4871" max="5123" width="11.42578125" style="1209" hidden="1"/>
    <col min="5124" max="5124" width="24.7109375" style="1209" customWidth="1"/>
    <col min="5125" max="5126" width="22.5703125" style="1209" customWidth="1"/>
    <col min="5127" max="5379" width="11.42578125" style="1209" hidden="1"/>
    <col min="5380" max="5380" width="24.7109375" style="1209" customWidth="1"/>
    <col min="5381" max="5382" width="22.5703125" style="1209" customWidth="1"/>
    <col min="5383" max="5635" width="11.42578125" style="1209" hidden="1"/>
    <col min="5636" max="5636" width="24.7109375" style="1209" customWidth="1"/>
    <col min="5637" max="5638" width="22.5703125" style="1209" customWidth="1"/>
    <col min="5639" max="5891" width="11.42578125" style="1209" hidden="1"/>
    <col min="5892" max="5892" width="24.7109375" style="1209" customWidth="1"/>
    <col min="5893" max="5894" width="22.5703125" style="1209" customWidth="1"/>
    <col min="5895" max="6147" width="11.42578125" style="1209" hidden="1"/>
    <col min="6148" max="6148" width="24.7109375" style="1209" customWidth="1"/>
    <col min="6149" max="6150" width="22.5703125" style="1209" customWidth="1"/>
    <col min="6151" max="6403" width="11.42578125" style="1209" hidden="1"/>
    <col min="6404" max="6404" width="24.7109375" style="1209" customWidth="1"/>
    <col min="6405" max="6406" width="22.5703125" style="1209" customWidth="1"/>
    <col min="6407" max="6659" width="11.42578125" style="1209" hidden="1"/>
    <col min="6660" max="6660" width="24.7109375" style="1209" customWidth="1"/>
    <col min="6661" max="6662" width="22.5703125" style="1209" customWidth="1"/>
    <col min="6663" max="6915" width="11.42578125" style="1209" hidden="1"/>
    <col min="6916" max="6916" width="24.7109375" style="1209" customWidth="1"/>
    <col min="6917" max="6918" width="22.5703125" style="1209" customWidth="1"/>
    <col min="6919" max="7171" width="11.42578125" style="1209" hidden="1"/>
    <col min="7172" max="7172" width="24.7109375" style="1209" customWidth="1"/>
    <col min="7173" max="7174" width="22.5703125" style="1209" customWidth="1"/>
    <col min="7175" max="7427" width="11.42578125" style="1209" hidden="1"/>
    <col min="7428" max="7428" width="24.7109375" style="1209" customWidth="1"/>
    <col min="7429" max="7430" width="22.5703125" style="1209" customWidth="1"/>
    <col min="7431" max="7683" width="11.42578125" style="1209" hidden="1"/>
    <col min="7684" max="7684" width="24.7109375" style="1209" customWidth="1"/>
    <col min="7685" max="7686" width="22.5703125" style="1209" customWidth="1"/>
    <col min="7687" max="7939" width="11.42578125" style="1209" hidden="1"/>
    <col min="7940" max="7940" width="24.7109375" style="1209" customWidth="1"/>
    <col min="7941" max="7942" width="22.5703125" style="1209" customWidth="1"/>
    <col min="7943" max="8195" width="11.42578125" style="1209" hidden="1"/>
    <col min="8196" max="8196" width="24.7109375" style="1209" customWidth="1"/>
    <col min="8197" max="8198" width="22.5703125" style="1209" customWidth="1"/>
    <col min="8199" max="8451" width="11.42578125" style="1209" hidden="1"/>
    <col min="8452" max="8452" width="24.7109375" style="1209" customWidth="1"/>
    <col min="8453" max="8454" width="22.5703125" style="1209" customWidth="1"/>
    <col min="8455" max="8707" width="11.42578125" style="1209" hidden="1"/>
    <col min="8708" max="8708" width="24.7109375" style="1209" customWidth="1"/>
    <col min="8709" max="8710" width="22.5703125" style="1209" customWidth="1"/>
    <col min="8711" max="8963" width="11.42578125" style="1209" hidden="1"/>
    <col min="8964" max="8964" width="24.7109375" style="1209" customWidth="1"/>
    <col min="8965" max="8966" width="22.5703125" style="1209" customWidth="1"/>
    <col min="8967" max="9219" width="11.42578125" style="1209" hidden="1"/>
    <col min="9220" max="9220" width="24.7109375" style="1209" customWidth="1"/>
    <col min="9221" max="9222" width="22.5703125" style="1209" customWidth="1"/>
    <col min="9223" max="9475" width="11.42578125" style="1209" hidden="1"/>
    <col min="9476" max="9476" width="24.7109375" style="1209" customWidth="1"/>
    <col min="9477" max="9478" width="22.5703125" style="1209" customWidth="1"/>
    <col min="9479" max="9731" width="11.42578125" style="1209" hidden="1"/>
    <col min="9732" max="9732" width="24.7109375" style="1209" customWidth="1"/>
    <col min="9733" max="9734" width="22.5703125" style="1209" customWidth="1"/>
    <col min="9735" max="9987" width="11.42578125" style="1209" hidden="1"/>
    <col min="9988" max="9988" width="24.7109375" style="1209" customWidth="1"/>
    <col min="9989" max="9990" width="22.5703125" style="1209" customWidth="1"/>
    <col min="9991" max="10243" width="11.42578125" style="1209" hidden="1"/>
    <col min="10244" max="10244" width="24.7109375" style="1209" customWidth="1"/>
    <col min="10245" max="10246" width="22.5703125" style="1209" customWidth="1"/>
    <col min="10247" max="10499" width="11.42578125" style="1209" hidden="1"/>
    <col min="10500" max="10500" width="24.7109375" style="1209" customWidth="1"/>
    <col min="10501" max="10502" width="22.5703125" style="1209" customWidth="1"/>
    <col min="10503" max="10755" width="11.42578125" style="1209" hidden="1"/>
    <col min="10756" max="10756" width="24.7109375" style="1209" customWidth="1"/>
    <col min="10757" max="10758" width="22.5703125" style="1209" customWidth="1"/>
    <col min="10759" max="11011" width="11.42578125" style="1209" hidden="1"/>
    <col min="11012" max="11012" width="24.7109375" style="1209" customWidth="1"/>
    <col min="11013" max="11014" width="22.5703125" style="1209" customWidth="1"/>
    <col min="11015" max="11267" width="11.42578125" style="1209" hidden="1"/>
    <col min="11268" max="11268" width="24.7109375" style="1209" customWidth="1"/>
    <col min="11269" max="11270" width="22.5703125" style="1209" customWidth="1"/>
    <col min="11271" max="11523" width="11.42578125" style="1209" hidden="1"/>
    <col min="11524" max="11524" width="24.7109375" style="1209" customWidth="1"/>
    <col min="11525" max="11526" width="22.5703125" style="1209" customWidth="1"/>
    <col min="11527" max="11779" width="11.42578125" style="1209" hidden="1"/>
    <col min="11780" max="11780" width="24.7109375" style="1209" customWidth="1"/>
    <col min="11781" max="11782" width="22.5703125" style="1209" customWidth="1"/>
    <col min="11783" max="12035" width="11.42578125" style="1209" hidden="1"/>
    <col min="12036" max="12036" width="24.7109375" style="1209" customWidth="1"/>
    <col min="12037" max="12038" width="22.5703125" style="1209" customWidth="1"/>
    <col min="12039" max="12291" width="11.42578125" style="1209" hidden="1"/>
    <col min="12292" max="12292" width="24.7109375" style="1209" customWidth="1"/>
    <col min="12293" max="12294" width="22.5703125" style="1209" customWidth="1"/>
    <col min="12295" max="12547" width="11.42578125" style="1209" hidden="1"/>
    <col min="12548" max="12548" width="24.7109375" style="1209" customWidth="1"/>
    <col min="12549" max="12550" width="22.5703125" style="1209" customWidth="1"/>
    <col min="12551" max="12803" width="11.42578125" style="1209" hidden="1"/>
    <col min="12804" max="12804" width="24.7109375" style="1209" customWidth="1"/>
    <col min="12805" max="12806" width="22.5703125" style="1209" customWidth="1"/>
    <col min="12807" max="13059" width="11.42578125" style="1209" hidden="1"/>
    <col min="13060" max="13060" width="24.7109375" style="1209" customWidth="1"/>
    <col min="13061" max="13062" width="22.5703125" style="1209" customWidth="1"/>
    <col min="13063" max="13315" width="11.42578125" style="1209" hidden="1"/>
    <col min="13316" max="13316" width="24.7109375" style="1209" customWidth="1"/>
    <col min="13317" max="13318" width="22.5703125" style="1209" customWidth="1"/>
    <col min="13319" max="13571" width="11.42578125" style="1209" hidden="1"/>
    <col min="13572" max="13572" width="24.7109375" style="1209" customWidth="1"/>
    <col min="13573" max="13574" width="22.5703125" style="1209" customWidth="1"/>
    <col min="13575" max="13827" width="11.42578125" style="1209" hidden="1"/>
    <col min="13828" max="13828" width="24.7109375" style="1209" customWidth="1"/>
    <col min="13829" max="13830" width="22.5703125" style="1209" customWidth="1"/>
    <col min="13831" max="14083" width="11.42578125" style="1209" hidden="1"/>
    <col min="14084" max="14084" width="24.7109375" style="1209" customWidth="1"/>
    <col min="14085" max="14086" width="22.5703125" style="1209" customWidth="1"/>
    <col min="14087" max="14339" width="11.42578125" style="1209" hidden="1"/>
    <col min="14340" max="14340" width="24.7109375" style="1209" customWidth="1"/>
    <col min="14341" max="14342" width="22.5703125" style="1209" customWidth="1"/>
    <col min="14343" max="14595" width="11.42578125" style="1209" hidden="1"/>
    <col min="14596" max="14596" width="24.7109375" style="1209" customWidth="1"/>
    <col min="14597" max="14598" width="22.5703125" style="1209" customWidth="1"/>
    <col min="14599" max="14851" width="11.42578125" style="1209" hidden="1"/>
    <col min="14852" max="14852" width="24.7109375" style="1209" customWidth="1"/>
    <col min="14853" max="14854" width="22.5703125" style="1209" customWidth="1"/>
    <col min="14855" max="15107" width="11.42578125" style="1209" hidden="1"/>
    <col min="15108" max="15108" width="24.7109375" style="1209" customWidth="1"/>
    <col min="15109" max="15110" width="22.5703125" style="1209" customWidth="1"/>
    <col min="15111" max="15363" width="11.42578125" style="1209" hidden="1"/>
    <col min="15364" max="15364" width="24.7109375" style="1209" customWidth="1"/>
    <col min="15365" max="15366" width="22.5703125" style="1209" customWidth="1"/>
    <col min="15367" max="15619" width="11.42578125" style="1209" hidden="1"/>
    <col min="15620" max="15620" width="24.7109375" style="1209" customWidth="1"/>
    <col min="15621" max="15622" width="22.5703125" style="1209" customWidth="1"/>
    <col min="15623" max="15875" width="11.42578125" style="1209" hidden="1"/>
    <col min="15876" max="15876" width="24.7109375" style="1209" customWidth="1"/>
    <col min="15877" max="15878" width="22.5703125" style="1209" customWidth="1"/>
    <col min="15879" max="16128" width="11.42578125" style="1209" hidden="1"/>
    <col min="16129" max="16131" width="0" style="1209" hidden="1"/>
    <col min="16132" max="16384" width="11.42578125" style="1209" hidden="1"/>
  </cols>
  <sheetData>
    <row r="1" spans="1:3" ht="15.75" x14ac:dyDescent="0.25">
      <c r="A1" s="2031" t="s">
        <v>1683</v>
      </c>
      <c r="B1" s="2031"/>
      <c r="C1" s="2031"/>
    </row>
    <row r="2" spans="1:3" ht="15.75" x14ac:dyDescent="0.25">
      <c r="A2" s="2032" t="s">
        <v>1684</v>
      </c>
      <c r="B2" s="2031"/>
      <c r="C2" s="2033"/>
    </row>
    <row r="3" spans="1:3" ht="15.75" x14ac:dyDescent="0.25">
      <c r="A3" s="2032" t="s">
        <v>2414</v>
      </c>
      <c r="B3" s="2031"/>
      <c r="C3" s="2033"/>
    </row>
    <row r="4" spans="1:3" x14ac:dyDescent="0.25">
      <c r="A4" s="2034" t="s">
        <v>2327</v>
      </c>
      <c r="B4" s="2035"/>
      <c r="C4" s="2036"/>
    </row>
    <row r="5" spans="1:3" ht="4.5" customHeight="1" thickBot="1" x14ac:dyDescent="0.3">
      <c r="A5" s="750"/>
      <c r="B5" s="751"/>
      <c r="C5" s="752"/>
    </row>
    <row r="6" spans="1:3" ht="15.75" thickBot="1" x14ac:dyDescent="0.3">
      <c r="A6" s="1359" t="s">
        <v>577</v>
      </c>
      <c r="B6" s="753" t="s">
        <v>1014</v>
      </c>
      <c r="C6" s="754" t="s">
        <v>1015</v>
      </c>
    </row>
    <row r="7" spans="1:3" x14ac:dyDescent="0.25">
      <c r="A7" s="24" t="s">
        <v>753</v>
      </c>
      <c r="B7" s="1499">
        <v>206.87189393360001</v>
      </c>
      <c r="C7" s="755">
        <v>2.4485082821587321E-2</v>
      </c>
    </row>
    <row r="8" spans="1:3" x14ac:dyDescent="0.25">
      <c r="A8" s="24" t="s">
        <v>733</v>
      </c>
      <c r="B8" s="1499">
        <v>172.7707288384</v>
      </c>
      <c r="C8" s="756">
        <v>2.0448914177350921E-2</v>
      </c>
    </row>
    <row r="9" spans="1:3" x14ac:dyDescent="0.25">
      <c r="A9" s="24" t="s">
        <v>734</v>
      </c>
      <c r="B9" s="1499">
        <v>378.58851846480002</v>
      </c>
      <c r="C9" s="756">
        <v>4.480923461206384E-2</v>
      </c>
    </row>
    <row r="10" spans="1:3" x14ac:dyDescent="0.25">
      <c r="A10" s="24" t="s">
        <v>763</v>
      </c>
      <c r="B10" s="1499">
        <v>36.2560047654</v>
      </c>
      <c r="C10" s="756">
        <v>4.2912126078645564E-3</v>
      </c>
    </row>
    <row r="11" spans="1:3" x14ac:dyDescent="0.25">
      <c r="A11" s="24" t="s">
        <v>725</v>
      </c>
      <c r="B11" s="1499">
        <v>284.22097823280001</v>
      </c>
      <c r="C11" s="756">
        <v>3.3640017787512362E-2</v>
      </c>
    </row>
    <row r="12" spans="1:3" x14ac:dyDescent="0.25">
      <c r="A12" s="24" t="s">
        <v>735</v>
      </c>
      <c r="B12" s="1499">
        <v>856.68641854320003</v>
      </c>
      <c r="C12" s="756">
        <v>0.10139626757075074</v>
      </c>
    </row>
    <row r="13" spans="1:3" x14ac:dyDescent="0.25">
      <c r="A13" s="24" t="s">
        <v>745</v>
      </c>
      <c r="B13" s="1499">
        <v>693.38739837780008</v>
      </c>
      <c r="C13" s="756">
        <v>8.2068412261816187E-2</v>
      </c>
    </row>
    <row r="14" spans="1:3" x14ac:dyDescent="0.25">
      <c r="A14" s="24" t="s">
        <v>740</v>
      </c>
      <c r="B14" s="1499">
        <v>51.120592472600002</v>
      </c>
      <c r="C14" s="756">
        <v>6.0505654817564628E-3</v>
      </c>
    </row>
    <row r="15" spans="1:3" x14ac:dyDescent="0.25">
      <c r="A15" s="24" t="s">
        <v>615</v>
      </c>
      <c r="B15" s="1499">
        <v>0.82487377140000007</v>
      </c>
      <c r="C15" s="756">
        <v>9.7630964874168856E-5</v>
      </c>
    </row>
    <row r="16" spans="1:3" x14ac:dyDescent="0.25">
      <c r="A16" s="24" t="s">
        <v>736</v>
      </c>
      <c r="B16" s="1499">
        <v>260.48273335980002</v>
      </c>
      <c r="C16" s="756">
        <v>3.0830390627908533E-2</v>
      </c>
    </row>
    <row r="17" spans="1:3" x14ac:dyDescent="0.25">
      <c r="A17" s="24" t="s">
        <v>746</v>
      </c>
      <c r="B17" s="1499">
        <v>122.85490705879999</v>
      </c>
      <c r="C17" s="756">
        <v>1.454094375593936E-2</v>
      </c>
    </row>
    <row r="18" spans="1:3" x14ac:dyDescent="0.25">
      <c r="A18" s="24" t="s">
        <v>737</v>
      </c>
      <c r="B18" s="1499">
        <v>794.23748885599991</v>
      </c>
      <c r="C18" s="756">
        <v>9.4004895130368069E-2</v>
      </c>
    </row>
    <row r="19" spans="1:3" x14ac:dyDescent="0.25">
      <c r="A19" s="24" t="s">
        <v>747</v>
      </c>
      <c r="B19" s="1499">
        <v>6.2939337916000007</v>
      </c>
      <c r="C19" s="756">
        <v>7.4494165075115158E-4</v>
      </c>
    </row>
    <row r="20" spans="1:3" x14ac:dyDescent="0.25">
      <c r="A20" s="24" t="s">
        <v>748</v>
      </c>
      <c r="B20" s="1499">
        <v>17.707315180799998</v>
      </c>
      <c r="C20" s="756">
        <v>2.0958143250189437E-3</v>
      </c>
    </row>
    <row r="21" spans="1:3" x14ac:dyDescent="0.25">
      <c r="A21" s="24" t="s">
        <v>629</v>
      </c>
      <c r="B21" s="1499">
        <v>24.582473105400002</v>
      </c>
      <c r="C21" s="756">
        <v>2.9095488927962151E-3</v>
      </c>
    </row>
    <row r="22" spans="1:3" x14ac:dyDescent="0.25">
      <c r="A22" s="24" t="s">
        <v>616</v>
      </c>
      <c r="B22" s="1499">
        <v>2.5370522534000002</v>
      </c>
      <c r="C22" s="756">
        <v>3.0028213773269983E-4</v>
      </c>
    </row>
    <row r="23" spans="1:3" x14ac:dyDescent="0.25">
      <c r="A23" s="24" t="s">
        <v>741</v>
      </c>
      <c r="B23" s="1499">
        <v>94.514527668400007</v>
      </c>
      <c r="C23" s="756">
        <v>1.1186614062453411E-2</v>
      </c>
    </row>
    <row r="24" spans="1:3" x14ac:dyDescent="0.25">
      <c r="A24" s="24" t="s">
        <v>768</v>
      </c>
      <c r="B24" s="1499">
        <v>0.83406493660000003</v>
      </c>
      <c r="C24" s="756">
        <v>9.8718818989436557E-5</v>
      </c>
    </row>
    <row r="25" spans="1:3" x14ac:dyDescent="0.25">
      <c r="A25" s="24" t="s">
        <v>630</v>
      </c>
      <c r="B25" s="1499">
        <v>0.90169801959999996</v>
      </c>
      <c r="C25" s="756">
        <v>1.067237809359145E-4</v>
      </c>
    </row>
    <row r="26" spans="1:3" x14ac:dyDescent="0.25">
      <c r="A26" s="24" t="s">
        <v>659</v>
      </c>
      <c r="B26" s="1499">
        <v>25.308423001400001</v>
      </c>
      <c r="C26" s="756">
        <v>2.9954713590621637E-3</v>
      </c>
    </row>
    <row r="27" spans="1:3" x14ac:dyDescent="0.25">
      <c r="A27" s="24" t="s">
        <v>652</v>
      </c>
      <c r="B27" s="1499">
        <v>20.554522646000002</v>
      </c>
      <c r="C27" s="756">
        <v>2.4328060220062593E-3</v>
      </c>
    </row>
    <row r="28" spans="1:3" x14ac:dyDescent="0.25">
      <c r="A28" s="24" t="s">
        <v>618</v>
      </c>
      <c r="B28" s="1499">
        <v>2.0987578667999998</v>
      </c>
      <c r="C28" s="756">
        <v>2.4840619580516864E-4</v>
      </c>
    </row>
    <row r="29" spans="1:3" x14ac:dyDescent="0.25">
      <c r="A29" s="24" t="s">
        <v>650</v>
      </c>
      <c r="B29" s="1499">
        <v>15.1706525068</v>
      </c>
      <c r="C29" s="756">
        <v>1.7955782973870084E-3</v>
      </c>
    </row>
    <row r="30" spans="1:3" x14ac:dyDescent="0.25">
      <c r="A30" s="24" t="s">
        <v>2076</v>
      </c>
      <c r="B30" s="1499">
        <v>10.7744510734</v>
      </c>
      <c r="C30" s="756">
        <v>1.2752497300286523E-3</v>
      </c>
    </row>
    <row r="31" spans="1:3" x14ac:dyDescent="0.25">
      <c r="A31" s="24" t="s">
        <v>878</v>
      </c>
      <c r="B31" s="1499">
        <v>2.7272963116</v>
      </c>
      <c r="C31" s="756">
        <v>3.2279917198403706E-4</v>
      </c>
    </row>
    <row r="32" spans="1:3" x14ac:dyDescent="0.25">
      <c r="A32" s="24" t="s">
        <v>738</v>
      </c>
      <c r="B32" s="1499">
        <v>196.5301034718</v>
      </c>
      <c r="C32" s="756">
        <v>2.3261042227353909E-2</v>
      </c>
    </row>
    <row r="33" spans="1:3" x14ac:dyDescent="0.25">
      <c r="A33" s="24" t="s">
        <v>749</v>
      </c>
      <c r="B33" s="1499">
        <v>105.65410038959999</v>
      </c>
      <c r="C33" s="756">
        <v>1.2505079106154431E-2</v>
      </c>
    </row>
    <row r="34" spans="1:3" x14ac:dyDescent="0.25">
      <c r="A34" s="24" t="s">
        <v>739</v>
      </c>
      <c r="B34" s="1499">
        <v>643.97482921660003</v>
      </c>
      <c r="C34" s="756">
        <v>7.6220006152440456E-2</v>
      </c>
    </row>
    <row r="35" spans="1:3" x14ac:dyDescent="0.25">
      <c r="A35" s="24" t="s">
        <v>632</v>
      </c>
      <c r="B35" s="1499">
        <v>47.523132600999993</v>
      </c>
      <c r="C35" s="756">
        <v>5.6247749056246681E-3</v>
      </c>
    </row>
    <row r="36" spans="1:3" x14ac:dyDescent="0.25">
      <c r="A36" s="24" t="s">
        <v>767</v>
      </c>
      <c r="B36" s="1499">
        <v>87.864060468800005</v>
      </c>
      <c r="C36" s="756">
        <v>1.0399473590694971E-2</v>
      </c>
    </row>
    <row r="37" spans="1:3" x14ac:dyDescent="0.25">
      <c r="A37" s="24" t="s">
        <v>750</v>
      </c>
      <c r="B37" s="1499">
        <v>11.3734662734</v>
      </c>
      <c r="C37" s="756">
        <v>1.346148374133962E-3</v>
      </c>
    </row>
    <row r="38" spans="1:3" x14ac:dyDescent="0.25">
      <c r="A38" s="24" t="s">
        <v>671</v>
      </c>
      <c r="B38" s="1499">
        <v>3.6927043859999999</v>
      </c>
      <c r="C38" s="756">
        <v>4.3706359045501741E-4</v>
      </c>
    </row>
    <row r="39" spans="1:3" x14ac:dyDescent="0.25">
      <c r="A39" s="24" t="s">
        <v>633</v>
      </c>
      <c r="B39" s="1499">
        <v>24.397985959200003</v>
      </c>
      <c r="C39" s="756">
        <v>2.8877132390090691E-3</v>
      </c>
    </row>
    <row r="40" spans="1:3" x14ac:dyDescent="0.25">
      <c r="A40" s="24" t="s">
        <v>622</v>
      </c>
      <c r="B40" s="1499">
        <v>25.399240208999998</v>
      </c>
      <c r="C40" s="756">
        <v>3.0062203632281186E-3</v>
      </c>
    </row>
    <row r="41" spans="1:3" x14ac:dyDescent="0.25">
      <c r="A41" s="24" t="s">
        <v>648</v>
      </c>
      <c r="B41" s="1499">
        <v>1.8512789763999999</v>
      </c>
      <c r="C41" s="756">
        <v>2.1911492277228644E-4</v>
      </c>
    </row>
    <row r="42" spans="1:3" x14ac:dyDescent="0.25">
      <c r="A42" s="24" t="s">
        <v>728</v>
      </c>
      <c r="B42" s="1499">
        <v>86.031817580799995</v>
      </c>
      <c r="C42" s="756">
        <v>1.0182611754082482E-2</v>
      </c>
    </row>
    <row r="43" spans="1:3" x14ac:dyDescent="0.25">
      <c r="A43" s="24" t="s">
        <v>661</v>
      </c>
      <c r="B43" s="1499">
        <v>0.15265558000000001</v>
      </c>
      <c r="C43" s="756">
        <v>1.8068111856109231E-5</v>
      </c>
    </row>
    <row r="44" spans="1:3" x14ac:dyDescent="0.25">
      <c r="A44" s="24" t="s">
        <v>634</v>
      </c>
      <c r="B44" s="1499">
        <v>14.091903992599999</v>
      </c>
      <c r="C44" s="756">
        <v>1.6678990548779744E-3</v>
      </c>
    </row>
    <row r="45" spans="1:3" x14ac:dyDescent="0.25">
      <c r="A45" s="24" t="s">
        <v>1974</v>
      </c>
      <c r="B45" s="1499">
        <v>27.685407101800003</v>
      </c>
      <c r="C45" s="756">
        <v>3.2768080426358688E-3</v>
      </c>
    </row>
    <row r="46" spans="1:3" x14ac:dyDescent="0.25">
      <c r="A46" s="24" t="s">
        <v>645</v>
      </c>
      <c r="B46" s="1499">
        <v>0.90172202959999992</v>
      </c>
      <c r="C46" s="756">
        <v>1.0672662272765027E-4</v>
      </c>
    </row>
    <row r="47" spans="1:3" x14ac:dyDescent="0.25">
      <c r="A47" s="24" t="s">
        <v>674</v>
      </c>
      <c r="B47" s="1499">
        <v>42.409011656200001</v>
      </c>
      <c r="C47" s="756">
        <v>5.0194743376643135E-3</v>
      </c>
    </row>
    <row r="48" spans="1:3" x14ac:dyDescent="0.25">
      <c r="A48" s="24" t="s">
        <v>877</v>
      </c>
      <c r="B48" s="1499">
        <v>5.2519851299999996</v>
      </c>
      <c r="C48" s="756">
        <v>6.2161798995793245E-4</v>
      </c>
    </row>
    <row r="49" spans="1:3" x14ac:dyDescent="0.25">
      <c r="A49" s="24" t="s">
        <v>751</v>
      </c>
      <c r="B49" s="1499">
        <v>170.75363131400002</v>
      </c>
      <c r="C49" s="756">
        <v>2.0210173191298919E-2</v>
      </c>
    </row>
    <row r="50" spans="1:3" x14ac:dyDescent="0.25">
      <c r="A50" s="24" t="s">
        <v>742</v>
      </c>
      <c r="B50" s="1499">
        <v>8.4511924350000012</v>
      </c>
      <c r="C50" s="756">
        <v>1.0002719208369857E-3</v>
      </c>
    </row>
    <row r="51" spans="1:3" x14ac:dyDescent="0.25">
      <c r="A51" s="24" t="s">
        <v>643</v>
      </c>
      <c r="B51" s="1499">
        <v>2.264319988</v>
      </c>
      <c r="C51" s="756">
        <v>2.6800190874914567E-4</v>
      </c>
    </row>
    <row r="52" spans="1:3" x14ac:dyDescent="0.25">
      <c r="A52" s="24" t="s">
        <v>662</v>
      </c>
      <c r="B52" s="1499">
        <v>0.69469079680000001</v>
      </c>
      <c r="C52" s="756">
        <v>8.2222680769298098E-5</v>
      </c>
    </row>
    <row r="53" spans="1:3" x14ac:dyDescent="0.25">
      <c r="A53" s="24" t="s">
        <v>668</v>
      </c>
      <c r="B53" s="1499">
        <v>0.16413297739999999</v>
      </c>
      <c r="C53" s="756">
        <v>1.9426561380458206E-5</v>
      </c>
    </row>
    <row r="54" spans="1:3" x14ac:dyDescent="0.25">
      <c r="A54" s="24" t="s">
        <v>1975</v>
      </c>
      <c r="B54" s="1499">
        <v>0.40163763360000004</v>
      </c>
      <c r="C54" s="756">
        <v>4.7537297290461409E-5</v>
      </c>
    </row>
    <row r="55" spans="1:3" x14ac:dyDescent="0.25">
      <c r="A55" s="24" t="s">
        <v>879</v>
      </c>
      <c r="B55" s="1499">
        <v>28.1795965626</v>
      </c>
      <c r="C55" s="756">
        <v>3.3352996513660877E-3</v>
      </c>
    </row>
    <row r="56" spans="1:3" x14ac:dyDescent="0.25">
      <c r="A56" s="24" t="s">
        <v>651</v>
      </c>
      <c r="B56" s="1499">
        <v>0.32551289960000002</v>
      </c>
      <c r="C56" s="756">
        <v>3.8527274801086555E-5</v>
      </c>
    </row>
    <row r="57" spans="1:3" x14ac:dyDescent="0.25">
      <c r="A57" s="24" t="s">
        <v>881</v>
      </c>
      <c r="B57" s="1499">
        <v>9.0646442991999994</v>
      </c>
      <c r="C57" s="756">
        <v>1.0728792693577821E-3</v>
      </c>
    </row>
    <row r="58" spans="1:3" x14ac:dyDescent="0.25">
      <c r="A58" s="24" t="s">
        <v>727</v>
      </c>
      <c r="B58" s="1499">
        <v>8.8778948622000016</v>
      </c>
      <c r="C58" s="756">
        <v>1.0507758538338856E-3</v>
      </c>
    </row>
    <row r="59" spans="1:3" x14ac:dyDescent="0.25">
      <c r="A59" s="24" t="s">
        <v>673</v>
      </c>
      <c r="B59" s="1499">
        <v>1.6822092000000002</v>
      </c>
      <c r="C59" s="756">
        <v>1.9910404841392646E-4</v>
      </c>
    </row>
    <row r="60" spans="1:3" x14ac:dyDescent="0.25">
      <c r="A60" s="24" t="s">
        <v>638</v>
      </c>
      <c r="B60" s="1499">
        <v>2.1629458578</v>
      </c>
      <c r="C60" s="756">
        <v>2.5600340123458655E-4</v>
      </c>
    </row>
    <row r="61" spans="1:3" x14ac:dyDescent="0.25">
      <c r="A61" s="24" t="s">
        <v>882</v>
      </c>
      <c r="B61" s="1499">
        <v>0.30683805879999998</v>
      </c>
      <c r="C61" s="756">
        <v>3.6316945427804345E-5</v>
      </c>
    </row>
    <row r="62" spans="1:3" x14ac:dyDescent="0.25">
      <c r="A62" s="24" t="s">
        <v>883</v>
      </c>
      <c r="B62" s="1499">
        <v>1.1912265148000001</v>
      </c>
      <c r="C62" s="756">
        <v>1.4099198938793823E-4</v>
      </c>
    </row>
    <row r="63" spans="1:3" x14ac:dyDescent="0.25">
      <c r="A63" s="24" t="s">
        <v>884</v>
      </c>
      <c r="B63" s="1499">
        <v>4.1424927712000006</v>
      </c>
      <c r="C63" s="756">
        <v>4.9029994680289772E-4</v>
      </c>
    </row>
    <row r="64" spans="1:3" x14ac:dyDescent="0.25">
      <c r="A64" s="24" t="s">
        <v>730</v>
      </c>
      <c r="B64" s="1499">
        <v>0.22100285760000002</v>
      </c>
      <c r="C64" s="756">
        <v>2.6157604927619285E-5</v>
      </c>
    </row>
    <row r="65" spans="1:3" x14ac:dyDescent="0.25">
      <c r="A65" s="24" t="s">
        <v>639</v>
      </c>
      <c r="B65" s="1499">
        <v>121.8987204022</v>
      </c>
      <c r="C65" s="756">
        <v>1.4427770772241236E-2</v>
      </c>
    </row>
    <row r="66" spans="1:3" ht="18" customHeight="1" x14ac:dyDescent="0.25">
      <c r="A66" s="24" t="s">
        <v>640</v>
      </c>
      <c r="B66" s="1499">
        <v>4.0515728694000011</v>
      </c>
      <c r="C66" s="756">
        <v>4.795387878877185E-4</v>
      </c>
    </row>
    <row r="67" spans="1:3" x14ac:dyDescent="0.25">
      <c r="A67" s="24" t="s">
        <v>771</v>
      </c>
      <c r="B67" s="1499">
        <v>18.794382131000003</v>
      </c>
      <c r="C67" s="756">
        <v>2.2244781265733527E-3</v>
      </c>
    </row>
    <row r="68" spans="1:3" x14ac:dyDescent="0.25">
      <c r="A68" s="24" t="s">
        <v>641</v>
      </c>
      <c r="B68" s="1499">
        <v>9.4104725399999992E-2</v>
      </c>
      <c r="C68" s="756">
        <v>1.1138110409823493E-5</v>
      </c>
    </row>
    <row r="69" spans="1:3" x14ac:dyDescent="0.25">
      <c r="A69" s="24" t="s">
        <v>875</v>
      </c>
      <c r="B69" s="1499">
        <v>0.20195750820000002</v>
      </c>
      <c r="C69" s="756">
        <v>2.390342264815146E-5</v>
      </c>
    </row>
    <row r="70" spans="1:3" x14ac:dyDescent="0.25">
      <c r="A70" s="24" t="s">
        <v>764</v>
      </c>
      <c r="B70" s="1499">
        <v>26.003783540000004</v>
      </c>
      <c r="C70" s="756">
        <v>3.0777733095820807E-3</v>
      </c>
    </row>
    <row r="71" spans="1:3" x14ac:dyDescent="0.25">
      <c r="A71" s="24" t="s">
        <v>664</v>
      </c>
      <c r="B71" s="1499">
        <v>47.580714549199996</v>
      </c>
      <c r="C71" s="756">
        <v>5.6315902285953082E-3</v>
      </c>
    </row>
    <row r="72" spans="1:3" x14ac:dyDescent="0.25">
      <c r="A72" s="24" t="s">
        <v>655</v>
      </c>
      <c r="B72" s="1499">
        <v>22.753466628200002</v>
      </c>
      <c r="C72" s="756">
        <v>2.6930701134709003E-3</v>
      </c>
    </row>
    <row r="73" spans="1:3" x14ac:dyDescent="0.25">
      <c r="A73" s="24" t="s">
        <v>623</v>
      </c>
      <c r="B73" s="1499">
        <v>0.34054020979999999</v>
      </c>
      <c r="C73" s="756">
        <v>4.0305887293273551E-5</v>
      </c>
    </row>
    <row r="74" spans="1:3" x14ac:dyDescent="0.25">
      <c r="A74" s="24" t="s">
        <v>765</v>
      </c>
      <c r="B74" s="1499">
        <v>77.856522615200006</v>
      </c>
      <c r="C74" s="756">
        <v>9.2149946915738787E-3</v>
      </c>
    </row>
    <row r="75" spans="1:3" x14ac:dyDescent="0.25">
      <c r="A75" s="24" t="s">
        <v>657</v>
      </c>
      <c r="B75" s="1499">
        <v>0.349862744</v>
      </c>
      <c r="C75" s="756">
        <v>4.1409290069038473E-5</v>
      </c>
    </row>
    <row r="76" spans="1:3" x14ac:dyDescent="0.25">
      <c r="A76" s="24" t="s">
        <v>642</v>
      </c>
      <c r="B76" s="1499">
        <v>27.702117513000001</v>
      </c>
      <c r="C76" s="756">
        <v>3.2787858647287337E-3</v>
      </c>
    </row>
    <row r="77" spans="1:3" x14ac:dyDescent="0.25">
      <c r="A77" s="24" t="s">
        <v>665</v>
      </c>
      <c r="B77" s="1499">
        <v>24.744270458599999</v>
      </c>
      <c r="C77" s="756">
        <v>2.9286990127960206E-3</v>
      </c>
    </row>
    <row r="78" spans="1:3" x14ac:dyDescent="0.25">
      <c r="A78" s="24" t="s">
        <v>624</v>
      </c>
      <c r="B78" s="1499">
        <v>3.4406398599999999E-2</v>
      </c>
      <c r="C78" s="756">
        <v>4.0722956767822044E-6</v>
      </c>
    </row>
    <row r="79" spans="1:3" x14ac:dyDescent="0.25">
      <c r="A79" s="24" t="s">
        <v>669</v>
      </c>
      <c r="B79" s="1499">
        <v>8.8035752000000009E-2</v>
      </c>
      <c r="C79" s="756">
        <v>1.0419794772472069E-5</v>
      </c>
    </row>
    <row r="80" spans="1:3" x14ac:dyDescent="0.25">
      <c r="A80" s="24" t="s">
        <v>646</v>
      </c>
      <c r="B80" s="1499">
        <v>1746.9042404912</v>
      </c>
      <c r="C80" s="756">
        <v>0.20676126754820581</v>
      </c>
    </row>
    <row r="81" spans="1:3" x14ac:dyDescent="0.25">
      <c r="A81" s="24" t="s">
        <v>885</v>
      </c>
      <c r="B81" s="1499">
        <v>287.85619561299995</v>
      </c>
      <c r="C81" s="756">
        <v>3.4070277292253197E-2</v>
      </c>
    </row>
    <row r="82" spans="1:3" x14ac:dyDescent="0.25">
      <c r="A82" s="24" t="s">
        <v>886</v>
      </c>
      <c r="B82" s="1499">
        <v>194.3062093266</v>
      </c>
      <c r="C82" s="756">
        <v>2.2997825067708515E-2</v>
      </c>
    </row>
    <row r="83" spans="1:3" x14ac:dyDescent="0.25">
      <c r="A83" s="24" t="s">
        <v>703</v>
      </c>
      <c r="B83" s="1499">
        <v>201.35682183540001</v>
      </c>
      <c r="C83" s="756">
        <v>2.3832326207221935E-2</v>
      </c>
    </row>
    <row r="84" spans="1:3" ht="15.75" thickBot="1" x14ac:dyDescent="0.3">
      <c r="A84" s="640" t="s">
        <v>851</v>
      </c>
      <c r="B84" s="1500">
        <f>SUM(B7:B83)</f>
        <v>8448.8950043988007</v>
      </c>
      <c r="C84" s="641">
        <v>1.0000000000000002</v>
      </c>
    </row>
    <row r="85" spans="1:3" ht="6.75" customHeight="1" x14ac:dyDescent="0.25">
      <c r="A85" s="757"/>
      <c r="B85" s="758"/>
      <c r="C85" s="759"/>
    </row>
    <row r="86" spans="1:3" x14ac:dyDescent="0.25">
      <c r="A86" s="2037"/>
      <c r="B86" s="2037"/>
      <c r="C86" s="2037"/>
    </row>
    <row r="87" spans="1:3" x14ac:dyDescent="0.25">
      <c r="A87" s="2037"/>
      <c r="B87" s="2037"/>
      <c r="C87" s="2037"/>
    </row>
    <row r="88" spans="1:3" hidden="1" x14ac:dyDescent="0.25"/>
    <row r="89" spans="1:3" hidden="1" x14ac:dyDescent="0.25"/>
    <row r="90" spans="1:3" x14ac:dyDescent="0.25"/>
    <row r="91" spans="1:3" x14ac:dyDescent="0.25"/>
    <row r="92" spans="1:3" x14ac:dyDescent="0.25"/>
    <row r="93" spans="1:3" x14ac:dyDescent="0.25"/>
    <row r="94" spans="1:3" x14ac:dyDescent="0.25"/>
    <row r="95" spans="1:3" x14ac:dyDescent="0.25"/>
    <row r="96" spans="1:3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</sheetData>
  <mergeCells count="5">
    <mergeCell ref="A1:C1"/>
    <mergeCell ref="A2:C2"/>
    <mergeCell ref="A3:C3"/>
    <mergeCell ref="A4:C4"/>
    <mergeCell ref="A86:C87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32"/>
  <sheetViews>
    <sheetView workbookViewId="0">
      <selection activeCell="B30" sqref="B30"/>
    </sheetView>
  </sheetViews>
  <sheetFormatPr baseColWidth="10" defaultColWidth="0" defaultRowHeight="15" x14ac:dyDescent="0.25"/>
  <cols>
    <col min="1" max="1" width="34.85546875" style="1209" customWidth="1"/>
    <col min="2" max="3" width="24.42578125" style="1209" customWidth="1"/>
    <col min="4" max="256" width="11.42578125" style="1209" hidden="1"/>
    <col min="257" max="257" width="11.5703125" style="1209" customWidth="1"/>
    <col min="258" max="259" width="24.42578125" style="1209" customWidth="1"/>
    <col min="260" max="512" width="11.42578125" style="1209" hidden="1"/>
    <col min="513" max="513" width="34.85546875" style="1209" customWidth="1"/>
    <col min="514" max="515" width="24.42578125" style="1209" customWidth="1"/>
    <col min="516" max="768" width="11.42578125" style="1209" hidden="1"/>
    <col min="769" max="769" width="34.85546875" style="1209" customWidth="1"/>
    <col min="770" max="771" width="24.42578125" style="1209" customWidth="1"/>
    <col min="772" max="1024" width="11.42578125" style="1209" hidden="1"/>
    <col min="1025" max="1025" width="34.85546875" style="1209" customWidth="1"/>
    <col min="1026" max="1027" width="24.42578125" style="1209" customWidth="1"/>
    <col min="1028" max="1280" width="11.42578125" style="1209" hidden="1"/>
    <col min="1281" max="1281" width="34.85546875" style="1209" customWidth="1"/>
    <col min="1282" max="1283" width="24.42578125" style="1209" customWidth="1"/>
    <col min="1284" max="1536" width="11.42578125" style="1209" hidden="1"/>
    <col min="1537" max="1537" width="34.85546875" style="1209" customWidth="1"/>
    <col min="1538" max="1539" width="24.42578125" style="1209" customWidth="1"/>
    <col min="1540" max="1792" width="11.42578125" style="1209" hidden="1"/>
    <col min="1793" max="1793" width="34.85546875" style="1209" customWidth="1"/>
    <col min="1794" max="1795" width="24.42578125" style="1209" customWidth="1"/>
    <col min="1796" max="2048" width="11.42578125" style="1209" hidden="1"/>
    <col min="2049" max="2049" width="34.85546875" style="1209" customWidth="1"/>
    <col min="2050" max="2051" width="24.42578125" style="1209" customWidth="1"/>
    <col min="2052" max="2304" width="11.42578125" style="1209" hidden="1"/>
    <col min="2305" max="2305" width="34.85546875" style="1209" customWidth="1"/>
    <col min="2306" max="2307" width="24.42578125" style="1209" customWidth="1"/>
    <col min="2308" max="2560" width="11.42578125" style="1209" hidden="1"/>
    <col min="2561" max="2561" width="34.85546875" style="1209" customWidth="1"/>
    <col min="2562" max="2563" width="24.42578125" style="1209" customWidth="1"/>
    <col min="2564" max="2816" width="11.42578125" style="1209" hidden="1"/>
    <col min="2817" max="2817" width="34.85546875" style="1209" customWidth="1"/>
    <col min="2818" max="2819" width="24.42578125" style="1209" customWidth="1"/>
    <col min="2820" max="3072" width="11.42578125" style="1209" hidden="1"/>
    <col min="3073" max="3073" width="34.85546875" style="1209" customWidth="1"/>
    <col min="3074" max="3075" width="24.42578125" style="1209" customWidth="1"/>
    <col min="3076" max="3328" width="11.42578125" style="1209" hidden="1"/>
    <col min="3329" max="3329" width="34.85546875" style="1209" customWidth="1"/>
    <col min="3330" max="3331" width="24.42578125" style="1209" customWidth="1"/>
    <col min="3332" max="3584" width="11.42578125" style="1209" hidden="1"/>
    <col min="3585" max="3585" width="34.85546875" style="1209" customWidth="1"/>
    <col min="3586" max="3587" width="24.42578125" style="1209" customWidth="1"/>
    <col min="3588" max="3840" width="11.42578125" style="1209" hidden="1"/>
    <col min="3841" max="3841" width="34.85546875" style="1209" customWidth="1"/>
    <col min="3842" max="3843" width="24.42578125" style="1209" customWidth="1"/>
    <col min="3844" max="4096" width="11.42578125" style="1209" hidden="1"/>
    <col min="4097" max="4097" width="34.85546875" style="1209" customWidth="1"/>
    <col min="4098" max="4099" width="24.42578125" style="1209" customWidth="1"/>
    <col min="4100" max="4352" width="11.42578125" style="1209" hidden="1"/>
    <col min="4353" max="4353" width="34.85546875" style="1209" customWidth="1"/>
    <col min="4354" max="4355" width="24.42578125" style="1209" customWidth="1"/>
    <col min="4356" max="4608" width="11.42578125" style="1209" hidden="1"/>
    <col min="4609" max="4609" width="34.85546875" style="1209" customWidth="1"/>
    <col min="4610" max="4611" width="24.42578125" style="1209" customWidth="1"/>
    <col min="4612" max="4864" width="11.42578125" style="1209" hidden="1"/>
    <col min="4865" max="4865" width="34.85546875" style="1209" customWidth="1"/>
    <col min="4866" max="4867" width="24.42578125" style="1209" customWidth="1"/>
    <col min="4868" max="5120" width="11.42578125" style="1209" hidden="1"/>
    <col min="5121" max="5121" width="34.85546875" style="1209" customWidth="1"/>
    <col min="5122" max="5123" width="24.42578125" style="1209" customWidth="1"/>
    <col min="5124" max="5376" width="11.42578125" style="1209" hidden="1"/>
    <col min="5377" max="5377" width="34.85546875" style="1209" customWidth="1"/>
    <col min="5378" max="5379" width="24.42578125" style="1209" customWidth="1"/>
    <col min="5380" max="5632" width="11.42578125" style="1209" hidden="1"/>
    <col min="5633" max="5633" width="34.85546875" style="1209" customWidth="1"/>
    <col min="5634" max="5635" width="24.42578125" style="1209" customWidth="1"/>
    <col min="5636" max="5888" width="11.42578125" style="1209" hidden="1"/>
    <col min="5889" max="5889" width="34.85546875" style="1209" customWidth="1"/>
    <col min="5890" max="5891" width="24.42578125" style="1209" customWidth="1"/>
    <col min="5892" max="6144" width="11.42578125" style="1209" hidden="1"/>
    <col min="6145" max="6145" width="34.85546875" style="1209" customWidth="1"/>
    <col min="6146" max="6147" width="24.42578125" style="1209" customWidth="1"/>
    <col min="6148" max="6400" width="11.42578125" style="1209" hidden="1"/>
    <col min="6401" max="6401" width="34.85546875" style="1209" customWidth="1"/>
    <col min="6402" max="6403" width="24.42578125" style="1209" customWidth="1"/>
    <col min="6404" max="6656" width="11.42578125" style="1209" hidden="1"/>
    <col min="6657" max="6657" width="34.85546875" style="1209" customWidth="1"/>
    <col min="6658" max="6659" width="24.42578125" style="1209" customWidth="1"/>
    <col min="6660" max="6912" width="11.42578125" style="1209" hidden="1"/>
    <col min="6913" max="6913" width="34.85546875" style="1209" customWidth="1"/>
    <col min="6914" max="6915" width="24.42578125" style="1209" customWidth="1"/>
    <col min="6916" max="7168" width="11.42578125" style="1209" hidden="1"/>
    <col min="7169" max="7169" width="34.85546875" style="1209" customWidth="1"/>
    <col min="7170" max="7171" width="24.42578125" style="1209" customWidth="1"/>
    <col min="7172" max="7424" width="11.42578125" style="1209" hidden="1"/>
    <col min="7425" max="7425" width="34.85546875" style="1209" customWidth="1"/>
    <col min="7426" max="7427" width="24.42578125" style="1209" customWidth="1"/>
    <col min="7428" max="7680" width="11.42578125" style="1209" hidden="1"/>
    <col min="7681" max="7681" width="34.85546875" style="1209" customWidth="1"/>
    <col min="7682" max="7683" width="24.42578125" style="1209" customWidth="1"/>
    <col min="7684" max="7936" width="11.42578125" style="1209" hidden="1"/>
    <col min="7937" max="7937" width="34.85546875" style="1209" customWidth="1"/>
    <col min="7938" max="7939" width="24.42578125" style="1209" customWidth="1"/>
    <col min="7940" max="8192" width="11.42578125" style="1209" hidden="1"/>
    <col min="8193" max="8193" width="34.85546875" style="1209" customWidth="1"/>
    <col min="8194" max="8195" width="24.42578125" style="1209" customWidth="1"/>
    <col min="8196" max="8448" width="11.42578125" style="1209" hidden="1"/>
    <col min="8449" max="8449" width="34.85546875" style="1209" customWidth="1"/>
    <col min="8450" max="8451" width="24.42578125" style="1209" customWidth="1"/>
    <col min="8452" max="8704" width="11.42578125" style="1209" hidden="1"/>
    <col min="8705" max="8705" width="34.85546875" style="1209" customWidth="1"/>
    <col min="8706" max="8707" width="24.42578125" style="1209" customWidth="1"/>
    <col min="8708" max="8960" width="11.42578125" style="1209" hidden="1"/>
    <col min="8961" max="8961" width="34.85546875" style="1209" customWidth="1"/>
    <col min="8962" max="8963" width="24.42578125" style="1209" customWidth="1"/>
    <col min="8964" max="9216" width="11.42578125" style="1209" hidden="1"/>
    <col min="9217" max="9217" width="34.85546875" style="1209" customWidth="1"/>
    <col min="9218" max="9219" width="24.42578125" style="1209" customWidth="1"/>
    <col min="9220" max="9472" width="11.42578125" style="1209" hidden="1"/>
    <col min="9473" max="9473" width="34.85546875" style="1209" customWidth="1"/>
    <col min="9474" max="9475" width="24.42578125" style="1209" customWidth="1"/>
    <col min="9476" max="9728" width="11.42578125" style="1209" hidden="1"/>
    <col min="9729" max="9729" width="34.85546875" style="1209" customWidth="1"/>
    <col min="9730" max="9731" width="24.42578125" style="1209" customWidth="1"/>
    <col min="9732" max="9984" width="11.42578125" style="1209" hidden="1"/>
    <col min="9985" max="9985" width="34.85546875" style="1209" customWidth="1"/>
    <col min="9986" max="9987" width="24.42578125" style="1209" customWidth="1"/>
    <col min="9988" max="10240" width="11.42578125" style="1209" hidden="1"/>
    <col min="10241" max="10241" width="34.85546875" style="1209" customWidth="1"/>
    <col min="10242" max="10243" width="24.42578125" style="1209" customWidth="1"/>
    <col min="10244" max="10496" width="11.42578125" style="1209" hidden="1"/>
    <col min="10497" max="10497" width="34.85546875" style="1209" customWidth="1"/>
    <col min="10498" max="10499" width="24.42578125" style="1209" customWidth="1"/>
    <col min="10500" max="10752" width="11.42578125" style="1209" hidden="1"/>
    <col min="10753" max="10753" width="34.85546875" style="1209" customWidth="1"/>
    <col min="10754" max="10755" width="24.42578125" style="1209" customWidth="1"/>
    <col min="10756" max="11008" width="11.42578125" style="1209" hidden="1"/>
    <col min="11009" max="11009" width="34.85546875" style="1209" customWidth="1"/>
    <col min="11010" max="11011" width="24.42578125" style="1209" customWidth="1"/>
    <col min="11012" max="11264" width="11.42578125" style="1209" hidden="1"/>
    <col min="11265" max="11265" width="34.85546875" style="1209" customWidth="1"/>
    <col min="11266" max="11267" width="24.42578125" style="1209" customWidth="1"/>
    <col min="11268" max="11520" width="11.42578125" style="1209" hidden="1"/>
    <col min="11521" max="11521" width="34.85546875" style="1209" customWidth="1"/>
    <col min="11522" max="11523" width="24.42578125" style="1209" customWidth="1"/>
    <col min="11524" max="11776" width="11.42578125" style="1209" hidden="1"/>
    <col min="11777" max="11777" width="34.85546875" style="1209" customWidth="1"/>
    <col min="11778" max="11779" width="24.42578125" style="1209" customWidth="1"/>
    <col min="11780" max="12032" width="11.42578125" style="1209" hidden="1"/>
    <col min="12033" max="12033" width="34.85546875" style="1209" customWidth="1"/>
    <col min="12034" max="12035" width="24.42578125" style="1209" customWidth="1"/>
    <col min="12036" max="12288" width="11.42578125" style="1209" hidden="1"/>
    <col min="12289" max="12289" width="34.85546875" style="1209" customWidth="1"/>
    <col min="12290" max="12291" width="24.42578125" style="1209" customWidth="1"/>
    <col min="12292" max="12544" width="11.42578125" style="1209" hidden="1"/>
    <col min="12545" max="12545" width="34.85546875" style="1209" customWidth="1"/>
    <col min="12546" max="12547" width="24.42578125" style="1209" customWidth="1"/>
    <col min="12548" max="12800" width="11.42578125" style="1209" hidden="1"/>
    <col min="12801" max="12801" width="34.85546875" style="1209" customWidth="1"/>
    <col min="12802" max="12803" width="24.42578125" style="1209" customWidth="1"/>
    <col min="12804" max="13056" width="11.42578125" style="1209" hidden="1"/>
    <col min="13057" max="13057" width="34.85546875" style="1209" customWidth="1"/>
    <col min="13058" max="13059" width="24.42578125" style="1209" customWidth="1"/>
    <col min="13060" max="13312" width="11.42578125" style="1209" hidden="1"/>
    <col min="13313" max="13313" width="34.85546875" style="1209" customWidth="1"/>
    <col min="13314" max="13315" width="24.42578125" style="1209" customWidth="1"/>
    <col min="13316" max="13568" width="11.42578125" style="1209" hidden="1"/>
    <col min="13569" max="13569" width="34.85546875" style="1209" customWidth="1"/>
    <col min="13570" max="13571" width="24.42578125" style="1209" customWidth="1"/>
    <col min="13572" max="13824" width="11.42578125" style="1209" hidden="1"/>
    <col min="13825" max="13825" width="34.85546875" style="1209" customWidth="1"/>
    <col min="13826" max="13827" width="24.42578125" style="1209" customWidth="1"/>
    <col min="13828" max="14080" width="11.42578125" style="1209" hidden="1"/>
    <col min="14081" max="14081" width="34.85546875" style="1209" customWidth="1"/>
    <col min="14082" max="14083" width="24.42578125" style="1209" customWidth="1"/>
    <col min="14084" max="14336" width="11.42578125" style="1209" hidden="1"/>
    <col min="14337" max="14337" width="34.85546875" style="1209" customWidth="1"/>
    <col min="14338" max="14339" width="24.42578125" style="1209" customWidth="1"/>
    <col min="14340" max="14592" width="11.42578125" style="1209" hidden="1"/>
    <col min="14593" max="14593" width="34.85546875" style="1209" customWidth="1"/>
    <col min="14594" max="14595" width="24.42578125" style="1209" customWidth="1"/>
    <col min="14596" max="14848" width="11.42578125" style="1209" hidden="1"/>
    <col min="14849" max="14849" width="34.85546875" style="1209" customWidth="1"/>
    <col min="14850" max="14851" width="24.42578125" style="1209" customWidth="1"/>
    <col min="14852" max="15104" width="11.42578125" style="1209" hidden="1"/>
    <col min="15105" max="15105" width="34.85546875" style="1209" customWidth="1"/>
    <col min="15106" max="15107" width="24.42578125" style="1209" customWidth="1"/>
    <col min="15108" max="15360" width="11.42578125" style="1209" hidden="1"/>
    <col min="15361" max="15361" width="34.85546875" style="1209" customWidth="1"/>
    <col min="15362" max="15363" width="24.42578125" style="1209" customWidth="1"/>
    <col min="15364" max="15616" width="11.42578125" style="1209" hidden="1"/>
    <col min="15617" max="15617" width="34.85546875" style="1209" customWidth="1"/>
    <col min="15618" max="15619" width="24.42578125" style="1209" customWidth="1"/>
    <col min="15620" max="15872" width="11.42578125" style="1209" hidden="1"/>
    <col min="15873" max="15873" width="34.85546875" style="1209" customWidth="1"/>
    <col min="15874" max="15875" width="24.42578125" style="1209" customWidth="1"/>
    <col min="15876" max="16128" width="11.42578125" style="1209" hidden="1"/>
    <col min="16129" max="16129" width="34.85546875" style="1209" customWidth="1"/>
    <col min="16130" max="16131" width="24.42578125" style="1209" customWidth="1"/>
    <col min="16132" max="16384" width="11.42578125" style="1209" hidden="1"/>
  </cols>
  <sheetData>
    <row r="1" spans="1:260" ht="15.75" x14ac:dyDescent="0.25">
      <c r="A1" s="2038" t="s">
        <v>1025</v>
      </c>
      <c r="B1" s="2038"/>
      <c r="C1" s="2038"/>
    </row>
    <row r="2" spans="1:260" ht="15.75" x14ac:dyDescent="0.25">
      <c r="A2" s="2038" t="s">
        <v>1017</v>
      </c>
      <c r="B2" s="2038"/>
      <c r="C2" s="2038"/>
    </row>
    <row r="3" spans="1:260" x14ac:dyDescent="0.25">
      <c r="A3" s="2034" t="s">
        <v>2414</v>
      </c>
      <c r="B3" s="2035"/>
      <c r="C3" s="2036"/>
    </row>
    <row r="4" spans="1:260" x14ac:dyDescent="0.25">
      <c r="A4" s="2034" t="s">
        <v>2327</v>
      </c>
      <c r="B4" s="2035"/>
      <c r="C4" s="2036"/>
    </row>
    <row r="5" spans="1:260" ht="5.25" customHeight="1" thickBot="1" x14ac:dyDescent="0.35">
      <c r="A5" s="760"/>
      <c r="B5" s="760"/>
      <c r="C5" s="760"/>
    </row>
    <row r="6" spans="1:260" ht="15.75" thickBot="1" x14ac:dyDescent="0.3">
      <c r="A6" s="1361" t="s">
        <v>929</v>
      </c>
      <c r="B6" s="761" t="s">
        <v>851</v>
      </c>
      <c r="C6" s="762" t="s">
        <v>1015</v>
      </c>
      <c r="IX6" s="185"/>
    </row>
    <row r="7" spans="1:260" x14ac:dyDescent="0.25">
      <c r="A7" s="1169" t="s">
        <v>1048</v>
      </c>
      <c r="B7" s="1501">
        <v>74.650723330399998</v>
      </c>
      <c r="C7" s="763">
        <v>8.8355605427140622E-3</v>
      </c>
      <c r="IW7" s="185"/>
      <c r="IX7" s="185"/>
      <c r="IY7" s="1377"/>
      <c r="IZ7" s="1219">
        <v>8.8020000000000008E-3</v>
      </c>
    </row>
    <row r="8" spans="1:260" x14ac:dyDescent="0.25">
      <c r="A8" s="456" t="s">
        <v>1049</v>
      </c>
      <c r="B8" s="1501">
        <v>665.26745486599998</v>
      </c>
      <c r="C8" s="186">
        <v>7.874017306637586E-2</v>
      </c>
      <c r="IW8" s="185"/>
      <c r="IX8" s="185"/>
      <c r="IY8" s="1377"/>
      <c r="IZ8" s="1219">
        <v>7.8862000000000002E-2</v>
      </c>
    </row>
    <row r="9" spans="1:260" x14ac:dyDescent="0.25">
      <c r="A9" s="456" t="s">
        <v>2290</v>
      </c>
      <c r="B9" s="1501">
        <v>27.358890790000004</v>
      </c>
      <c r="C9" s="186">
        <v>3.2381620052984415E-3</v>
      </c>
      <c r="IW9" s="185"/>
      <c r="IX9" s="185"/>
      <c r="IY9" s="1377"/>
      <c r="IZ9" s="1219"/>
    </row>
    <row r="10" spans="1:260" x14ac:dyDescent="0.25">
      <c r="A10" s="456" t="s">
        <v>1050</v>
      </c>
      <c r="B10" s="1501">
        <v>471.72024211339999</v>
      </c>
      <c r="C10" s="186">
        <v>5.5832181825884376E-2</v>
      </c>
      <c r="IW10" s="185"/>
      <c r="IX10" s="185"/>
      <c r="IY10" s="1377"/>
      <c r="IZ10" s="1219">
        <v>2.7139999999999998E-3</v>
      </c>
    </row>
    <row r="11" spans="1:260" x14ac:dyDescent="0.25">
      <c r="A11" s="456" t="s">
        <v>1051</v>
      </c>
      <c r="B11" s="1501">
        <v>5.2519851299999996</v>
      </c>
      <c r="C11" s="186">
        <v>6.2161798995793245E-4</v>
      </c>
      <c r="IW11" s="185"/>
      <c r="IX11" s="185"/>
      <c r="IY11" s="1377"/>
      <c r="IZ11" s="1219">
        <v>5.6459000000000002E-2</v>
      </c>
    </row>
    <row r="12" spans="1:260" ht="25.5" x14ac:dyDescent="0.25">
      <c r="A12" s="456" t="s">
        <v>1685</v>
      </c>
      <c r="B12" s="1501">
        <v>0.82983602100000009</v>
      </c>
      <c r="C12" s="186">
        <v>9.8218290151310598E-5</v>
      </c>
      <c r="IW12" s="185"/>
      <c r="IX12" s="185"/>
      <c r="IY12" s="1377"/>
      <c r="IZ12" s="1219">
        <v>6.1700000000000004E-4</v>
      </c>
    </row>
    <row r="13" spans="1:260" ht="25.5" x14ac:dyDescent="0.25">
      <c r="A13" s="456" t="s">
        <v>44</v>
      </c>
      <c r="B13" s="1501">
        <v>43.301432897800005</v>
      </c>
      <c r="C13" s="186">
        <v>5.1251001314675717E-3</v>
      </c>
      <c r="IW13" s="185"/>
      <c r="IX13" s="185"/>
      <c r="IY13" s="1377"/>
      <c r="IZ13" s="1219">
        <v>9.7E-5</v>
      </c>
    </row>
    <row r="14" spans="1:260" x14ac:dyDescent="0.25">
      <c r="A14" s="456" t="s">
        <v>692</v>
      </c>
      <c r="B14" s="1501">
        <v>25.824714627600002</v>
      </c>
      <c r="C14" s="186">
        <v>3.0565789507568412E-3</v>
      </c>
      <c r="IW14" s="185"/>
      <c r="IX14" s="185"/>
      <c r="IY14" s="1377"/>
      <c r="IZ14" s="1219">
        <v>5.0889999999999998E-3</v>
      </c>
    </row>
    <row r="15" spans="1:260" x14ac:dyDescent="0.25">
      <c r="A15" s="1682" t="s">
        <v>2074</v>
      </c>
      <c r="B15" s="1501">
        <v>23.031559709200003</v>
      </c>
      <c r="C15" s="186">
        <v>2.7259848414744104E-3</v>
      </c>
      <c r="IW15" s="185"/>
      <c r="IX15" s="185"/>
      <c r="IY15" s="1377"/>
      <c r="IZ15" s="1219"/>
    </row>
    <row r="16" spans="1:260" x14ac:dyDescent="0.25">
      <c r="A16" s="456" t="s">
        <v>1686</v>
      </c>
      <c r="B16" s="1501">
        <v>52.031807987600004</v>
      </c>
      <c r="C16" s="186">
        <v>6.1584157408170375E-3</v>
      </c>
      <c r="IW16" s="185"/>
      <c r="IX16" s="185"/>
      <c r="IY16" s="1377"/>
      <c r="IZ16" s="1219">
        <v>3.042E-3</v>
      </c>
    </row>
    <row r="17" spans="1:260" x14ac:dyDescent="0.25">
      <c r="A17" s="456" t="s">
        <v>1052</v>
      </c>
      <c r="B17" s="1501">
        <v>4143.1097224188006</v>
      </c>
      <c r="C17" s="186">
        <v>0.49037296833038496</v>
      </c>
      <c r="IW17" s="185"/>
      <c r="IX17" s="185"/>
      <c r="IY17" s="1377"/>
      <c r="IZ17" s="1219">
        <v>6.1310000000000002E-3</v>
      </c>
    </row>
    <row r="18" spans="1:260" ht="25.5" x14ac:dyDescent="0.25">
      <c r="A18" s="456" t="s">
        <v>1057</v>
      </c>
      <c r="B18" s="1501">
        <v>136.2115702458</v>
      </c>
      <c r="C18" s="186">
        <v>1.6121820684821309E-2</v>
      </c>
      <c r="IW18" s="185"/>
      <c r="IX18" s="185"/>
      <c r="IY18" s="1377"/>
      <c r="IZ18" s="1219">
        <v>0.48680400000000001</v>
      </c>
    </row>
    <row r="19" spans="1:260" x14ac:dyDescent="0.25">
      <c r="A19" s="456" t="s">
        <v>1053</v>
      </c>
      <c r="B19" s="1501">
        <v>277.86781636740005</v>
      </c>
      <c r="C19" s="186">
        <v>3.2888065980549171E-2</v>
      </c>
      <c r="IW19" s="185"/>
      <c r="IX19" s="185"/>
      <c r="IY19" s="1377"/>
      <c r="IZ19" s="1219">
        <v>1.7083999999999998E-2</v>
      </c>
    </row>
    <row r="20" spans="1:260" x14ac:dyDescent="0.25">
      <c r="A20" s="456" t="s">
        <v>1054</v>
      </c>
      <c r="B20" s="1501">
        <v>72.013780627599999</v>
      </c>
      <c r="C20" s="186">
        <v>8.5234555039572658E-3</v>
      </c>
      <c r="IW20" s="185"/>
      <c r="IX20" s="185"/>
      <c r="IY20" s="1377"/>
      <c r="IZ20" s="1219">
        <v>3.2083E-2</v>
      </c>
    </row>
    <row r="21" spans="1:260" x14ac:dyDescent="0.25">
      <c r="A21" s="456" t="s">
        <v>646</v>
      </c>
      <c r="B21" s="1501">
        <v>1746.9042404912</v>
      </c>
      <c r="C21" s="186">
        <v>0.20676126754820581</v>
      </c>
      <c r="IW21" s="185"/>
      <c r="IX21" s="185"/>
      <c r="IY21" s="1377"/>
      <c r="IZ21" s="1219">
        <v>8.7790000000000003E-3</v>
      </c>
    </row>
    <row r="22" spans="1:260" x14ac:dyDescent="0.25">
      <c r="A22" s="456" t="s">
        <v>1055</v>
      </c>
      <c r="B22" s="1501">
        <v>287.85619561299995</v>
      </c>
      <c r="C22" s="186">
        <v>3.4070277292253197E-2</v>
      </c>
      <c r="IW22" s="185"/>
      <c r="IX22" s="185"/>
      <c r="IY22" s="1377"/>
      <c r="IZ22" s="1219">
        <v>0.20959800000000001</v>
      </c>
    </row>
    <row r="23" spans="1:260" x14ac:dyDescent="0.25">
      <c r="A23" s="456" t="s">
        <v>886</v>
      </c>
      <c r="B23" s="1501">
        <v>194.3062093266</v>
      </c>
      <c r="C23" s="186">
        <v>2.2997825067708515E-2</v>
      </c>
      <c r="IW23" s="185"/>
      <c r="IX23" s="185"/>
      <c r="IY23" s="1377"/>
      <c r="IZ23" s="1219">
        <v>3.5777999999999997E-2</v>
      </c>
    </row>
    <row r="24" spans="1:260" ht="15.75" thickBot="1" x14ac:dyDescent="0.3">
      <c r="A24" s="456" t="s">
        <v>703</v>
      </c>
      <c r="B24" s="1501">
        <v>201.35682183540001</v>
      </c>
      <c r="C24" s="186">
        <v>2.3832326207221935E-2</v>
      </c>
      <c r="IW24" s="185"/>
      <c r="IX24" s="185"/>
      <c r="IY24" s="1377"/>
      <c r="IZ24" s="1219">
        <v>2.4261000000000001E-2</v>
      </c>
    </row>
    <row r="25" spans="1:260" ht="15.75" thickBot="1" x14ac:dyDescent="0.3">
      <c r="A25" s="1502" t="s">
        <v>851</v>
      </c>
      <c r="B25" s="1503">
        <f>(SUM(B7:B24))</f>
        <v>8448.8950043988007</v>
      </c>
      <c r="C25" s="1504">
        <v>1</v>
      </c>
      <c r="IZ25" s="1219">
        <v>2.3744999999999999E-2</v>
      </c>
    </row>
    <row r="26" spans="1:260" ht="3.75" customHeight="1" x14ac:dyDescent="0.25">
      <c r="A26" s="188"/>
      <c r="B26" s="188"/>
      <c r="C26" s="188"/>
    </row>
    <row r="27" spans="1:260" x14ac:dyDescent="0.25">
      <c r="A27" s="2039" t="s">
        <v>1056</v>
      </c>
      <c r="B27" s="2039"/>
      <c r="C27" s="2039"/>
    </row>
    <row r="28" spans="1:260" x14ac:dyDescent="0.25">
      <c r="A28" s="651"/>
      <c r="B28" s="652"/>
    </row>
    <row r="29" spans="1:260" x14ac:dyDescent="0.25">
      <c r="B29" s="1535"/>
    </row>
    <row r="30" spans="1:260" x14ac:dyDescent="0.25">
      <c r="B30" s="1715"/>
    </row>
    <row r="31" spans="1:260" x14ac:dyDescent="0.25">
      <c r="B31" s="652"/>
    </row>
    <row r="32" spans="1:260" x14ac:dyDescent="0.25">
      <c r="B32" s="652"/>
    </row>
  </sheetData>
  <mergeCells count="5">
    <mergeCell ref="A1:C1"/>
    <mergeCell ref="A2:C2"/>
    <mergeCell ref="A3:C3"/>
    <mergeCell ref="A4:C4"/>
    <mergeCell ref="A27:C2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33"/>
  <sheetViews>
    <sheetView zoomScale="85" zoomScaleNormal="85" workbookViewId="0">
      <selection activeCell="G23" sqref="G23"/>
    </sheetView>
  </sheetViews>
  <sheetFormatPr baseColWidth="10" defaultColWidth="11.42578125" defaultRowHeight="15" x14ac:dyDescent="0.25"/>
  <cols>
    <col min="1" max="1" width="1.140625" style="189" customWidth="1"/>
    <col min="2" max="2" width="79.85546875" style="189" bestFit="1" customWidth="1"/>
    <col min="3" max="4" width="13.85546875" style="189" bestFit="1" customWidth="1"/>
    <col min="5" max="9" width="13.85546875" style="189" customWidth="1"/>
    <col min="10" max="10" width="12.5703125" style="189" customWidth="1"/>
    <col min="11" max="11" width="14.85546875" style="189" customWidth="1"/>
    <col min="12" max="12" width="12.7109375" style="189" customWidth="1"/>
    <col min="13" max="13" width="11.42578125" style="189"/>
    <col min="14" max="14" width="52.7109375" style="189" customWidth="1"/>
    <col min="15" max="16384" width="11.42578125" style="189"/>
  </cols>
  <sheetData>
    <row r="1" spans="2:16" ht="15.75" thickBot="1" x14ac:dyDescent="0.3"/>
    <row r="2" spans="2:16" ht="15.75" x14ac:dyDescent="0.25">
      <c r="B2" s="2040" t="s">
        <v>1058</v>
      </c>
      <c r="C2" s="2041"/>
      <c r="D2" s="2041"/>
      <c r="E2" s="2041"/>
      <c r="F2" s="2041"/>
      <c r="G2" s="2041"/>
      <c r="H2" s="2041"/>
      <c r="I2" s="2041"/>
      <c r="J2" s="2041"/>
      <c r="K2" s="2041"/>
      <c r="L2" s="2042"/>
    </row>
    <row r="3" spans="2:16" ht="15.75" x14ac:dyDescent="0.25">
      <c r="B3" s="2043" t="s">
        <v>2414</v>
      </c>
      <c r="C3" s="2044"/>
      <c r="D3" s="2044"/>
      <c r="E3" s="2044"/>
      <c r="F3" s="2044"/>
      <c r="G3" s="2044"/>
      <c r="H3" s="2044"/>
      <c r="I3" s="2044"/>
      <c r="J3" s="2044"/>
      <c r="K3" s="2044"/>
      <c r="L3" s="2045"/>
    </row>
    <row r="4" spans="2:16" ht="16.5" thickBot="1" x14ac:dyDescent="0.3">
      <c r="B4" s="2046" t="s">
        <v>1059</v>
      </c>
      <c r="C4" s="2047"/>
      <c r="D4" s="2047"/>
      <c r="E4" s="2047"/>
      <c r="F4" s="2047"/>
      <c r="G4" s="2048"/>
      <c r="H4" s="2048"/>
      <c r="I4" s="2048"/>
      <c r="J4" s="2047"/>
      <c r="K4" s="2047"/>
      <c r="L4" s="2049"/>
    </row>
    <row r="5" spans="2:16" ht="4.5" customHeight="1" thickBot="1" x14ac:dyDescent="0.3">
      <c r="B5" s="190"/>
      <c r="C5" s="191"/>
      <c r="D5" s="191"/>
      <c r="E5" s="191"/>
      <c r="F5" s="191"/>
      <c r="G5" s="191"/>
      <c r="H5" s="191"/>
      <c r="I5" s="191"/>
      <c r="J5" s="191"/>
      <c r="K5" s="191"/>
      <c r="L5" s="192"/>
    </row>
    <row r="6" spans="2:16" ht="28.5" customHeight="1" thickBot="1" x14ac:dyDescent="0.3">
      <c r="B6" s="299" t="s">
        <v>1060</v>
      </c>
      <c r="C6" s="1394">
        <v>45078</v>
      </c>
      <c r="D6" s="1394">
        <v>45170</v>
      </c>
      <c r="E6" s="1394">
        <v>45261</v>
      </c>
      <c r="F6" s="1506">
        <v>45352</v>
      </c>
      <c r="G6" s="1506">
        <v>45383</v>
      </c>
      <c r="H6" s="1506">
        <v>45413</v>
      </c>
      <c r="I6" s="1506">
        <v>45444</v>
      </c>
      <c r="J6" s="194" t="s">
        <v>1009</v>
      </c>
      <c r="K6" s="194" t="s">
        <v>1010</v>
      </c>
      <c r="L6" s="195" t="s">
        <v>1011</v>
      </c>
    </row>
    <row r="7" spans="2:16" x14ac:dyDescent="0.25">
      <c r="B7" s="196" t="s">
        <v>931</v>
      </c>
      <c r="C7" s="1225">
        <v>26.269992700000003</v>
      </c>
      <c r="D7" s="197">
        <v>22.084971496000001</v>
      </c>
      <c r="E7" s="197">
        <v>22.616875316000005</v>
      </c>
      <c r="F7" s="197">
        <v>16.412684456000001</v>
      </c>
      <c r="G7" s="197">
        <v>16.488475793999999</v>
      </c>
      <c r="H7" s="197">
        <v>13.114384793999999</v>
      </c>
      <c r="I7" s="198">
        <v>13.184231942</v>
      </c>
      <c r="J7" s="1220">
        <f>(I7-H7)/H7</f>
        <v>5.3259950121302595E-3</v>
      </c>
      <c r="K7" s="614">
        <f>(I7-F7)/F7</f>
        <v>-0.19670472083070922</v>
      </c>
      <c r="L7" s="614">
        <f>(I7-C7)/C7</f>
        <v>-0.4981257858514746</v>
      </c>
      <c r="M7" s="1148"/>
      <c r="N7" s="1148"/>
      <c r="O7" s="1150"/>
      <c r="P7" s="199"/>
    </row>
    <row r="8" spans="2:16" x14ac:dyDescent="0.25">
      <c r="B8" s="200" t="s">
        <v>686</v>
      </c>
      <c r="C8" s="1223">
        <v>3.480628561963349E-2</v>
      </c>
      <c r="D8" s="201">
        <v>3.1087762787290373E-2</v>
      </c>
      <c r="E8" s="201">
        <v>3.3853578634395351E-2</v>
      </c>
      <c r="F8" s="201">
        <v>4.7485495597284128E-2</v>
      </c>
      <c r="G8" s="201">
        <v>5.1309249690001293E-2</v>
      </c>
      <c r="H8" s="201">
        <v>4.3246799764576814E-2</v>
      </c>
      <c r="I8" s="1224">
        <v>4.5801452749431738E-2</v>
      </c>
      <c r="J8" s="1220"/>
      <c r="K8" s="614"/>
      <c r="L8" s="614"/>
      <c r="M8" s="1148"/>
      <c r="N8" s="1148"/>
      <c r="O8" s="1150"/>
      <c r="P8" s="203"/>
    </row>
    <row r="9" spans="2:16" x14ac:dyDescent="0.25">
      <c r="B9" s="196" t="s">
        <v>932</v>
      </c>
      <c r="C9" s="1225">
        <v>17.798284680400002</v>
      </c>
      <c r="D9" s="197">
        <v>23.459729627600002</v>
      </c>
      <c r="E9" s="197">
        <v>21.929946129000001</v>
      </c>
      <c r="F9" s="197">
        <v>1.40795326</v>
      </c>
      <c r="G9" s="197">
        <v>1.4119526400000002</v>
      </c>
      <c r="H9" s="197">
        <v>1.4036005900000001</v>
      </c>
      <c r="I9" s="198">
        <v>0.68257000000000001</v>
      </c>
      <c r="J9" s="1220">
        <f>(I9-H9)/H9</f>
        <v>-0.51370068888329556</v>
      </c>
      <c r="K9" s="614">
        <f>(I9-F9)/F9</f>
        <v>-0.5152040771580727</v>
      </c>
      <c r="L9" s="614">
        <f>(I9-C9)/C9</f>
        <v>-0.96164967510876687</v>
      </c>
      <c r="M9" s="1148"/>
      <c r="N9" s="1148"/>
      <c r="O9" s="1150"/>
      <c r="P9" s="199"/>
    </row>
    <row r="10" spans="2:16" x14ac:dyDescent="0.25">
      <c r="B10" s="200" t="s">
        <v>686</v>
      </c>
      <c r="C10" s="1223">
        <v>2.3581741616759168E-2</v>
      </c>
      <c r="D10" s="201">
        <v>3.3022931899590109E-2</v>
      </c>
      <c r="E10" s="201">
        <v>3.2825363599230238E-2</v>
      </c>
      <c r="F10" s="201">
        <v>4.0735175594307322E-3</v>
      </c>
      <c r="G10" s="201">
        <v>4.3937493957191005E-3</v>
      </c>
      <c r="H10" s="201">
        <v>4.6285994058176093E-3</v>
      </c>
      <c r="I10" s="1224">
        <v>2.3712187210229848E-3</v>
      </c>
      <c r="J10" s="1220"/>
      <c r="K10" s="614"/>
      <c r="L10" s="614"/>
      <c r="M10" s="1148"/>
      <c r="N10" s="1148"/>
      <c r="O10" s="1150"/>
      <c r="P10" s="203"/>
    </row>
    <row r="11" spans="2:16" x14ac:dyDescent="0.25">
      <c r="B11" s="196" t="s">
        <v>1976</v>
      </c>
      <c r="C11" s="1225">
        <v>0</v>
      </c>
      <c r="D11" s="197">
        <v>4.4934680700000005</v>
      </c>
      <c r="E11" s="197">
        <v>12.807247502000001</v>
      </c>
      <c r="F11" s="197">
        <v>8.9341676480000007</v>
      </c>
      <c r="G11" s="197">
        <v>8.4039637360000015</v>
      </c>
      <c r="H11" s="197">
        <v>8.4436207100000011</v>
      </c>
      <c r="I11" s="198">
        <v>6.7001825799999999</v>
      </c>
      <c r="J11" s="1220">
        <f>(I11-H11)/H11</f>
        <v>-0.2064799201526428</v>
      </c>
      <c r="K11" s="614">
        <f t="shared" ref="K11" si="0">(I11-F11)/F11</f>
        <v>-0.25004960238238866</v>
      </c>
      <c r="L11" s="614" t="s">
        <v>966</v>
      </c>
      <c r="M11" s="1148"/>
      <c r="N11" s="1148"/>
      <c r="O11" s="1150"/>
      <c r="P11" s="203"/>
    </row>
    <row r="12" spans="2:16" x14ac:dyDescent="0.25">
      <c r="B12" s="1170" t="s">
        <v>686</v>
      </c>
      <c r="C12" s="1223">
        <v>0</v>
      </c>
      <c r="D12" s="201">
        <v>6.3252003507328182E-3</v>
      </c>
      <c r="E12" s="201">
        <v>1.9170250281761791E-2</v>
      </c>
      <c r="F12" s="201">
        <v>2.5848506358105927E-2</v>
      </c>
      <c r="G12" s="201">
        <v>2.6151663689438789E-2</v>
      </c>
      <c r="H12" s="201">
        <v>2.784420160528378E-2</v>
      </c>
      <c r="I12" s="1224">
        <v>2.3276145110344846E-2</v>
      </c>
      <c r="J12" s="1220"/>
      <c r="K12" s="614"/>
      <c r="L12" s="614"/>
      <c r="M12" s="1148"/>
      <c r="N12" s="1148"/>
      <c r="O12" s="1150"/>
      <c r="P12" s="203"/>
    </row>
    <row r="13" spans="2:16" x14ac:dyDescent="0.25">
      <c r="B13" s="204" t="s">
        <v>933</v>
      </c>
      <c r="C13" s="1225">
        <v>18.911812777200002</v>
      </c>
      <c r="D13" s="197">
        <v>19.274555857199999</v>
      </c>
      <c r="E13" s="197">
        <v>18.403853650000002</v>
      </c>
      <c r="F13" s="197">
        <v>3.2861458000000003</v>
      </c>
      <c r="G13" s="197">
        <v>3.3072746</v>
      </c>
      <c r="H13" s="197">
        <v>3.3293638000000003</v>
      </c>
      <c r="I13" s="198">
        <v>3.3510757</v>
      </c>
      <c r="J13" s="1220">
        <f>(I13-H13)/H13</f>
        <v>6.5213359981867022E-3</v>
      </c>
      <c r="K13" s="614">
        <f>(I13-F13)/F13</f>
        <v>1.9758678997139945E-2</v>
      </c>
      <c r="L13" s="614">
        <f>(I13-C13)/C13</f>
        <v>-0.82280515678327559</v>
      </c>
      <c r="M13" s="1148"/>
      <c r="N13" s="1148"/>
      <c r="O13" s="1150"/>
      <c r="P13" s="199"/>
    </row>
    <row r="14" spans="2:16" x14ac:dyDescent="0.25">
      <c r="B14" s="200" t="s">
        <v>686</v>
      </c>
      <c r="C14" s="1223">
        <v>2.5057104683103213E-2</v>
      </c>
      <c r="D14" s="201">
        <v>2.7131699962915441E-2</v>
      </c>
      <c r="E14" s="201">
        <v>2.7547408650010121E-2</v>
      </c>
      <c r="F14" s="201">
        <v>9.507540484085069E-3</v>
      </c>
      <c r="G14" s="201">
        <v>1.029165948174234E-2</v>
      </c>
      <c r="H14" s="201">
        <v>1.0979114298057296E-2</v>
      </c>
      <c r="I14" s="1224">
        <v>1.1641492353026361E-2</v>
      </c>
      <c r="J14" s="1220"/>
      <c r="K14" s="614"/>
      <c r="L14" s="614"/>
      <c r="M14" s="1148"/>
      <c r="N14" s="1148"/>
      <c r="O14" s="1150"/>
      <c r="P14" s="203"/>
    </row>
    <row r="15" spans="2:16" x14ac:dyDescent="0.25">
      <c r="B15" s="196" t="s">
        <v>1317</v>
      </c>
      <c r="C15" s="1225">
        <v>61.940515124599997</v>
      </c>
      <c r="D15" s="197">
        <v>56.024550663200003</v>
      </c>
      <c r="E15" s="197">
        <v>58.104618048399999</v>
      </c>
      <c r="F15" s="197">
        <v>8.2265279838000005</v>
      </c>
      <c r="G15" s="197">
        <v>0</v>
      </c>
      <c r="H15" s="197">
        <v>0</v>
      </c>
      <c r="I15" s="198">
        <v>0</v>
      </c>
      <c r="J15" s="1220" t="s">
        <v>966</v>
      </c>
      <c r="K15" s="614" t="s">
        <v>966</v>
      </c>
      <c r="L15" s="614" t="s">
        <v>966</v>
      </c>
      <c r="M15" s="1148"/>
      <c r="N15" s="1148"/>
      <c r="O15" s="1150"/>
      <c r="P15" s="199"/>
    </row>
    <row r="16" spans="2:16" x14ac:dyDescent="0.25">
      <c r="B16" s="200" t="s">
        <v>686</v>
      </c>
      <c r="C16" s="1223">
        <v>8.2067752567516139E-2</v>
      </c>
      <c r="D16" s="201">
        <v>7.8862584975377639E-2</v>
      </c>
      <c r="E16" s="201">
        <v>8.6972635637755577E-2</v>
      </c>
      <c r="F16" s="201">
        <v>2.3801149617109874E-2</v>
      </c>
      <c r="G16" s="201">
        <v>0</v>
      </c>
      <c r="H16" s="201">
        <v>0</v>
      </c>
      <c r="I16" s="1224">
        <v>0</v>
      </c>
      <c r="J16" s="1220"/>
      <c r="K16" s="614"/>
      <c r="L16" s="614"/>
      <c r="M16" s="1148"/>
      <c r="N16" s="1148"/>
      <c r="O16" s="1150"/>
      <c r="P16" s="203"/>
    </row>
    <row r="17" spans="2:20" x14ac:dyDescent="0.25">
      <c r="B17" s="196" t="s">
        <v>934</v>
      </c>
      <c r="C17" s="1225">
        <v>116.63461639620002</v>
      </c>
      <c r="D17" s="197">
        <v>100.49568126920001</v>
      </c>
      <c r="E17" s="197">
        <v>89.356010998800016</v>
      </c>
      <c r="F17" s="197">
        <v>35.018412265200006</v>
      </c>
      <c r="G17" s="197">
        <v>37.551130370599999</v>
      </c>
      <c r="H17" s="197">
        <v>35.856240597800003</v>
      </c>
      <c r="I17" s="198">
        <v>30.702150892000002</v>
      </c>
      <c r="J17" s="1220">
        <f>(I17-H17)/H17</f>
        <v>-0.14374317050171276</v>
      </c>
      <c r="K17" s="614">
        <f>(I17-F17)/F17</f>
        <v>-0.12325691240688667</v>
      </c>
      <c r="L17" s="614">
        <f>(I17-C17)/C17</f>
        <v>-0.73676639199715077</v>
      </c>
      <c r="M17" s="1148"/>
      <c r="N17" s="1148"/>
      <c r="O17" s="1150"/>
      <c r="P17" s="199"/>
    </row>
    <row r="18" spans="2:20" x14ac:dyDescent="0.25">
      <c r="B18" s="205" t="s">
        <v>686</v>
      </c>
      <c r="C18" s="1223">
        <v>0.15453440805191104</v>
      </c>
      <c r="D18" s="201">
        <v>0.14146207528544369</v>
      </c>
      <c r="E18" s="201">
        <v>0.13375060447292475</v>
      </c>
      <c r="F18" s="201">
        <v>0.10131594657174681</v>
      </c>
      <c r="G18" s="201">
        <v>0.11685254285469016</v>
      </c>
      <c r="H18" s="201">
        <v>0.11824173850328056</v>
      </c>
      <c r="I18" s="1224">
        <v>0.10665794712744911</v>
      </c>
      <c r="J18" s="1220"/>
      <c r="K18" s="614"/>
      <c r="L18" s="614"/>
      <c r="M18" s="1148"/>
      <c r="N18" s="1148"/>
      <c r="O18" s="1150"/>
      <c r="P18" s="203"/>
    </row>
    <row r="19" spans="2:20" x14ac:dyDescent="0.25">
      <c r="B19" s="196" t="s">
        <v>935</v>
      </c>
      <c r="C19" s="1225">
        <v>513.19330239800001</v>
      </c>
      <c r="D19" s="197">
        <v>484.57427454100002</v>
      </c>
      <c r="E19" s="197">
        <v>444.86075424700005</v>
      </c>
      <c r="F19" s="197">
        <v>272.34984955499999</v>
      </c>
      <c r="G19" s="197">
        <v>254.19204421100002</v>
      </c>
      <c r="H19" s="197">
        <v>241.09799760200002</v>
      </c>
      <c r="I19" s="198">
        <v>233.23598449900001</v>
      </c>
      <c r="J19" s="1220">
        <f>(I19-H19)/H19</f>
        <v>-3.2609201159681432E-2</v>
      </c>
      <c r="K19" s="614">
        <f>(I19-F19)/F19</f>
        <v>-0.14361625357939142</v>
      </c>
      <c r="L19" s="614">
        <f>(I19-C19)/C19</f>
        <v>-0.54552020961856396</v>
      </c>
      <c r="M19" s="1148"/>
      <c r="N19" s="1148"/>
      <c r="O19" s="1150"/>
      <c r="P19" s="199"/>
    </row>
    <row r="20" spans="2:20" ht="15.75" thickBot="1" x14ac:dyDescent="0.3">
      <c r="B20" s="200" t="s">
        <v>686</v>
      </c>
      <c r="C20" s="1683">
        <v>0.67995270746107694</v>
      </c>
      <c r="D20" s="201">
        <v>0.68210774473864999</v>
      </c>
      <c r="E20" s="201">
        <v>0.66588015872392214</v>
      </c>
      <c r="F20" s="201">
        <v>0.7879678438122375</v>
      </c>
      <c r="G20" s="201">
        <v>0.79100113488840829</v>
      </c>
      <c r="H20" s="201">
        <v>0.79505954642298382</v>
      </c>
      <c r="I20" s="1224">
        <v>0.81025174393872501</v>
      </c>
      <c r="J20" s="1221"/>
      <c r="K20" s="202"/>
      <c r="L20" s="202"/>
      <c r="M20" s="1148"/>
      <c r="N20" s="1148"/>
      <c r="O20" s="1150"/>
      <c r="P20" s="206"/>
    </row>
    <row r="21" spans="2:20" ht="15.75" thickBot="1" x14ac:dyDescent="0.3">
      <c r="B21" s="300" t="s">
        <v>1046</v>
      </c>
      <c r="C21" s="1684">
        <f>C7+C9+C11+C13+C15+C17+C19</f>
        <v>754.74852407640003</v>
      </c>
      <c r="D21" s="1505">
        <f t="shared" ref="D21:I21" si="1">D7+D9+D11+D13+D15+D17+D19</f>
        <v>710.40723152420003</v>
      </c>
      <c r="E21" s="1505">
        <f t="shared" si="1"/>
        <v>668.07930589120008</v>
      </c>
      <c r="F21" s="1505">
        <f t="shared" si="1"/>
        <v>345.63574096799999</v>
      </c>
      <c r="G21" s="1505">
        <f t="shared" si="1"/>
        <v>321.35484135160004</v>
      </c>
      <c r="H21" s="1505">
        <f t="shared" si="1"/>
        <v>303.24520809380004</v>
      </c>
      <c r="I21" s="1507">
        <f t="shared" si="1"/>
        <v>287.85619561300001</v>
      </c>
      <c r="J21" s="1222">
        <f>(I21-H21)/H21</f>
        <v>-5.0747751555697766E-2</v>
      </c>
      <c r="K21" s="666">
        <f>(I21-F21)/F21</f>
        <v>-0.16716889634498011</v>
      </c>
      <c r="L21" s="666">
        <f>(I21-C21)/C21</f>
        <v>-0.61860648092653769</v>
      </c>
      <c r="M21" s="1148"/>
      <c r="N21" s="1148"/>
      <c r="O21" s="1150"/>
    </row>
    <row r="22" spans="2:20" ht="15.75" thickBot="1" x14ac:dyDescent="0.3">
      <c r="B22" s="800" t="s">
        <v>889</v>
      </c>
      <c r="C22" s="1528">
        <f>C8+C10+C12+C14+C16+C18+C20</f>
        <v>1</v>
      </c>
      <c r="D22" s="1525">
        <f t="shared" ref="D22:H22" si="2">D8+D10+D12+D14+D16+D18+D20</f>
        <v>1</v>
      </c>
      <c r="E22" s="1525">
        <f t="shared" si="2"/>
        <v>1</v>
      </c>
      <c r="F22" s="1525">
        <f t="shared" si="2"/>
        <v>1</v>
      </c>
      <c r="G22" s="1525">
        <f t="shared" si="2"/>
        <v>1</v>
      </c>
      <c r="H22" s="1525">
        <f t="shared" si="2"/>
        <v>0.99999999999999989</v>
      </c>
      <c r="I22" s="1508">
        <f>I8+I10+I12+I14+I16+I18+I20</f>
        <v>1</v>
      </c>
      <c r="J22" s="207"/>
      <c r="K22" s="207"/>
      <c r="L22" s="207"/>
      <c r="N22" s="24"/>
      <c r="O22" s="25"/>
      <c r="P22" s="25"/>
      <c r="Q22" s="25"/>
      <c r="R22" s="25"/>
      <c r="S22" s="25"/>
      <c r="T22" s="25"/>
    </row>
    <row r="23" spans="2:20" x14ac:dyDescent="0.25">
      <c r="B23" s="24"/>
      <c r="N23" s="24"/>
      <c r="O23" s="25"/>
      <c r="P23" s="25"/>
      <c r="Q23" s="25"/>
      <c r="R23" s="25"/>
      <c r="S23" s="25"/>
      <c r="T23" s="25"/>
    </row>
    <row r="24" spans="2:20" x14ac:dyDescent="0.25">
      <c r="B24" s="24"/>
      <c r="I24" s="1149"/>
      <c r="N24" s="24"/>
      <c r="O24" s="25"/>
      <c r="P24" s="25"/>
      <c r="Q24" s="25"/>
      <c r="R24" s="25"/>
      <c r="S24" s="25"/>
      <c r="T24" s="25"/>
    </row>
    <row r="25" spans="2:20" x14ac:dyDescent="0.25">
      <c r="B25" s="1360"/>
      <c r="C25" s="633"/>
      <c r="N25" s="24"/>
      <c r="O25" s="25"/>
      <c r="P25" s="25"/>
      <c r="Q25" s="25"/>
      <c r="R25" s="25"/>
      <c r="S25" s="25"/>
      <c r="T25" s="25"/>
    </row>
    <row r="26" spans="2:20" x14ac:dyDescent="0.25">
      <c r="B26" s="1360"/>
      <c r="C26" s="633"/>
      <c r="L26" s="208"/>
      <c r="N26" s="24"/>
      <c r="O26" s="25"/>
      <c r="P26" s="25"/>
      <c r="Q26" s="25"/>
      <c r="R26" s="25"/>
      <c r="S26" s="25"/>
      <c r="T26" s="25"/>
    </row>
    <row r="27" spans="2:20" x14ac:dyDescent="0.25">
      <c r="B27" s="1360"/>
      <c r="C27" s="633"/>
      <c r="N27" s="24"/>
      <c r="O27" s="25"/>
      <c r="P27" s="25"/>
      <c r="Q27" s="25"/>
      <c r="R27" s="25"/>
      <c r="S27" s="25"/>
      <c r="T27" s="25"/>
    </row>
    <row r="28" spans="2:20" x14ac:dyDescent="0.25">
      <c r="B28" s="1360"/>
      <c r="C28" s="633"/>
      <c r="N28" s="24"/>
      <c r="O28" s="25"/>
      <c r="P28" s="25"/>
      <c r="Q28" s="25"/>
      <c r="R28" s="25"/>
      <c r="S28" s="25"/>
      <c r="T28" s="25"/>
    </row>
    <row r="29" spans="2:20" x14ac:dyDescent="0.25">
      <c r="B29" s="1360"/>
      <c r="C29" s="633"/>
      <c r="N29" s="24"/>
      <c r="O29" s="25"/>
      <c r="P29" s="25"/>
      <c r="Q29" s="25"/>
      <c r="R29" s="25"/>
      <c r="S29" s="25"/>
      <c r="T29" s="25"/>
    </row>
    <row r="30" spans="2:20" x14ac:dyDescent="0.25">
      <c r="B30" s="1360"/>
      <c r="C30" s="633"/>
      <c r="N30" s="24"/>
      <c r="O30" s="25"/>
      <c r="P30" s="25"/>
      <c r="Q30" s="25"/>
      <c r="R30" s="25"/>
      <c r="S30" s="25"/>
      <c r="T30" s="25"/>
    </row>
    <row r="31" spans="2:20" x14ac:dyDescent="0.25">
      <c r="B31" s="1360"/>
      <c r="C31" s="633"/>
      <c r="N31" s="24"/>
      <c r="O31" s="25"/>
      <c r="P31" s="25"/>
      <c r="Q31" s="25"/>
      <c r="R31" s="25"/>
      <c r="S31" s="25"/>
      <c r="T31" s="25"/>
    </row>
    <row r="32" spans="2:20" x14ac:dyDescent="0.25">
      <c r="B32" s="24"/>
      <c r="N32" s="24"/>
      <c r="O32" s="25"/>
      <c r="P32" s="25"/>
      <c r="Q32" s="25"/>
      <c r="R32" s="25"/>
      <c r="S32" s="25"/>
      <c r="T32" s="25"/>
    </row>
    <row r="33" spans="2:20" x14ac:dyDescent="0.25">
      <c r="B33" s="24"/>
      <c r="N33" s="24"/>
      <c r="O33" s="25"/>
      <c r="P33" s="25"/>
      <c r="Q33" s="25"/>
      <c r="R33" s="25"/>
      <c r="S33" s="25"/>
      <c r="T33" s="25"/>
    </row>
  </sheetData>
  <mergeCells count="3">
    <mergeCell ref="B2:L2"/>
    <mergeCell ref="B3:L3"/>
    <mergeCell ref="B4:L4"/>
  </mergeCells>
  <pageMargins left="0.7" right="0.7" top="0.75" bottom="0.75" header="0.3" footer="0.3"/>
  <pageSetup scale="7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29"/>
  <sheetViews>
    <sheetView zoomScale="84" zoomScaleNormal="84" workbookViewId="0">
      <selection activeCell="Q28" sqref="Q28"/>
    </sheetView>
  </sheetViews>
  <sheetFormatPr baseColWidth="10" defaultColWidth="11.42578125" defaultRowHeight="15" x14ac:dyDescent="0.25"/>
  <cols>
    <col min="1" max="16384" width="11.42578125" style="764"/>
  </cols>
  <sheetData>
    <row r="1" spans="1:51" x14ac:dyDescent="0.25">
      <c r="A1" s="2052" t="s">
        <v>1687</v>
      </c>
      <c r="B1" s="2053"/>
      <c r="C1" s="2053"/>
      <c r="D1" s="2053"/>
      <c r="E1" s="2053"/>
      <c r="F1" s="2053"/>
      <c r="G1" s="2053"/>
      <c r="H1" s="2053"/>
      <c r="I1" s="2053"/>
      <c r="J1" s="2053"/>
      <c r="K1" s="2053"/>
      <c r="L1" s="2053"/>
      <c r="M1" s="2053"/>
      <c r="N1" s="2053"/>
      <c r="O1" s="2053"/>
      <c r="P1" s="2053"/>
      <c r="Q1" s="2053"/>
      <c r="R1" s="2053"/>
      <c r="S1" s="2053"/>
      <c r="T1" s="2053"/>
      <c r="U1" s="2053"/>
      <c r="V1" s="2053"/>
      <c r="W1" s="2053"/>
      <c r="X1" s="2053"/>
      <c r="Y1" s="2053"/>
      <c r="Z1" s="2053"/>
      <c r="AA1" s="2053"/>
      <c r="AB1" s="2053"/>
      <c r="AC1" s="2053"/>
      <c r="AD1" s="2053"/>
      <c r="AE1" s="2053"/>
      <c r="AF1" s="2053"/>
      <c r="AG1" s="2053"/>
      <c r="AH1" s="2053"/>
      <c r="AI1" s="2053"/>
      <c r="AJ1" s="2053"/>
      <c r="AK1" s="2053"/>
      <c r="AL1" s="2053"/>
      <c r="AM1" s="2053"/>
      <c r="AN1" s="2053"/>
      <c r="AO1" s="2053"/>
      <c r="AP1" s="2053"/>
      <c r="AQ1" s="2053"/>
      <c r="AR1" s="2053"/>
      <c r="AS1" s="2053"/>
      <c r="AT1" s="2053"/>
      <c r="AU1" s="2053"/>
      <c r="AV1" s="2053"/>
      <c r="AW1" s="2053"/>
      <c r="AX1" s="2053"/>
      <c r="AY1" s="2053"/>
    </row>
    <row r="2" spans="1:51" x14ac:dyDescent="0.25">
      <c r="A2" s="2052" t="s">
        <v>2414</v>
      </c>
      <c r="B2" s="2053"/>
      <c r="C2" s="2053"/>
      <c r="D2" s="2053"/>
      <c r="E2" s="2053"/>
      <c r="F2" s="2053"/>
      <c r="G2" s="2053"/>
      <c r="H2" s="2053"/>
      <c r="I2" s="2053"/>
      <c r="J2" s="2053"/>
      <c r="K2" s="2053"/>
      <c r="L2" s="2053"/>
      <c r="M2" s="2053"/>
      <c r="N2" s="2053"/>
      <c r="O2" s="2053"/>
      <c r="P2" s="2053"/>
      <c r="Q2" s="2053"/>
      <c r="R2" s="2053"/>
      <c r="S2" s="2053"/>
      <c r="T2" s="2053"/>
      <c r="U2" s="2053"/>
      <c r="V2" s="2053"/>
      <c r="W2" s="2053"/>
      <c r="X2" s="2053"/>
      <c r="Y2" s="2053"/>
      <c r="Z2" s="2053"/>
      <c r="AA2" s="2053"/>
      <c r="AB2" s="2053"/>
      <c r="AC2" s="2053"/>
      <c r="AD2" s="2053"/>
      <c r="AE2" s="2053"/>
      <c r="AF2" s="2053"/>
      <c r="AG2" s="2053"/>
      <c r="AH2" s="2053"/>
      <c r="AI2" s="2053"/>
      <c r="AJ2" s="2053"/>
      <c r="AK2" s="2053"/>
      <c r="AL2" s="2053"/>
      <c r="AM2" s="2053"/>
      <c r="AN2" s="2053"/>
      <c r="AO2" s="2053"/>
      <c r="AP2" s="2053"/>
      <c r="AQ2" s="2053"/>
      <c r="AR2" s="2053"/>
      <c r="AS2" s="2053"/>
      <c r="AT2" s="2053"/>
      <c r="AU2" s="2053"/>
      <c r="AV2" s="2053"/>
      <c r="AW2" s="2053"/>
      <c r="AX2" s="2053"/>
      <c r="AY2" s="2053"/>
    </row>
    <row r="3" spans="1:51" x14ac:dyDescent="0.25">
      <c r="A3" s="2052" t="s">
        <v>965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  <c r="S3" s="2053"/>
      <c r="T3" s="2053"/>
      <c r="U3" s="2053"/>
      <c r="V3" s="2053"/>
      <c r="W3" s="2053"/>
      <c r="X3" s="2053"/>
      <c r="Y3" s="2053"/>
      <c r="Z3" s="2053"/>
      <c r="AA3" s="2053"/>
      <c r="AB3" s="2053"/>
      <c r="AC3" s="2053"/>
      <c r="AD3" s="2053"/>
      <c r="AE3" s="2053"/>
      <c r="AF3" s="2053"/>
      <c r="AG3" s="2053"/>
      <c r="AH3" s="2053"/>
      <c r="AI3" s="2053"/>
      <c r="AJ3" s="2053"/>
      <c r="AK3" s="2053"/>
      <c r="AL3" s="2053"/>
      <c r="AM3" s="2053"/>
      <c r="AN3" s="2053"/>
      <c r="AO3" s="2053"/>
      <c r="AP3" s="2053"/>
      <c r="AQ3" s="2053"/>
      <c r="AR3" s="2053"/>
      <c r="AS3" s="2053"/>
      <c r="AT3" s="2053"/>
      <c r="AU3" s="2053"/>
      <c r="AV3" s="2053"/>
      <c r="AW3" s="2053"/>
      <c r="AX3" s="2053"/>
      <c r="AY3" s="2053"/>
    </row>
    <row r="4" spans="1:51" ht="19.5" thickBot="1" x14ac:dyDescent="0.35">
      <c r="A4" s="765"/>
      <c r="B4" s="766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  <c r="V4" s="765"/>
      <c r="W4" s="765"/>
      <c r="X4" s="765"/>
      <c r="Y4" s="765"/>
      <c r="Z4" s="765"/>
      <c r="AA4" s="765"/>
      <c r="AB4" s="765"/>
      <c r="AC4" s="765"/>
      <c r="AD4" s="765"/>
      <c r="AE4" s="765"/>
      <c r="AF4" s="765"/>
      <c r="AG4" s="765"/>
      <c r="AH4" s="765"/>
      <c r="AI4" s="765"/>
      <c r="AJ4" s="765"/>
      <c r="AK4" s="765"/>
      <c r="AL4" s="765"/>
      <c r="AM4" s="765"/>
      <c r="AN4" s="765"/>
      <c r="AO4" s="765"/>
      <c r="AP4" s="765"/>
      <c r="AQ4" s="765"/>
      <c r="AR4" s="765"/>
      <c r="AS4" s="765"/>
      <c r="AT4" s="765"/>
      <c r="AU4" s="765"/>
      <c r="AV4" s="765"/>
      <c r="AW4" s="765"/>
      <c r="AX4" s="765"/>
      <c r="AY4" s="765"/>
    </row>
    <row r="5" spans="1:51" ht="27" customHeight="1" thickBot="1" x14ac:dyDescent="0.3">
      <c r="A5" s="767" t="s">
        <v>833</v>
      </c>
      <c r="B5" s="768"/>
      <c r="C5" s="2054" t="s">
        <v>1688</v>
      </c>
      <c r="D5" s="2055"/>
      <c r="E5" s="2055"/>
      <c r="F5" s="2055"/>
      <c r="G5" s="2055"/>
      <c r="H5" s="2056"/>
      <c r="I5" s="2054" t="s">
        <v>1689</v>
      </c>
      <c r="J5" s="2055"/>
      <c r="K5" s="2055"/>
      <c r="L5" s="2055"/>
      <c r="M5" s="2055"/>
      <c r="N5" s="2055"/>
      <c r="O5" s="2056"/>
      <c r="P5" s="2054" t="s">
        <v>1690</v>
      </c>
      <c r="Q5" s="2055"/>
      <c r="R5" s="2055"/>
      <c r="S5" s="2055"/>
      <c r="T5" s="2055"/>
      <c r="U5" s="2055"/>
      <c r="V5" s="2055"/>
      <c r="W5" s="2055"/>
      <c r="X5" s="2055"/>
      <c r="Y5" s="2056"/>
      <c r="Z5" s="2054" t="s">
        <v>1691</v>
      </c>
      <c r="AA5" s="2055"/>
      <c r="AB5" s="2055"/>
      <c r="AC5" s="2055"/>
      <c r="AD5" s="2055"/>
      <c r="AE5" s="2055"/>
      <c r="AF5" s="2055"/>
      <c r="AG5" s="2055"/>
      <c r="AH5" s="2056"/>
      <c r="AI5" s="2054" t="s">
        <v>1692</v>
      </c>
      <c r="AJ5" s="2055"/>
      <c r="AK5" s="2055"/>
      <c r="AL5" s="2055"/>
      <c r="AM5" s="2055"/>
      <c r="AN5" s="2056"/>
      <c r="AO5" s="2054" t="s">
        <v>1693</v>
      </c>
      <c r="AP5" s="2056"/>
      <c r="AQ5" s="2057" t="s">
        <v>1694</v>
      </c>
      <c r="AR5" s="2058"/>
      <c r="AS5" s="2058"/>
      <c r="AT5" s="2058"/>
      <c r="AU5" s="2058"/>
      <c r="AV5" s="2059"/>
      <c r="AW5" s="2060" t="s">
        <v>2447</v>
      </c>
      <c r="AX5" s="2061"/>
      <c r="AY5" s="2062" t="s">
        <v>1</v>
      </c>
    </row>
    <row r="6" spans="1:51" ht="18.75" thickBot="1" x14ac:dyDescent="0.3">
      <c r="A6" s="1260" t="s">
        <v>874</v>
      </c>
      <c r="B6" s="1261"/>
      <c r="C6" s="1262" t="s">
        <v>1695</v>
      </c>
      <c r="D6" s="1260" t="s">
        <v>1696</v>
      </c>
      <c r="E6" s="1260" t="s">
        <v>1697</v>
      </c>
      <c r="F6" s="1260" t="s">
        <v>1698</v>
      </c>
      <c r="G6" s="1260" t="s">
        <v>1699</v>
      </c>
      <c r="H6" s="1263" t="s">
        <v>1700</v>
      </c>
      <c r="I6" s="1262" t="s">
        <v>1701</v>
      </c>
      <c r="J6" s="1260" t="s">
        <v>1702</v>
      </c>
      <c r="K6" s="1260" t="s">
        <v>1703</v>
      </c>
      <c r="L6" s="1260" t="s">
        <v>1704</v>
      </c>
      <c r="M6" s="1260" t="s">
        <v>1705</v>
      </c>
      <c r="N6" s="1260" t="s">
        <v>1706</v>
      </c>
      <c r="O6" s="1263" t="s">
        <v>1707</v>
      </c>
      <c r="P6" s="1262" t="s">
        <v>1708</v>
      </c>
      <c r="Q6" s="1260" t="s">
        <v>1709</v>
      </c>
      <c r="R6" s="1260" t="s">
        <v>1710</v>
      </c>
      <c r="S6" s="1260" t="s">
        <v>1711</v>
      </c>
      <c r="T6" s="1260" t="s">
        <v>1712</v>
      </c>
      <c r="U6" s="1260" t="s">
        <v>1713</v>
      </c>
      <c r="V6" s="1260" t="s">
        <v>1714</v>
      </c>
      <c r="W6" s="1260" t="s">
        <v>1715</v>
      </c>
      <c r="X6" s="1260" t="s">
        <v>1716</v>
      </c>
      <c r="Y6" s="1263" t="s">
        <v>1717</v>
      </c>
      <c r="Z6" s="1260" t="s">
        <v>1718</v>
      </c>
      <c r="AA6" s="1260" t="s">
        <v>1719</v>
      </c>
      <c r="AB6" s="1260" t="s">
        <v>1720</v>
      </c>
      <c r="AC6" s="1260" t="s">
        <v>1721</v>
      </c>
      <c r="AD6" s="1260" t="s">
        <v>1722</v>
      </c>
      <c r="AE6" s="1260" t="s">
        <v>1723</v>
      </c>
      <c r="AF6" s="1260" t="s">
        <v>1724</v>
      </c>
      <c r="AG6" s="1260" t="s">
        <v>1725</v>
      </c>
      <c r="AH6" s="1260" t="s">
        <v>1726</v>
      </c>
      <c r="AI6" s="1262" t="s">
        <v>1727</v>
      </c>
      <c r="AJ6" s="1260" t="s">
        <v>1728</v>
      </c>
      <c r="AK6" s="1260" t="s">
        <v>1729</v>
      </c>
      <c r="AL6" s="1260" t="s">
        <v>1730</v>
      </c>
      <c r="AM6" s="1260" t="s">
        <v>1731</v>
      </c>
      <c r="AN6" s="1263" t="s">
        <v>1732</v>
      </c>
      <c r="AO6" s="1262" t="s">
        <v>1733</v>
      </c>
      <c r="AP6" s="1260" t="s">
        <v>1734</v>
      </c>
      <c r="AQ6" s="1258" t="s">
        <v>1735</v>
      </c>
      <c r="AR6" s="767" t="s">
        <v>1736</v>
      </c>
      <c r="AS6" s="767" t="s">
        <v>1737</v>
      </c>
      <c r="AT6" s="767" t="s">
        <v>1738</v>
      </c>
      <c r="AU6" s="767" t="s">
        <v>1739</v>
      </c>
      <c r="AV6" s="1259" t="s">
        <v>1740</v>
      </c>
      <c r="AW6" s="1260" t="s">
        <v>1741</v>
      </c>
      <c r="AX6" s="1264" t="s">
        <v>1742</v>
      </c>
      <c r="AY6" s="2063"/>
    </row>
    <row r="7" spans="1:51" ht="15.75" thickBot="1" x14ac:dyDescent="0.3">
      <c r="A7" s="1265" t="s">
        <v>1743</v>
      </c>
      <c r="B7" s="1266"/>
      <c r="C7" s="1267">
        <f>SUM(C8:C20)</f>
        <v>0</v>
      </c>
      <c r="D7" s="1268">
        <f>SUM(D8:D20)</f>
        <v>1.8372763444</v>
      </c>
      <c r="E7" s="1268">
        <f t="shared" ref="E7:AN7" si="0">SUM(E8:E20)</f>
        <v>0</v>
      </c>
      <c r="F7" s="1268">
        <f t="shared" si="0"/>
        <v>0</v>
      </c>
      <c r="G7" s="1268">
        <f t="shared" si="0"/>
        <v>0</v>
      </c>
      <c r="H7" s="1269">
        <f t="shared" si="0"/>
        <v>0</v>
      </c>
      <c r="I7" s="1267">
        <f t="shared" si="0"/>
        <v>0</v>
      </c>
      <c r="J7" s="1268">
        <f t="shared" si="0"/>
        <v>0</v>
      </c>
      <c r="K7" s="1268">
        <f t="shared" si="0"/>
        <v>0</v>
      </c>
      <c r="L7" s="1268">
        <f t="shared" si="0"/>
        <v>0</v>
      </c>
      <c r="M7" s="1268">
        <f t="shared" si="0"/>
        <v>0</v>
      </c>
      <c r="N7" s="1268">
        <f t="shared" si="0"/>
        <v>0</v>
      </c>
      <c r="O7" s="1269">
        <f t="shared" si="0"/>
        <v>0</v>
      </c>
      <c r="P7" s="1267">
        <f t="shared" si="0"/>
        <v>0</v>
      </c>
      <c r="Q7" s="1268">
        <f t="shared" si="0"/>
        <v>0</v>
      </c>
      <c r="R7" s="1268">
        <f t="shared" si="0"/>
        <v>0</v>
      </c>
      <c r="S7" s="1268">
        <f t="shared" si="0"/>
        <v>0</v>
      </c>
      <c r="T7" s="1268">
        <f t="shared" si="0"/>
        <v>0</v>
      </c>
      <c r="U7" s="1268">
        <f t="shared" si="0"/>
        <v>0</v>
      </c>
      <c r="V7" s="1268">
        <f t="shared" si="0"/>
        <v>0</v>
      </c>
      <c r="W7" s="1268">
        <f t="shared" si="0"/>
        <v>0</v>
      </c>
      <c r="X7" s="1268">
        <f t="shared" si="0"/>
        <v>0</v>
      </c>
      <c r="Y7" s="1269">
        <f t="shared" si="0"/>
        <v>0</v>
      </c>
      <c r="Z7" s="1267">
        <f t="shared" si="0"/>
        <v>0</v>
      </c>
      <c r="AA7" s="1268">
        <f t="shared" si="0"/>
        <v>0</v>
      </c>
      <c r="AB7" s="1268">
        <f t="shared" si="0"/>
        <v>0</v>
      </c>
      <c r="AC7" s="1268">
        <f t="shared" si="0"/>
        <v>0</v>
      </c>
      <c r="AD7" s="1268">
        <f t="shared" si="0"/>
        <v>0</v>
      </c>
      <c r="AE7" s="1268">
        <f t="shared" si="0"/>
        <v>0</v>
      </c>
      <c r="AF7" s="1268">
        <f t="shared" si="0"/>
        <v>1.8280101308000001</v>
      </c>
      <c r="AG7" s="1268">
        <f t="shared" si="0"/>
        <v>0</v>
      </c>
      <c r="AH7" s="1269">
        <f t="shared" si="0"/>
        <v>0</v>
      </c>
      <c r="AI7" s="1267">
        <f t="shared" si="0"/>
        <v>43.212209542600007</v>
      </c>
      <c r="AJ7" s="1268">
        <f t="shared" si="0"/>
        <v>11.243490059200001</v>
      </c>
      <c r="AK7" s="1268">
        <f t="shared" si="0"/>
        <v>0</v>
      </c>
      <c r="AL7" s="1268">
        <f t="shared" si="0"/>
        <v>0</v>
      </c>
      <c r="AM7" s="1268">
        <f t="shared" si="0"/>
        <v>0</v>
      </c>
      <c r="AN7" s="1269">
        <f t="shared" si="0"/>
        <v>15.109449507600003</v>
      </c>
      <c r="AO7" s="1267"/>
      <c r="AP7" s="1269">
        <f t="shared" ref="AP7:AX7" si="1">SUM(AP8:AP20)</f>
        <v>0</v>
      </c>
      <c r="AQ7" s="784">
        <f t="shared" si="1"/>
        <v>0</v>
      </c>
      <c r="AR7" s="785">
        <f t="shared" si="1"/>
        <v>0</v>
      </c>
      <c r="AS7" s="785">
        <f t="shared" si="1"/>
        <v>0</v>
      </c>
      <c r="AT7" s="785">
        <f t="shared" si="1"/>
        <v>0</v>
      </c>
      <c r="AU7" s="785">
        <f t="shared" si="1"/>
        <v>0.37748741520000001</v>
      </c>
      <c r="AV7" s="786">
        <f t="shared" si="1"/>
        <v>0</v>
      </c>
      <c r="AW7" s="1267">
        <f t="shared" si="1"/>
        <v>0</v>
      </c>
      <c r="AX7" s="1269">
        <f t="shared" si="1"/>
        <v>1.0428003306</v>
      </c>
      <c r="AY7" s="1269">
        <f>SUM(C7:AX7)</f>
        <v>74.650723330399998</v>
      </c>
    </row>
    <row r="8" spans="1:51" x14ac:dyDescent="0.25">
      <c r="A8" s="783"/>
      <c r="B8" s="783" t="s">
        <v>734</v>
      </c>
      <c r="C8" s="1407">
        <v>0</v>
      </c>
      <c r="D8" s="1408">
        <v>0</v>
      </c>
      <c r="E8" s="1408">
        <v>0</v>
      </c>
      <c r="F8" s="1408">
        <v>0</v>
      </c>
      <c r="G8" s="1408">
        <v>0</v>
      </c>
      <c r="H8" s="1409">
        <v>0</v>
      </c>
      <c r="I8" s="1407">
        <v>0</v>
      </c>
      <c r="J8" s="1408">
        <v>0</v>
      </c>
      <c r="K8" s="1408">
        <v>0</v>
      </c>
      <c r="L8" s="1408">
        <v>0</v>
      </c>
      <c r="M8" s="1408">
        <v>0</v>
      </c>
      <c r="N8" s="1408">
        <v>0</v>
      </c>
      <c r="O8" s="1409">
        <v>0</v>
      </c>
      <c r="P8" s="1407">
        <v>0</v>
      </c>
      <c r="Q8" s="1408">
        <v>0</v>
      </c>
      <c r="R8" s="1408">
        <v>0</v>
      </c>
      <c r="S8" s="1408">
        <v>0</v>
      </c>
      <c r="T8" s="1408">
        <v>0</v>
      </c>
      <c r="U8" s="1408">
        <v>0</v>
      </c>
      <c r="V8" s="1408">
        <v>0</v>
      </c>
      <c r="W8" s="1408">
        <v>0</v>
      </c>
      <c r="X8" s="1408">
        <v>0</v>
      </c>
      <c r="Y8" s="1409">
        <v>0</v>
      </c>
      <c r="Z8" s="1407">
        <v>0</v>
      </c>
      <c r="AA8" s="1408">
        <v>0</v>
      </c>
      <c r="AB8" s="1408">
        <v>0</v>
      </c>
      <c r="AC8" s="1408">
        <v>0</v>
      </c>
      <c r="AD8" s="1408">
        <v>0</v>
      </c>
      <c r="AE8" s="1408">
        <v>0</v>
      </c>
      <c r="AF8" s="1408">
        <v>0</v>
      </c>
      <c r="AG8" s="1408">
        <v>0</v>
      </c>
      <c r="AH8" s="1409">
        <v>0</v>
      </c>
      <c r="AI8" s="1407">
        <v>18.018689002999999</v>
      </c>
      <c r="AJ8" s="1408">
        <v>6.9898425814000005</v>
      </c>
      <c r="AK8" s="1408">
        <v>0</v>
      </c>
      <c r="AL8" s="1408">
        <v>0</v>
      </c>
      <c r="AM8" s="1408">
        <v>0</v>
      </c>
      <c r="AN8" s="1409">
        <v>0</v>
      </c>
      <c r="AO8" s="1407">
        <v>0</v>
      </c>
      <c r="AP8" s="1409">
        <v>0</v>
      </c>
      <c r="AQ8" s="1407">
        <v>0</v>
      </c>
      <c r="AR8" s="1408">
        <v>0</v>
      </c>
      <c r="AS8" s="1408">
        <v>0</v>
      </c>
      <c r="AT8" s="1408">
        <v>0</v>
      </c>
      <c r="AU8" s="1408">
        <v>0</v>
      </c>
      <c r="AV8" s="1409">
        <v>0</v>
      </c>
      <c r="AW8" s="1407">
        <v>0</v>
      </c>
      <c r="AX8" s="1409">
        <v>0</v>
      </c>
      <c r="AY8" s="1409">
        <f t="shared" ref="AY8:AY71" si="2">SUM(C8:AX8)</f>
        <v>25.0085315844</v>
      </c>
    </row>
    <row r="9" spans="1:51" x14ac:dyDescent="0.25">
      <c r="A9" s="783"/>
      <c r="B9" s="783" t="s">
        <v>725</v>
      </c>
      <c r="C9" s="1407">
        <v>0</v>
      </c>
      <c r="D9" s="1408">
        <v>0</v>
      </c>
      <c r="E9" s="1408">
        <v>0</v>
      </c>
      <c r="F9" s="1408">
        <v>0</v>
      </c>
      <c r="G9" s="1408">
        <v>0</v>
      </c>
      <c r="H9" s="1409">
        <v>0</v>
      </c>
      <c r="I9" s="1407">
        <v>0</v>
      </c>
      <c r="J9" s="1408">
        <v>0</v>
      </c>
      <c r="K9" s="1408">
        <v>0</v>
      </c>
      <c r="L9" s="1408">
        <v>0</v>
      </c>
      <c r="M9" s="1408">
        <v>0</v>
      </c>
      <c r="N9" s="1408">
        <v>0</v>
      </c>
      <c r="O9" s="1409">
        <v>0</v>
      </c>
      <c r="P9" s="1407">
        <v>0</v>
      </c>
      <c r="Q9" s="1408">
        <v>0</v>
      </c>
      <c r="R9" s="1408">
        <v>0</v>
      </c>
      <c r="S9" s="1408">
        <v>0</v>
      </c>
      <c r="T9" s="1408">
        <v>0</v>
      </c>
      <c r="U9" s="1408">
        <v>0</v>
      </c>
      <c r="V9" s="1408">
        <v>0</v>
      </c>
      <c r="W9" s="1408">
        <v>0</v>
      </c>
      <c r="X9" s="1408">
        <v>0</v>
      </c>
      <c r="Y9" s="1409">
        <v>0</v>
      </c>
      <c r="Z9" s="1407">
        <v>0</v>
      </c>
      <c r="AA9" s="1408">
        <v>0</v>
      </c>
      <c r="AB9" s="1408">
        <v>0</v>
      </c>
      <c r="AC9" s="1408">
        <v>0</v>
      </c>
      <c r="AD9" s="1408">
        <v>0</v>
      </c>
      <c r="AE9" s="1408">
        <v>0</v>
      </c>
      <c r="AF9" s="1408">
        <v>7.4037030200000006E-2</v>
      </c>
      <c r="AG9" s="1408">
        <v>0</v>
      </c>
      <c r="AH9" s="1409">
        <v>0</v>
      </c>
      <c r="AI9" s="1407">
        <v>17.738400996400003</v>
      </c>
      <c r="AJ9" s="1408">
        <v>4.2536474778000004</v>
      </c>
      <c r="AK9" s="1408">
        <v>0</v>
      </c>
      <c r="AL9" s="1408">
        <v>0</v>
      </c>
      <c r="AM9" s="1408">
        <v>0</v>
      </c>
      <c r="AN9" s="1409">
        <v>15.109449507600003</v>
      </c>
      <c r="AO9" s="1407">
        <v>0</v>
      </c>
      <c r="AP9" s="1409">
        <v>0</v>
      </c>
      <c r="AQ9" s="1407">
        <v>0</v>
      </c>
      <c r="AR9" s="1408">
        <v>0</v>
      </c>
      <c r="AS9" s="1408">
        <v>0</v>
      </c>
      <c r="AT9" s="1408">
        <v>0</v>
      </c>
      <c r="AU9" s="1408">
        <v>0</v>
      </c>
      <c r="AV9" s="1409">
        <v>0</v>
      </c>
      <c r="AW9" s="1407">
        <v>0</v>
      </c>
      <c r="AX9" s="1409">
        <v>0</v>
      </c>
      <c r="AY9" s="1409">
        <f t="shared" si="2"/>
        <v>37.175535012000005</v>
      </c>
    </row>
    <row r="10" spans="1:51" x14ac:dyDescent="0.25">
      <c r="A10" s="783"/>
      <c r="B10" s="783" t="s">
        <v>735</v>
      </c>
      <c r="C10" s="1407">
        <v>0</v>
      </c>
      <c r="D10" s="1408">
        <v>2.0073046000000001E-2</v>
      </c>
      <c r="E10" s="1408">
        <v>0</v>
      </c>
      <c r="F10" s="1408">
        <v>0</v>
      </c>
      <c r="G10" s="1408">
        <v>0</v>
      </c>
      <c r="H10" s="1409">
        <v>0</v>
      </c>
      <c r="I10" s="1407">
        <v>0</v>
      </c>
      <c r="J10" s="1408">
        <v>0</v>
      </c>
      <c r="K10" s="1408">
        <v>0</v>
      </c>
      <c r="L10" s="1408">
        <v>0</v>
      </c>
      <c r="M10" s="1408">
        <v>0</v>
      </c>
      <c r="N10" s="1408">
        <v>0</v>
      </c>
      <c r="O10" s="1409">
        <v>0</v>
      </c>
      <c r="P10" s="1407">
        <v>0</v>
      </c>
      <c r="Q10" s="1408">
        <v>0</v>
      </c>
      <c r="R10" s="1408">
        <v>0</v>
      </c>
      <c r="S10" s="1408">
        <v>0</v>
      </c>
      <c r="T10" s="1408">
        <v>0</v>
      </c>
      <c r="U10" s="1408">
        <v>0</v>
      </c>
      <c r="V10" s="1408">
        <v>0</v>
      </c>
      <c r="W10" s="1408">
        <v>0</v>
      </c>
      <c r="X10" s="1408">
        <v>0</v>
      </c>
      <c r="Y10" s="1409">
        <v>0</v>
      </c>
      <c r="Z10" s="1407">
        <v>0</v>
      </c>
      <c r="AA10" s="1408">
        <v>0</v>
      </c>
      <c r="AB10" s="1408">
        <v>0</v>
      </c>
      <c r="AC10" s="1408">
        <v>0</v>
      </c>
      <c r="AD10" s="1408">
        <v>0</v>
      </c>
      <c r="AE10" s="1408">
        <v>0</v>
      </c>
      <c r="AF10" s="1408">
        <v>0</v>
      </c>
      <c r="AG10" s="1408">
        <v>0</v>
      </c>
      <c r="AH10" s="1409">
        <v>0</v>
      </c>
      <c r="AI10" s="1407">
        <v>0</v>
      </c>
      <c r="AJ10" s="1408">
        <v>0</v>
      </c>
      <c r="AK10" s="1408">
        <v>0</v>
      </c>
      <c r="AL10" s="1408">
        <v>0</v>
      </c>
      <c r="AM10" s="1408">
        <v>0</v>
      </c>
      <c r="AN10" s="1409">
        <v>0</v>
      </c>
      <c r="AO10" s="1407">
        <v>0</v>
      </c>
      <c r="AP10" s="1409">
        <v>0</v>
      </c>
      <c r="AQ10" s="1407">
        <v>0</v>
      </c>
      <c r="AR10" s="1408">
        <v>0</v>
      </c>
      <c r="AS10" s="1408">
        <v>0</v>
      </c>
      <c r="AT10" s="1408">
        <v>0</v>
      </c>
      <c r="AU10" s="1408">
        <v>0</v>
      </c>
      <c r="AV10" s="1409">
        <v>0</v>
      </c>
      <c r="AW10" s="1407">
        <v>0</v>
      </c>
      <c r="AX10" s="1409">
        <v>1.0428003306</v>
      </c>
      <c r="AY10" s="1409">
        <f t="shared" si="2"/>
        <v>1.0628733766</v>
      </c>
    </row>
    <row r="11" spans="1:51" x14ac:dyDescent="0.25">
      <c r="A11" s="783"/>
      <c r="B11" s="783" t="s">
        <v>745</v>
      </c>
      <c r="C11" s="1407">
        <v>0</v>
      </c>
      <c r="D11" s="1408">
        <v>0</v>
      </c>
      <c r="E11" s="1408">
        <v>0</v>
      </c>
      <c r="F11" s="1408">
        <v>0</v>
      </c>
      <c r="G11" s="1408">
        <v>0</v>
      </c>
      <c r="H11" s="1409">
        <v>0</v>
      </c>
      <c r="I11" s="1407">
        <v>0</v>
      </c>
      <c r="J11" s="1408">
        <v>0</v>
      </c>
      <c r="K11" s="1408">
        <v>0</v>
      </c>
      <c r="L11" s="1408">
        <v>0</v>
      </c>
      <c r="M11" s="1408">
        <v>0</v>
      </c>
      <c r="N11" s="1408">
        <v>0</v>
      </c>
      <c r="O11" s="1409">
        <v>0</v>
      </c>
      <c r="P11" s="1407">
        <v>0</v>
      </c>
      <c r="Q11" s="1408">
        <v>0</v>
      </c>
      <c r="R11" s="1408">
        <v>0</v>
      </c>
      <c r="S11" s="1408">
        <v>0</v>
      </c>
      <c r="T11" s="1408">
        <v>0</v>
      </c>
      <c r="U11" s="1408">
        <v>0</v>
      </c>
      <c r="V11" s="1408">
        <v>0</v>
      </c>
      <c r="W11" s="1408">
        <v>0</v>
      </c>
      <c r="X11" s="1408">
        <v>0</v>
      </c>
      <c r="Y11" s="1409">
        <v>0</v>
      </c>
      <c r="Z11" s="1407">
        <v>0</v>
      </c>
      <c r="AA11" s="1408">
        <v>0</v>
      </c>
      <c r="AB11" s="1408">
        <v>0</v>
      </c>
      <c r="AC11" s="1408">
        <v>0</v>
      </c>
      <c r="AD11" s="1408">
        <v>0</v>
      </c>
      <c r="AE11" s="1408">
        <v>0</v>
      </c>
      <c r="AF11" s="1408">
        <v>1.7539731006000001</v>
      </c>
      <c r="AG11" s="1408">
        <v>0</v>
      </c>
      <c r="AH11" s="1409">
        <v>0</v>
      </c>
      <c r="AI11" s="1407">
        <v>0</v>
      </c>
      <c r="AJ11" s="1408">
        <v>0</v>
      </c>
      <c r="AK11" s="1408">
        <v>0</v>
      </c>
      <c r="AL11" s="1408">
        <v>0</v>
      </c>
      <c r="AM11" s="1408">
        <v>0</v>
      </c>
      <c r="AN11" s="1409">
        <v>0</v>
      </c>
      <c r="AO11" s="1407">
        <v>0</v>
      </c>
      <c r="AP11" s="1409">
        <v>0</v>
      </c>
      <c r="AQ11" s="1407">
        <v>0</v>
      </c>
      <c r="AR11" s="1408">
        <v>0</v>
      </c>
      <c r="AS11" s="1408">
        <v>0</v>
      </c>
      <c r="AT11" s="1408">
        <v>0</v>
      </c>
      <c r="AU11" s="1408">
        <v>0</v>
      </c>
      <c r="AV11" s="1409">
        <v>0</v>
      </c>
      <c r="AW11" s="1407">
        <v>0</v>
      </c>
      <c r="AX11" s="1409">
        <v>0</v>
      </c>
      <c r="AY11" s="1409">
        <f t="shared" si="2"/>
        <v>1.7539731006000001</v>
      </c>
    </row>
    <row r="12" spans="1:51" x14ac:dyDescent="0.25">
      <c r="A12" s="783"/>
      <c r="B12" s="783" t="s">
        <v>616</v>
      </c>
      <c r="C12" s="1407">
        <v>0</v>
      </c>
      <c r="D12" s="1408">
        <v>0</v>
      </c>
      <c r="E12" s="1408">
        <v>0</v>
      </c>
      <c r="F12" s="1408">
        <v>0</v>
      </c>
      <c r="G12" s="1408">
        <v>0</v>
      </c>
      <c r="H12" s="1409">
        <v>0</v>
      </c>
      <c r="I12" s="1407">
        <v>0</v>
      </c>
      <c r="J12" s="1408">
        <v>0</v>
      </c>
      <c r="K12" s="1408">
        <v>0</v>
      </c>
      <c r="L12" s="1408">
        <v>0</v>
      </c>
      <c r="M12" s="1408">
        <v>0</v>
      </c>
      <c r="N12" s="1408">
        <v>0</v>
      </c>
      <c r="O12" s="1409">
        <v>0</v>
      </c>
      <c r="P12" s="1407">
        <v>0</v>
      </c>
      <c r="Q12" s="1408">
        <v>0</v>
      </c>
      <c r="R12" s="1408">
        <v>0</v>
      </c>
      <c r="S12" s="1408">
        <v>0</v>
      </c>
      <c r="T12" s="1408">
        <v>0</v>
      </c>
      <c r="U12" s="1408">
        <v>0</v>
      </c>
      <c r="V12" s="1408">
        <v>0</v>
      </c>
      <c r="W12" s="1408">
        <v>0</v>
      </c>
      <c r="X12" s="1408">
        <v>0</v>
      </c>
      <c r="Y12" s="1409">
        <v>0</v>
      </c>
      <c r="Z12" s="1407">
        <v>0</v>
      </c>
      <c r="AA12" s="1408">
        <v>0</v>
      </c>
      <c r="AB12" s="1408">
        <v>0</v>
      </c>
      <c r="AC12" s="1408">
        <v>0</v>
      </c>
      <c r="AD12" s="1408">
        <v>0</v>
      </c>
      <c r="AE12" s="1408">
        <v>0</v>
      </c>
      <c r="AF12" s="1408">
        <v>0</v>
      </c>
      <c r="AG12" s="1408">
        <v>0</v>
      </c>
      <c r="AH12" s="1409">
        <v>0</v>
      </c>
      <c r="AI12" s="1407">
        <v>2.5370522534000002</v>
      </c>
      <c r="AJ12" s="1408">
        <v>0</v>
      </c>
      <c r="AK12" s="1408">
        <v>0</v>
      </c>
      <c r="AL12" s="1408">
        <v>0</v>
      </c>
      <c r="AM12" s="1408">
        <v>0</v>
      </c>
      <c r="AN12" s="1409">
        <v>0</v>
      </c>
      <c r="AO12" s="1407">
        <v>0</v>
      </c>
      <c r="AP12" s="1409">
        <v>0</v>
      </c>
      <c r="AQ12" s="1407">
        <v>0</v>
      </c>
      <c r="AR12" s="1408">
        <v>0</v>
      </c>
      <c r="AS12" s="1408">
        <v>0</v>
      </c>
      <c r="AT12" s="1408">
        <v>0</v>
      </c>
      <c r="AU12" s="1408">
        <v>0</v>
      </c>
      <c r="AV12" s="1409">
        <v>0</v>
      </c>
      <c r="AW12" s="1407">
        <v>0</v>
      </c>
      <c r="AX12" s="1409">
        <v>0</v>
      </c>
      <c r="AY12" s="1409">
        <f t="shared" si="2"/>
        <v>2.5370522534000002</v>
      </c>
    </row>
    <row r="13" spans="1:51" x14ac:dyDescent="0.25">
      <c r="A13" s="783"/>
      <c r="B13" s="783" t="s">
        <v>618</v>
      </c>
      <c r="C13" s="1407">
        <v>0</v>
      </c>
      <c r="D13" s="1408">
        <v>0</v>
      </c>
      <c r="E13" s="1408">
        <v>0</v>
      </c>
      <c r="F13" s="1408">
        <v>0</v>
      </c>
      <c r="G13" s="1408">
        <v>0</v>
      </c>
      <c r="H13" s="1409">
        <v>0</v>
      </c>
      <c r="I13" s="1407">
        <v>0</v>
      </c>
      <c r="J13" s="1408">
        <v>0</v>
      </c>
      <c r="K13" s="1408">
        <v>0</v>
      </c>
      <c r="L13" s="1408">
        <v>0</v>
      </c>
      <c r="M13" s="1408">
        <v>0</v>
      </c>
      <c r="N13" s="1408">
        <v>0</v>
      </c>
      <c r="O13" s="1409">
        <v>0</v>
      </c>
      <c r="P13" s="1407">
        <v>0</v>
      </c>
      <c r="Q13" s="1408">
        <v>0</v>
      </c>
      <c r="R13" s="1408">
        <v>0</v>
      </c>
      <c r="S13" s="1408">
        <v>0</v>
      </c>
      <c r="T13" s="1408">
        <v>0</v>
      </c>
      <c r="U13" s="1408">
        <v>0</v>
      </c>
      <c r="V13" s="1408">
        <v>0</v>
      </c>
      <c r="W13" s="1408">
        <v>0</v>
      </c>
      <c r="X13" s="1408">
        <v>0</v>
      </c>
      <c r="Y13" s="1409">
        <v>0</v>
      </c>
      <c r="Z13" s="1407">
        <v>0</v>
      </c>
      <c r="AA13" s="1408">
        <v>0</v>
      </c>
      <c r="AB13" s="1408">
        <v>0</v>
      </c>
      <c r="AC13" s="1408">
        <v>0</v>
      </c>
      <c r="AD13" s="1408">
        <v>0</v>
      </c>
      <c r="AE13" s="1408">
        <v>0</v>
      </c>
      <c r="AF13" s="1408">
        <v>0</v>
      </c>
      <c r="AG13" s="1408">
        <v>0</v>
      </c>
      <c r="AH13" s="1409">
        <v>0</v>
      </c>
      <c r="AI13" s="1407">
        <v>1.7212704516000001</v>
      </c>
      <c r="AJ13" s="1408">
        <v>0</v>
      </c>
      <c r="AK13" s="1408">
        <v>0</v>
      </c>
      <c r="AL13" s="1408">
        <v>0</v>
      </c>
      <c r="AM13" s="1408">
        <v>0</v>
      </c>
      <c r="AN13" s="1409">
        <v>0</v>
      </c>
      <c r="AO13" s="1407">
        <v>0</v>
      </c>
      <c r="AP13" s="1409">
        <v>0</v>
      </c>
      <c r="AQ13" s="1407">
        <v>0</v>
      </c>
      <c r="AR13" s="1408">
        <v>0</v>
      </c>
      <c r="AS13" s="1408">
        <v>0</v>
      </c>
      <c r="AT13" s="1408">
        <v>0</v>
      </c>
      <c r="AU13" s="1408">
        <v>0.37748741520000001</v>
      </c>
      <c r="AV13" s="1409">
        <v>0</v>
      </c>
      <c r="AW13" s="1407">
        <v>0</v>
      </c>
      <c r="AX13" s="1409">
        <v>0</v>
      </c>
      <c r="AY13" s="1409">
        <f t="shared" si="2"/>
        <v>2.0987578668000002</v>
      </c>
    </row>
    <row r="14" spans="1:51" x14ac:dyDescent="0.25">
      <c r="A14" s="783"/>
      <c r="B14" s="783" t="s">
        <v>648</v>
      </c>
      <c r="C14" s="1407">
        <v>0</v>
      </c>
      <c r="D14" s="1408">
        <v>0</v>
      </c>
      <c r="E14" s="1408">
        <v>0</v>
      </c>
      <c r="F14" s="1408">
        <v>0</v>
      </c>
      <c r="G14" s="1408">
        <v>0</v>
      </c>
      <c r="H14" s="1409">
        <v>0</v>
      </c>
      <c r="I14" s="1407">
        <v>0</v>
      </c>
      <c r="J14" s="1408">
        <v>0</v>
      </c>
      <c r="K14" s="1408">
        <v>0</v>
      </c>
      <c r="L14" s="1408">
        <v>0</v>
      </c>
      <c r="M14" s="1408">
        <v>0</v>
      </c>
      <c r="N14" s="1408">
        <v>0</v>
      </c>
      <c r="O14" s="1409">
        <v>0</v>
      </c>
      <c r="P14" s="1407">
        <v>0</v>
      </c>
      <c r="Q14" s="1408">
        <v>0</v>
      </c>
      <c r="R14" s="1408">
        <v>0</v>
      </c>
      <c r="S14" s="1408">
        <v>0</v>
      </c>
      <c r="T14" s="1408">
        <v>0</v>
      </c>
      <c r="U14" s="1408">
        <v>0</v>
      </c>
      <c r="V14" s="1408">
        <v>0</v>
      </c>
      <c r="W14" s="1408">
        <v>0</v>
      </c>
      <c r="X14" s="1408">
        <v>0</v>
      </c>
      <c r="Y14" s="1409">
        <v>0</v>
      </c>
      <c r="Z14" s="1407">
        <v>0</v>
      </c>
      <c r="AA14" s="1408">
        <v>0</v>
      </c>
      <c r="AB14" s="1408">
        <v>0</v>
      </c>
      <c r="AC14" s="1408">
        <v>0</v>
      </c>
      <c r="AD14" s="1408">
        <v>0</v>
      </c>
      <c r="AE14" s="1408">
        <v>0</v>
      </c>
      <c r="AF14" s="1408">
        <v>0</v>
      </c>
      <c r="AG14" s="1408">
        <v>0</v>
      </c>
      <c r="AH14" s="1409">
        <v>0</v>
      </c>
      <c r="AI14" s="1407">
        <v>1.8512789763999999</v>
      </c>
      <c r="AJ14" s="1408">
        <v>0</v>
      </c>
      <c r="AK14" s="1408">
        <v>0</v>
      </c>
      <c r="AL14" s="1408">
        <v>0</v>
      </c>
      <c r="AM14" s="1408">
        <v>0</v>
      </c>
      <c r="AN14" s="1409">
        <v>0</v>
      </c>
      <c r="AO14" s="1407">
        <v>0</v>
      </c>
      <c r="AP14" s="1409">
        <v>0</v>
      </c>
      <c r="AQ14" s="1407">
        <v>0</v>
      </c>
      <c r="AR14" s="1408">
        <v>0</v>
      </c>
      <c r="AS14" s="1408">
        <v>0</v>
      </c>
      <c r="AT14" s="1408">
        <v>0</v>
      </c>
      <c r="AU14" s="1408">
        <v>0</v>
      </c>
      <c r="AV14" s="1409">
        <v>0</v>
      </c>
      <c r="AW14" s="1407">
        <v>0</v>
      </c>
      <c r="AX14" s="1409">
        <v>0</v>
      </c>
      <c r="AY14" s="1409">
        <f t="shared" si="2"/>
        <v>1.8512789763999999</v>
      </c>
    </row>
    <row r="15" spans="1:51" x14ac:dyDescent="0.25">
      <c r="A15" s="783"/>
      <c r="B15" s="783" t="s">
        <v>651</v>
      </c>
      <c r="C15" s="1407">
        <v>0</v>
      </c>
      <c r="D15" s="1408">
        <v>0</v>
      </c>
      <c r="E15" s="1408">
        <v>0</v>
      </c>
      <c r="F15" s="1408">
        <v>0</v>
      </c>
      <c r="G15" s="1408">
        <v>0</v>
      </c>
      <c r="H15" s="1409">
        <v>0</v>
      </c>
      <c r="I15" s="1407">
        <v>0</v>
      </c>
      <c r="J15" s="1408">
        <v>0</v>
      </c>
      <c r="K15" s="1408">
        <v>0</v>
      </c>
      <c r="L15" s="1408">
        <v>0</v>
      </c>
      <c r="M15" s="1408">
        <v>0</v>
      </c>
      <c r="N15" s="1408">
        <v>0</v>
      </c>
      <c r="O15" s="1409">
        <v>0</v>
      </c>
      <c r="P15" s="1407">
        <v>0</v>
      </c>
      <c r="Q15" s="1408">
        <v>0</v>
      </c>
      <c r="R15" s="1408">
        <v>0</v>
      </c>
      <c r="S15" s="1408">
        <v>0</v>
      </c>
      <c r="T15" s="1408">
        <v>0</v>
      </c>
      <c r="U15" s="1408">
        <v>0</v>
      </c>
      <c r="V15" s="1408">
        <v>0</v>
      </c>
      <c r="W15" s="1408">
        <v>0</v>
      </c>
      <c r="X15" s="1408">
        <v>0</v>
      </c>
      <c r="Y15" s="1409">
        <v>0</v>
      </c>
      <c r="Z15" s="1407">
        <v>0</v>
      </c>
      <c r="AA15" s="1408">
        <v>0</v>
      </c>
      <c r="AB15" s="1408">
        <v>0</v>
      </c>
      <c r="AC15" s="1408">
        <v>0</v>
      </c>
      <c r="AD15" s="1408">
        <v>0</v>
      </c>
      <c r="AE15" s="1408">
        <v>0</v>
      </c>
      <c r="AF15" s="1408">
        <v>0</v>
      </c>
      <c r="AG15" s="1408">
        <v>0</v>
      </c>
      <c r="AH15" s="1409">
        <v>0</v>
      </c>
      <c r="AI15" s="1407">
        <v>0.32551289960000002</v>
      </c>
      <c r="AJ15" s="1408">
        <v>0</v>
      </c>
      <c r="AK15" s="1408">
        <v>0</v>
      </c>
      <c r="AL15" s="1408">
        <v>0</v>
      </c>
      <c r="AM15" s="1408">
        <v>0</v>
      </c>
      <c r="AN15" s="1409">
        <v>0</v>
      </c>
      <c r="AO15" s="1407">
        <v>0</v>
      </c>
      <c r="AP15" s="1409">
        <v>0</v>
      </c>
      <c r="AQ15" s="1407">
        <v>0</v>
      </c>
      <c r="AR15" s="1408">
        <v>0</v>
      </c>
      <c r="AS15" s="1408">
        <v>0</v>
      </c>
      <c r="AT15" s="1408">
        <v>0</v>
      </c>
      <c r="AU15" s="1408">
        <v>0</v>
      </c>
      <c r="AV15" s="1409">
        <v>0</v>
      </c>
      <c r="AW15" s="1407">
        <v>0</v>
      </c>
      <c r="AX15" s="1409">
        <v>0</v>
      </c>
      <c r="AY15" s="1409">
        <f t="shared" si="2"/>
        <v>0.32551289960000002</v>
      </c>
    </row>
    <row r="16" spans="1:51" x14ac:dyDescent="0.25">
      <c r="A16" s="783"/>
      <c r="B16" s="783" t="s">
        <v>638</v>
      </c>
      <c r="C16" s="1407">
        <v>0</v>
      </c>
      <c r="D16" s="1408">
        <v>1.5808393915999999</v>
      </c>
      <c r="E16" s="1408">
        <v>0</v>
      </c>
      <c r="F16" s="1408">
        <v>0</v>
      </c>
      <c r="G16" s="1408">
        <v>0</v>
      </c>
      <c r="H16" s="1409">
        <v>0</v>
      </c>
      <c r="I16" s="1407">
        <v>0</v>
      </c>
      <c r="J16" s="1408">
        <v>0</v>
      </c>
      <c r="K16" s="1408">
        <v>0</v>
      </c>
      <c r="L16" s="1408">
        <v>0</v>
      </c>
      <c r="M16" s="1408">
        <v>0</v>
      </c>
      <c r="N16" s="1408">
        <v>0</v>
      </c>
      <c r="O16" s="1409">
        <v>0</v>
      </c>
      <c r="P16" s="1407">
        <v>0</v>
      </c>
      <c r="Q16" s="1408">
        <v>0</v>
      </c>
      <c r="R16" s="1408">
        <v>0</v>
      </c>
      <c r="S16" s="1408">
        <v>0</v>
      </c>
      <c r="T16" s="1408">
        <v>0</v>
      </c>
      <c r="U16" s="1408">
        <v>0</v>
      </c>
      <c r="V16" s="1408">
        <v>0</v>
      </c>
      <c r="W16" s="1408">
        <v>0</v>
      </c>
      <c r="X16" s="1408">
        <v>0</v>
      </c>
      <c r="Y16" s="1409">
        <v>0</v>
      </c>
      <c r="Z16" s="1407">
        <v>0</v>
      </c>
      <c r="AA16" s="1408">
        <v>0</v>
      </c>
      <c r="AB16" s="1408">
        <v>0</v>
      </c>
      <c r="AC16" s="1408">
        <v>0</v>
      </c>
      <c r="AD16" s="1408">
        <v>0</v>
      </c>
      <c r="AE16" s="1408">
        <v>0</v>
      </c>
      <c r="AF16" s="1408">
        <v>0</v>
      </c>
      <c r="AG16" s="1408">
        <v>0</v>
      </c>
      <c r="AH16" s="1409">
        <v>0</v>
      </c>
      <c r="AI16" s="1407">
        <v>0.58210646620000006</v>
      </c>
      <c r="AJ16" s="1408">
        <v>0</v>
      </c>
      <c r="AK16" s="1408">
        <v>0</v>
      </c>
      <c r="AL16" s="1408">
        <v>0</v>
      </c>
      <c r="AM16" s="1408">
        <v>0</v>
      </c>
      <c r="AN16" s="1409">
        <v>0</v>
      </c>
      <c r="AO16" s="1407">
        <v>0</v>
      </c>
      <c r="AP16" s="1409">
        <v>0</v>
      </c>
      <c r="AQ16" s="1407">
        <v>0</v>
      </c>
      <c r="AR16" s="1408">
        <v>0</v>
      </c>
      <c r="AS16" s="1408">
        <v>0</v>
      </c>
      <c r="AT16" s="1408">
        <v>0</v>
      </c>
      <c r="AU16" s="1408">
        <v>0</v>
      </c>
      <c r="AV16" s="1409">
        <v>0</v>
      </c>
      <c r="AW16" s="1407">
        <v>0</v>
      </c>
      <c r="AX16" s="1409">
        <v>0</v>
      </c>
      <c r="AY16" s="1409">
        <f t="shared" si="2"/>
        <v>2.1629458578</v>
      </c>
    </row>
    <row r="17" spans="1:51" x14ac:dyDescent="0.25">
      <c r="A17" s="783"/>
      <c r="B17" s="783" t="s">
        <v>875</v>
      </c>
      <c r="C17" s="1407">
        <v>0</v>
      </c>
      <c r="D17" s="1408">
        <v>0.20195750820000002</v>
      </c>
      <c r="E17" s="1408">
        <v>0</v>
      </c>
      <c r="F17" s="1408">
        <v>0</v>
      </c>
      <c r="G17" s="1408">
        <v>0</v>
      </c>
      <c r="H17" s="1409">
        <v>0</v>
      </c>
      <c r="I17" s="1407">
        <v>0</v>
      </c>
      <c r="J17" s="1408">
        <v>0</v>
      </c>
      <c r="K17" s="1408">
        <v>0</v>
      </c>
      <c r="L17" s="1408">
        <v>0</v>
      </c>
      <c r="M17" s="1408">
        <v>0</v>
      </c>
      <c r="N17" s="1408">
        <v>0</v>
      </c>
      <c r="O17" s="1409">
        <v>0</v>
      </c>
      <c r="P17" s="1407">
        <v>0</v>
      </c>
      <c r="Q17" s="1408">
        <v>0</v>
      </c>
      <c r="R17" s="1408">
        <v>0</v>
      </c>
      <c r="S17" s="1408">
        <v>0</v>
      </c>
      <c r="T17" s="1408">
        <v>0</v>
      </c>
      <c r="U17" s="1408">
        <v>0</v>
      </c>
      <c r="V17" s="1408">
        <v>0</v>
      </c>
      <c r="W17" s="1408">
        <v>0</v>
      </c>
      <c r="X17" s="1408">
        <v>0</v>
      </c>
      <c r="Y17" s="1409">
        <v>0</v>
      </c>
      <c r="Z17" s="1407">
        <v>0</v>
      </c>
      <c r="AA17" s="1408">
        <v>0</v>
      </c>
      <c r="AB17" s="1408">
        <v>0</v>
      </c>
      <c r="AC17" s="1408">
        <v>0</v>
      </c>
      <c r="AD17" s="1408">
        <v>0</v>
      </c>
      <c r="AE17" s="1408">
        <v>0</v>
      </c>
      <c r="AF17" s="1408">
        <v>0</v>
      </c>
      <c r="AG17" s="1408">
        <v>0</v>
      </c>
      <c r="AH17" s="1409">
        <v>0</v>
      </c>
      <c r="AI17" s="1407">
        <v>0</v>
      </c>
      <c r="AJ17" s="1408">
        <v>0</v>
      </c>
      <c r="AK17" s="1408">
        <v>0</v>
      </c>
      <c r="AL17" s="1408">
        <v>0</v>
      </c>
      <c r="AM17" s="1408">
        <v>0</v>
      </c>
      <c r="AN17" s="1409">
        <v>0</v>
      </c>
      <c r="AO17" s="1407">
        <v>0</v>
      </c>
      <c r="AP17" s="1409">
        <v>0</v>
      </c>
      <c r="AQ17" s="1407">
        <v>0</v>
      </c>
      <c r="AR17" s="1408">
        <v>0</v>
      </c>
      <c r="AS17" s="1408">
        <v>0</v>
      </c>
      <c r="AT17" s="1408">
        <v>0</v>
      </c>
      <c r="AU17" s="1408">
        <v>0</v>
      </c>
      <c r="AV17" s="1409">
        <v>0</v>
      </c>
      <c r="AW17" s="1407">
        <v>0</v>
      </c>
      <c r="AX17" s="1409">
        <v>0</v>
      </c>
      <c r="AY17" s="1409">
        <f t="shared" si="2"/>
        <v>0.20195750820000002</v>
      </c>
    </row>
    <row r="18" spans="1:51" x14ac:dyDescent="0.25">
      <c r="A18" s="783"/>
      <c r="B18" s="783" t="s">
        <v>657</v>
      </c>
      <c r="C18" s="1407">
        <v>0</v>
      </c>
      <c r="D18" s="1408">
        <v>0</v>
      </c>
      <c r="E18" s="1408">
        <v>0</v>
      </c>
      <c r="F18" s="1408">
        <v>0</v>
      </c>
      <c r="G18" s="1408">
        <v>0</v>
      </c>
      <c r="H18" s="1409">
        <v>0</v>
      </c>
      <c r="I18" s="1407">
        <v>0</v>
      </c>
      <c r="J18" s="1408">
        <v>0</v>
      </c>
      <c r="K18" s="1408">
        <v>0</v>
      </c>
      <c r="L18" s="1408">
        <v>0</v>
      </c>
      <c r="M18" s="1408">
        <v>0</v>
      </c>
      <c r="N18" s="1408">
        <v>0</v>
      </c>
      <c r="O18" s="1409">
        <v>0</v>
      </c>
      <c r="P18" s="1407">
        <v>0</v>
      </c>
      <c r="Q18" s="1408">
        <v>0</v>
      </c>
      <c r="R18" s="1408">
        <v>0</v>
      </c>
      <c r="S18" s="1408">
        <v>0</v>
      </c>
      <c r="T18" s="1408">
        <v>0</v>
      </c>
      <c r="U18" s="1408">
        <v>0</v>
      </c>
      <c r="V18" s="1408">
        <v>0</v>
      </c>
      <c r="W18" s="1408">
        <v>0</v>
      </c>
      <c r="X18" s="1408">
        <v>0</v>
      </c>
      <c r="Y18" s="1409">
        <v>0</v>
      </c>
      <c r="Z18" s="1407">
        <v>0</v>
      </c>
      <c r="AA18" s="1408">
        <v>0</v>
      </c>
      <c r="AB18" s="1408">
        <v>0</v>
      </c>
      <c r="AC18" s="1408">
        <v>0</v>
      </c>
      <c r="AD18" s="1408">
        <v>0</v>
      </c>
      <c r="AE18" s="1408">
        <v>0</v>
      </c>
      <c r="AF18" s="1408">
        <v>0</v>
      </c>
      <c r="AG18" s="1408">
        <v>0</v>
      </c>
      <c r="AH18" s="1409">
        <v>0</v>
      </c>
      <c r="AI18" s="1407">
        <v>0.349862744</v>
      </c>
      <c r="AJ18" s="1408">
        <v>0</v>
      </c>
      <c r="AK18" s="1408">
        <v>0</v>
      </c>
      <c r="AL18" s="1408">
        <v>0</v>
      </c>
      <c r="AM18" s="1408">
        <v>0</v>
      </c>
      <c r="AN18" s="1409">
        <v>0</v>
      </c>
      <c r="AO18" s="1407">
        <v>0</v>
      </c>
      <c r="AP18" s="1409">
        <v>0</v>
      </c>
      <c r="AQ18" s="1407">
        <v>0</v>
      </c>
      <c r="AR18" s="1408">
        <v>0</v>
      </c>
      <c r="AS18" s="1408">
        <v>0</v>
      </c>
      <c r="AT18" s="1408">
        <v>0</v>
      </c>
      <c r="AU18" s="1408">
        <v>0</v>
      </c>
      <c r="AV18" s="1409">
        <v>0</v>
      </c>
      <c r="AW18" s="1407">
        <v>0</v>
      </c>
      <c r="AX18" s="1409">
        <v>0</v>
      </c>
      <c r="AY18" s="1409">
        <f t="shared" si="2"/>
        <v>0.349862744</v>
      </c>
    </row>
    <row r="19" spans="1:51" x14ac:dyDescent="0.25">
      <c r="A19" s="783"/>
      <c r="B19" s="783" t="s">
        <v>624</v>
      </c>
      <c r="C19" s="1407">
        <v>0</v>
      </c>
      <c r="D19" s="1408">
        <v>3.4406398599999999E-2</v>
      </c>
      <c r="E19" s="1408">
        <v>0</v>
      </c>
      <c r="F19" s="1408">
        <v>0</v>
      </c>
      <c r="G19" s="1408">
        <v>0</v>
      </c>
      <c r="H19" s="1409">
        <v>0</v>
      </c>
      <c r="I19" s="1407">
        <v>0</v>
      </c>
      <c r="J19" s="1408">
        <v>0</v>
      </c>
      <c r="K19" s="1408">
        <v>0</v>
      </c>
      <c r="L19" s="1408">
        <v>0</v>
      </c>
      <c r="M19" s="1408">
        <v>0</v>
      </c>
      <c r="N19" s="1408">
        <v>0</v>
      </c>
      <c r="O19" s="1409">
        <v>0</v>
      </c>
      <c r="P19" s="1407">
        <v>0</v>
      </c>
      <c r="Q19" s="1408">
        <v>0</v>
      </c>
      <c r="R19" s="1408">
        <v>0</v>
      </c>
      <c r="S19" s="1408">
        <v>0</v>
      </c>
      <c r="T19" s="1408">
        <v>0</v>
      </c>
      <c r="U19" s="1408">
        <v>0</v>
      </c>
      <c r="V19" s="1408">
        <v>0</v>
      </c>
      <c r="W19" s="1408">
        <v>0</v>
      </c>
      <c r="X19" s="1408">
        <v>0</v>
      </c>
      <c r="Y19" s="1409">
        <v>0</v>
      </c>
      <c r="Z19" s="1407">
        <v>0</v>
      </c>
      <c r="AA19" s="1408">
        <v>0</v>
      </c>
      <c r="AB19" s="1408">
        <v>0</v>
      </c>
      <c r="AC19" s="1408">
        <v>0</v>
      </c>
      <c r="AD19" s="1408">
        <v>0</v>
      </c>
      <c r="AE19" s="1408">
        <v>0</v>
      </c>
      <c r="AF19" s="1408">
        <v>0</v>
      </c>
      <c r="AG19" s="1408">
        <v>0</v>
      </c>
      <c r="AH19" s="1409">
        <v>0</v>
      </c>
      <c r="AI19" s="1407">
        <v>0</v>
      </c>
      <c r="AJ19" s="1408">
        <v>0</v>
      </c>
      <c r="AK19" s="1408">
        <v>0</v>
      </c>
      <c r="AL19" s="1408">
        <v>0</v>
      </c>
      <c r="AM19" s="1408">
        <v>0</v>
      </c>
      <c r="AN19" s="1409">
        <v>0</v>
      </c>
      <c r="AO19" s="1407">
        <v>0</v>
      </c>
      <c r="AP19" s="1409">
        <v>0</v>
      </c>
      <c r="AQ19" s="1407">
        <v>0</v>
      </c>
      <c r="AR19" s="1408">
        <v>0</v>
      </c>
      <c r="AS19" s="1408">
        <v>0</v>
      </c>
      <c r="AT19" s="1408">
        <v>0</v>
      </c>
      <c r="AU19" s="1408">
        <v>0</v>
      </c>
      <c r="AV19" s="1409">
        <v>0</v>
      </c>
      <c r="AW19" s="1407">
        <v>0</v>
      </c>
      <c r="AX19" s="1409">
        <v>0</v>
      </c>
      <c r="AY19" s="1409">
        <f>SUM(C19:AX19)</f>
        <v>3.4406398599999999E-2</v>
      </c>
    </row>
    <row r="20" spans="1:51" ht="15.75" thickBot="1" x14ac:dyDescent="0.3">
      <c r="A20" s="783"/>
      <c r="B20" s="783" t="s">
        <v>669</v>
      </c>
      <c r="C20" s="1407">
        <v>0</v>
      </c>
      <c r="D20" s="1408">
        <v>0</v>
      </c>
      <c r="E20" s="1408">
        <v>0</v>
      </c>
      <c r="F20" s="1408">
        <v>0</v>
      </c>
      <c r="G20" s="1408">
        <v>0</v>
      </c>
      <c r="H20" s="1409">
        <v>0</v>
      </c>
      <c r="I20" s="1407">
        <v>0</v>
      </c>
      <c r="J20" s="1408">
        <v>0</v>
      </c>
      <c r="K20" s="1408">
        <v>0</v>
      </c>
      <c r="L20" s="1408">
        <v>0</v>
      </c>
      <c r="M20" s="1408">
        <v>0</v>
      </c>
      <c r="N20" s="1408">
        <v>0</v>
      </c>
      <c r="O20" s="1409">
        <v>0</v>
      </c>
      <c r="P20" s="1407">
        <v>0</v>
      </c>
      <c r="Q20" s="1408">
        <v>0</v>
      </c>
      <c r="R20" s="1408">
        <v>0</v>
      </c>
      <c r="S20" s="1408">
        <v>0</v>
      </c>
      <c r="T20" s="1408">
        <v>0</v>
      </c>
      <c r="U20" s="1408">
        <v>0</v>
      </c>
      <c r="V20" s="1408">
        <v>0</v>
      </c>
      <c r="W20" s="1408">
        <v>0</v>
      </c>
      <c r="X20" s="1408">
        <v>0</v>
      </c>
      <c r="Y20" s="1409">
        <v>0</v>
      </c>
      <c r="Z20" s="1407">
        <v>0</v>
      </c>
      <c r="AA20" s="1408">
        <v>0</v>
      </c>
      <c r="AB20" s="1408">
        <v>0</v>
      </c>
      <c r="AC20" s="1408">
        <v>0</v>
      </c>
      <c r="AD20" s="1408">
        <v>0</v>
      </c>
      <c r="AE20" s="1408">
        <v>0</v>
      </c>
      <c r="AF20" s="1408">
        <v>0</v>
      </c>
      <c r="AG20" s="1408">
        <v>0</v>
      </c>
      <c r="AH20" s="1409">
        <v>0</v>
      </c>
      <c r="AI20" s="1407">
        <v>8.8035752000000009E-2</v>
      </c>
      <c r="AJ20" s="1408">
        <v>0</v>
      </c>
      <c r="AK20" s="1408">
        <v>0</v>
      </c>
      <c r="AL20" s="1408">
        <v>0</v>
      </c>
      <c r="AM20" s="1408">
        <v>0</v>
      </c>
      <c r="AN20" s="1409">
        <v>0</v>
      </c>
      <c r="AO20" s="1407">
        <v>0</v>
      </c>
      <c r="AP20" s="1409">
        <v>0</v>
      </c>
      <c r="AQ20" s="1407">
        <v>0</v>
      </c>
      <c r="AR20" s="1408">
        <v>0</v>
      </c>
      <c r="AS20" s="1408">
        <v>0</v>
      </c>
      <c r="AT20" s="1408">
        <v>0</v>
      </c>
      <c r="AU20" s="1408">
        <v>0</v>
      </c>
      <c r="AV20" s="1409">
        <v>0</v>
      </c>
      <c r="AW20" s="1407">
        <v>0</v>
      </c>
      <c r="AX20" s="1409">
        <v>0</v>
      </c>
      <c r="AY20" s="1409">
        <f t="shared" si="2"/>
        <v>8.8035752000000009E-2</v>
      </c>
    </row>
    <row r="21" spans="1:51" ht="15.75" thickBot="1" x14ac:dyDescent="0.3">
      <c r="A21" s="1265" t="s">
        <v>578</v>
      </c>
      <c r="B21" s="1266"/>
      <c r="C21" s="1267">
        <f>SUM(C22:C32)</f>
        <v>2.5737496861999998</v>
      </c>
      <c r="D21" s="1268">
        <f t="shared" ref="D21:AN21" si="3">SUM(D22:D32)</f>
        <v>19.407476589200002</v>
      </c>
      <c r="E21" s="1268">
        <f t="shared" si="3"/>
        <v>2.2218060298000002</v>
      </c>
      <c r="F21" s="1268">
        <f t="shared" si="3"/>
        <v>0</v>
      </c>
      <c r="G21" s="1268">
        <f t="shared" si="3"/>
        <v>1.3853802928000001</v>
      </c>
      <c r="H21" s="1269">
        <f t="shared" si="3"/>
        <v>44.021221690600008</v>
      </c>
      <c r="I21" s="1267">
        <f t="shared" si="3"/>
        <v>32.675412879200003</v>
      </c>
      <c r="J21" s="1268">
        <f t="shared" si="3"/>
        <v>7.7921713743999996</v>
      </c>
      <c r="K21" s="1268">
        <f t="shared" si="3"/>
        <v>27.318038118000004</v>
      </c>
      <c r="L21" s="1268">
        <f t="shared" si="3"/>
        <v>16.794388232999999</v>
      </c>
      <c r="M21" s="1268">
        <f t="shared" si="3"/>
        <v>16.428339661999999</v>
      </c>
      <c r="N21" s="1268">
        <f t="shared" si="3"/>
        <v>0</v>
      </c>
      <c r="O21" s="1269">
        <f t="shared" si="3"/>
        <v>6.0356612400000005</v>
      </c>
      <c r="P21" s="1267">
        <f t="shared" si="3"/>
        <v>7.8432152624000011</v>
      </c>
      <c r="Q21" s="1268">
        <f t="shared" si="3"/>
        <v>0</v>
      </c>
      <c r="R21" s="1268">
        <f t="shared" si="3"/>
        <v>0.24587200400000001</v>
      </c>
      <c r="S21" s="1268">
        <f t="shared" si="3"/>
        <v>1.3032292545999999</v>
      </c>
      <c r="T21" s="1268">
        <f t="shared" si="3"/>
        <v>3.8559215533999995</v>
      </c>
      <c r="U21" s="1268">
        <f t="shared" si="3"/>
        <v>1.2182534055999998</v>
      </c>
      <c r="V21" s="1268">
        <f t="shared" si="3"/>
        <v>19.4996548208</v>
      </c>
      <c r="W21" s="1268">
        <f t="shared" si="3"/>
        <v>2.6222679279999999</v>
      </c>
      <c r="X21" s="1268">
        <f t="shared" si="3"/>
        <v>4.8411776658000001</v>
      </c>
      <c r="Y21" s="1269">
        <f t="shared" si="3"/>
        <v>0</v>
      </c>
      <c r="Z21" s="1267">
        <f t="shared" si="3"/>
        <v>24.896014070200003</v>
      </c>
      <c r="AA21" s="1268">
        <f t="shared" si="3"/>
        <v>108.54144989940002</v>
      </c>
      <c r="AB21" s="1268">
        <f t="shared" si="3"/>
        <v>23.324783206199999</v>
      </c>
      <c r="AC21" s="1268">
        <f t="shared" si="3"/>
        <v>25.533036894400002</v>
      </c>
      <c r="AD21" s="1268">
        <f t="shared" si="3"/>
        <v>4.1757843511999999</v>
      </c>
      <c r="AE21" s="1268">
        <f t="shared" si="3"/>
        <v>32.424415563400004</v>
      </c>
      <c r="AF21" s="1268">
        <f t="shared" si="3"/>
        <v>54.385394960399992</v>
      </c>
      <c r="AG21" s="1268">
        <f t="shared" si="3"/>
        <v>26.774001907799999</v>
      </c>
      <c r="AH21" s="1269">
        <f t="shared" si="3"/>
        <v>0</v>
      </c>
      <c r="AI21" s="1267">
        <f t="shared" si="3"/>
        <v>10.1430640822</v>
      </c>
      <c r="AJ21" s="1268">
        <f t="shared" si="3"/>
        <v>24.017126648200001</v>
      </c>
      <c r="AK21" s="1268">
        <f t="shared" si="3"/>
        <v>16.293433714600003</v>
      </c>
      <c r="AL21" s="1268">
        <f t="shared" si="3"/>
        <v>21.225690845800003</v>
      </c>
      <c r="AM21" s="1268">
        <f t="shared" si="3"/>
        <v>36.339229119199999</v>
      </c>
      <c r="AN21" s="1269">
        <f t="shared" si="3"/>
        <v>37.495159973599996</v>
      </c>
      <c r="AO21" s="1267"/>
      <c r="AP21" s="1269">
        <f t="shared" ref="AP21:AX21" si="4">SUM(AP22:AP32)</f>
        <v>0</v>
      </c>
      <c r="AQ21" s="1267">
        <f t="shared" si="4"/>
        <v>15.685278799400002</v>
      </c>
      <c r="AR21" s="1268">
        <f t="shared" si="4"/>
        <v>3.2350650052000001</v>
      </c>
      <c r="AS21" s="1268">
        <f t="shared" si="4"/>
        <v>6.3325477025999994</v>
      </c>
      <c r="AT21" s="1268">
        <f t="shared" si="4"/>
        <v>2.2985880204</v>
      </c>
      <c r="AU21" s="1268">
        <f t="shared" si="4"/>
        <v>0</v>
      </c>
      <c r="AV21" s="1269">
        <f t="shared" si="4"/>
        <v>0</v>
      </c>
      <c r="AW21" s="1267">
        <f t="shared" si="4"/>
        <v>0</v>
      </c>
      <c r="AX21" s="1269">
        <f t="shared" si="4"/>
        <v>0.89765391240000003</v>
      </c>
      <c r="AY21" s="1269">
        <f t="shared" si="2"/>
        <v>692.10095636640006</v>
      </c>
    </row>
    <row r="22" spans="1:51" x14ac:dyDescent="0.25">
      <c r="A22" s="783"/>
      <c r="B22" s="783" t="s">
        <v>733</v>
      </c>
      <c r="C22" s="1407">
        <v>0.40794197360000001</v>
      </c>
      <c r="D22" s="1408">
        <v>0</v>
      </c>
      <c r="E22" s="1408">
        <v>0</v>
      </c>
      <c r="F22" s="1408">
        <v>0</v>
      </c>
      <c r="G22" s="1408">
        <v>0</v>
      </c>
      <c r="H22" s="1409">
        <v>7.3429577199999999E-2</v>
      </c>
      <c r="I22" s="1407">
        <v>0</v>
      </c>
      <c r="J22" s="1408">
        <v>0</v>
      </c>
      <c r="K22" s="1408">
        <v>0</v>
      </c>
      <c r="L22" s="1408">
        <v>0</v>
      </c>
      <c r="M22" s="1408">
        <v>0</v>
      </c>
      <c r="N22" s="1408">
        <v>0</v>
      </c>
      <c r="O22" s="1409">
        <v>0</v>
      </c>
      <c r="P22" s="1407">
        <v>0</v>
      </c>
      <c r="Q22" s="1408">
        <v>0</v>
      </c>
      <c r="R22" s="1408">
        <v>0</v>
      </c>
      <c r="S22" s="1408">
        <v>0</v>
      </c>
      <c r="T22" s="1408">
        <v>0</v>
      </c>
      <c r="U22" s="1408">
        <v>0</v>
      </c>
      <c r="V22" s="1408">
        <v>0</v>
      </c>
      <c r="W22" s="1408">
        <v>0</v>
      </c>
      <c r="X22" s="1408">
        <v>0</v>
      </c>
      <c r="Y22" s="1409">
        <v>0</v>
      </c>
      <c r="Z22" s="1407">
        <v>0.374960397</v>
      </c>
      <c r="AA22" s="1408">
        <v>1.0057100256</v>
      </c>
      <c r="AB22" s="1408">
        <v>0</v>
      </c>
      <c r="AC22" s="1408">
        <v>0</v>
      </c>
      <c r="AD22" s="1408">
        <v>0</v>
      </c>
      <c r="AE22" s="1408">
        <v>0</v>
      </c>
      <c r="AF22" s="1408">
        <v>0.62493399500000002</v>
      </c>
      <c r="AG22" s="1408">
        <v>0</v>
      </c>
      <c r="AH22" s="1409">
        <v>0</v>
      </c>
      <c r="AI22" s="1407">
        <v>0.16256999499999999</v>
      </c>
      <c r="AJ22" s="1408">
        <v>0</v>
      </c>
      <c r="AK22" s="1408">
        <v>0.20110707400000002</v>
      </c>
      <c r="AL22" s="1408">
        <v>4.1114105228</v>
      </c>
      <c r="AM22" s="1408">
        <v>7.3979754002000009</v>
      </c>
      <c r="AN22" s="1409">
        <v>0</v>
      </c>
      <c r="AO22" s="1407">
        <v>0</v>
      </c>
      <c r="AP22" s="1409">
        <v>0</v>
      </c>
      <c r="AQ22" s="1407">
        <v>2.0783399686000004</v>
      </c>
      <c r="AR22" s="1408">
        <v>0</v>
      </c>
      <c r="AS22" s="1408">
        <v>1.0339999795999999</v>
      </c>
      <c r="AT22" s="1408">
        <v>0</v>
      </c>
      <c r="AU22" s="1408">
        <v>0</v>
      </c>
      <c r="AV22" s="1409">
        <v>0</v>
      </c>
      <c r="AW22" s="1407">
        <v>0</v>
      </c>
      <c r="AX22" s="1409">
        <v>0</v>
      </c>
      <c r="AY22" s="1409">
        <f t="shared" si="2"/>
        <v>17.472378908600003</v>
      </c>
    </row>
    <row r="23" spans="1:51" x14ac:dyDescent="0.25">
      <c r="A23" s="783"/>
      <c r="B23" s="783" t="s">
        <v>734</v>
      </c>
      <c r="C23" s="1407">
        <v>0</v>
      </c>
      <c r="D23" s="1408">
        <v>0</v>
      </c>
      <c r="E23" s="1408">
        <v>0</v>
      </c>
      <c r="F23" s="1408">
        <v>0</v>
      </c>
      <c r="G23" s="1408">
        <v>0</v>
      </c>
      <c r="H23" s="1409">
        <v>0</v>
      </c>
      <c r="I23" s="1407">
        <v>5.4914163486000005</v>
      </c>
      <c r="J23" s="1408">
        <v>0</v>
      </c>
      <c r="K23" s="1408">
        <v>1.7327923704000001</v>
      </c>
      <c r="L23" s="1408">
        <v>0</v>
      </c>
      <c r="M23" s="1408">
        <v>2.0207320210000002</v>
      </c>
      <c r="N23" s="1408">
        <v>0</v>
      </c>
      <c r="O23" s="1409">
        <v>0</v>
      </c>
      <c r="P23" s="1407">
        <v>0</v>
      </c>
      <c r="Q23" s="1408">
        <v>0</v>
      </c>
      <c r="R23" s="1408">
        <v>0</v>
      </c>
      <c r="S23" s="1408">
        <v>0</v>
      </c>
      <c r="T23" s="1408">
        <v>0</v>
      </c>
      <c r="U23" s="1408">
        <v>0</v>
      </c>
      <c r="V23" s="1408">
        <v>0</v>
      </c>
      <c r="W23" s="1408">
        <v>0</v>
      </c>
      <c r="X23" s="1408">
        <v>0</v>
      </c>
      <c r="Y23" s="1409">
        <v>0</v>
      </c>
      <c r="Z23" s="1407">
        <v>2.5324875408000005</v>
      </c>
      <c r="AA23" s="1408">
        <v>13.1948139036</v>
      </c>
      <c r="AB23" s="1408">
        <v>0</v>
      </c>
      <c r="AC23" s="1408">
        <v>0</v>
      </c>
      <c r="AD23" s="1408">
        <v>0.51691437699999998</v>
      </c>
      <c r="AE23" s="1408">
        <v>0</v>
      </c>
      <c r="AF23" s="1408">
        <v>10.063423803999999</v>
      </c>
      <c r="AG23" s="1408">
        <v>1.7807816376000001</v>
      </c>
      <c r="AH23" s="1409">
        <v>0</v>
      </c>
      <c r="AI23" s="1407">
        <v>0</v>
      </c>
      <c r="AJ23" s="1408">
        <v>0</v>
      </c>
      <c r="AK23" s="1408">
        <v>0</v>
      </c>
      <c r="AL23" s="1408">
        <v>0</v>
      </c>
      <c r="AM23" s="1408">
        <v>3.6121319709999997</v>
      </c>
      <c r="AN23" s="1409">
        <v>0</v>
      </c>
      <c r="AO23" s="1407">
        <v>0</v>
      </c>
      <c r="AP23" s="1409">
        <v>0</v>
      </c>
      <c r="AQ23" s="1407">
        <v>0</v>
      </c>
      <c r="AR23" s="1408">
        <v>0</v>
      </c>
      <c r="AS23" s="1408">
        <v>0</v>
      </c>
      <c r="AT23" s="1408">
        <v>0</v>
      </c>
      <c r="AU23" s="1408">
        <v>0</v>
      </c>
      <c r="AV23" s="1409">
        <v>0</v>
      </c>
      <c r="AW23" s="1407">
        <v>0</v>
      </c>
      <c r="AX23" s="1409">
        <v>0</v>
      </c>
      <c r="AY23" s="1409">
        <f t="shared" si="2"/>
        <v>40.945493974000001</v>
      </c>
    </row>
    <row r="24" spans="1:51" x14ac:dyDescent="0.25">
      <c r="A24" s="783"/>
      <c r="B24" s="783" t="s">
        <v>725</v>
      </c>
      <c r="C24" s="1407">
        <v>0</v>
      </c>
      <c r="D24" s="1408">
        <v>0</v>
      </c>
      <c r="E24" s="1408">
        <v>0</v>
      </c>
      <c r="F24" s="1408">
        <v>0</v>
      </c>
      <c r="G24" s="1408">
        <v>0</v>
      </c>
      <c r="H24" s="1409">
        <v>0</v>
      </c>
      <c r="I24" s="1407">
        <v>1.8972822736000001</v>
      </c>
      <c r="J24" s="1408">
        <v>0</v>
      </c>
      <c r="K24" s="1408">
        <v>0</v>
      </c>
      <c r="L24" s="1408">
        <v>0</v>
      </c>
      <c r="M24" s="1408">
        <v>0</v>
      </c>
      <c r="N24" s="1408">
        <v>0</v>
      </c>
      <c r="O24" s="1409">
        <v>0</v>
      </c>
      <c r="P24" s="1407">
        <v>0</v>
      </c>
      <c r="Q24" s="1408">
        <v>0</v>
      </c>
      <c r="R24" s="1408">
        <v>0</v>
      </c>
      <c r="S24" s="1408">
        <v>0</v>
      </c>
      <c r="T24" s="1408">
        <v>0</v>
      </c>
      <c r="U24" s="1408">
        <v>0</v>
      </c>
      <c r="V24" s="1408">
        <v>0.41129980640000002</v>
      </c>
      <c r="W24" s="1408">
        <v>0</v>
      </c>
      <c r="X24" s="1408">
        <v>0</v>
      </c>
      <c r="Y24" s="1409">
        <v>0</v>
      </c>
      <c r="Z24" s="1407">
        <v>0.1693860224</v>
      </c>
      <c r="AA24" s="1408">
        <v>3.3259988327999999</v>
      </c>
      <c r="AB24" s="1408">
        <v>0</v>
      </c>
      <c r="AC24" s="1408">
        <v>0</v>
      </c>
      <c r="AD24" s="1408">
        <v>0</v>
      </c>
      <c r="AE24" s="1408">
        <v>0</v>
      </c>
      <c r="AF24" s="1408">
        <v>2.7494656364000001</v>
      </c>
      <c r="AG24" s="1408">
        <v>0.58226397180000011</v>
      </c>
      <c r="AH24" s="1409">
        <v>0</v>
      </c>
      <c r="AI24" s="1407">
        <v>0</v>
      </c>
      <c r="AJ24" s="1408">
        <v>0</v>
      </c>
      <c r="AK24" s="1408">
        <v>1.0230040170000001</v>
      </c>
      <c r="AL24" s="1408">
        <v>0</v>
      </c>
      <c r="AM24" s="1408">
        <v>4.0920160680000004</v>
      </c>
      <c r="AN24" s="1409">
        <v>0</v>
      </c>
      <c r="AO24" s="1407">
        <v>0</v>
      </c>
      <c r="AP24" s="1409">
        <v>0</v>
      </c>
      <c r="AQ24" s="1407">
        <v>0</v>
      </c>
      <c r="AR24" s="1408">
        <v>0</v>
      </c>
      <c r="AS24" s="1408">
        <v>0</v>
      </c>
      <c r="AT24" s="1408">
        <v>0</v>
      </c>
      <c r="AU24" s="1408">
        <v>0</v>
      </c>
      <c r="AV24" s="1409">
        <v>0</v>
      </c>
      <c r="AW24" s="1407">
        <v>0</v>
      </c>
      <c r="AX24" s="1409">
        <v>0</v>
      </c>
      <c r="AY24" s="1409">
        <f t="shared" si="2"/>
        <v>14.250716628399999</v>
      </c>
    </row>
    <row r="25" spans="1:51" x14ac:dyDescent="0.25">
      <c r="A25" s="783"/>
      <c r="B25" s="783" t="s">
        <v>735</v>
      </c>
      <c r="C25" s="1407">
        <v>0</v>
      </c>
      <c r="D25" s="1408">
        <v>7.8426080152000015</v>
      </c>
      <c r="E25" s="1408">
        <v>1.7954601168000002</v>
      </c>
      <c r="F25" s="1408">
        <v>0</v>
      </c>
      <c r="G25" s="1408">
        <v>0</v>
      </c>
      <c r="H25" s="1409">
        <v>8.7404361716000007</v>
      </c>
      <c r="I25" s="1407">
        <v>2.5770549713999999</v>
      </c>
      <c r="J25" s="1408">
        <v>0</v>
      </c>
      <c r="K25" s="1408">
        <v>1.0255020174</v>
      </c>
      <c r="L25" s="1408">
        <v>0</v>
      </c>
      <c r="M25" s="1408">
        <v>2.2694043455999999</v>
      </c>
      <c r="N25" s="1408">
        <v>0</v>
      </c>
      <c r="O25" s="1409">
        <v>0</v>
      </c>
      <c r="P25" s="1407">
        <v>0</v>
      </c>
      <c r="Q25" s="1408">
        <v>0</v>
      </c>
      <c r="R25" s="1408">
        <v>0.24587200400000001</v>
      </c>
      <c r="S25" s="1408">
        <v>0</v>
      </c>
      <c r="T25" s="1408">
        <v>3.8559215533999995</v>
      </c>
      <c r="U25" s="1408">
        <v>0</v>
      </c>
      <c r="V25" s="1408">
        <v>10.171418794600001</v>
      </c>
      <c r="W25" s="1408">
        <v>2.6222679279999999</v>
      </c>
      <c r="X25" s="1408">
        <v>0</v>
      </c>
      <c r="Y25" s="1409">
        <v>0</v>
      </c>
      <c r="Z25" s="1407">
        <v>5.6296334807999999</v>
      </c>
      <c r="AA25" s="1408">
        <v>29.689213170400006</v>
      </c>
      <c r="AB25" s="1408">
        <v>2.7917456</v>
      </c>
      <c r="AC25" s="1408">
        <v>2.7917456</v>
      </c>
      <c r="AD25" s="1408">
        <v>0.92636753999999999</v>
      </c>
      <c r="AE25" s="1408">
        <v>4.8856577000000003</v>
      </c>
      <c r="AF25" s="1408">
        <v>10.8064682026</v>
      </c>
      <c r="AG25" s="1408">
        <v>6.7144558389999993</v>
      </c>
      <c r="AH25" s="1409">
        <v>0</v>
      </c>
      <c r="AI25" s="1407">
        <v>0</v>
      </c>
      <c r="AJ25" s="1408">
        <v>2.3648368240000006</v>
      </c>
      <c r="AK25" s="1408">
        <v>0</v>
      </c>
      <c r="AL25" s="1408">
        <v>1.413913228</v>
      </c>
      <c r="AM25" s="1408">
        <v>4.2473681768000002</v>
      </c>
      <c r="AN25" s="1409">
        <v>10.6969129736</v>
      </c>
      <c r="AO25" s="1407">
        <v>0</v>
      </c>
      <c r="AP25" s="1409">
        <v>0</v>
      </c>
      <c r="AQ25" s="1407">
        <v>1.0258149705999999</v>
      </c>
      <c r="AR25" s="1408">
        <v>0</v>
      </c>
      <c r="AS25" s="1408">
        <v>1.0258149705999999</v>
      </c>
      <c r="AT25" s="1408">
        <v>1.5259790797999999</v>
      </c>
      <c r="AU25" s="1408">
        <v>0</v>
      </c>
      <c r="AV25" s="1409">
        <v>0</v>
      </c>
      <c r="AW25" s="1407">
        <v>0</v>
      </c>
      <c r="AX25" s="1409">
        <v>0</v>
      </c>
      <c r="AY25" s="1409">
        <f t="shared" si="2"/>
        <v>127.68187327419996</v>
      </c>
    </row>
    <row r="26" spans="1:51" x14ac:dyDescent="0.25">
      <c r="A26" s="783"/>
      <c r="B26" s="783" t="s">
        <v>745</v>
      </c>
      <c r="C26" s="1407">
        <v>0</v>
      </c>
      <c r="D26" s="1408">
        <v>0.84165957400000002</v>
      </c>
      <c r="E26" s="1408">
        <v>0.42634591300000008</v>
      </c>
      <c r="F26" s="1408">
        <v>0</v>
      </c>
      <c r="G26" s="1408">
        <v>0</v>
      </c>
      <c r="H26" s="1409">
        <v>7.5542955235999996</v>
      </c>
      <c r="I26" s="1407">
        <v>0</v>
      </c>
      <c r="J26" s="1408">
        <v>0.64597217439999999</v>
      </c>
      <c r="K26" s="1408">
        <v>6.2935728184000004</v>
      </c>
      <c r="L26" s="1408">
        <v>11.434738833000001</v>
      </c>
      <c r="M26" s="1408">
        <v>0</v>
      </c>
      <c r="N26" s="1408">
        <v>0</v>
      </c>
      <c r="O26" s="1409">
        <v>6.0356612400000005</v>
      </c>
      <c r="P26" s="1407">
        <v>7.8432152624000011</v>
      </c>
      <c r="Q26" s="1408">
        <v>0</v>
      </c>
      <c r="R26" s="1408">
        <v>0</v>
      </c>
      <c r="S26" s="1408">
        <v>1.3032292545999999</v>
      </c>
      <c r="T26" s="1408">
        <v>0</v>
      </c>
      <c r="U26" s="1408">
        <v>1.2182534055999998</v>
      </c>
      <c r="V26" s="1408">
        <v>7.9972802294000003</v>
      </c>
      <c r="W26" s="1408">
        <v>0</v>
      </c>
      <c r="X26" s="1408">
        <v>0</v>
      </c>
      <c r="Y26" s="1409">
        <v>0</v>
      </c>
      <c r="Z26" s="1407">
        <v>0</v>
      </c>
      <c r="AA26" s="1408">
        <v>8.2030395496000015</v>
      </c>
      <c r="AB26" s="1408">
        <v>13.3842316062</v>
      </c>
      <c r="AC26" s="1408">
        <v>15.592485294400001</v>
      </c>
      <c r="AD26" s="1408">
        <v>0.54830985300000001</v>
      </c>
      <c r="AE26" s="1408">
        <v>20.3899518634</v>
      </c>
      <c r="AF26" s="1408">
        <v>3.2580250136000002</v>
      </c>
      <c r="AG26" s="1408">
        <v>1.7901371684</v>
      </c>
      <c r="AH26" s="1409">
        <v>0</v>
      </c>
      <c r="AI26" s="1407">
        <v>6.3434500262000002</v>
      </c>
      <c r="AJ26" s="1408">
        <v>0</v>
      </c>
      <c r="AK26" s="1408">
        <v>7.5019900130000003</v>
      </c>
      <c r="AL26" s="1408">
        <v>5.5822360258000012</v>
      </c>
      <c r="AM26" s="1408">
        <v>6.3434500262000002</v>
      </c>
      <c r="AN26" s="1409">
        <v>0</v>
      </c>
      <c r="AO26" s="1407">
        <v>0</v>
      </c>
      <c r="AP26" s="1409">
        <v>0</v>
      </c>
      <c r="AQ26" s="1407">
        <v>0.40802449940000002</v>
      </c>
      <c r="AR26" s="1408">
        <v>0</v>
      </c>
      <c r="AS26" s="1408">
        <v>4.2727327523999996</v>
      </c>
      <c r="AT26" s="1408">
        <v>0.77260894060000007</v>
      </c>
      <c r="AU26" s="1408">
        <v>0</v>
      </c>
      <c r="AV26" s="1409">
        <v>0</v>
      </c>
      <c r="AW26" s="1407">
        <v>0</v>
      </c>
      <c r="AX26" s="1409">
        <v>0.89765391240000003</v>
      </c>
      <c r="AY26" s="1409">
        <f t="shared" si="2"/>
        <v>146.88255077300002</v>
      </c>
    </row>
    <row r="27" spans="1:51" x14ac:dyDescent="0.25">
      <c r="A27" s="783"/>
      <c r="B27" s="783" t="s">
        <v>736</v>
      </c>
      <c r="C27" s="1407">
        <v>0</v>
      </c>
      <c r="D27" s="1408">
        <v>0</v>
      </c>
      <c r="E27" s="1408">
        <v>0</v>
      </c>
      <c r="F27" s="1408">
        <v>0</v>
      </c>
      <c r="G27" s="1408">
        <v>1.3853802928000001</v>
      </c>
      <c r="H27" s="1409">
        <v>0</v>
      </c>
      <c r="I27" s="1407">
        <v>1.0054629970000002</v>
      </c>
      <c r="J27" s="1408">
        <v>0</v>
      </c>
      <c r="K27" s="1408">
        <v>2.0109259940000004</v>
      </c>
      <c r="L27" s="1408">
        <v>0</v>
      </c>
      <c r="M27" s="1408">
        <v>1.0054629970000002</v>
      </c>
      <c r="N27" s="1408">
        <v>0</v>
      </c>
      <c r="O27" s="1409">
        <v>0</v>
      </c>
      <c r="P27" s="1407">
        <v>0</v>
      </c>
      <c r="Q27" s="1408">
        <v>0</v>
      </c>
      <c r="R27" s="1408">
        <v>0</v>
      </c>
      <c r="S27" s="1408">
        <v>0</v>
      </c>
      <c r="T27" s="1408">
        <v>0</v>
      </c>
      <c r="U27" s="1408">
        <v>0</v>
      </c>
      <c r="V27" s="1408">
        <v>0</v>
      </c>
      <c r="W27" s="1408">
        <v>0</v>
      </c>
      <c r="X27" s="1408">
        <v>0</v>
      </c>
      <c r="Y27" s="1409">
        <v>0</v>
      </c>
      <c r="Z27" s="1407">
        <v>2.8390546296000001</v>
      </c>
      <c r="AA27" s="1408">
        <v>10.6167569606</v>
      </c>
      <c r="AB27" s="1408">
        <v>0</v>
      </c>
      <c r="AC27" s="1408">
        <v>0</v>
      </c>
      <c r="AD27" s="1408">
        <v>0.30559859400000006</v>
      </c>
      <c r="AE27" s="1408">
        <v>0</v>
      </c>
      <c r="AF27" s="1408">
        <v>5.0537130196</v>
      </c>
      <c r="AG27" s="1408">
        <v>3.0559860086000001</v>
      </c>
      <c r="AH27" s="1409">
        <v>0</v>
      </c>
      <c r="AI27" s="1407">
        <v>1.0054629970000002</v>
      </c>
      <c r="AJ27" s="1408">
        <v>0</v>
      </c>
      <c r="AK27" s="1408">
        <v>1.0054629970000002</v>
      </c>
      <c r="AL27" s="1408">
        <v>0</v>
      </c>
      <c r="AM27" s="1408">
        <v>0</v>
      </c>
      <c r="AN27" s="1409">
        <v>0</v>
      </c>
      <c r="AO27" s="1407">
        <v>0</v>
      </c>
      <c r="AP27" s="1409">
        <v>0</v>
      </c>
      <c r="AQ27" s="1407">
        <v>3.0559860086000001</v>
      </c>
      <c r="AR27" s="1408">
        <v>0</v>
      </c>
      <c r="AS27" s="1408">
        <v>0</v>
      </c>
      <c r="AT27" s="1408">
        <v>0</v>
      </c>
      <c r="AU27" s="1408">
        <v>0</v>
      </c>
      <c r="AV27" s="1409">
        <v>0</v>
      </c>
      <c r="AW27" s="1407">
        <v>0</v>
      </c>
      <c r="AX27" s="1409">
        <v>0</v>
      </c>
      <c r="AY27" s="1409">
        <f t="shared" si="2"/>
        <v>32.345253495800002</v>
      </c>
    </row>
    <row r="28" spans="1:51" x14ac:dyDescent="0.25">
      <c r="A28" s="783"/>
      <c r="B28" s="783" t="s">
        <v>746</v>
      </c>
      <c r="C28" s="1407">
        <v>0</v>
      </c>
      <c r="D28" s="1408">
        <v>0</v>
      </c>
      <c r="E28" s="1408">
        <v>0</v>
      </c>
      <c r="F28" s="1408">
        <v>0</v>
      </c>
      <c r="G28" s="1408">
        <v>0</v>
      </c>
      <c r="H28" s="1409">
        <v>0</v>
      </c>
      <c r="I28" s="1407">
        <v>0</v>
      </c>
      <c r="J28" s="1408">
        <v>0</v>
      </c>
      <c r="K28" s="1408">
        <v>0</v>
      </c>
      <c r="L28" s="1408">
        <v>0</v>
      </c>
      <c r="M28" s="1408">
        <v>0</v>
      </c>
      <c r="N28" s="1408">
        <v>0</v>
      </c>
      <c r="O28" s="1409">
        <v>0</v>
      </c>
      <c r="P28" s="1407">
        <v>0</v>
      </c>
      <c r="Q28" s="1408">
        <v>0</v>
      </c>
      <c r="R28" s="1408">
        <v>0</v>
      </c>
      <c r="S28" s="1408">
        <v>0</v>
      </c>
      <c r="T28" s="1408">
        <v>0</v>
      </c>
      <c r="U28" s="1408">
        <v>0</v>
      </c>
      <c r="V28" s="1408">
        <v>0</v>
      </c>
      <c r="W28" s="1408">
        <v>0</v>
      </c>
      <c r="X28" s="1408">
        <v>0</v>
      </c>
      <c r="Y28" s="1409">
        <v>0</v>
      </c>
      <c r="Z28" s="1407">
        <v>1.0020235302</v>
      </c>
      <c r="AA28" s="1408">
        <v>3.4311715508000002</v>
      </c>
      <c r="AB28" s="1408">
        <v>0</v>
      </c>
      <c r="AC28" s="1408">
        <v>0</v>
      </c>
      <c r="AD28" s="1408">
        <v>0.5566797389999999</v>
      </c>
      <c r="AE28" s="1408">
        <v>0</v>
      </c>
      <c r="AF28" s="1408">
        <v>1.0020235302</v>
      </c>
      <c r="AG28" s="1408">
        <v>0</v>
      </c>
      <c r="AH28" s="1409">
        <v>0</v>
      </c>
      <c r="AI28" s="1407">
        <v>0</v>
      </c>
      <c r="AJ28" s="1408">
        <v>0</v>
      </c>
      <c r="AK28" s="1408">
        <v>0</v>
      </c>
      <c r="AL28" s="1408">
        <v>0</v>
      </c>
      <c r="AM28" s="1408">
        <v>0</v>
      </c>
      <c r="AN28" s="1409">
        <v>0</v>
      </c>
      <c r="AO28" s="1407">
        <v>0</v>
      </c>
      <c r="AP28" s="1409">
        <v>0</v>
      </c>
      <c r="AQ28" s="1407">
        <v>0</v>
      </c>
      <c r="AR28" s="1408">
        <v>0</v>
      </c>
      <c r="AS28" s="1408">
        <v>0</v>
      </c>
      <c r="AT28" s="1408">
        <v>0</v>
      </c>
      <c r="AU28" s="1408">
        <v>0</v>
      </c>
      <c r="AV28" s="1409">
        <v>0</v>
      </c>
      <c r="AW28" s="1407">
        <v>0</v>
      </c>
      <c r="AX28" s="1409">
        <v>0</v>
      </c>
      <c r="AY28" s="1409">
        <f t="shared" si="2"/>
        <v>5.9918983501999996</v>
      </c>
    </row>
    <row r="29" spans="1:51" x14ac:dyDescent="0.25">
      <c r="A29" s="783"/>
      <c r="B29" s="783" t="s">
        <v>737</v>
      </c>
      <c r="C29" s="1407">
        <v>0</v>
      </c>
      <c r="D29" s="1408">
        <v>0</v>
      </c>
      <c r="E29" s="1408">
        <v>0</v>
      </c>
      <c r="F29" s="1408">
        <v>0</v>
      </c>
      <c r="G29" s="1408">
        <v>0</v>
      </c>
      <c r="H29" s="1409">
        <v>9.0758165638000019</v>
      </c>
      <c r="I29" s="1407">
        <v>8.5080018099999997</v>
      </c>
      <c r="J29" s="1408">
        <v>0</v>
      </c>
      <c r="K29" s="1408">
        <v>5.4130011292000004</v>
      </c>
      <c r="L29" s="1408">
        <v>0</v>
      </c>
      <c r="M29" s="1408">
        <v>4.0491639804000004</v>
      </c>
      <c r="N29" s="1408">
        <v>0</v>
      </c>
      <c r="O29" s="1409">
        <v>0</v>
      </c>
      <c r="P29" s="1407">
        <v>0</v>
      </c>
      <c r="Q29" s="1408">
        <v>0</v>
      </c>
      <c r="R29" s="1408">
        <v>0</v>
      </c>
      <c r="S29" s="1408">
        <v>0</v>
      </c>
      <c r="T29" s="1408">
        <v>0</v>
      </c>
      <c r="U29" s="1408">
        <v>0</v>
      </c>
      <c r="V29" s="1408">
        <v>0</v>
      </c>
      <c r="W29" s="1408">
        <v>0</v>
      </c>
      <c r="X29" s="1408">
        <v>1.9303797156000002</v>
      </c>
      <c r="Y29" s="1409">
        <v>0</v>
      </c>
      <c r="Z29" s="1407">
        <v>7.1454000100000004</v>
      </c>
      <c r="AA29" s="1408">
        <v>22.917851642000002</v>
      </c>
      <c r="AB29" s="1408">
        <v>0</v>
      </c>
      <c r="AC29" s="1408">
        <v>0</v>
      </c>
      <c r="AD29" s="1408">
        <v>0.51240598500000001</v>
      </c>
      <c r="AE29" s="1408">
        <v>0</v>
      </c>
      <c r="AF29" s="1408">
        <v>11.5312502522</v>
      </c>
      <c r="AG29" s="1408">
        <v>4.0715589991999996</v>
      </c>
      <c r="AH29" s="1409">
        <v>0</v>
      </c>
      <c r="AI29" s="1407">
        <v>0</v>
      </c>
      <c r="AJ29" s="1408">
        <v>0</v>
      </c>
      <c r="AK29" s="1408">
        <v>0</v>
      </c>
      <c r="AL29" s="1408">
        <v>0</v>
      </c>
      <c r="AM29" s="1408">
        <v>0</v>
      </c>
      <c r="AN29" s="1409">
        <v>0</v>
      </c>
      <c r="AO29" s="1407">
        <v>0</v>
      </c>
      <c r="AP29" s="1409">
        <v>0</v>
      </c>
      <c r="AQ29" s="1407">
        <v>1.3652077768000002</v>
      </c>
      <c r="AR29" s="1408">
        <v>0</v>
      </c>
      <c r="AS29" s="1408">
        <v>0</v>
      </c>
      <c r="AT29" s="1408">
        <v>0</v>
      </c>
      <c r="AU29" s="1408">
        <v>0</v>
      </c>
      <c r="AV29" s="1409">
        <v>0</v>
      </c>
      <c r="AW29" s="1407">
        <v>0</v>
      </c>
      <c r="AX29" s="1409">
        <v>0</v>
      </c>
      <c r="AY29" s="1409">
        <f t="shared" si="2"/>
        <v>76.520037864200006</v>
      </c>
    </row>
    <row r="30" spans="1:51" x14ac:dyDescent="0.25">
      <c r="A30" s="783"/>
      <c r="B30" s="783" t="s">
        <v>738</v>
      </c>
      <c r="C30" s="1407">
        <v>0</v>
      </c>
      <c r="D30" s="1408">
        <v>0</v>
      </c>
      <c r="E30" s="1408">
        <v>0</v>
      </c>
      <c r="F30" s="1408">
        <v>0</v>
      </c>
      <c r="G30" s="1408">
        <v>0</v>
      </c>
      <c r="H30" s="1409">
        <v>0</v>
      </c>
      <c r="I30" s="1407">
        <v>0</v>
      </c>
      <c r="J30" s="1408">
        <v>0</v>
      </c>
      <c r="K30" s="1408">
        <v>2.3758251034</v>
      </c>
      <c r="L30" s="1408">
        <v>0</v>
      </c>
      <c r="M30" s="1408">
        <v>1.1335579247999998</v>
      </c>
      <c r="N30" s="1408">
        <v>0</v>
      </c>
      <c r="O30" s="1409">
        <v>0</v>
      </c>
      <c r="P30" s="1407">
        <v>0</v>
      </c>
      <c r="Q30" s="1408">
        <v>0</v>
      </c>
      <c r="R30" s="1408">
        <v>0</v>
      </c>
      <c r="S30" s="1408">
        <v>0</v>
      </c>
      <c r="T30" s="1408">
        <v>0</v>
      </c>
      <c r="U30" s="1408">
        <v>0</v>
      </c>
      <c r="V30" s="1408">
        <v>0</v>
      </c>
      <c r="W30" s="1408">
        <v>0</v>
      </c>
      <c r="X30" s="1408">
        <v>0</v>
      </c>
      <c r="Y30" s="1409">
        <v>0</v>
      </c>
      <c r="Z30" s="1407">
        <v>2.1339059686000001</v>
      </c>
      <c r="AA30" s="1408">
        <v>1.4226040248</v>
      </c>
      <c r="AB30" s="1408">
        <v>0</v>
      </c>
      <c r="AC30" s="1408">
        <v>0</v>
      </c>
      <c r="AD30" s="1408">
        <v>0</v>
      </c>
      <c r="AE30" s="1408">
        <v>0</v>
      </c>
      <c r="AF30" s="1408">
        <v>0.35565100620000001</v>
      </c>
      <c r="AG30" s="1408">
        <v>0.71130201240000002</v>
      </c>
      <c r="AH30" s="1409">
        <v>0</v>
      </c>
      <c r="AI30" s="1407">
        <v>0</v>
      </c>
      <c r="AJ30" s="1408">
        <v>0</v>
      </c>
      <c r="AK30" s="1408">
        <v>0</v>
      </c>
      <c r="AL30" s="1408">
        <v>0</v>
      </c>
      <c r="AM30" s="1408">
        <v>0</v>
      </c>
      <c r="AN30" s="1409">
        <v>0</v>
      </c>
      <c r="AO30" s="1407">
        <v>0</v>
      </c>
      <c r="AP30" s="1409">
        <v>0</v>
      </c>
      <c r="AQ30" s="1407">
        <v>0.49054357660000003</v>
      </c>
      <c r="AR30" s="1408">
        <v>0</v>
      </c>
      <c r="AS30" s="1408">
        <v>0</v>
      </c>
      <c r="AT30" s="1408">
        <v>0</v>
      </c>
      <c r="AU30" s="1408">
        <v>0</v>
      </c>
      <c r="AV30" s="1409">
        <v>0</v>
      </c>
      <c r="AW30" s="1407">
        <v>0</v>
      </c>
      <c r="AX30" s="1409">
        <v>0</v>
      </c>
      <c r="AY30" s="1409">
        <f t="shared" si="2"/>
        <v>8.6233896168000008</v>
      </c>
    </row>
    <row r="31" spans="1:51" x14ac:dyDescent="0.25">
      <c r="A31" s="783"/>
      <c r="B31" s="783" t="s">
        <v>749</v>
      </c>
      <c r="C31" s="1407">
        <v>2.1658077125999999</v>
      </c>
      <c r="D31" s="1408">
        <v>0</v>
      </c>
      <c r="E31" s="1408">
        <v>0</v>
      </c>
      <c r="F31" s="1408">
        <v>0</v>
      </c>
      <c r="G31" s="1408">
        <v>0</v>
      </c>
      <c r="H31" s="1409">
        <v>5.6826668373999993</v>
      </c>
      <c r="I31" s="1407">
        <v>0</v>
      </c>
      <c r="J31" s="1408">
        <v>0</v>
      </c>
      <c r="K31" s="1408">
        <v>0</v>
      </c>
      <c r="L31" s="1408">
        <v>0</v>
      </c>
      <c r="M31" s="1408">
        <v>0</v>
      </c>
      <c r="N31" s="1408">
        <v>0</v>
      </c>
      <c r="O31" s="1409">
        <v>0</v>
      </c>
      <c r="P31" s="1407">
        <v>0</v>
      </c>
      <c r="Q31" s="1408">
        <v>0</v>
      </c>
      <c r="R31" s="1408">
        <v>0</v>
      </c>
      <c r="S31" s="1408">
        <v>0</v>
      </c>
      <c r="T31" s="1408">
        <v>0</v>
      </c>
      <c r="U31" s="1408">
        <v>0</v>
      </c>
      <c r="V31" s="1408">
        <v>0</v>
      </c>
      <c r="W31" s="1408">
        <v>0</v>
      </c>
      <c r="X31" s="1408">
        <v>0</v>
      </c>
      <c r="Y31" s="1409">
        <v>0</v>
      </c>
      <c r="Z31" s="1407">
        <v>0</v>
      </c>
      <c r="AA31" s="1408">
        <v>0</v>
      </c>
      <c r="AB31" s="1408">
        <v>0</v>
      </c>
      <c r="AC31" s="1408">
        <v>0</v>
      </c>
      <c r="AD31" s="1408">
        <v>0</v>
      </c>
      <c r="AE31" s="1408">
        <v>0</v>
      </c>
      <c r="AF31" s="1408">
        <v>0</v>
      </c>
      <c r="AG31" s="1408">
        <v>0</v>
      </c>
      <c r="AH31" s="1409">
        <v>0</v>
      </c>
      <c r="AI31" s="1407">
        <v>0</v>
      </c>
      <c r="AJ31" s="1408">
        <v>0</v>
      </c>
      <c r="AK31" s="1408">
        <v>0</v>
      </c>
      <c r="AL31" s="1408">
        <v>0</v>
      </c>
      <c r="AM31" s="1408">
        <v>0</v>
      </c>
      <c r="AN31" s="1409">
        <v>0</v>
      </c>
      <c r="AO31" s="1407">
        <v>0</v>
      </c>
      <c r="AP31" s="1409">
        <v>0</v>
      </c>
      <c r="AQ31" s="1407">
        <v>7.2613619988000009</v>
      </c>
      <c r="AR31" s="1408">
        <v>3.2350650052000001</v>
      </c>
      <c r="AS31" s="1408">
        <v>0</v>
      </c>
      <c r="AT31" s="1408">
        <v>0</v>
      </c>
      <c r="AU31" s="1408">
        <v>0</v>
      </c>
      <c r="AV31" s="1409">
        <v>0</v>
      </c>
      <c r="AW31" s="1407">
        <v>0</v>
      </c>
      <c r="AX31" s="1409">
        <v>0</v>
      </c>
      <c r="AY31" s="1409">
        <f t="shared" si="2"/>
        <v>18.344901554</v>
      </c>
    </row>
    <row r="32" spans="1:51" ht="15.75" thickBot="1" x14ac:dyDescent="0.3">
      <c r="A32" s="783"/>
      <c r="B32" s="783" t="s">
        <v>739</v>
      </c>
      <c r="C32" s="1407">
        <v>0</v>
      </c>
      <c r="D32" s="1408">
        <v>10.723209000000001</v>
      </c>
      <c r="E32" s="1408">
        <v>0</v>
      </c>
      <c r="F32" s="1408">
        <v>0</v>
      </c>
      <c r="G32" s="1408">
        <v>0</v>
      </c>
      <c r="H32" s="1409">
        <v>12.894577017000001</v>
      </c>
      <c r="I32" s="1407">
        <v>13.196194478600001</v>
      </c>
      <c r="J32" s="1408">
        <v>7.1461991999999999</v>
      </c>
      <c r="K32" s="1408">
        <v>8.4664186852000007</v>
      </c>
      <c r="L32" s="1408">
        <v>5.3596494000000003</v>
      </c>
      <c r="M32" s="1408">
        <v>5.9500183931999997</v>
      </c>
      <c r="N32" s="1408">
        <v>0</v>
      </c>
      <c r="O32" s="1409">
        <v>0</v>
      </c>
      <c r="P32" s="1407">
        <v>0</v>
      </c>
      <c r="Q32" s="1408">
        <v>0</v>
      </c>
      <c r="R32" s="1408">
        <v>0</v>
      </c>
      <c r="S32" s="1408">
        <v>0</v>
      </c>
      <c r="T32" s="1408">
        <v>0</v>
      </c>
      <c r="U32" s="1408">
        <v>0</v>
      </c>
      <c r="V32" s="1408">
        <v>0.91965599040000012</v>
      </c>
      <c r="W32" s="1408">
        <v>0</v>
      </c>
      <c r="X32" s="1408">
        <v>2.9107979501999997</v>
      </c>
      <c r="Y32" s="1409">
        <v>0</v>
      </c>
      <c r="Z32" s="1407">
        <v>3.0691624908000001</v>
      </c>
      <c r="AA32" s="1408">
        <v>14.734290239200002</v>
      </c>
      <c r="AB32" s="1408">
        <v>7.1488060000000004</v>
      </c>
      <c r="AC32" s="1408">
        <v>7.1488060000000004</v>
      </c>
      <c r="AD32" s="1408">
        <v>0.80950826320000002</v>
      </c>
      <c r="AE32" s="1408">
        <v>7.1488060000000004</v>
      </c>
      <c r="AF32" s="1408">
        <v>8.9404405006000012</v>
      </c>
      <c r="AG32" s="1408">
        <v>8.0675162708000006</v>
      </c>
      <c r="AH32" s="1409">
        <v>0</v>
      </c>
      <c r="AI32" s="1407">
        <v>2.6315810640000001</v>
      </c>
      <c r="AJ32" s="1408">
        <v>21.6522898242</v>
      </c>
      <c r="AK32" s="1408">
        <v>6.5618696136000008</v>
      </c>
      <c r="AL32" s="1408">
        <v>10.1181310692</v>
      </c>
      <c r="AM32" s="1408">
        <v>10.646287477</v>
      </c>
      <c r="AN32" s="1409">
        <v>26.798247</v>
      </c>
      <c r="AO32" s="1407">
        <v>0</v>
      </c>
      <c r="AP32" s="1409">
        <v>0</v>
      </c>
      <c r="AQ32" s="1407">
        <v>0</v>
      </c>
      <c r="AR32" s="1408">
        <v>0</v>
      </c>
      <c r="AS32" s="1408">
        <v>0</v>
      </c>
      <c r="AT32" s="1408">
        <v>0</v>
      </c>
      <c r="AU32" s="1408">
        <v>0</v>
      </c>
      <c r="AV32" s="1409">
        <v>0</v>
      </c>
      <c r="AW32" s="1407">
        <v>0</v>
      </c>
      <c r="AX32" s="1409">
        <v>0</v>
      </c>
      <c r="AY32" s="1409">
        <f t="shared" si="2"/>
        <v>203.04246192720004</v>
      </c>
    </row>
    <row r="33" spans="1:51" ht="15.75" thickBot="1" x14ac:dyDescent="0.3">
      <c r="A33" s="1265" t="s">
        <v>726</v>
      </c>
      <c r="B33" s="1266"/>
      <c r="C33" s="1267">
        <f>SUM(C34:C64)</f>
        <v>22.293024800200001</v>
      </c>
      <c r="D33" s="1268">
        <f t="shared" ref="D33:AN33" si="5">SUM(D34:D64)</f>
        <v>4.1413233469999993</v>
      </c>
      <c r="E33" s="1268">
        <f t="shared" si="5"/>
        <v>0</v>
      </c>
      <c r="F33" s="1268">
        <f t="shared" si="5"/>
        <v>0</v>
      </c>
      <c r="G33" s="1268">
        <f t="shared" si="5"/>
        <v>5.9780084279999999</v>
      </c>
      <c r="H33" s="1269">
        <f t="shared" si="5"/>
        <v>105.36428603820001</v>
      </c>
      <c r="I33" s="1267">
        <f t="shared" si="5"/>
        <v>15.3180615588</v>
      </c>
      <c r="J33" s="1268">
        <f t="shared" si="5"/>
        <v>7.0429790437999999</v>
      </c>
      <c r="K33" s="1268">
        <f t="shared" si="5"/>
        <v>18.692314248999999</v>
      </c>
      <c r="L33" s="1268">
        <f t="shared" si="5"/>
        <v>10.723103013000001</v>
      </c>
      <c r="M33" s="1268">
        <f t="shared" si="5"/>
        <v>26.875658189799999</v>
      </c>
      <c r="N33" s="1268">
        <f t="shared" si="5"/>
        <v>2.4242047732000005</v>
      </c>
      <c r="O33" s="1269">
        <f t="shared" si="5"/>
        <v>8.8920051962000013</v>
      </c>
      <c r="P33" s="1267">
        <f t="shared" si="5"/>
        <v>0</v>
      </c>
      <c r="Q33" s="1268">
        <f t="shared" si="5"/>
        <v>3.2716554906000002</v>
      </c>
      <c r="R33" s="1268">
        <f t="shared" si="5"/>
        <v>0</v>
      </c>
      <c r="S33" s="1268">
        <f t="shared" si="5"/>
        <v>0</v>
      </c>
      <c r="T33" s="1268">
        <f t="shared" si="5"/>
        <v>0</v>
      </c>
      <c r="U33" s="1268">
        <f t="shared" si="5"/>
        <v>0</v>
      </c>
      <c r="V33" s="1268">
        <f t="shared" si="5"/>
        <v>5.5162800070000007</v>
      </c>
      <c r="W33" s="1268">
        <f t="shared" si="5"/>
        <v>0</v>
      </c>
      <c r="X33" s="1268">
        <f t="shared" si="5"/>
        <v>5.5162800070000007</v>
      </c>
      <c r="Y33" s="1269">
        <f t="shared" si="5"/>
        <v>0</v>
      </c>
      <c r="Z33" s="1267">
        <f t="shared" si="5"/>
        <v>9.5526941971999992</v>
      </c>
      <c r="AA33" s="1268">
        <f t="shared" si="5"/>
        <v>34.5677947804</v>
      </c>
      <c r="AB33" s="1268">
        <f t="shared" si="5"/>
        <v>7.833269360000001</v>
      </c>
      <c r="AC33" s="1268">
        <f t="shared" si="5"/>
        <v>10.849701363200001</v>
      </c>
      <c r="AD33" s="1268">
        <f t="shared" si="5"/>
        <v>4.2631321138000002</v>
      </c>
      <c r="AE33" s="1268">
        <f t="shared" si="5"/>
        <v>10.940342063000001</v>
      </c>
      <c r="AF33" s="1268">
        <f t="shared" si="5"/>
        <v>33.188199937199997</v>
      </c>
      <c r="AG33" s="1268">
        <f t="shared" si="5"/>
        <v>12.913977028400002</v>
      </c>
      <c r="AH33" s="1269">
        <f t="shared" si="5"/>
        <v>1.5970360574</v>
      </c>
      <c r="AI33" s="1267">
        <f t="shared" si="5"/>
        <v>12.555191688200001</v>
      </c>
      <c r="AJ33" s="1268">
        <f t="shared" si="5"/>
        <v>11.176552237200001</v>
      </c>
      <c r="AK33" s="1268">
        <f t="shared" si="5"/>
        <v>29.860380803399998</v>
      </c>
      <c r="AL33" s="1268">
        <f t="shared" si="5"/>
        <v>13.061943524</v>
      </c>
      <c r="AM33" s="1268">
        <f t="shared" si="5"/>
        <v>16.336245396799999</v>
      </c>
      <c r="AN33" s="1269">
        <f t="shared" si="5"/>
        <v>14.0457128</v>
      </c>
      <c r="AO33" s="1267"/>
      <c r="AP33" s="1269">
        <f t="shared" ref="AP33:AX33" si="6">SUM(AP34:AP64)</f>
        <v>0</v>
      </c>
      <c r="AQ33" s="1267">
        <f t="shared" si="6"/>
        <v>6.7211208092000003</v>
      </c>
      <c r="AR33" s="1268">
        <f t="shared" si="6"/>
        <v>0.16413297739999999</v>
      </c>
      <c r="AS33" s="1268">
        <f t="shared" si="6"/>
        <v>3.8601741360000004</v>
      </c>
      <c r="AT33" s="1268">
        <f t="shared" si="6"/>
        <v>0</v>
      </c>
      <c r="AU33" s="1268">
        <f t="shared" si="6"/>
        <v>0.41493526339999998</v>
      </c>
      <c r="AV33" s="1269">
        <f t="shared" si="6"/>
        <v>0.40370523759999999</v>
      </c>
      <c r="AW33" s="1267">
        <f t="shared" si="6"/>
        <v>4.2072105600000009</v>
      </c>
      <c r="AX33" s="1269">
        <f t="shared" si="6"/>
        <v>2.0074619683999999</v>
      </c>
      <c r="AY33" s="1269">
        <f t="shared" si="2"/>
        <v>482.57009844399994</v>
      </c>
    </row>
    <row r="34" spans="1:51" x14ac:dyDescent="0.25">
      <c r="A34" s="783"/>
      <c r="B34" s="783" t="s">
        <v>763</v>
      </c>
      <c r="C34" s="1407">
        <v>0</v>
      </c>
      <c r="D34" s="1408">
        <v>4.0026330119999995</v>
      </c>
      <c r="E34" s="1408">
        <v>0</v>
      </c>
      <c r="F34" s="1408">
        <v>0</v>
      </c>
      <c r="G34" s="1408">
        <v>2.3597234486000001</v>
      </c>
      <c r="H34" s="1409">
        <v>20.8109942418</v>
      </c>
      <c r="I34" s="1407">
        <v>6.7422824000000006E-2</v>
      </c>
      <c r="J34" s="1408">
        <v>0</v>
      </c>
      <c r="K34" s="1408">
        <v>3.3711412000000003E-2</v>
      </c>
      <c r="L34" s="1408">
        <v>0</v>
      </c>
      <c r="M34" s="1408">
        <v>0</v>
      </c>
      <c r="N34" s="1408">
        <v>0</v>
      </c>
      <c r="O34" s="1409">
        <v>0</v>
      </c>
      <c r="P34" s="1407">
        <v>0</v>
      </c>
      <c r="Q34" s="1408">
        <v>0</v>
      </c>
      <c r="R34" s="1408">
        <v>0</v>
      </c>
      <c r="S34" s="1408">
        <v>0</v>
      </c>
      <c r="T34" s="1408">
        <v>0</v>
      </c>
      <c r="U34" s="1408">
        <v>0</v>
      </c>
      <c r="V34" s="1408">
        <v>0</v>
      </c>
      <c r="W34" s="1408">
        <v>0</v>
      </c>
      <c r="X34" s="1408">
        <v>0</v>
      </c>
      <c r="Y34" s="1409">
        <v>0</v>
      </c>
      <c r="Z34" s="1407">
        <v>0</v>
      </c>
      <c r="AA34" s="1408">
        <v>4.1237448028000001</v>
      </c>
      <c r="AB34" s="1408">
        <v>0</v>
      </c>
      <c r="AC34" s="1408">
        <v>0</v>
      </c>
      <c r="AD34" s="1408">
        <v>0.53916910880000002</v>
      </c>
      <c r="AE34" s="1408">
        <v>0</v>
      </c>
      <c r="AF34" s="1408">
        <v>2.2959218814</v>
      </c>
      <c r="AG34" s="1408">
        <v>2.0226840340000001</v>
      </c>
      <c r="AH34" s="1409">
        <v>0</v>
      </c>
      <c r="AI34" s="1407">
        <v>0</v>
      </c>
      <c r="AJ34" s="1408">
        <v>0</v>
      </c>
      <c r="AK34" s="1408">
        <v>0</v>
      </c>
      <c r="AL34" s="1408">
        <v>0</v>
      </c>
      <c r="AM34" s="1408">
        <v>0</v>
      </c>
      <c r="AN34" s="1409">
        <v>0</v>
      </c>
      <c r="AO34" s="1407">
        <v>0</v>
      </c>
      <c r="AP34" s="1409">
        <v>0</v>
      </c>
      <c r="AQ34" s="1407">
        <v>0</v>
      </c>
      <c r="AR34" s="1408">
        <v>0</v>
      </c>
      <c r="AS34" s="1408">
        <v>0</v>
      </c>
      <c r="AT34" s="1408">
        <v>0</v>
      </c>
      <c r="AU34" s="1408">
        <v>0</v>
      </c>
      <c r="AV34" s="1409">
        <v>0</v>
      </c>
      <c r="AW34" s="1407">
        <v>0</v>
      </c>
      <c r="AX34" s="1409">
        <v>0</v>
      </c>
      <c r="AY34" s="1409">
        <f t="shared" si="2"/>
        <v>36.2560047654</v>
      </c>
    </row>
    <row r="35" spans="1:51" x14ac:dyDescent="0.25">
      <c r="A35" s="783"/>
      <c r="B35" s="783" t="s">
        <v>740</v>
      </c>
      <c r="C35" s="1407">
        <v>0</v>
      </c>
      <c r="D35" s="1408">
        <v>0.13869033500000003</v>
      </c>
      <c r="E35" s="1408">
        <v>0</v>
      </c>
      <c r="F35" s="1408">
        <v>0</v>
      </c>
      <c r="G35" s="1408">
        <v>0</v>
      </c>
      <c r="H35" s="1409">
        <v>0</v>
      </c>
      <c r="I35" s="1407">
        <v>0</v>
      </c>
      <c r="J35" s="1408">
        <v>0</v>
      </c>
      <c r="K35" s="1408">
        <v>0</v>
      </c>
      <c r="L35" s="1408">
        <v>0</v>
      </c>
      <c r="M35" s="1408">
        <v>0</v>
      </c>
      <c r="N35" s="1408">
        <v>0</v>
      </c>
      <c r="O35" s="1409">
        <v>0</v>
      </c>
      <c r="P35" s="1407">
        <v>0</v>
      </c>
      <c r="Q35" s="1408">
        <v>0</v>
      </c>
      <c r="R35" s="1408">
        <v>0</v>
      </c>
      <c r="S35" s="1408">
        <v>0</v>
      </c>
      <c r="T35" s="1408">
        <v>0</v>
      </c>
      <c r="U35" s="1408">
        <v>0</v>
      </c>
      <c r="V35" s="1408">
        <v>0</v>
      </c>
      <c r="W35" s="1408">
        <v>0</v>
      </c>
      <c r="X35" s="1408">
        <v>0</v>
      </c>
      <c r="Y35" s="1409">
        <v>0</v>
      </c>
      <c r="Z35" s="1407">
        <v>0</v>
      </c>
      <c r="AA35" s="1408">
        <v>1.2807580212</v>
      </c>
      <c r="AB35" s="1408">
        <v>0.69344996000000003</v>
      </c>
      <c r="AC35" s="1408">
        <v>0.63797396319999999</v>
      </c>
      <c r="AD35" s="1408">
        <v>0</v>
      </c>
      <c r="AE35" s="1408">
        <v>0.69344996000000003</v>
      </c>
      <c r="AF35" s="1408">
        <v>2.6123430172000002</v>
      </c>
      <c r="AG35" s="1408">
        <v>1.011886015</v>
      </c>
      <c r="AH35" s="1409">
        <v>0.19416605740000001</v>
      </c>
      <c r="AI35" s="1407">
        <v>7.2631441582000011</v>
      </c>
      <c r="AJ35" s="1408">
        <v>0</v>
      </c>
      <c r="AK35" s="1408">
        <v>13.840938713000002</v>
      </c>
      <c r="AL35" s="1408">
        <v>12.060160505400001</v>
      </c>
      <c r="AM35" s="1408">
        <v>10.693631767000001</v>
      </c>
      <c r="AN35" s="1409">
        <v>0</v>
      </c>
      <c r="AO35" s="1407">
        <v>0</v>
      </c>
      <c r="AP35" s="1409">
        <v>0</v>
      </c>
      <c r="AQ35" s="1407">
        <v>0</v>
      </c>
      <c r="AR35" s="1408">
        <v>0</v>
      </c>
      <c r="AS35" s="1408">
        <v>0</v>
      </c>
      <c r="AT35" s="1408">
        <v>0</v>
      </c>
      <c r="AU35" s="1408">
        <v>0</v>
      </c>
      <c r="AV35" s="1409">
        <v>0</v>
      </c>
      <c r="AW35" s="1407">
        <v>0</v>
      </c>
      <c r="AX35" s="1409">
        <v>0</v>
      </c>
      <c r="AY35" s="1409">
        <f t="shared" si="2"/>
        <v>51.120592472600002</v>
      </c>
    </row>
    <row r="36" spans="1:51" x14ac:dyDescent="0.25">
      <c r="A36" s="783"/>
      <c r="B36" s="783" t="s">
        <v>615</v>
      </c>
      <c r="C36" s="1407">
        <v>0</v>
      </c>
      <c r="D36" s="1408">
        <v>0</v>
      </c>
      <c r="E36" s="1408">
        <v>0</v>
      </c>
      <c r="F36" s="1408">
        <v>0</v>
      </c>
      <c r="G36" s="1408">
        <v>0</v>
      </c>
      <c r="H36" s="1409">
        <v>0</v>
      </c>
      <c r="I36" s="1407">
        <v>0</v>
      </c>
      <c r="J36" s="1408">
        <v>0</v>
      </c>
      <c r="K36" s="1408">
        <v>0</v>
      </c>
      <c r="L36" s="1408">
        <v>0</v>
      </c>
      <c r="M36" s="1408">
        <v>0</v>
      </c>
      <c r="N36" s="1408">
        <v>0</v>
      </c>
      <c r="O36" s="1409">
        <v>0</v>
      </c>
      <c r="P36" s="1407">
        <v>0</v>
      </c>
      <c r="Q36" s="1408">
        <v>0</v>
      </c>
      <c r="R36" s="1408">
        <v>0</v>
      </c>
      <c r="S36" s="1408">
        <v>0</v>
      </c>
      <c r="T36" s="1408">
        <v>0</v>
      </c>
      <c r="U36" s="1408">
        <v>0</v>
      </c>
      <c r="V36" s="1408">
        <v>0</v>
      </c>
      <c r="W36" s="1408">
        <v>0</v>
      </c>
      <c r="X36" s="1408">
        <v>0</v>
      </c>
      <c r="Y36" s="1409">
        <v>0</v>
      </c>
      <c r="Z36" s="1407">
        <v>0</v>
      </c>
      <c r="AA36" s="1408">
        <v>0</v>
      </c>
      <c r="AB36" s="1408">
        <v>0</v>
      </c>
      <c r="AC36" s="1408">
        <v>0</v>
      </c>
      <c r="AD36" s="1408">
        <v>0</v>
      </c>
      <c r="AE36" s="1408">
        <v>0</v>
      </c>
      <c r="AF36" s="1408">
        <v>0.51394001820000002</v>
      </c>
      <c r="AG36" s="1408">
        <v>0</v>
      </c>
      <c r="AH36" s="1409">
        <v>0</v>
      </c>
      <c r="AI36" s="1407">
        <v>0</v>
      </c>
      <c r="AJ36" s="1408">
        <v>0</v>
      </c>
      <c r="AK36" s="1408">
        <v>5.1394022400000003E-2</v>
      </c>
      <c r="AL36" s="1408">
        <v>0</v>
      </c>
      <c r="AM36" s="1408">
        <v>0.25953973079999998</v>
      </c>
      <c r="AN36" s="1409">
        <v>0</v>
      </c>
      <c r="AO36" s="1407">
        <v>0</v>
      </c>
      <c r="AP36" s="1409">
        <v>0</v>
      </c>
      <c r="AQ36" s="1407">
        <v>0</v>
      </c>
      <c r="AR36" s="1408">
        <v>0</v>
      </c>
      <c r="AS36" s="1408">
        <v>0</v>
      </c>
      <c r="AT36" s="1408">
        <v>0</v>
      </c>
      <c r="AU36" s="1408">
        <v>0</v>
      </c>
      <c r="AV36" s="1409">
        <v>0</v>
      </c>
      <c r="AW36" s="1407">
        <v>0</v>
      </c>
      <c r="AX36" s="1409">
        <v>0</v>
      </c>
      <c r="AY36" s="1409">
        <f t="shared" si="2"/>
        <v>0.82487377140000007</v>
      </c>
    </row>
    <row r="37" spans="1:51" x14ac:dyDescent="0.25">
      <c r="A37" s="783"/>
      <c r="B37" s="783" t="s">
        <v>741</v>
      </c>
      <c r="C37" s="1407">
        <v>0</v>
      </c>
      <c r="D37" s="1408">
        <v>0</v>
      </c>
      <c r="E37" s="1408">
        <v>0</v>
      </c>
      <c r="F37" s="1408">
        <v>0</v>
      </c>
      <c r="G37" s="1408">
        <v>0</v>
      </c>
      <c r="H37" s="1409">
        <v>21.090702029600003</v>
      </c>
      <c r="I37" s="1407">
        <v>0</v>
      </c>
      <c r="J37" s="1408">
        <v>0</v>
      </c>
      <c r="K37" s="1408">
        <v>0</v>
      </c>
      <c r="L37" s="1408">
        <v>0</v>
      </c>
      <c r="M37" s="1408">
        <v>0</v>
      </c>
      <c r="N37" s="1408">
        <v>0</v>
      </c>
      <c r="O37" s="1409">
        <v>0</v>
      </c>
      <c r="P37" s="1407">
        <v>0</v>
      </c>
      <c r="Q37" s="1408">
        <v>0</v>
      </c>
      <c r="R37" s="1408">
        <v>0</v>
      </c>
      <c r="S37" s="1408">
        <v>0</v>
      </c>
      <c r="T37" s="1408">
        <v>0</v>
      </c>
      <c r="U37" s="1408">
        <v>0</v>
      </c>
      <c r="V37" s="1408">
        <v>0</v>
      </c>
      <c r="W37" s="1408">
        <v>0</v>
      </c>
      <c r="X37" s="1408">
        <v>0</v>
      </c>
      <c r="Y37" s="1409">
        <v>0</v>
      </c>
      <c r="Z37" s="1407">
        <v>0</v>
      </c>
      <c r="AA37" s="1408">
        <v>0</v>
      </c>
      <c r="AB37" s="1408">
        <v>0</v>
      </c>
      <c r="AC37" s="1408">
        <v>0</v>
      </c>
      <c r="AD37" s="1408">
        <v>0</v>
      </c>
      <c r="AE37" s="1408">
        <v>0</v>
      </c>
      <c r="AF37" s="1408">
        <v>0</v>
      </c>
      <c r="AG37" s="1408">
        <v>0</v>
      </c>
      <c r="AH37" s="1409">
        <v>0</v>
      </c>
      <c r="AI37" s="1407">
        <v>0</v>
      </c>
      <c r="AJ37" s="1408">
        <v>0</v>
      </c>
      <c r="AK37" s="1408">
        <v>0</v>
      </c>
      <c r="AL37" s="1408">
        <v>0</v>
      </c>
      <c r="AM37" s="1408">
        <v>0</v>
      </c>
      <c r="AN37" s="1409">
        <v>0</v>
      </c>
      <c r="AO37" s="1407">
        <v>0</v>
      </c>
      <c r="AP37" s="1409">
        <v>0</v>
      </c>
      <c r="AQ37" s="1407">
        <v>0</v>
      </c>
      <c r="AR37" s="1408">
        <v>0</v>
      </c>
      <c r="AS37" s="1408">
        <v>0</v>
      </c>
      <c r="AT37" s="1408">
        <v>0</v>
      </c>
      <c r="AU37" s="1408">
        <v>0</v>
      </c>
      <c r="AV37" s="1409">
        <v>0</v>
      </c>
      <c r="AW37" s="1407">
        <v>0</v>
      </c>
      <c r="AX37" s="1409">
        <v>0</v>
      </c>
      <c r="AY37" s="1409">
        <f t="shared" si="2"/>
        <v>21.090702029600003</v>
      </c>
    </row>
    <row r="38" spans="1:51" x14ac:dyDescent="0.25">
      <c r="A38" s="783"/>
      <c r="B38" s="783" t="s">
        <v>630</v>
      </c>
      <c r="C38" s="1407">
        <v>0</v>
      </c>
      <c r="D38" s="1408">
        <v>0</v>
      </c>
      <c r="E38" s="1408">
        <v>0</v>
      </c>
      <c r="F38" s="1408">
        <v>0</v>
      </c>
      <c r="G38" s="1408">
        <v>0</v>
      </c>
      <c r="H38" s="1409">
        <v>0</v>
      </c>
      <c r="I38" s="1407">
        <v>0.53469021480000001</v>
      </c>
      <c r="J38" s="1408">
        <v>0</v>
      </c>
      <c r="K38" s="1408">
        <v>0</v>
      </c>
      <c r="L38" s="1408">
        <v>0</v>
      </c>
      <c r="M38" s="1408">
        <v>0.21729056860000001</v>
      </c>
      <c r="N38" s="1408">
        <v>0</v>
      </c>
      <c r="O38" s="1409">
        <v>0</v>
      </c>
      <c r="P38" s="1407">
        <v>0</v>
      </c>
      <c r="Q38" s="1408">
        <v>0</v>
      </c>
      <c r="R38" s="1408">
        <v>0</v>
      </c>
      <c r="S38" s="1408">
        <v>0</v>
      </c>
      <c r="T38" s="1408">
        <v>0</v>
      </c>
      <c r="U38" s="1408">
        <v>0</v>
      </c>
      <c r="V38" s="1408">
        <v>0</v>
      </c>
      <c r="W38" s="1408">
        <v>0</v>
      </c>
      <c r="X38" s="1408">
        <v>0</v>
      </c>
      <c r="Y38" s="1409">
        <v>0</v>
      </c>
      <c r="Z38" s="1407">
        <v>0</v>
      </c>
      <c r="AA38" s="1408">
        <v>0</v>
      </c>
      <c r="AB38" s="1408">
        <v>0</v>
      </c>
      <c r="AC38" s="1408">
        <v>0</v>
      </c>
      <c r="AD38" s="1408">
        <v>0</v>
      </c>
      <c r="AE38" s="1408">
        <v>0</v>
      </c>
      <c r="AF38" s="1408">
        <v>0</v>
      </c>
      <c r="AG38" s="1408">
        <v>0</v>
      </c>
      <c r="AH38" s="1409">
        <v>0</v>
      </c>
      <c r="AI38" s="1407">
        <v>4.2127260000000003E-4</v>
      </c>
      <c r="AJ38" s="1408">
        <v>0</v>
      </c>
      <c r="AK38" s="1408">
        <v>0</v>
      </c>
      <c r="AL38" s="1408">
        <v>0</v>
      </c>
      <c r="AM38" s="1408">
        <v>0</v>
      </c>
      <c r="AN38" s="1409">
        <v>0</v>
      </c>
      <c r="AO38" s="1407">
        <v>0</v>
      </c>
      <c r="AP38" s="1409">
        <v>0</v>
      </c>
      <c r="AQ38" s="1407">
        <v>0</v>
      </c>
      <c r="AR38" s="1408">
        <v>0</v>
      </c>
      <c r="AS38" s="1408">
        <v>8.5211970200000001E-2</v>
      </c>
      <c r="AT38" s="1408">
        <v>0</v>
      </c>
      <c r="AU38" s="1408">
        <v>6.4083993400000011E-2</v>
      </c>
      <c r="AV38" s="1409">
        <v>0</v>
      </c>
      <c r="AW38" s="1407">
        <v>0</v>
      </c>
      <c r="AX38" s="1409">
        <v>0</v>
      </c>
      <c r="AY38" s="1409">
        <f t="shared" si="2"/>
        <v>0.90169801960000018</v>
      </c>
    </row>
    <row r="39" spans="1:51" x14ac:dyDescent="0.25">
      <c r="A39" s="783"/>
      <c r="B39" s="783" t="s">
        <v>659</v>
      </c>
      <c r="C39" s="1407">
        <v>0</v>
      </c>
      <c r="D39" s="1408">
        <v>0</v>
      </c>
      <c r="E39" s="1408">
        <v>0</v>
      </c>
      <c r="F39" s="1408">
        <v>0</v>
      </c>
      <c r="G39" s="1408">
        <v>0</v>
      </c>
      <c r="H39" s="1409">
        <v>0</v>
      </c>
      <c r="I39" s="1407">
        <v>1.3399494626000001</v>
      </c>
      <c r="J39" s="1408">
        <v>0</v>
      </c>
      <c r="K39" s="1408">
        <v>0</v>
      </c>
      <c r="L39" s="1408">
        <v>0</v>
      </c>
      <c r="M39" s="1408">
        <v>0</v>
      </c>
      <c r="N39" s="1408">
        <v>0</v>
      </c>
      <c r="O39" s="1409">
        <v>0</v>
      </c>
      <c r="P39" s="1407">
        <v>0</v>
      </c>
      <c r="Q39" s="1408">
        <v>0</v>
      </c>
      <c r="R39" s="1408">
        <v>0</v>
      </c>
      <c r="S39" s="1408">
        <v>0</v>
      </c>
      <c r="T39" s="1408">
        <v>0</v>
      </c>
      <c r="U39" s="1408">
        <v>0</v>
      </c>
      <c r="V39" s="1408">
        <v>0</v>
      </c>
      <c r="W39" s="1408">
        <v>0</v>
      </c>
      <c r="X39" s="1408">
        <v>0</v>
      </c>
      <c r="Y39" s="1409">
        <v>0</v>
      </c>
      <c r="Z39" s="1407">
        <v>0.51462498919999999</v>
      </c>
      <c r="AA39" s="1408">
        <v>0.51462498919999999</v>
      </c>
      <c r="AB39" s="1408">
        <v>0</v>
      </c>
      <c r="AC39" s="1408">
        <v>0</v>
      </c>
      <c r="AD39" s="1408">
        <v>0.17323681480000003</v>
      </c>
      <c r="AE39" s="1408">
        <v>0</v>
      </c>
      <c r="AF39" s="1408">
        <v>0.51462498919999999</v>
      </c>
      <c r="AG39" s="1408">
        <v>0.61755002819999993</v>
      </c>
      <c r="AH39" s="1409">
        <v>0</v>
      </c>
      <c r="AI39" s="1407">
        <v>0</v>
      </c>
      <c r="AJ39" s="1408">
        <v>0</v>
      </c>
      <c r="AK39" s="1408">
        <v>0</v>
      </c>
      <c r="AL39" s="1408">
        <v>0</v>
      </c>
      <c r="AM39" s="1408">
        <v>0</v>
      </c>
      <c r="AN39" s="1409">
        <v>0</v>
      </c>
      <c r="AO39" s="1407">
        <v>0</v>
      </c>
      <c r="AP39" s="1409">
        <v>0</v>
      </c>
      <c r="AQ39" s="1407">
        <v>0</v>
      </c>
      <c r="AR39" s="1408">
        <v>0</v>
      </c>
      <c r="AS39" s="1408">
        <v>0</v>
      </c>
      <c r="AT39" s="1408">
        <v>0</v>
      </c>
      <c r="AU39" s="1408">
        <v>0</v>
      </c>
      <c r="AV39" s="1409">
        <v>0</v>
      </c>
      <c r="AW39" s="1407">
        <v>0</v>
      </c>
      <c r="AX39" s="1409">
        <v>0</v>
      </c>
      <c r="AY39" s="1409">
        <f t="shared" si="2"/>
        <v>3.6746112732</v>
      </c>
    </row>
    <row r="40" spans="1:51" x14ac:dyDescent="0.25">
      <c r="A40" s="783"/>
      <c r="B40" s="783" t="s">
        <v>652</v>
      </c>
      <c r="C40" s="1407">
        <v>0</v>
      </c>
      <c r="D40" s="1408">
        <v>0</v>
      </c>
      <c r="E40" s="1408">
        <v>0</v>
      </c>
      <c r="F40" s="1408">
        <v>0</v>
      </c>
      <c r="G40" s="1408">
        <v>0</v>
      </c>
      <c r="H40" s="1409">
        <v>0</v>
      </c>
      <c r="I40" s="1407">
        <v>0</v>
      </c>
      <c r="J40" s="1408">
        <v>0</v>
      </c>
      <c r="K40" s="1408">
        <v>0</v>
      </c>
      <c r="L40" s="1408">
        <v>0</v>
      </c>
      <c r="M40" s="1408">
        <v>0</v>
      </c>
      <c r="N40" s="1408">
        <v>0</v>
      </c>
      <c r="O40" s="1409">
        <v>0</v>
      </c>
      <c r="P40" s="1407">
        <v>0</v>
      </c>
      <c r="Q40" s="1408">
        <v>0</v>
      </c>
      <c r="R40" s="1408">
        <v>0</v>
      </c>
      <c r="S40" s="1408">
        <v>0</v>
      </c>
      <c r="T40" s="1408">
        <v>0</v>
      </c>
      <c r="U40" s="1408">
        <v>0</v>
      </c>
      <c r="V40" s="1408">
        <v>0</v>
      </c>
      <c r="W40" s="1408">
        <v>0</v>
      </c>
      <c r="X40" s="1408">
        <v>0</v>
      </c>
      <c r="Y40" s="1409">
        <v>0</v>
      </c>
      <c r="Z40" s="1407">
        <v>2.0138740104000004</v>
      </c>
      <c r="AA40" s="1408">
        <v>6.3324689498000009</v>
      </c>
      <c r="AB40" s="1408">
        <v>0</v>
      </c>
      <c r="AC40" s="1408">
        <v>0</v>
      </c>
      <c r="AD40" s="1408">
        <v>0.73708669440000008</v>
      </c>
      <c r="AE40" s="1408">
        <v>0</v>
      </c>
      <c r="AF40" s="1408">
        <v>8.4502819757999994</v>
      </c>
      <c r="AG40" s="1408">
        <v>2.0138740104000004</v>
      </c>
      <c r="AH40" s="1409">
        <v>0</v>
      </c>
      <c r="AI40" s="1407">
        <v>0</v>
      </c>
      <c r="AJ40" s="1408">
        <v>0</v>
      </c>
      <c r="AK40" s="1408">
        <v>0</v>
      </c>
      <c r="AL40" s="1408">
        <v>0</v>
      </c>
      <c r="AM40" s="1408">
        <v>0</v>
      </c>
      <c r="AN40" s="1409">
        <v>0</v>
      </c>
      <c r="AO40" s="1407">
        <v>0</v>
      </c>
      <c r="AP40" s="1409">
        <v>0</v>
      </c>
      <c r="AQ40" s="1407">
        <v>1.0069370052000002</v>
      </c>
      <c r="AR40" s="1408">
        <v>0</v>
      </c>
      <c r="AS40" s="1408">
        <v>0</v>
      </c>
      <c r="AT40" s="1408">
        <v>0</v>
      </c>
      <c r="AU40" s="1408">
        <v>0</v>
      </c>
      <c r="AV40" s="1409">
        <v>0</v>
      </c>
      <c r="AW40" s="1407">
        <v>0</v>
      </c>
      <c r="AX40" s="1409">
        <v>0</v>
      </c>
      <c r="AY40" s="1409">
        <f t="shared" si="2"/>
        <v>20.554522646000002</v>
      </c>
    </row>
    <row r="41" spans="1:51" x14ac:dyDescent="0.25">
      <c r="A41" s="783"/>
      <c r="B41" s="783" t="s">
        <v>650</v>
      </c>
      <c r="C41" s="1407">
        <v>4.0267160023999997</v>
      </c>
      <c r="D41" s="1408">
        <v>0</v>
      </c>
      <c r="E41" s="1408">
        <v>0</v>
      </c>
      <c r="F41" s="1408">
        <v>0</v>
      </c>
      <c r="G41" s="1408">
        <v>1.0771464984000001</v>
      </c>
      <c r="H41" s="1409">
        <v>10.066790006000002</v>
      </c>
      <c r="I41" s="1407">
        <v>0</v>
      </c>
      <c r="J41" s="1408">
        <v>0</v>
      </c>
      <c r="K41" s="1408">
        <v>0</v>
      </c>
      <c r="L41" s="1408">
        <v>0</v>
      </c>
      <c r="M41" s="1408">
        <v>0</v>
      </c>
      <c r="N41" s="1408">
        <v>0</v>
      </c>
      <c r="O41" s="1409">
        <v>0</v>
      </c>
      <c r="P41" s="1407">
        <v>0</v>
      </c>
      <c r="Q41" s="1408">
        <v>0</v>
      </c>
      <c r="R41" s="1408">
        <v>0</v>
      </c>
      <c r="S41" s="1408">
        <v>0</v>
      </c>
      <c r="T41" s="1408">
        <v>0</v>
      </c>
      <c r="U41" s="1408">
        <v>0</v>
      </c>
      <c r="V41" s="1408">
        <v>0</v>
      </c>
      <c r="W41" s="1408">
        <v>0</v>
      </c>
      <c r="X41" s="1408">
        <v>0</v>
      </c>
      <c r="Y41" s="1409">
        <v>0</v>
      </c>
      <c r="Z41" s="1407">
        <v>0</v>
      </c>
      <c r="AA41" s="1408">
        <v>0</v>
      </c>
      <c r="AB41" s="1408">
        <v>0</v>
      </c>
      <c r="AC41" s="1408">
        <v>0</v>
      </c>
      <c r="AD41" s="1408">
        <v>0</v>
      </c>
      <c r="AE41" s="1408">
        <v>0</v>
      </c>
      <c r="AF41" s="1408">
        <v>0</v>
      </c>
      <c r="AG41" s="1408">
        <v>0</v>
      </c>
      <c r="AH41" s="1409">
        <v>0</v>
      </c>
      <c r="AI41" s="1407">
        <v>0</v>
      </c>
      <c r="AJ41" s="1408">
        <v>0</v>
      </c>
      <c r="AK41" s="1408">
        <v>0</v>
      </c>
      <c r="AL41" s="1408">
        <v>0</v>
      </c>
      <c r="AM41" s="1408">
        <v>0</v>
      </c>
      <c r="AN41" s="1409">
        <v>0</v>
      </c>
      <c r="AO41" s="1407">
        <v>0</v>
      </c>
      <c r="AP41" s="1409">
        <v>0</v>
      </c>
      <c r="AQ41" s="1407">
        <v>0</v>
      </c>
      <c r="AR41" s="1408">
        <v>0</v>
      </c>
      <c r="AS41" s="1408">
        <v>0</v>
      </c>
      <c r="AT41" s="1408">
        <v>0</v>
      </c>
      <c r="AU41" s="1408">
        <v>0</v>
      </c>
      <c r="AV41" s="1409">
        <v>0</v>
      </c>
      <c r="AW41" s="1407">
        <v>0</v>
      </c>
      <c r="AX41" s="1409">
        <v>0</v>
      </c>
      <c r="AY41" s="1409">
        <f t="shared" si="2"/>
        <v>15.170652506800002</v>
      </c>
    </row>
    <row r="42" spans="1:51" x14ac:dyDescent="0.25">
      <c r="A42" s="783"/>
      <c r="B42" s="783" t="s">
        <v>2076</v>
      </c>
      <c r="C42" s="1407">
        <v>0</v>
      </c>
      <c r="D42" s="1408">
        <v>0</v>
      </c>
      <c r="E42" s="1408">
        <v>0</v>
      </c>
      <c r="F42" s="1408">
        <v>0</v>
      </c>
      <c r="G42" s="1408">
        <v>0</v>
      </c>
      <c r="H42" s="1409">
        <v>0</v>
      </c>
      <c r="I42" s="1407">
        <v>2.0716800061999998</v>
      </c>
      <c r="J42" s="1408">
        <v>0</v>
      </c>
      <c r="K42" s="1408">
        <v>3.6271550280000002</v>
      </c>
      <c r="L42" s="1408">
        <v>0</v>
      </c>
      <c r="M42" s="1408">
        <v>3.6254400280000003</v>
      </c>
      <c r="N42" s="1408">
        <v>1.4501760112000002</v>
      </c>
      <c r="O42" s="1409">
        <v>0</v>
      </c>
      <c r="P42" s="1407">
        <v>0</v>
      </c>
      <c r="Q42" s="1408">
        <v>0</v>
      </c>
      <c r="R42" s="1408">
        <v>0</v>
      </c>
      <c r="S42" s="1408">
        <v>0</v>
      </c>
      <c r="T42" s="1408">
        <v>0</v>
      </c>
      <c r="U42" s="1408">
        <v>0</v>
      </c>
      <c r="V42" s="1408">
        <v>0</v>
      </c>
      <c r="W42" s="1408">
        <v>0</v>
      </c>
      <c r="X42" s="1408">
        <v>0</v>
      </c>
      <c r="Y42" s="1409">
        <v>0</v>
      </c>
      <c r="Z42" s="1407">
        <v>0</v>
      </c>
      <c r="AA42" s="1408">
        <v>0</v>
      </c>
      <c r="AB42" s="1408">
        <v>0</v>
      </c>
      <c r="AC42" s="1408">
        <v>0</v>
      </c>
      <c r="AD42" s="1408">
        <v>0</v>
      </c>
      <c r="AE42" s="1408">
        <v>0</v>
      </c>
      <c r="AF42" s="1408">
        <v>0</v>
      </c>
      <c r="AG42" s="1408">
        <v>0</v>
      </c>
      <c r="AH42" s="1409">
        <v>0</v>
      </c>
      <c r="AI42" s="1407">
        <v>0</v>
      </c>
      <c r="AJ42" s="1408">
        <v>0</v>
      </c>
      <c r="AK42" s="1408">
        <v>0</v>
      </c>
      <c r="AL42" s="1408">
        <v>0</v>
      </c>
      <c r="AM42" s="1408">
        <v>0</v>
      </c>
      <c r="AN42" s="1409">
        <v>0</v>
      </c>
      <c r="AO42" s="1407">
        <v>0</v>
      </c>
      <c r="AP42" s="1409">
        <v>0</v>
      </c>
      <c r="AQ42" s="1407">
        <v>0</v>
      </c>
      <c r="AR42" s="1408">
        <v>0</v>
      </c>
      <c r="AS42" s="1408">
        <v>0</v>
      </c>
      <c r="AT42" s="1408">
        <v>0</v>
      </c>
      <c r="AU42" s="1408">
        <v>0</v>
      </c>
      <c r="AV42" s="1409">
        <v>0</v>
      </c>
      <c r="AW42" s="1407">
        <v>0</v>
      </c>
      <c r="AX42" s="1409">
        <v>0</v>
      </c>
      <c r="AY42" s="1409">
        <f t="shared" si="2"/>
        <v>10.7744510734</v>
      </c>
    </row>
    <row r="43" spans="1:51" x14ac:dyDescent="0.25">
      <c r="A43" s="783"/>
      <c r="B43" s="783" t="s">
        <v>632</v>
      </c>
      <c r="C43" s="1407">
        <v>0</v>
      </c>
      <c r="D43" s="1408">
        <v>0</v>
      </c>
      <c r="E43" s="1408">
        <v>0</v>
      </c>
      <c r="F43" s="1408">
        <v>0</v>
      </c>
      <c r="G43" s="1408">
        <v>0</v>
      </c>
      <c r="H43" s="1409">
        <v>0</v>
      </c>
      <c r="I43" s="1407">
        <v>8.6978750166000012</v>
      </c>
      <c r="J43" s="1408">
        <v>0</v>
      </c>
      <c r="K43" s="1408">
        <v>13.041672566999999</v>
      </c>
      <c r="L43" s="1408">
        <v>0</v>
      </c>
      <c r="M43" s="1408">
        <v>14.3749816868</v>
      </c>
      <c r="N43" s="1408">
        <v>2.2992662E-3</v>
      </c>
      <c r="O43" s="1409">
        <v>0</v>
      </c>
      <c r="P43" s="1407">
        <v>0</v>
      </c>
      <c r="Q43" s="1408">
        <v>0</v>
      </c>
      <c r="R43" s="1408">
        <v>0</v>
      </c>
      <c r="S43" s="1408">
        <v>0</v>
      </c>
      <c r="T43" s="1408">
        <v>0</v>
      </c>
      <c r="U43" s="1408">
        <v>0</v>
      </c>
      <c r="V43" s="1408">
        <v>0</v>
      </c>
      <c r="W43" s="1408">
        <v>0</v>
      </c>
      <c r="X43" s="1408">
        <v>0</v>
      </c>
      <c r="Y43" s="1409">
        <v>0</v>
      </c>
      <c r="Z43" s="1407">
        <v>2.0063200528</v>
      </c>
      <c r="AA43" s="1408">
        <v>5.0584400398000007</v>
      </c>
      <c r="AB43" s="1408">
        <v>0</v>
      </c>
      <c r="AC43" s="1408">
        <v>0</v>
      </c>
      <c r="AD43" s="1408">
        <v>0.60829197800000001</v>
      </c>
      <c r="AE43" s="1408">
        <v>0</v>
      </c>
      <c r="AF43" s="1408">
        <v>3.7332519937999997</v>
      </c>
      <c r="AG43" s="1408">
        <v>0</v>
      </c>
      <c r="AH43" s="1409">
        <v>0</v>
      </c>
      <c r="AI43" s="1407">
        <v>0</v>
      </c>
      <c r="AJ43" s="1408">
        <v>0</v>
      </c>
      <c r="AK43" s="1408">
        <v>0</v>
      </c>
      <c r="AL43" s="1408">
        <v>0</v>
      </c>
      <c r="AM43" s="1408">
        <v>0</v>
      </c>
      <c r="AN43" s="1409">
        <v>0</v>
      </c>
      <c r="AO43" s="1407">
        <v>0</v>
      </c>
      <c r="AP43" s="1409">
        <v>0</v>
      </c>
      <c r="AQ43" s="1407">
        <v>0</v>
      </c>
      <c r="AR43" s="1408">
        <v>0</v>
      </c>
      <c r="AS43" s="1408">
        <v>0</v>
      </c>
      <c r="AT43" s="1408">
        <v>0</v>
      </c>
      <c r="AU43" s="1408">
        <v>0</v>
      </c>
      <c r="AV43" s="1409">
        <v>0</v>
      </c>
      <c r="AW43" s="1407">
        <v>0</v>
      </c>
      <c r="AX43" s="1409">
        <v>0</v>
      </c>
      <c r="AY43" s="1409">
        <f t="shared" si="2"/>
        <v>47.523132600999986</v>
      </c>
    </row>
    <row r="44" spans="1:51" x14ac:dyDescent="0.25">
      <c r="A44" s="783"/>
      <c r="B44" s="783" t="s">
        <v>671</v>
      </c>
      <c r="C44" s="1407">
        <v>0</v>
      </c>
      <c r="D44" s="1408">
        <v>0</v>
      </c>
      <c r="E44" s="1408">
        <v>0</v>
      </c>
      <c r="F44" s="1408">
        <v>0</v>
      </c>
      <c r="G44" s="1408">
        <v>0</v>
      </c>
      <c r="H44" s="1409">
        <v>0</v>
      </c>
      <c r="I44" s="1407">
        <v>0</v>
      </c>
      <c r="J44" s="1408">
        <v>0</v>
      </c>
      <c r="K44" s="1408">
        <v>0</v>
      </c>
      <c r="L44" s="1408">
        <v>0</v>
      </c>
      <c r="M44" s="1408">
        <v>0</v>
      </c>
      <c r="N44" s="1408">
        <v>0</v>
      </c>
      <c r="O44" s="1409">
        <v>0</v>
      </c>
      <c r="P44" s="1407">
        <v>0</v>
      </c>
      <c r="Q44" s="1408">
        <v>0</v>
      </c>
      <c r="R44" s="1408">
        <v>0</v>
      </c>
      <c r="S44" s="1408">
        <v>0</v>
      </c>
      <c r="T44" s="1408">
        <v>0</v>
      </c>
      <c r="U44" s="1408">
        <v>0</v>
      </c>
      <c r="V44" s="1408">
        <v>0</v>
      </c>
      <c r="W44" s="1408">
        <v>0</v>
      </c>
      <c r="X44" s="1408">
        <v>0</v>
      </c>
      <c r="Y44" s="1409">
        <v>0</v>
      </c>
      <c r="Z44" s="1407">
        <v>0.40792098200000004</v>
      </c>
      <c r="AA44" s="1408">
        <v>0.91863796640000006</v>
      </c>
      <c r="AB44" s="1408">
        <v>0</v>
      </c>
      <c r="AC44" s="1408">
        <v>0</v>
      </c>
      <c r="AD44" s="1408">
        <v>0</v>
      </c>
      <c r="AE44" s="1408">
        <v>0</v>
      </c>
      <c r="AF44" s="1408">
        <v>2.3661454375999997</v>
      </c>
      <c r="AG44" s="1408">
        <v>0</v>
      </c>
      <c r="AH44" s="1409">
        <v>0</v>
      </c>
      <c r="AI44" s="1407">
        <v>0</v>
      </c>
      <c r="AJ44" s="1408">
        <v>0</v>
      </c>
      <c r="AK44" s="1408">
        <v>0</v>
      </c>
      <c r="AL44" s="1408">
        <v>0</v>
      </c>
      <c r="AM44" s="1408">
        <v>0</v>
      </c>
      <c r="AN44" s="1409">
        <v>0</v>
      </c>
      <c r="AO44" s="1407">
        <v>0</v>
      </c>
      <c r="AP44" s="1409">
        <v>0</v>
      </c>
      <c r="AQ44" s="1407">
        <v>0</v>
      </c>
      <c r="AR44" s="1408">
        <v>0</v>
      </c>
      <c r="AS44" s="1408">
        <v>0</v>
      </c>
      <c r="AT44" s="1408">
        <v>0</v>
      </c>
      <c r="AU44" s="1408">
        <v>0</v>
      </c>
      <c r="AV44" s="1409">
        <v>0</v>
      </c>
      <c r="AW44" s="1407">
        <v>0</v>
      </c>
      <c r="AX44" s="1409">
        <v>0</v>
      </c>
      <c r="AY44" s="1409">
        <f t="shared" si="2"/>
        <v>3.6927043859999999</v>
      </c>
    </row>
    <row r="45" spans="1:51" x14ac:dyDescent="0.25">
      <c r="A45" s="783"/>
      <c r="B45" s="783" t="s">
        <v>622</v>
      </c>
      <c r="C45" s="1407">
        <v>0</v>
      </c>
      <c r="D45" s="1408">
        <v>0</v>
      </c>
      <c r="E45" s="1408">
        <v>0</v>
      </c>
      <c r="F45" s="1408">
        <v>0</v>
      </c>
      <c r="G45" s="1408">
        <v>1.0202810086</v>
      </c>
      <c r="H45" s="1409">
        <v>11.580189355</v>
      </c>
      <c r="I45" s="1407">
        <v>0</v>
      </c>
      <c r="J45" s="1408">
        <v>0</v>
      </c>
      <c r="K45" s="1408">
        <v>0</v>
      </c>
      <c r="L45" s="1408">
        <v>0</v>
      </c>
      <c r="M45" s="1408">
        <v>0</v>
      </c>
      <c r="N45" s="1408">
        <v>0</v>
      </c>
      <c r="O45" s="1409">
        <v>0</v>
      </c>
      <c r="P45" s="1407">
        <v>0</v>
      </c>
      <c r="Q45" s="1408">
        <v>0</v>
      </c>
      <c r="R45" s="1408">
        <v>0</v>
      </c>
      <c r="S45" s="1408">
        <v>0</v>
      </c>
      <c r="T45" s="1408">
        <v>0</v>
      </c>
      <c r="U45" s="1408">
        <v>0</v>
      </c>
      <c r="V45" s="1408">
        <v>0</v>
      </c>
      <c r="W45" s="1408">
        <v>0</v>
      </c>
      <c r="X45" s="1408">
        <v>0</v>
      </c>
      <c r="Y45" s="1409">
        <v>0</v>
      </c>
      <c r="Z45" s="1407">
        <v>0.78542698779999998</v>
      </c>
      <c r="AA45" s="1408">
        <v>3.5736928527999998</v>
      </c>
      <c r="AB45" s="1408">
        <v>0</v>
      </c>
      <c r="AC45" s="1408">
        <v>0</v>
      </c>
      <c r="AD45" s="1408">
        <v>0.204056188</v>
      </c>
      <c r="AE45" s="1408">
        <v>0</v>
      </c>
      <c r="AF45" s="1408">
        <v>3.2899327943999999</v>
      </c>
      <c r="AG45" s="1408">
        <v>0</v>
      </c>
      <c r="AH45" s="1409">
        <v>0</v>
      </c>
      <c r="AI45" s="1407">
        <v>0</v>
      </c>
      <c r="AJ45" s="1408">
        <v>0</v>
      </c>
      <c r="AK45" s="1408">
        <v>0</v>
      </c>
      <c r="AL45" s="1408">
        <v>0</v>
      </c>
      <c r="AM45" s="1408">
        <v>0</v>
      </c>
      <c r="AN45" s="1409">
        <v>0</v>
      </c>
      <c r="AO45" s="1407">
        <v>0</v>
      </c>
      <c r="AP45" s="1409">
        <v>0</v>
      </c>
      <c r="AQ45" s="1407">
        <v>4.0424199830000003</v>
      </c>
      <c r="AR45" s="1408">
        <v>0</v>
      </c>
      <c r="AS45" s="1408">
        <v>0.90324103940000011</v>
      </c>
      <c r="AT45" s="1408">
        <v>0</v>
      </c>
      <c r="AU45" s="1408">
        <v>0</v>
      </c>
      <c r="AV45" s="1409">
        <v>0</v>
      </c>
      <c r="AW45" s="1407">
        <v>0</v>
      </c>
      <c r="AX45" s="1409">
        <v>0</v>
      </c>
      <c r="AY45" s="1409">
        <f t="shared" si="2"/>
        <v>25.399240208999998</v>
      </c>
    </row>
    <row r="46" spans="1:51" x14ac:dyDescent="0.25">
      <c r="A46" s="783"/>
      <c r="B46" s="783" t="s">
        <v>728</v>
      </c>
      <c r="C46" s="1407">
        <v>10.0103499734</v>
      </c>
      <c r="D46" s="1408">
        <v>0</v>
      </c>
      <c r="E46" s="1408">
        <v>0</v>
      </c>
      <c r="F46" s="1408">
        <v>0</v>
      </c>
      <c r="G46" s="1408">
        <v>0</v>
      </c>
      <c r="H46" s="1409">
        <v>20.020700015400003</v>
      </c>
      <c r="I46" s="1407">
        <v>0</v>
      </c>
      <c r="J46" s="1408">
        <v>0</v>
      </c>
      <c r="K46" s="1408">
        <v>0</v>
      </c>
      <c r="L46" s="1408">
        <v>0</v>
      </c>
      <c r="M46" s="1408">
        <v>0</v>
      </c>
      <c r="N46" s="1408">
        <v>0</v>
      </c>
      <c r="O46" s="1409">
        <v>0</v>
      </c>
      <c r="P46" s="1407">
        <v>0</v>
      </c>
      <c r="Q46" s="1408">
        <v>0</v>
      </c>
      <c r="R46" s="1408">
        <v>0</v>
      </c>
      <c r="S46" s="1408">
        <v>0</v>
      </c>
      <c r="T46" s="1408">
        <v>0</v>
      </c>
      <c r="U46" s="1408">
        <v>0</v>
      </c>
      <c r="V46" s="1408">
        <v>0</v>
      </c>
      <c r="W46" s="1408">
        <v>0</v>
      </c>
      <c r="X46" s="1408">
        <v>0</v>
      </c>
      <c r="Y46" s="1409">
        <v>0</v>
      </c>
      <c r="Z46" s="1407">
        <v>0</v>
      </c>
      <c r="AA46" s="1408">
        <v>0</v>
      </c>
      <c r="AB46" s="1408">
        <v>0</v>
      </c>
      <c r="AC46" s="1408">
        <v>0</v>
      </c>
      <c r="AD46" s="1408">
        <v>0</v>
      </c>
      <c r="AE46" s="1408">
        <v>0</v>
      </c>
      <c r="AF46" s="1408">
        <v>0</v>
      </c>
      <c r="AG46" s="1408">
        <v>0</v>
      </c>
      <c r="AH46" s="1409">
        <v>0</v>
      </c>
      <c r="AI46" s="1407">
        <v>0</v>
      </c>
      <c r="AJ46" s="1408">
        <v>0</v>
      </c>
      <c r="AK46" s="1408">
        <v>0</v>
      </c>
      <c r="AL46" s="1408">
        <v>0</v>
      </c>
      <c r="AM46" s="1408">
        <v>0</v>
      </c>
      <c r="AN46" s="1409">
        <v>0</v>
      </c>
      <c r="AO46" s="1407">
        <v>0</v>
      </c>
      <c r="AP46" s="1409">
        <v>0</v>
      </c>
      <c r="AQ46" s="1407">
        <v>0</v>
      </c>
      <c r="AR46" s="1408">
        <v>0</v>
      </c>
      <c r="AS46" s="1408">
        <v>0</v>
      </c>
      <c r="AT46" s="1408">
        <v>0</v>
      </c>
      <c r="AU46" s="1408">
        <v>0</v>
      </c>
      <c r="AV46" s="1409">
        <v>0</v>
      </c>
      <c r="AW46" s="1407">
        <v>0</v>
      </c>
      <c r="AX46" s="1409">
        <v>0</v>
      </c>
      <c r="AY46" s="1409">
        <f t="shared" si="2"/>
        <v>30.031049988800003</v>
      </c>
    </row>
    <row r="47" spans="1:51" x14ac:dyDescent="0.25">
      <c r="A47" s="783"/>
      <c r="B47" s="783" t="s">
        <v>661</v>
      </c>
      <c r="C47" s="1407">
        <v>0</v>
      </c>
      <c r="D47" s="1408">
        <v>0</v>
      </c>
      <c r="E47" s="1408">
        <v>0</v>
      </c>
      <c r="F47" s="1408">
        <v>0</v>
      </c>
      <c r="G47" s="1408">
        <v>0</v>
      </c>
      <c r="H47" s="1409">
        <v>0</v>
      </c>
      <c r="I47" s="1407">
        <v>0</v>
      </c>
      <c r="J47" s="1408">
        <v>0</v>
      </c>
      <c r="K47" s="1408">
        <v>0</v>
      </c>
      <c r="L47" s="1408">
        <v>0</v>
      </c>
      <c r="M47" s="1408">
        <v>0</v>
      </c>
      <c r="N47" s="1408">
        <v>0</v>
      </c>
      <c r="O47" s="1409">
        <v>0</v>
      </c>
      <c r="P47" s="1407">
        <v>0</v>
      </c>
      <c r="Q47" s="1408">
        <v>0</v>
      </c>
      <c r="R47" s="1408">
        <v>0</v>
      </c>
      <c r="S47" s="1408">
        <v>0</v>
      </c>
      <c r="T47" s="1408">
        <v>0</v>
      </c>
      <c r="U47" s="1408">
        <v>0</v>
      </c>
      <c r="V47" s="1408">
        <v>0</v>
      </c>
      <c r="W47" s="1408">
        <v>0</v>
      </c>
      <c r="X47" s="1408">
        <v>0</v>
      </c>
      <c r="Y47" s="1409">
        <v>0</v>
      </c>
      <c r="Z47" s="1407">
        <v>0</v>
      </c>
      <c r="AA47" s="1408">
        <v>0</v>
      </c>
      <c r="AB47" s="1408">
        <v>0</v>
      </c>
      <c r="AC47" s="1408">
        <v>0</v>
      </c>
      <c r="AD47" s="1408">
        <v>0</v>
      </c>
      <c r="AE47" s="1408">
        <v>0</v>
      </c>
      <c r="AF47" s="1408">
        <v>0</v>
      </c>
      <c r="AG47" s="1408">
        <v>0</v>
      </c>
      <c r="AH47" s="1409">
        <v>0</v>
      </c>
      <c r="AI47" s="1407">
        <v>0</v>
      </c>
      <c r="AJ47" s="1408">
        <v>0</v>
      </c>
      <c r="AK47" s="1408">
        <v>0</v>
      </c>
      <c r="AL47" s="1408">
        <v>0</v>
      </c>
      <c r="AM47" s="1408">
        <v>0.15265558000000001</v>
      </c>
      <c r="AN47" s="1409">
        <v>0</v>
      </c>
      <c r="AO47" s="1407">
        <v>0</v>
      </c>
      <c r="AP47" s="1409">
        <v>0</v>
      </c>
      <c r="AQ47" s="1407">
        <v>0</v>
      </c>
      <c r="AR47" s="1408">
        <v>0</v>
      </c>
      <c r="AS47" s="1408">
        <v>0</v>
      </c>
      <c r="AT47" s="1408">
        <v>0</v>
      </c>
      <c r="AU47" s="1408">
        <v>0</v>
      </c>
      <c r="AV47" s="1409">
        <v>0</v>
      </c>
      <c r="AW47" s="1407">
        <v>0</v>
      </c>
      <c r="AX47" s="1409">
        <v>0</v>
      </c>
      <c r="AY47" s="1409">
        <f t="shared" si="2"/>
        <v>0.15265558000000001</v>
      </c>
    </row>
    <row r="48" spans="1:51" x14ac:dyDescent="0.25">
      <c r="A48" s="783"/>
      <c r="B48" s="783" t="s">
        <v>634</v>
      </c>
      <c r="C48" s="1407">
        <v>0</v>
      </c>
      <c r="D48" s="1408">
        <v>0</v>
      </c>
      <c r="E48" s="1408">
        <v>0</v>
      </c>
      <c r="F48" s="1408">
        <v>0</v>
      </c>
      <c r="G48" s="1408">
        <v>0</v>
      </c>
      <c r="H48" s="1409">
        <v>0</v>
      </c>
      <c r="I48" s="1407">
        <v>0</v>
      </c>
      <c r="J48" s="1408">
        <v>0</v>
      </c>
      <c r="K48" s="1408">
        <v>0</v>
      </c>
      <c r="L48" s="1408">
        <v>0</v>
      </c>
      <c r="M48" s="1408">
        <v>0</v>
      </c>
      <c r="N48" s="1408">
        <v>0</v>
      </c>
      <c r="O48" s="1409">
        <v>0</v>
      </c>
      <c r="P48" s="1407">
        <v>0</v>
      </c>
      <c r="Q48" s="1408">
        <v>0</v>
      </c>
      <c r="R48" s="1408">
        <v>0</v>
      </c>
      <c r="S48" s="1408">
        <v>0</v>
      </c>
      <c r="T48" s="1408">
        <v>0</v>
      </c>
      <c r="U48" s="1408">
        <v>0</v>
      </c>
      <c r="V48" s="1408">
        <v>0</v>
      </c>
      <c r="W48" s="1408">
        <v>0</v>
      </c>
      <c r="X48" s="1408">
        <v>0</v>
      </c>
      <c r="Y48" s="1409">
        <v>0</v>
      </c>
      <c r="Z48" s="1407">
        <v>0</v>
      </c>
      <c r="AA48" s="1408">
        <v>0</v>
      </c>
      <c r="AB48" s="1408">
        <v>0</v>
      </c>
      <c r="AC48" s="1408">
        <v>0</v>
      </c>
      <c r="AD48" s="1408">
        <v>0</v>
      </c>
      <c r="AE48" s="1408">
        <v>0</v>
      </c>
      <c r="AF48" s="1408">
        <v>0</v>
      </c>
      <c r="AG48" s="1408">
        <v>0</v>
      </c>
      <c r="AH48" s="1409">
        <v>0</v>
      </c>
      <c r="AI48" s="1407">
        <v>0</v>
      </c>
      <c r="AJ48" s="1408">
        <v>0</v>
      </c>
      <c r="AK48" s="1408">
        <v>3.8567040050000005</v>
      </c>
      <c r="AL48" s="1408">
        <v>0</v>
      </c>
      <c r="AM48" s="1408">
        <v>0</v>
      </c>
      <c r="AN48" s="1409">
        <v>0</v>
      </c>
      <c r="AO48" s="1407">
        <v>0</v>
      </c>
      <c r="AP48" s="1409">
        <v>0</v>
      </c>
      <c r="AQ48" s="1407">
        <v>0</v>
      </c>
      <c r="AR48" s="1408">
        <v>0</v>
      </c>
      <c r="AS48" s="1408">
        <v>0</v>
      </c>
      <c r="AT48" s="1408">
        <v>0</v>
      </c>
      <c r="AU48" s="1408">
        <v>0</v>
      </c>
      <c r="AV48" s="1409">
        <v>0</v>
      </c>
      <c r="AW48" s="1407">
        <v>0</v>
      </c>
      <c r="AX48" s="1409">
        <v>0</v>
      </c>
      <c r="AY48" s="1409">
        <f t="shared" si="2"/>
        <v>3.8567040050000005</v>
      </c>
    </row>
    <row r="49" spans="1:51" x14ac:dyDescent="0.25">
      <c r="A49" s="783"/>
      <c r="B49" s="783" t="s">
        <v>645</v>
      </c>
      <c r="C49" s="1407">
        <v>0</v>
      </c>
      <c r="D49" s="1408">
        <v>0</v>
      </c>
      <c r="E49" s="1408">
        <v>0</v>
      </c>
      <c r="F49" s="1408">
        <v>0</v>
      </c>
      <c r="G49" s="1408">
        <v>0</v>
      </c>
      <c r="H49" s="1409">
        <v>0</v>
      </c>
      <c r="I49" s="1407">
        <v>0</v>
      </c>
      <c r="J49" s="1408">
        <v>0</v>
      </c>
      <c r="K49" s="1408">
        <v>0</v>
      </c>
      <c r="L49" s="1408">
        <v>0</v>
      </c>
      <c r="M49" s="1408">
        <v>0</v>
      </c>
      <c r="N49" s="1408">
        <v>0</v>
      </c>
      <c r="O49" s="1409">
        <v>0</v>
      </c>
      <c r="P49" s="1407">
        <v>0</v>
      </c>
      <c r="Q49" s="1408">
        <v>0</v>
      </c>
      <c r="R49" s="1408">
        <v>0</v>
      </c>
      <c r="S49" s="1408">
        <v>0</v>
      </c>
      <c r="T49" s="1408">
        <v>0</v>
      </c>
      <c r="U49" s="1408">
        <v>0</v>
      </c>
      <c r="V49" s="1408">
        <v>0</v>
      </c>
      <c r="W49" s="1408">
        <v>0</v>
      </c>
      <c r="X49" s="1408">
        <v>0</v>
      </c>
      <c r="Y49" s="1409">
        <v>0</v>
      </c>
      <c r="Z49" s="1407">
        <v>0.45086101479999996</v>
      </c>
      <c r="AA49" s="1408">
        <v>0.45086101479999996</v>
      </c>
      <c r="AB49" s="1408">
        <v>0</v>
      </c>
      <c r="AC49" s="1408">
        <v>0</v>
      </c>
      <c r="AD49" s="1408">
        <v>0</v>
      </c>
      <c r="AE49" s="1408">
        <v>0</v>
      </c>
      <c r="AF49" s="1408">
        <v>0</v>
      </c>
      <c r="AG49" s="1408">
        <v>0</v>
      </c>
      <c r="AH49" s="1409">
        <v>0</v>
      </c>
      <c r="AI49" s="1407">
        <v>0</v>
      </c>
      <c r="AJ49" s="1408">
        <v>0</v>
      </c>
      <c r="AK49" s="1408">
        <v>0</v>
      </c>
      <c r="AL49" s="1408">
        <v>0</v>
      </c>
      <c r="AM49" s="1408">
        <v>0</v>
      </c>
      <c r="AN49" s="1409">
        <v>0</v>
      </c>
      <c r="AO49" s="1407">
        <v>0</v>
      </c>
      <c r="AP49" s="1409">
        <v>0</v>
      </c>
      <c r="AQ49" s="1407">
        <v>0</v>
      </c>
      <c r="AR49" s="1408">
        <v>0</v>
      </c>
      <c r="AS49" s="1408">
        <v>0</v>
      </c>
      <c r="AT49" s="1408">
        <v>0</v>
      </c>
      <c r="AU49" s="1408">
        <v>0</v>
      </c>
      <c r="AV49" s="1409">
        <v>0</v>
      </c>
      <c r="AW49" s="1407">
        <v>0</v>
      </c>
      <c r="AX49" s="1409">
        <v>0</v>
      </c>
      <c r="AY49" s="1409">
        <f t="shared" si="2"/>
        <v>0.90172202959999992</v>
      </c>
    </row>
    <row r="50" spans="1:51" s="1448" customFormat="1" x14ac:dyDescent="0.25">
      <c r="A50" s="783"/>
      <c r="B50" s="783" t="s">
        <v>674</v>
      </c>
      <c r="C50" s="1407">
        <v>0</v>
      </c>
      <c r="D50" s="1408">
        <v>0</v>
      </c>
      <c r="E50" s="1408">
        <v>0</v>
      </c>
      <c r="F50" s="1408">
        <v>0</v>
      </c>
      <c r="G50" s="1408">
        <v>0</v>
      </c>
      <c r="H50" s="1409">
        <v>0</v>
      </c>
      <c r="I50" s="1407">
        <v>1.1705390186</v>
      </c>
      <c r="J50" s="1408">
        <v>6.1377622558000002</v>
      </c>
      <c r="K50" s="1408">
        <v>1.0178599773999999</v>
      </c>
      <c r="L50" s="1408">
        <v>8.2457474400000006</v>
      </c>
      <c r="M50" s="1408">
        <v>4.5803700012000004</v>
      </c>
      <c r="N50" s="1408">
        <v>0</v>
      </c>
      <c r="O50" s="1409">
        <v>3.6280527962000009</v>
      </c>
      <c r="P50" s="1407">
        <v>0</v>
      </c>
      <c r="Q50" s="1408">
        <v>0</v>
      </c>
      <c r="R50" s="1408">
        <v>0</v>
      </c>
      <c r="S50" s="1408">
        <v>0</v>
      </c>
      <c r="T50" s="1408">
        <v>0</v>
      </c>
      <c r="U50" s="1408">
        <v>0</v>
      </c>
      <c r="V50" s="1408">
        <v>0</v>
      </c>
      <c r="W50" s="1408">
        <v>0</v>
      </c>
      <c r="X50" s="1408">
        <v>0</v>
      </c>
      <c r="Y50" s="1409">
        <v>0</v>
      </c>
      <c r="Z50" s="1407">
        <v>1.0178599773999999</v>
      </c>
      <c r="AA50" s="1408">
        <v>0</v>
      </c>
      <c r="AB50" s="1408">
        <v>3.0708447000000003</v>
      </c>
      <c r="AC50" s="1408">
        <v>6.1416894000000006</v>
      </c>
      <c r="AD50" s="1408">
        <v>0.20357200920000004</v>
      </c>
      <c r="AE50" s="1408">
        <v>6.176854103000001</v>
      </c>
      <c r="AF50" s="1408">
        <v>1.0178599773999999</v>
      </c>
      <c r="AG50" s="1408">
        <v>0</v>
      </c>
      <c r="AH50" s="1409">
        <v>0</v>
      </c>
      <c r="AI50" s="1407">
        <v>0</v>
      </c>
      <c r="AJ50" s="1408">
        <v>0</v>
      </c>
      <c r="AK50" s="1408">
        <v>0</v>
      </c>
      <c r="AL50" s="1408">
        <v>0</v>
      </c>
      <c r="AM50" s="1408">
        <v>0</v>
      </c>
      <c r="AN50" s="1409">
        <v>0</v>
      </c>
      <c r="AO50" s="1407">
        <v>0</v>
      </c>
      <c r="AP50" s="1409">
        <v>0</v>
      </c>
      <c r="AQ50" s="1407">
        <v>0</v>
      </c>
      <c r="AR50" s="1408">
        <v>0</v>
      </c>
      <c r="AS50" s="1408">
        <v>0</v>
      </c>
      <c r="AT50" s="1408">
        <v>0</v>
      </c>
      <c r="AU50" s="1408">
        <v>0</v>
      </c>
      <c r="AV50" s="1409">
        <v>0</v>
      </c>
      <c r="AW50" s="1407">
        <v>0</v>
      </c>
      <c r="AX50" s="1409">
        <v>0</v>
      </c>
      <c r="AY50" s="1409">
        <f t="shared" si="2"/>
        <v>42.409011656200008</v>
      </c>
    </row>
    <row r="51" spans="1:51" s="1448" customFormat="1" x14ac:dyDescent="0.25">
      <c r="A51" s="783"/>
      <c r="B51" s="783" t="s">
        <v>742</v>
      </c>
      <c r="C51" s="1407">
        <v>0</v>
      </c>
      <c r="D51" s="1408">
        <v>0</v>
      </c>
      <c r="E51" s="1408">
        <v>0</v>
      </c>
      <c r="F51" s="1408">
        <v>0</v>
      </c>
      <c r="G51" s="1408">
        <v>0</v>
      </c>
      <c r="H51" s="1409">
        <v>0</v>
      </c>
      <c r="I51" s="1407">
        <v>0</v>
      </c>
      <c r="J51" s="1408">
        <v>0</v>
      </c>
      <c r="K51" s="1408">
        <v>0</v>
      </c>
      <c r="L51" s="1408">
        <v>0</v>
      </c>
      <c r="M51" s="1408">
        <v>0</v>
      </c>
      <c r="N51" s="1408">
        <v>0</v>
      </c>
      <c r="O51" s="1409">
        <v>0</v>
      </c>
      <c r="P51" s="1407">
        <v>0</v>
      </c>
      <c r="Q51" s="1408">
        <v>0</v>
      </c>
      <c r="R51" s="1408">
        <v>0</v>
      </c>
      <c r="S51" s="1408">
        <v>0</v>
      </c>
      <c r="T51" s="1408">
        <v>0</v>
      </c>
      <c r="U51" s="1408">
        <v>0</v>
      </c>
      <c r="V51" s="1408">
        <v>0</v>
      </c>
      <c r="W51" s="1408">
        <v>0</v>
      </c>
      <c r="X51" s="1408">
        <v>0</v>
      </c>
      <c r="Y51" s="1409">
        <v>0</v>
      </c>
      <c r="Z51" s="1407">
        <v>0.43700498100000001</v>
      </c>
      <c r="AA51" s="1408">
        <v>3.9803716946000001</v>
      </c>
      <c r="AB51" s="1408">
        <v>0</v>
      </c>
      <c r="AC51" s="1408">
        <v>0</v>
      </c>
      <c r="AD51" s="1408">
        <v>0.49123725979999999</v>
      </c>
      <c r="AE51" s="1408">
        <v>0</v>
      </c>
      <c r="AF51" s="1408">
        <v>1.5351165312000001</v>
      </c>
      <c r="AG51" s="1408">
        <v>2.8471156098000003</v>
      </c>
      <c r="AH51" s="1409">
        <v>0</v>
      </c>
      <c r="AI51" s="1407">
        <v>0</v>
      </c>
      <c r="AJ51" s="1408">
        <v>0</v>
      </c>
      <c r="AK51" s="1408">
        <v>0</v>
      </c>
      <c r="AL51" s="1408">
        <v>0</v>
      </c>
      <c r="AM51" s="1408">
        <v>0</v>
      </c>
      <c r="AN51" s="1409">
        <v>0</v>
      </c>
      <c r="AO51" s="1407">
        <v>0</v>
      </c>
      <c r="AP51" s="1409">
        <v>0</v>
      </c>
      <c r="AQ51" s="1407">
        <v>0</v>
      </c>
      <c r="AR51" s="1408">
        <v>0</v>
      </c>
      <c r="AS51" s="1408">
        <v>0</v>
      </c>
      <c r="AT51" s="1408">
        <v>0</v>
      </c>
      <c r="AU51" s="1408">
        <v>0</v>
      </c>
      <c r="AV51" s="1409">
        <v>0</v>
      </c>
      <c r="AW51" s="1407">
        <v>0</v>
      </c>
      <c r="AX51" s="1409">
        <v>2.0074619683999999</v>
      </c>
      <c r="AY51" s="1409">
        <f t="shared" si="2"/>
        <v>11.298308044800001</v>
      </c>
    </row>
    <row r="52" spans="1:51" s="1448" customFormat="1" x14ac:dyDescent="0.25">
      <c r="A52" s="783"/>
      <c r="B52" s="783" t="s">
        <v>643</v>
      </c>
      <c r="C52" s="1407">
        <v>0</v>
      </c>
      <c r="D52" s="1408">
        <v>0</v>
      </c>
      <c r="E52" s="1408">
        <v>0</v>
      </c>
      <c r="F52" s="1408">
        <v>0</v>
      </c>
      <c r="G52" s="1408">
        <v>0</v>
      </c>
      <c r="H52" s="1409">
        <v>0</v>
      </c>
      <c r="I52" s="1407">
        <v>0</v>
      </c>
      <c r="J52" s="1408">
        <v>0</v>
      </c>
      <c r="K52" s="1408">
        <v>0</v>
      </c>
      <c r="L52" s="1408">
        <v>0</v>
      </c>
      <c r="M52" s="1408">
        <v>0</v>
      </c>
      <c r="N52" s="1408">
        <v>0</v>
      </c>
      <c r="O52" s="1409">
        <v>0</v>
      </c>
      <c r="P52" s="1407">
        <v>0</v>
      </c>
      <c r="Q52" s="1408">
        <v>0</v>
      </c>
      <c r="R52" s="1408">
        <v>0</v>
      </c>
      <c r="S52" s="1408">
        <v>0</v>
      </c>
      <c r="T52" s="1408">
        <v>0</v>
      </c>
      <c r="U52" s="1408">
        <v>0</v>
      </c>
      <c r="V52" s="1408">
        <v>0</v>
      </c>
      <c r="W52" s="1408">
        <v>0</v>
      </c>
      <c r="X52" s="1408">
        <v>0</v>
      </c>
      <c r="Y52" s="1409">
        <v>0</v>
      </c>
      <c r="Z52" s="1407">
        <v>0</v>
      </c>
      <c r="AA52" s="1408">
        <v>1.132159994</v>
      </c>
      <c r="AB52" s="1408">
        <v>0</v>
      </c>
      <c r="AC52" s="1408">
        <v>0</v>
      </c>
      <c r="AD52" s="1408">
        <v>0.22643199880000003</v>
      </c>
      <c r="AE52" s="1408">
        <v>0</v>
      </c>
      <c r="AF52" s="1408">
        <v>0.90572799520000014</v>
      </c>
      <c r="AG52" s="1408">
        <v>0</v>
      </c>
      <c r="AH52" s="1409">
        <v>0</v>
      </c>
      <c r="AI52" s="1407">
        <v>0</v>
      </c>
      <c r="AJ52" s="1408">
        <v>0</v>
      </c>
      <c r="AK52" s="1408">
        <v>0</v>
      </c>
      <c r="AL52" s="1408">
        <v>0</v>
      </c>
      <c r="AM52" s="1408">
        <v>0</v>
      </c>
      <c r="AN52" s="1409">
        <v>0</v>
      </c>
      <c r="AO52" s="1407">
        <v>0</v>
      </c>
      <c r="AP52" s="1409">
        <v>0</v>
      </c>
      <c r="AQ52" s="1407">
        <v>0</v>
      </c>
      <c r="AR52" s="1408">
        <v>0</v>
      </c>
      <c r="AS52" s="1408">
        <v>0</v>
      </c>
      <c r="AT52" s="1408">
        <v>0</v>
      </c>
      <c r="AU52" s="1408">
        <v>0</v>
      </c>
      <c r="AV52" s="1409">
        <v>0</v>
      </c>
      <c r="AW52" s="1407">
        <v>0</v>
      </c>
      <c r="AX52" s="1409">
        <v>0</v>
      </c>
      <c r="AY52" s="1409">
        <f t="shared" si="2"/>
        <v>2.2643199880000004</v>
      </c>
    </row>
    <row r="53" spans="1:51" s="1448" customFormat="1" x14ac:dyDescent="0.25">
      <c r="A53" s="783"/>
      <c r="B53" s="783" t="s">
        <v>662</v>
      </c>
      <c r="C53" s="1407">
        <v>0</v>
      </c>
      <c r="D53" s="1408">
        <v>0</v>
      </c>
      <c r="E53" s="1408">
        <v>0</v>
      </c>
      <c r="F53" s="1408">
        <v>0</v>
      </c>
      <c r="G53" s="1408">
        <v>0</v>
      </c>
      <c r="H53" s="1409">
        <v>0</v>
      </c>
      <c r="I53" s="1407">
        <v>0.2281074166</v>
      </c>
      <c r="J53" s="1408">
        <v>0</v>
      </c>
      <c r="K53" s="1408">
        <v>0</v>
      </c>
      <c r="L53" s="1408">
        <v>0</v>
      </c>
      <c r="M53" s="1408">
        <v>0.46658338020000006</v>
      </c>
      <c r="N53" s="1408">
        <v>0</v>
      </c>
      <c r="O53" s="1409">
        <v>0</v>
      </c>
      <c r="P53" s="1407">
        <v>0</v>
      </c>
      <c r="Q53" s="1408">
        <v>0</v>
      </c>
      <c r="R53" s="1408">
        <v>0</v>
      </c>
      <c r="S53" s="1408">
        <v>0</v>
      </c>
      <c r="T53" s="1408">
        <v>0</v>
      </c>
      <c r="U53" s="1408">
        <v>0</v>
      </c>
      <c r="V53" s="1408">
        <v>0</v>
      </c>
      <c r="W53" s="1408">
        <v>0</v>
      </c>
      <c r="X53" s="1408">
        <v>0</v>
      </c>
      <c r="Y53" s="1409">
        <v>0</v>
      </c>
      <c r="Z53" s="1407">
        <v>0</v>
      </c>
      <c r="AA53" s="1408">
        <v>0</v>
      </c>
      <c r="AB53" s="1408">
        <v>0</v>
      </c>
      <c r="AC53" s="1408">
        <v>0</v>
      </c>
      <c r="AD53" s="1408">
        <v>0</v>
      </c>
      <c r="AE53" s="1408">
        <v>0</v>
      </c>
      <c r="AF53" s="1408">
        <v>0</v>
      </c>
      <c r="AG53" s="1408">
        <v>0</v>
      </c>
      <c r="AH53" s="1409">
        <v>0</v>
      </c>
      <c r="AI53" s="1407">
        <v>0</v>
      </c>
      <c r="AJ53" s="1408">
        <v>0</v>
      </c>
      <c r="AK53" s="1408">
        <v>0</v>
      </c>
      <c r="AL53" s="1408">
        <v>0</v>
      </c>
      <c r="AM53" s="1408">
        <v>0</v>
      </c>
      <c r="AN53" s="1409">
        <v>0</v>
      </c>
      <c r="AO53" s="1407">
        <v>0</v>
      </c>
      <c r="AP53" s="1409">
        <v>0</v>
      </c>
      <c r="AQ53" s="1407">
        <v>0</v>
      </c>
      <c r="AR53" s="1408">
        <v>0</v>
      </c>
      <c r="AS53" s="1408">
        <v>0</v>
      </c>
      <c r="AT53" s="1408">
        <v>0</v>
      </c>
      <c r="AU53" s="1408">
        <v>0</v>
      </c>
      <c r="AV53" s="1409">
        <v>0</v>
      </c>
      <c r="AW53" s="1407">
        <v>0</v>
      </c>
      <c r="AX53" s="1409">
        <v>0</v>
      </c>
      <c r="AY53" s="1409">
        <f t="shared" si="2"/>
        <v>0.69469079680000001</v>
      </c>
    </row>
    <row r="54" spans="1:51" x14ac:dyDescent="0.25">
      <c r="A54" s="783"/>
      <c r="B54" s="783" t="s">
        <v>668</v>
      </c>
      <c r="C54" s="1407">
        <v>0</v>
      </c>
      <c r="D54" s="1408">
        <v>0</v>
      </c>
      <c r="E54" s="1408">
        <v>0</v>
      </c>
      <c r="F54" s="1408">
        <v>0</v>
      </c>
      <c r="G54" s="1408">
        <v>0</v>
      </c>
      <c r="H54" s="1409">
        <v>0</v>
      </c>
      <c r="I54" s="1407">
        <v>0</v>
      </c>
      <c r="J54" s="1408">
        <v>0</v>
      </c>
      <c r="K54" s="1408">
        <v>0</v>
      </c>
      <c r="L54" s="1408">
        <v>0</v>
      </c>
      <c r="M54" s="1408">
        <v>0</v>
      </c>
      <c r="N54" s="1408">
        <v>0</v>
      </c>
      <c r="O54" s="1409">
        <v>0</v>
      </c>
      <c r="P54" s="1407">
        <v>0</v>
      </c>
      <c r="Q54" s="1408">
        <v>0</v>
      </c>
      <c r="R54" s="1408">
        <v>0</v>
      </c>
      <c r="S54" s="1408">
        <v>0</v>
      </c>
      <c r="T54" s="1408">
        <v>0</v>
      </c>
      <c r="U54" s="1408">
        <v>0</v>
      </c>
      <c r="V54" s="1408">
        <v>0</v>
      </c>
      <c r="W54" s="1408">
        <v>0</v>
      </c>
      <c r="X54" s="1408">
        <v>0</v>
      </c>
      <c r="Y54" s="1409">
        <v>0</v>
      </c>
      <c r="Z54" s="1407">
        <v>0</v>
      </c>
      <c r="AA54" s="1408">
        <v>0</v>
      </c>
      <c r="AB54" s="1408">
        <v>0</v>
      </c>
      <c r="AC54" s="1408">
        <v>0</v>
      </c>
      <c r="AD54" s="1408">
        <v>0</v>
      </c>
      <c r="AE54" s="1408">
        <v>0</v>
      </c>
      <c r="AF54" s="1408">
        <v>0</v>
      </c>
      <c r="AG54" s="1408">
        <v>0</v>
      </c>
      <c r="AH54" s="1409">
        <v>0</v>
      </c>
      <c r="AI54" s="1407">
        <v>0</v>
      </c>
      <c r="AJ54" s="1408">
        <v>0</v>
      </c>
      <c r="AK54" s="1408">
        <v>0</v>
      </c>
      <c r="AL54" s="1408">
        <v>0</v>
      </c>
      <c r="AM54" s="1408">
        <v>0</v>
      </c>
      <c r="AN54" s="1409">
        <v>0</v>
      </c>
      <c r="AO54" s="1407">
        <v>0</v>
      </c>
      <c r="AP54" s="1409">
        <v>0</v>
      </c>
      <c r="AQ54" s="1407">
        <v>0</v>
      </c>
      <c r="AR54" s="1408">
        <v>0.16413297739999999</v>
      </c>
      <c r="AS54" s="1408">
        <v>0</v>
      </c>
      <c r="AT54" s="1408">
        <v>0</v>
      </c>
      <c r="AU54" s="1408">
        <v>0</v>
      </c>
      <c r="AV54" s="1409">
        <v>0</v>
      </c>
      <c r="AW54" s="1407">
        <v>0</v>
      </c>
      <c r="AX54" s="1409">
        <v>0</v>
      </c>
      <c r="AY54" s="1409">
        <f t="shared" si="2"/>
        <v>0.16413297739999999</v>
      </c>
    </row>
    <row r="55" spans="1:51" x14ac:dyDescent="0.25">
      <c r="A55" s="783"/>
      <c r="B55" s="783" t="s">
        <v>673</v>
      </c>
      <c r="C55" s="1407">
        <v>0</v>
      </c>
      <c r="D55" s="1408">
        <v>0</v>
      </c>
      <c r="E55" s="1408">
        <v>0</v>
      </c>
      <c r="F55" s="1408">
        <v>0</v>
      </c>
      <c r="G55" s="1408">
        <v>0</v>
      </c>
      <c r="H55" s="1409">
        <v>0</v>
      </c>
      <c r="I55" s="1407">
        <v>0</v>
      </c>
      <c r="J55" s="1408">
        <v>0</v>
      </c>
      <c r="K55" s="1408">
        <v>0</v>
      </c>
      <c r="L55" s="1408">
        <v>0</v>
      </c>
      <c r="M55" s="1408">
        <v>0</v>
      </c>
      <c r="N55" s="1408">
        <v>0</v>
      </c>
      <c r="O55" s="1409">
        <v>0</v>
      </c>
      <c r="P55" s="1407">
        <v>0</v>
      </c>
      <c r="Q55" s="1408">
        <v>0</v>
      </c>
      <c r="R55" s="1408">
        <v>0</v>
      </c>
      <c r="S55" s="1408">
        <v>0</v>
      </c>
      <c r="T55" s="1408">
        <v>0</v>
      </c>
      <c r="U55" s="1408">
        <v>0</v>
      </c>
      <c r="V55" s="1408">
        <v>0</v>
      </c>
      <c r="W55" s="1408">
        <v>0</v>
      </c>
      <c r="X55" s="1408">
        <v>0</v>
      </c>
      <c r="Y55" s="1409">
        <v>0</v>
      </c>
      <c r="Z55" s="1407">
        <v>0</v>
      </c>
      <c r="AA55" s="1408">
        <v>0</v>
      </c>
      <c r="AB55" s="1408">
        <v>0.56073640000000002</v>
      </c>
      <c r="AC55" s="1408">
        <v>0.56073640000000002</v>
      </c>
      <c r="AD55" s="1408">
        <v>0</v>
      </c>
      <c r="AE55" s="1408">
        <v>0.56073640000000002</v>
      </c>
      <c r="AF55" s="1408">
        <v>0</v>
      </c>
      <c r="AG55" s="1408">
        <v>0</v>
      </c>
      <c r="AH55" s="1409">
        <v>0</v>
      </c>
      <c r="AI55" s="1407">
        <v>0</v>
      </c>
      <c r="AJ55" s="1408">
        <v>0</v>
      </c>
      <c r="AK55" s="1408">
        <v>0</v>
      </c>
      <c r="AL55" s="1408">
        <v>0</v>
      </c>
      <c r="AM55" s="1408">
        <v>0</v>
      </c>
      <c r="AN55" s="1409">
        <v>0</v>
      </c>
      <c r="AO55" s="1407">
        <v>0</v>
      </c>
      <c r="AP55" s="1409">
        <v>0</v>
      </c>
      <c r="AQ55" s="1407">
        <v>0</v>
      </c>
      <c r="AR55" s="1408">
        <v>0</v>
      </c>
      <c r="AS55" s="1408">
        <v>0</v>
      </c>
      <c r="AT55" s="1408">
        <v>0</v>
      </c>
      <c r="AU55" s="1408">
        <v>0</v>
      </c>
      <c r="AV55" s="1409">
        <v>0</v>
      </c>
      <c r="AW55" s="1407">
        <v>0</v>
      </c>
      <c r="AX55" s="1409">
        <v>0</v>
      </c>
      <c r="AY55" s="1409">
        <f t="shared" si="2"/>
        <v>1.6822092</v>
      </c>
    </row>
    <row r="56" spans="1:51" x14ac:dyDescent="0.25">
      <c r="A56" s="783"/>
      <c r="B56" s="783" t="s">
        <v>639</v>
      </c>
      <c r="C56" s="1407">
        <v>0</v>
      </c>
      <c r="D56" s="1408">
        <v>0</v>
      </c>
      <c r="E56" s="1408">
        <v>0</v>
      </c>
      <c r="F56" s="1408">
        <v>0</v>
      </c>
      <c r="G56" s="1408">
        <v>0</v>
      </c>
      <c r="H56" s="1409">
        <v>0</v>
      </c>
      <c r="I56" s="1407">
        <v>0</v>
      </c>
      <c r="J56" s="1408">
        <v>0.90521678799999994</v>
      </c>
      <c r="K56" s="1408">
        <v>0</v>
      </c>
      <c r="L56" s="1408">
        <v>2.45651112</v>
      </c>
      <c r="M56" s="1408">
        <v>0</v>
      </c>
      <c r="N56" s="1408">
        <v>0</v>
      </c>
      <c r="O56" s="1409">
        <v>5.2639524</v>
      </c>
      <c r="P56" s="1407">
        <v>0</v>
      </c>
      <c r="Q56" s="1408">
        <v>0</v>
      </c>
      <c r="R56" s="1408">
        <v>0</v>
      </c>
      <c r="S56" s="1408">
        <v>0</v>
      </c>
      <c r="T56" s="1408">
        <v>0</v>
      </c>
      <c r="U56" s="1408">
        <v>0</v>
      </c>
      <c r="V56" s="1408">
        <v>0</v>
      </c>
      <c r="W56" s="1408">
        <v>0</v>
      </c>
      <c r="X56" s="1408">
        <v>0</v>
      </c>
      <c r="Y56" s="1409">
        <v>0</v>
      </c>
      <c r="Z56" s="1407">
        <v>0</v>
      </c>
      <c r="AA56" s="1408">
        <v>0</v>
      </c>
      <c r="AB56" s="1408">
        <v>3.5082383000000004</v>
      </c>
      <c r="AC56" s="1408">
        <v>3.5093016000000001</v>
      </c>
      <c r="AD56" s="1408">
        <v>0</v>
      </c>
      <c r="AE56" s="1408">
        <v>3.5093016000000001</v>
      </c>
      <c r="AF56" s="1408">
        <v>0</v>
      </c>
      <c r="AG56" s="1408">
        <v>0</v>
      </c>
      <c r="AH56" s="1409">
        <v>1.4028700000000001</v>
      </c>
      <c r="AI56" s="1407">
        <v>0.28213128860000003</v>
      </c>
      <c r="AJ56" s="1408">
        <v>11.176552237200001</v>
      </c>
      <c r="AK56" s="1408">
        <v>0.20205814440000003</v>
      </c>
      <c r="AL56" s="1408">
        <v>0</v>
      </c>
      <c r="AM56" s="1408">
        <v>9.79622406E-2</v>
      </c>
      <c r="AN56" s="1409">
        <v>14.0457128</v>
      </c>
      <c r="AO56" s="1407">
        <v>0</v>
      </c>
      <c r="AP56" s="1409">
        <v>0</v>
      </c>
      <c r="AQ56" s="1407">
        <v>0</v>
      </c>
      <c r="AR56" s="1408">
        <v>0</v>
      </c>
      <c r="AS56" s="1408">
        <v>6.4910966400000006E-2</v>
      </c>
      <c r="AT56" s="1408">
        <v>0</v>
      </c>
      <c r="AU56" s="1408">
        <v>0</v>
      </c>
      <c r="AV56" s="1409">
        <v>0</v>
      </c>
      <c r="AW56" s="1407">
        <v>0</v>
      </c>
      <c r="AX56" s="1409">
        <v>0</v>
      </c>
      <c r="AY56" s="1409">
        <f t="shared" si="2"/>
        <v>46.424719485199994</v>
      </c>
    </row>
    <row r="57" spans="1:51" x14ac:dyDescent="0.25">
      <c r="A57" s="783"/>
      <c r="B57" s="783" t="s">
        <v>640</v>
      </c>
      <c r="C57" s="1407">
        <v>0</v>
      </c>
      <c r="D57" s="1408">
        <v>0</v>
      </c>
      <c r="E57" s="1408">
        <v>0</v>
      </c>
      <c r="F57" s="1408">
        <v>0</v>
      </c>
      <c r="G57" s="1408">
        <v>0</v>
      </c>
      <c r="H57" s="1409">
        <v>4.0515728694000011</v>
      </c>
      <c r="I57" s="1407">
        <v>0</v>
      </c>
      <c r="J57" s="1408">
        <v>0</v>
      </c>
      <c r="K57" s="1408">
        <v>0</v>
      </c>
      <c r="L57" s="1408">
        <v>0</v>
      </c>
      <c r="M57" s="1408">
        <v>0</v>
      </c>
      <c r="N57" s="1408">
        <v>0</v>
      </c>
      <c r="O57" s="1409">
        <v>0</v>
      </c>
      <c r="P57" s="1407">
        <v>0</v>
      </c>
      <c r="Q57" s="1408">
        <v>0</v>
      </c>
      <c r="R57" s="1408">
        <v>0</v>
      </c>
      <c r="S57" s="1408">
        <v>0</v>
      </c>
      <c r="T57" s="1408">
        <v>0</v>
      </c>
      <c r="U57" s="1408">
        <v>0</v>
      </c>
      <c r="V57" s="1408">
        <v>0</v>
      </c>
      <c r="W57" s="1408">
        <v>0</v>
      </c>
      <c r="X57" s="1408">
        <v>0</v>
      </c>
      <c r="Y57" s="1409">
        <v>0</v>
      </c>
      <c r="Z57" s="1407">
        <v>0</v>
      </c>
      <c r="AA57" s="1408">
        <v>0</v>
      </c>
      <c r="AB57" s="1408">
        <v>0</v>
      </c>
      <c r="AC57" s="1408">
        <v>0</v>
      </c>
      <c r="AD57" s="1408">
        <v>0</v>
      </c>
      <c r="AE57" s="1408">
        <v>0</v>
      </c>
      <c r="AF57" s="1408">
        <v>0</v>
      </c>
      <c r="AG57" s="1408">
        <v>0</v>
      </c>
      <c r="AH57" s="1409">
        <v>0</v>
      </c>
      <c r="AI57" s="1407">
        <v>0</v>
      </c>
      <c r="AJ57" s="1408">
        <v>0</v>
      </c>
      <c r="AK57" s="1408">
        <v>0</v>
      </c>
      <c r="AL57" s="1408">
        <v>0</v>
      </c>
      <c r="AM57" s="1408">
        <v>0</v>
      </c>
      <c r="AN57" s="1409">
        <v>0</v>
      </c>
      <c r="AO57" s="1407">
        <v>0</v>
      </c>
      <c r="AP57" s="1409">
        <v>0</v>
      </c>
      <c r="AQ57" s="1407">
        <v>0</v>
      </c>
      <c r="AR57" s="1408">
        <v>0</v>
      </c>
      <c r="AS57" s="1408">
        <v>0</v>
      </c>
      <c r="AT57" s="1408">
        <v>0</v>
      </c>
      <c r="AU57" s="1408">
        <v>0</v>
      </c>
      <c r="AV57" s="1409">
        <v>0</v>
      </c>
      <c r="AW57" s="1407">
        <v>0</v>
      </c>
      <c r="AX57" s="1409">
        <v>0</v>
      </c>
      <c r="AY57" s="1409">
        <f t="shared" si="2"/>
        <v>4.0515728694000011</v>
      </c>
    </row>
    <row r="58" spans="1:51" x14ac:dyDescent="0.25">
      <c r="A58" s="783"/>
      <c r="B58" s="783" t="s">
        <v>641</v>
      </c>
      <c r="C58" s="1407">
        <v>0</v>
      </c>
      <c r="D58" s="1408">
        <v>0</v>
      </c>
      <c r="E58" s="1408">
        <v>0</v>
      </c>
      <c r="F58" s="1408">
        <v>0</v>
      </c>
      <c r="G58" s="1408">
        <v>0</v>
      </c>
      <c r="H58" s="1409">
        <v>0</v>
      </c>
      <c r="I58" s="1407">
        <v>0</v>
      </c>
      <c r="J58" s="1408">
        <v>0</v>
      </c>
      <c r="K58" s="1408">
        <v>1.0095244600000001E-2</v>
      </c>
      <c r="L58" s="1408">
        <v>2.0844453000000002E-2</v>
      </c>
      <c r="M58" s="1408">
        <v>0</v>
      </c>
      <c r="N58" s="1408">
        <v>0</v>
      </c>
      <c r="O58" s="1409">
        <v>0</v>
      </c>
      <c r="P58" s="1407">
        <v>0</v>
      </c>
      <c r="Q58" s="1408">
        <v>0</v>
      </c>
      <c r="R58" s="1408">
        <v>0</v>
      </c>
      <c r="S58" s="1408">
        <v>0</v>
      </c>
      <c r="T58" s="1408">
        <v>0</v>
      </c>
      <c r="U58" s="1408">
        <v>0</v>
      </c>
      <c r="V58" s="1408">
        <v>0</v>
      </c>
      <c r="W58" s="1408">
        <v>0</v>
      </c>
      <c r="X58" s="1408">
        <v>0</v>
      </c>
      <c r="Y58" s="1409">
        <v>0</v>
      </c>
      <c r="Z58" s="1407">
        <v>0</v>
      </c>
      <c r="AA58" s="1408">
        <v>0</v>
      </c>
      <c r="AB58" s="1408">
        <v>0</v>
      </c>
      <c r="AC58" s="1408">
        <v>0</v>
      </c>
      <c r="AD58" s="1408">
        <v>0</v>
      </c>
      <c r="AE58" s="1408">
        <v>0</v>
      </c>
      <c r="AF58" s="1408">
        <v>0</v>
      </c>
      <c r="AG58" s="1408">
        <v>0</v>
      </c>
      <c r="AH58" s="1409">
        <v>0</v>
      </c>
      <c r="AI58" s="1407">
        <v>0</v>
      </c>
      <c r="AJ58" s="1408">
        <v>0</v>
      </c>
      <c r="AK58" s="1408">
        <v>0</v>
      </c>
      <c r="AL58" s="1408">
        <v>0</v>
      </c>
      <c r="AM58" s="1408">
        <v>0</v>
      </c>
      <c r="AN58" s="1409">
        <v>0</v>
      </c>
      <c r="AO58" s="1407">
        <v>0</v>
      </c>
      <c r="AP58" s="1409">
        <v>0</v>
      </c>
      <c r="AQ58" s="1407">
        <v>0</v>
      </c>
      <c r="AR58" s="1408">
        <v>0</v>
      </c>
      <c r="AS58" s="1408">
        <v>0</v>
      </c>
      <c r="AT58" s="1408">
        <v>0</v>
      </c>
      <c r="AU58" s="1408">
        <v>0</v>
      </c>
      <c r="AV58" s="1409">
        <v>6.3165027800000009E-2</v>
      </c>
      <c r="AW58" s="1407">
        <v>0</v>
      </c>
      <c r="AX58" s="1409">
        <v>0</v>
      </c>
      <c r="AY58" s="1409">
        <f t="shared" si="2"/>
        <v>9.4104725400000006E-2</v>
      </c>
    </row>
    <row r="59" spans="1:51" x14ac:dyDescent="0.25">
      <c r="A59" s="783"/>
      <c r="B59" s="783" t="s">
        <v>764</v>
      </c>
      <c r="C59" s="1407">
        <v>0</v>
      </c>
      <c r="D59" s="1408">
        <v>0</v>
      </c>
      <c r="E59" s="1408">
        <v>0</v>
      </c>
      <c r="F59" s="1408">
        <v>0</v>
      </c>
      <c r="G59" s="1408">
        <v>0</v>
      </c>
      <c r="H59" s="1409">
        <v>0</v>
      </c>
      <c r="I59" s="1407">
        <v>0.23606810360000002</v>
      </c>
      <c r="J59" s="1408">
        <v>0</v>
      </c>
      <c r="K59" s="1408">
        <v>0</v>
      </c>
      <c r="L59" s="1408">
        <v>0</v>
      </c>
      <c r="M59" s="1408">
        <v>0.67565999060000004</v>
      </c>
      <c r="N59" s="1408">
        <v>0</v>
      </c>
      <c r="O59" s="1409">
        <v>0</v>
      </c>
      <c r="P59" s="1407">
        <v>0</v>
      </c>
      <c r="Q59" s="1408">
        <v>3.2716554906000002</v>
      </c>
      <c r="R59" s="1408">
        <v>0</v>
      </c>
      <c r="S59" s="1408">
        <v>0</v>
      </c>
      <c r="T59" s="1408">
        <v>0</v>
      </c>
      <c r="U59" s="1408">
        <v>0</v>
      </c>
      <c r="V59" s="1408">
        <v>5.5162800070000007</v>
      </c>
      <c r="W59" s="1408">
        <v>0</v>
      </c>
      <c r="X59" s="1408">
        <v>5.5162800070000007</v>
      </c>
      <c r="Y59" s="1409">
        <v>0</v>
      </c>
      <c r="Z59" s="1407">
        <v>0.37386999999999998</v>
      </c>
      <c r="AA59" s="1408">
        <v>1.8693500000000001</v>
      </c>
      <c r="AB59" s="1408">
        <v>0</v>
      </c>
      <c r="AC59" s="1408">
        <v>0</v>
      </c>
      <c r="AD59" s="1408">
        <v>0.78953297220000007</v>
      </c>
      <c r="AE59" s="1408">
        <v>0</v>
      </c>
      <c r="AF59" s="1408">
        <v>2.0059199776000001</v>
      </c>
      <c r="AG59" s="1408">
        <v>1.4954799999999999</v>
      </c>
      <c r="AH59" s="1409">
        <v>0</v>
      </c>
      <c r="AI59" s="1407">
        <v>0</v>
      </c>
      <c r="AJ59" s="1408">
        <v>0</v>
      </c>
      <c r="AK59" s="1408">
        <v>3.9604999896000002</v>
      </c>
      <c r="AL59" s="1408">
        <v>0</v>
      </c>
      <c r="AM59" s="1408">
        <v>0.29318700179999996</v>
      </c>
      <c r="AN59" s="1409">
        <v>0</v>
      </c>
      <c r="AO59" s="1407">
        <v>0</v>
      </c>
      <c r="AP59" s="1409">
        <v>0</v>
      </c>
      <c r="AQ59" s="1407">
        <v>0</v>
      </c>
      <c r="AR59" s="1408">
        <v>0</v>
      </c>
      <c r="AS59" s="1408">
        <v>0</v>
      </c>
      <c r="AT59" s="1408">
        <v>0</v>
      </c>
      <c r="AU59" s="1408">
        <v>0</v>
      </c>
      <c r="AV59" s="1409">
        <v>0</v>
      </c>
      <c r="AW59" s="1407">
        <v>0</v>
      </c>
      <c r="AX59" s="1409">
        <v>0</v>
      </c>
      <c r="AY59" s="1409">
        <f t="shared" si="2"/>
        <v>26.003783540000001</v>
      </c>
    </row>
    <row r="60" spans="1:51" x14ac:dyDescent="0.25">
      <c r="A60" s="783"/>
      <c r="B60" s="783" t="s">
        <v>664</v>
      </c>
      <c r="C60" s="1407">
        <v>8.2559588244000004</v>
      </c>
      <c r="D60" s="1408">
        <v>0</v>
      </c>
      <c r="E60" s="1408">
        <v>0</v>
      </c>
      <c r="F60" s="1408">
        <v>0</v>
      </c>
      <c r="G60" s="1408">
        <v>1.5208574724000001</v>
      </c>
      <c r="H60" s="1409">
        <v>17.743337521000001</v>
      </c>
      <c r="I60" s="1407">
        <v>0</v>
      </c>
      <c r="J60" s="1408">
        <v>0</v>
      </c>
      <c r="K60" s="1408">
        <v>0.96182002</v>
      </c>
      <c r="L60" s="1408">
        <v>0</v>
      </c>
      <c r="M60" s="1408">
        <v>0.96182002</v>
      </c>
      <c r="N60" s="1408">
        <v>0</v>
      </c>
      <c r="O60" s="1409">
        <v>0</v>
      </c>
      <c r="P60" s="1407">
        <v>0</v>
      </c>
      <c r="Q60" s="1408">
        <v>0</v>
      </c>
      <c r="R60" s="1408">
        <v>0</v>
      </c>
      <c r="S60" s="1408">
        <v>0</v>
      </c>
      <c r="T60" s="1408">
        <v>0</v>
      </c>
      <c r="U60" s="1408">
        <v>0</v>
      </c>
      <c r="V60" s="1408">
        <v>0</v>
      </c>
      <c r="W60" s="1408">
        <v>0</v>
      </c>
      <c r="X60" s="1408">
        <v>0</v>
      </c>
      <c r="Y60" s="1409">
        <v>0</v>
      </c>
      <c r="Z60" s="1407">
        <v>0.82716521720000002</v>
      </c>
      <c r="AA60" s="1408">
        <v>1.9236399713999999</v>
      </c>
      <c r="AB60" s="1408">
        <v>0</v>
      </c>
      <c r="AC60" s="1408">
        <v>0</v>
      </c>
      <c r="AD60" s="1408">
        <v>0</v>
      </c>
      <c r="AE60" s="1408">
        <v>0</v>
      </c>
      <c r="AF60" s="1408">
        <v>0.96182002</v>
      </c>
      <c r="AG60" s="1408">
        <v>1.9236399713999999</v>
      </c>
      <c r="AH60" s="1409">
        <v>0</v>
      </c>
      <c r="AI60" s="1407">
        <v>0</v>
      </c>
      <c r="AJ60" s="1408">
        <v>0</v>
      </c>
      <c r="AK60" s="1408">
        <v>0</v>
      </c>
      <c r="AL60" s="1408">
        <v>0</v>
      </c>
      <c r="AM60" s="1408">
        <v>0</v>
      </c>
      <c r="AN60" s="1409">
        <v>0</v>
      </c>
      <c r="AO60" s="1407">
        <v>0</v>
      </c>
      <c r="AP60" s="1409">
        <v>0</v>
      </c>
      <c r="AQ60" s="1407">
        <v>0</v>
      </c>
      <c r="AR60" s="1408">
        <v>0</v>
      </c>
      <c r="AS60" s="1408">
        <v>0</v>
      </c>
      <c r="AT60" s="1408">
        <v>0</v>
      </c>
      <c r="AU60" s="1408">
        <v>0</v>
      </c>
      <c r="AV60" s="1409">
        <v>0</v>
      </c>
      <c r="AW60" s="1407">
        <v>0</v>
      </c>
      <c r="AX60" s="1409">
        <v>0</v>
      </c>
      <c r="AY60" s="1409">
        <f t="shared" si="2"/>
        <v>35.080059037799998</v>
      </c>
    </row>
    <row r="61" spans="1:51" x14ac:dyDescent="0.25">
      <c r="A61" s="783"/>
      <c r="B61" s="783" t="s">
        <v>655</v>
      </c>
      <c r="C61" s="1407">
        <v>0</v>
      </c>
      <c r="D61" s="1408">
        <v>0</v>
      </c>
      <c r="E61" s="1408">
        <v>0</v>
      </c>
      <c r="F61" s="1408">
        <v>0</v>
      </c>
      <c r="G61" s="1408">
        <v>0</v>
      </c>
      <c r="H61" s="1409">
        <v>0</v>
      </c>
      <c r="I61" s="1407">
        <v>0.97172949580000001</v>
      </c>
      <c r="J61" s="1408">
        <v>0</v>
      </c>
      <c r="K61" s="1408">
        <v>0</v>
      </c>
      <c r="L61" s="1408">
        <v>0</v>
      </c>
      <c r="M61" s="1408">
        <v>1.9735125144000001</v>
      </c>
      <c r="N61" s="1408">
        <v>0.97172949580000001</v>
      </c>
      <c r="O61" s="1409">
        <v>0</v>
      </c>
      <c r="P61" s="1407">
        <v>0</v>
      </c>
      <c r="Q61" s="1408">
        <v>0</v>
      </c>
      <c r="R61" s="1408">
        <v>0</v>
      </c>
      <c r="S61" s="1408">
        <v>0</v>
      </c>
      <c r="T61" s="1408">
        <v>0</v>
      </c>
      <c r="U61" s="1408">
        <v>0</v>
      </c>
      <c r="V61" s="1408">
        <v>0</v>
      </c>
      <c r="W61" s="1408">
        <v>0</v>
      </c>
      <c r="X61" s="1408">
        <v>0</v>
      </c>
      <c r="Y61" s="1409">
        <v>0</v>
      </c>
      <c r="Z61" s="1407">
        <v>0.71776598460000007</v>
      </c>
      <c r="AA61" s="1408">
        <v>3.4090444836000002</v>
      </c>
      <c r="AB61" s="1408">
        <v>0</v>
      </c>
      <c r="AC61" s="1408">
        <v>0</v>
      </c>
      <c r="AD61" s="1408">
        <v>0.29051708980000002</v>
      </c>
      <c r="AE61" s="1408">
        <v>0</v>
      </c>
      <c r="AF61" s="1408">
        <v>2.9853133282000002</v>
      </c>
      <c r="AG61" s="1408">
        <v>0.98174735959999992</v>
      </c>
      <c r="AH61" s="1409">
        <v>0</v>
      </c>
      <c r="AI61" s="1407">
        <v>0</v>
      </c>
      <c r="AJ61" s="1408">
        <v>0</v>
      </c>
      <c r="AK61" s="1408">
        <v>2.9392909602000001</v>
      </c>
      <c r="AL61" s="1408">
        <v>1.0017830186000001</v>
      </c>
      <c r="AM61" s="1408">
        <v>4.8392690765999999</v>
      </c>
      <c r="AN61" s="1409">
        <v>0</v>
      </c>
      <c r="AO61" s="1407">
        <v>0</v>
      </c>
      <c r="AP61" s="1409">
        <v>0</v>
      </c>
      <c r="AQ61" s="1407">
        <v>1.6717638210000003</v>
      </c>
      <c r="AR61" s="1408">
        <v>0</v>
      </c>
      <c r="AS61" s="1408">
        <v>0</v>
      </c>
      <c r="AT61" s="1408">
        <v>0</v>
      </c>
      <c r="AU61" s="1408">
        <v>0</v>
      </c>
      <c r="AV61" s="1409">
        <v>0</v>
      </c>
      <c r="AW61" s="1407">
        <v>0</v>
      </c>
      <c r="AX61" s="1409">
        <v>0</v>
      </c>
      <c r="AY61" s="1409">
        <f t="shared" si="2"/>
        <v>22.753466628200002</v>
      </c>
    </row>
    <row r="62" spans="1:51" x14ac:dyDescent="0.25">
      <c r="A62" s="783"/>
      <c r="B62" s="783" t="s">
        <v>623</v>
      </c>
      <c r="C62" s="1407">
        <v>0</v>
      </c>
      <c r="D62" s="1408">
        <v>0</v>
      </c>
      <c r="E62" s="1408">
        <v>0</v>
      </c>
      <c r="F62" s="1408">
        <v>0</v>
      </c>
      <c r="G62" s="1408">
        <v>0</v>
      </c>
      <c r="H62" s="1409">
        <v>0</v>
      </c>
      <c r="I62" s="1407">
        <v>0</v>
      </c>
      <c r="J62" s="1408">
        <v>0</v>
      </c>
      <c r="K62" s="1408">
        <v>0</v>
      </c>
      <c r="L62" s="1408">
        <v>0</v>
      </c>
      <c r="M62" s="1408">
        <v>0</v>
      </c>
      <c r="N62" s="1408">
        <v>0</v>
      </c>
      <c r="O62" s="1409">
        <v>0</v>
      </c>
      <c r="P62" s="1407">
        <v>0</v>
      </c>
      <c r="Q62" s="1408">
        <v>0</v>
      </c>
      <c r="R62" s="1408">
        <v>0</v>
      </c>
      <c r="S62" s="1408">
        <v>0</v>
      </c>
      <c r="T62" s="1408">
        <v>0</v>
      </c>
      <c r="U62" s="1408">
        <v>0</v>
      </c>
      <c r="V62" s="1408">
        <v>0</v>
      </c>
      <c r="W62" s="1408">
        <v>0</v>
      </c>
      <c r="X62" s="1408">
        <v>0</v>
      </c>
      <c r="Y62" s="1409">
        <v>0</v>
      </c>
      <c r="Z62" s="1407">
        <v>0</v>
      </c>
      <c r="AA62" s="1408">
        <v>0</v>
      </c>
      <c r="AB62" s="1408">
        <v>0</v>
      </c>
      <c r="AC62" s="1408">
        <v>0</v>
      </c>
      <c r="AD62" s="1408">
        <v>0</v>
      </c>
      <c r="AE62" s="1408">
        <v>0</v>
      </c>
      <c r="AF62" s="1408">
        <v>0</v>
      </c>
      <c r="AG62" s="1408">
        <v>0</v>
      </c>
      <c r="AH62" s="1409">
        <v>0</v>
      </c>
      <c r="AI62" s="1407">
        <v>0</v>
      </c>
      <c r="AJ62" s="1408">
        <v>0</v>
      </c>
      <c r="AK62" s="1408">
        <v>0</v>
      </c>
      <c r="AL62" s="1408">
        <v>0</v>
      </c>
      <c r="AM62" s="1408">
        <v>0</v>
      </c>
      <c r="AN62" s="1409">
        <v>0</v>
      </c>
      <c r="AO62" s="1407">
        <v>0</v>
      </c>
      <c r="AP62" s="1409">
        <v>0</v>
      </c>
      <c r="AQ62" s="1407">
        <v>0</v>
      </c>
      <c r="AR62" s="1408">
        <v>0</v>
      </c>
      <c r="AS62" s="1408">
        <v>0</v>
      </c>
      <c r="AT62" s="1408">
        <v>0</v>
      </c>
      <c r="AU62" s="1408">
        <v>0</v>
      </c>
      <c r="AV62" s="1409">
        <v>0.34054020979999999</v>
      </c>
      <c r="AW62" s="1407">
        <v>0</v>
      </c>
      <c r="AX62" s="1409">
        <v>0</v>
      </c>
      <c r="AY62" s="1409">
        <f t="shared" si="2"/>
        <v>0.34054020979999999</v>
      </c>
    </row>
    <row r="63" spans="1:51" x14ac:dyDescent="0.25">
      <c r="A63" s="783"/>
      <c r="B63" s="783" t="s">
        <v>642</v>
      </c>
      <c r="C63" s="1407">
        <v>0</v>
      </c>
      <c r="D63" s="1408">
        <v>0</v>
      </c>
      <c r="E63" s="1408">
        <v>0</v>
      </c>
      <c r="F63" s="1408">
        <v>0</v>
      </c>
      <c r="G63" s="1408">
        <v>0</v>
      </c>
      <c r="H63" s="1409">
        <v>0</v>
      </c>
      <c r="I63" s="1407">
        <v>0</v>
      </c>
      <c r="J63" s="1408">
        <v>0</v>
      </c>
      <c r="K63" s="1408">
        <v>0</v>
      </c>
      <c r="L63" s="1408">
        <v>0</v>
      </c>
      <c r="M63" s="1408">
        <v>0</v>
      </c>
      <c r="N63" s="1408">
        <v>0</v>
      </c>
      <c r="O63" s="1409">
        <v>0</v>
      </c>
      <c r="P63" s="1407">
        <v>0</v>
      </c>
      <c r="Q63" s="1408">
        <v>0</v>
      </c>
      <c r="R63" s="1408">
        <v>0</v>
      </c>
      <c r="S63" s="1408">
        <v>0</v>
      </c>
      <c r="T63" s="1408">
        <v>0</v>
      </c>
      <c r="U63" s="1408">
        <v>0</v>
      </c>
      <c r="V63" s="1408">
        <v>0</v>
      </c>
      <c r="W63" s="1408">
        <v>0</v>
      </c>
      <c r="X63" s="1408">
        <v>0</v>
      </c>
      <c r="Y63" s="1409">
        <v>0</v>
      </c>
      <c r="Z63" s="1407">
        <v>0</v>
      </c>
      <c r="AA63" s="1408">
        <v>0</v>
      </c>
      <c r="AB63" s="1408">
        <v>0</v>
      </c>
      <c r="AC63" s="1408">
        <v>0</v>
      </c>
      <c r="AD63" s="1408">
        <v>0</v>
      </c>
      <c r="AE63" s="1408">
        <v>0</v>
      </c>
      <c r="AF63" s="1408">
        <v>0</v>
      </c>
      <c r="AG63" s="1408">
        <v>0</v>
      </c>
      <c r="AH63" s="1409">
        <v>0</v>
      </c>
      <c r="AI63" s="1407">
        <v>0</v>
      </c>
      <c r="AJ63" s="1408">
        <v>0</v>
      </c>
      <c r="AK63" s="1408">
        <v>0</v>
      </c>
      <c r="AL63" s="1408">
        <v>0</v>
      </c>
      <c r="AM63" s="1408">
        <v>0</v>
      </c>
      <c r="AN63" s="1409">
        <v>0</v>
      </c>
      <c r="AO63" s="1407">
        <v>0</v>
      </c>
      <c r="AP63" s="1409">
        <v>0</v>
      </c>
      <c r="AQ63" s="1407">
        <v>0</v>
      </c>
      <c r="AR63" s="1408">
        <v>0</v>
      </c>
      <c r="AS63" s="1408">
        <v>2.8068101599999999</v>
      </c>
      <c r="AT63" s="1408">
        <v>0</v>
      </c>
      <c r="AU63" s="1408">
        <v>0.35085126999999999</v>
      </c>
      <c r="AV63" s="1409">
        <v>0</v>
      </c>
      <c r="AW63" s="1407">
        <v>4.2072105600000009</v>
      </c>
      <c r="AX63" s="1409">
        <v>0</v>
      </c>
      <c r="AY63" s="1409">
        <f t="shared" si="2"/>
        <v>7.364871990000001</v>
      </c>
    </row>
    <row r="64" spans="1:51" ht="15.75" thickBot="1" x14ac:dyDescent="0.3">
      <c r="A64" s="783"/>
      <c r="B64" s="783" t="s">
        <v>665</v>
      </c>
      <c r="C64" s="1407">
        <v>0</v>
      </c>
      <c r="D64" s="1408">
        <v>0</v>
      </c>
      <c r="E64" s="1408">
        <v>0</v>
      </c>
      <c r="F64" s="1408">
        <v>0</v>
      </c>
      <c r="G64" s="1408">
        <v>0</v>
      </c>
      <c r="H64" s="1409">
        <v>0</v>
      </c>
      <c r="I64" s="1407">
        <v>0</v>
      </c>
      <c r="J64" s="1408">
        <v>0</v>
      </c>
      <c r="K64" s="1408">
        <v>0</v>
      </c>
      <c r="L64" s="1408">
        <v>0</v>
      </c>
      <c r="M64" s="1408">
        <v>0</v>
      </c>
      <c r="N64" s="1408">
        <v>0</v>
      </c>
      <c r="O64" s="1409">
        <v>0</v>
      </c>
      <c r="P64" s="1407">
        <v>0</v>
      </c>
      <c r="Q64" s="1408">
        <v>0</v>
      </c>
      <c r="R64" s="1408">
        <v>0</v>
      </c>
      <c r="S64" s="1408">
        <v>0</v>
      </c>
      <c r="T64" s="1408">
        <v>0</v>
      </c>
      <c r="U64" s="1408">
        <v>0</v>
      </c>
      <c r="V64" s="1408">
        <v>0</v>
      </c>
      <c r="W64" s="1408">
        <v>0</v>
      </c>
      <c r="X64" s="1408">
        <v>0</v>
      </c>
      <c r="Y64" s="1409">
        <v>0</v>
      </c>
      <c r="Z64" s="1407">
        <v>0</v>
      </c>
      <c r="AA64" s="1408">
        <v>0</v>
      </c>
      <c r="AB64" s="1408">
        <v>0</v>
      </c>
      <c r="AC64" s="1408">
        <v>0</v>
      </c>
      <c r="AD64" s="1408">
        <v>0</v>
      </c>
      <c r="AE64" s="1408">
        <v>0</v>
      </c>
      <c r="AF64" s="1408">
        <v>0</v>
      </c>
      <c r="AG64" s="1408">
        <v>0</v>
      </c>
      <c r="AH64" s="1409">
        <v>0</v>
      </c>
      <c r="AI64" s="1407">
        <v>5.0094949688000003</v>
      </c>
      <c r="AJ64" s="1408">
        <v>0</v>
      </c>
      <c r="AK64" s="1408">
        <v>5.0094949688000003</v>
      </c>
      <c r="AL64" s="1408">
        <v>0</v>
      </c>
      <c r="AM64" s="1408">
        <v>0</v>
      </c>
      <c r="AN64" s="1409">
        <v>0</v>
      </c>
      <c r="AO64" s="1407">
        <v>0</v>
      </c>
      <c r="AP64" s="1409">
        <v>0</v>
      </c>
      <c r="AQ64" s="1407">
        <v>0</v>
      </c>
      <c r="AR64" s="1408">
        <v>0</v>
      </c>
      <c r="AS64" s="1408">
        <v>0</v>
      </c>
      <c r="AT64" s="1408">
        <v>0</v>
      </c>
      <c r="AU64" s="1408">
        <v>0</v>
      </c>
      <c r="AV64" s="1409">
        <v>0</v>
      </c>
      <c r="AW64" s="1407">
        <v>0</v>
      </c>
      <c r="AX64" s="1409">
        <v>0</v>
      </c>
      <c r="AY64" s="1409">
        <f t="shared" si="2"/>
        <v>10.018989937600001</v>
      </c>
    </row>
    <row r="65" spans="1:51" s="1448" customFormat="1" ht="15.75" thickBot="1" x14ac:dyDescent="0.3">
      <c r="A65" s="1270" t="s">
        <v>2326</v>
      </c>
      <c r="B65" s="1266"/>
      <c r="C65" s="1267">
        <f>C66</f>
        <v>0</v>
      </c>
      <c r="D65" s="1268">
        <f t="shared" ref="D65:AX65" si="7">D66</f>
        <v>0</v>
      </c>
      <c r="E65" s="1268">
        <f t="shared" si="7"/>
        <v>0</v>
      </c>
      <c r="F65" s="1268">
        <f t="shared" si="7"/>
        <v>0</v>
      </c>
      <c r="G65" s="1268">
        <f t="shared" si="7"/>
        <v>0</v>
      </c>
      <c r="H65" s="1269">
        <f t="shared" si="7"/>
        <v>0</v>
      </c>
      <c r="I65" s="1267">
        <f t="shared" si="7"/>
        <v>0</v>
      </c>
      <c r="J65" s="1268">
        <f t="shared" si="7"/>
        <v>0</v>
      </c>
      <c r="K65" s="1268">
        <f t="shared" si="7"/>
        <v>0</v>
      </c>
      <c r="L65" s="1268">
        <f t="shared" si="7"/>
        <v>0</v>
      </c>
      <c r="M65" s="1268">
        <f t="shared" si="7"/>
        <v>0</v>
      </c>
      <c r="N65" s="1268">
        <f t="shared" si="7"/>
        <v>0</v>
      </c>
      <c r="O65" s="1269">
        <f t="shared" si="7"/>
        <v>0</v>
      </c>
      <c r="P65" s="1267">
        <f t="shared" si="7"/>
        <v>0</v>
      </c>
      <c r="Q65" s="1268">
        <f t="shared" si="7"/>
        <v>27.358890790000004</v>
      </c>
      <c r="R65" s="1268">
        <f t="shared" si="7"/>
        <v>0</v>
      </c>
      <c r="S65" s="1268">
        <f t="shared" si="7"/>
        <v>0</v>
      </c>
      <c r="T65" s="1268">
        <f t="shared" si="7"/>
        <v>0</v>
      </c>
      <c r="U65" s="1268">
        <f t="shared" si="7"/>
        <v>0</v>
      </c>
      <c r="V65" s="1268">
        <f t="shared" si="7"/>
        <v>0</v>
      </c>
      <c r="W65" s="1268">
        <f t="shared" si="7"/>
        <v>0</v>
      </c>
      <c r="X65" s="1268">
        <f t="shared" si="7"/>
        <v>0</v>
      </c>
      <c r="Y65" s="1269">
        <f t="shared" si="7"/>
        <v>0</v>
      </c>
      <c r="Z65" s="1267">
        <f t="shared" si="7"/>
        <v>0</v>
      </c>
      <c r="AA65" s="1268">
        <f t="shared" si="7"/>
        <v>0</v>
      </c>
      <c r="AB65" s="1268">
        <f t="shared" si="7"/>
        <v>0</v>
      </c>
      <c r="AC65" s="1268">
        <f t="shared" si="7"/>
        <v>0</v>
      </c>
      <c r="AD65" s="1268">
        <f t="shared" si="7"/>
        <v>0</v>
      </c>
      <c r="AE65" s="1268">
        <f t="shared" si="7"/>
        <v>0</v>
      </c>
      <c r="AF65" s="1268">
        <f t="shared" si="7"/>
        <v>0</v>
      </c>
      <c r="AG65" s="1268">
        <f t="shared" si="7"/>
        <v>0</v>
      </c>
      <c r="AH65" s="1269">
        <f t="shared" si="7"/>
        <v>0</v>
      </c>
      <c r="AI65" s="1267">
        <f t="shared" si="7"/>
        <v>0</v>
      </c>
      <c r="AJ65" s="1268">
        <f t="shared" si="7"/>
        <v>0</v>
      </c>
      <c r="AK65" s="1268">
        <f t="shared" si="7"/>
        <v>0</v>
      </c>
      <c r="AL65" s="1268">
        <f t="shared" si="7"/>
        <v>0</v>
      </c>
      <c r="AM65" s="1268">
        <f t="shared" si="7"/>
        <v>0</v>
      </c>
      <c r="AN65" s="1269">
        <f t="shared" si="7"/>
        <v>0</v>
      </c>
      <c r="AO65" s="1267">
        <f t="shared" si="7"/>
        <v>0</v>
      </c>
      <c r="AP65" s="1269">
        <f t="shared" si="7"/>
        <v>0</v>
      </c>
      <c r="AQ65" s="1267">
        <f t="shared" si="7"/>
        <v>0</v>
      </c>
      <c r="AR65" s="1268">
        <f t="shared" si="7"/>
        <v>0</v>
      </c>
      <c r="AS65" s="1268">
        <f t="shared" si="7"/>
        <v>0</v>
      </c>
      <c r="AT65" s="1268">
        <f t="shared" si="7"/>
        <v>0</v>
      </c>
      <c r="AU65" s="1268">
        <f t="shared" si="7"/>
        <v>0</v>
      </c>
      <c r="AV65" s="1269">
        <f t="shared" si="7"/>
        <v>0</v>
      </c>
      <c r="AW65" s="1267">
        <f t="shared" si="7"/>
        <v>0</v>
      </c>
      <c r="AX65" s="1269">
        <f t="shared" si="7"/>
        <v>0</v>
      </c>
      <c r="AY65" s="1269">
        <f t="shared" si="2"/>
        <v>27.358890790000004</v>
      </c>
    </row>
    <row r="66" spans="1:51" s="1448" customFormat="1" ht="15.75" thickBot="1" x14ac:dyDescent="0.3">
      <c r="A66" s="783"/>
      <c r="B66" s="1546" t="s">
        <v>753</v>
      </c>
      <c r="C66" s="1547">
        <v>0</v>
      </c>
      <c r="D66" s="1547">
        <v>0</v>
      </c>
      <c r="E66" s="1547">
        <v>0</v>
      </c>
      <c r="F66" s="1547">
        <v>0</v>
      </c>
      <c r="G66" s="1547">
        <v>0</v>
      </c>
      <c r="H66" s="1547">
        <v>0</v>
      </c>
      <c r="I66" s="1547">
        <v>0</v>
      </c>
      <c r="J66" s="1547">
        <v>0</v>
      </c>
      <c r="K66" s="1547">
        <v>0</v>
      </c>
      <c r="L66" s="1547">
        <v>0</v>
      </c>
      <c r="M66" s="1547">
        <v>0</v>
      </c>
      <c r="N66" s="1547">
        <v>0</v>
      </c>
      <c r="O66" s="1547">
        <v>0</v>
      </c>
      <c r="P66" s="1547">
        <v>0</v>
      </c>
      <c r="Q66" s="1547">
        <v>27.358890790000004</v>
      </c>
      <c r="R66" s="1547">
        <v>0</v>
      </c>
      <c r="S66" s="1547">
        <v>0</v>
      </c>
      <c r="T66" s="1547">
        <v>0</v>
      </c>
      <c r="U66" s="1547">
        <v>0</v>
      </c>
      <c r="V66" s="1547">
        <v>0</v>
      </c>
      <c r="W66" s="1547">
        <v>0</v>
      </c>
      <c r="X66" s="1547">
        <v>0</v>
      </c>
      <c r="Y66" s="1547">
        <v>0</v>
      </c>
      <c r="Z66" s="1547">
        <v>0</v>
      </c>
      <c r="AA66" s="1547">
        <v>0</v>
      </c>
      <c r="AB66" s="1547">
        <v>0</v>
      </c>
      <c r="AC66" s="1547">
        <v>0</v>
      </c>
      <c r="AD66" s="1547">
        <v>0</v>
      </c>
      <c r="AE66" s="1547">
        <v>0</v>
      </c>
      <c r="AF66" s="1547">
        <v>0</v>
      </c>
      <c r="AG66" s="1547">
        <v>0</v>
      </c>
      <c r="AH66" s="1547">
        <v>0</v>
      </c>
      <c r="AI66" s="1547">
        <v>0</v>
      </c>
      <c r="AJ66" s="1547">
        <v>0</v>
      </c>
      <c r="AK66" s="1547">
        <v>0</v>
      </c>
      <c r="AL66" s="1547">
        <v>0</v>
      </c>
      <c r="AM66" s="1547">
        <v>0</v>
      </c>
      <c r="AN66" s="1547">
        <v>0</v>
      </c>
      <c r="AO66" s="1547">
        <v>0</v>
      </c>
      <c r="AP66" s="1547">
        <v>0</v>
      </c>
      <c r="AQ66" s="1547">
        <v>0</v>
      </c>
      <c r="AR66" s="1547">
        <v>0</v>
      </c>
      <c r="AS66" s="1547">
        <v>0</v>
      </c>
      <c r="AT66" s="1547">
        <v>0</v>
      </c>
      <c r="AU66" s="1547">
        <v>0</v>
      </c>
      <c r="AV66" s="1547">
        <v>0</v>
      </c>
      <c r="AW66" s="1547">
        <v>0</v>
      </c>
      <c r="AX66" s="1547">
        <v>0</v>
      </c>
      <c r="AY66" s="1409">
        <f t="shared" si="2"/>
        <v>27.358890790000004</v>
      </c>
    </row>
    <row r="67" spans="1:51" ht="15.75" thickBot="1" x14ac:dyDescent="0.3">
      <c r="A67" s="1270" t="s">
        <v>1744</v>
      </c>
      <c r="B67" s="1266"/>
      <c r="C67" s="1267">
        <f>C68</f>
        <v>0</v>
      </c>
      <c r="D67" s="1268">
        <f t="shared" ref="D67:AN67" si="8">D68</f>
        <v>0</v>
      </c>
      <c r="E67" s="1268">
        <f t="shared" si="8"/>
        <v>0</v>
      </c>
      <c r="F67" s="1268">
        <f t="shared" si="8"/>
        <v>0</v>
      </c>
      <c r="G67" s="1268">
        <f t="shared" si="8"/>
        <v>0</v>
      </c>
      <c r="H67" s="1269">
        <f t="shared" si="8"/>
        <v>0</v>
      </c>
      <c r="I67" s="1267">
        <f t="shared" si="8"/>
        <v>0</v>
      </c>
      <c r="J67" s="1268">
        <f t="shared" si="8"/>
        <v>0</v>
      </c>
      <c r="K67" s="1268">
        <f t="shared" si="8"/>
        <v>0</v>
      </c>
      <c r="L67" s="1268">
        <f t="shared" si="8"/>
        <v>0</v>
      </c>
      <c r="M67" s="1268">
        <f t="shared" si="8"/>
        <v>0</v>
      </c>
      <c r="N67" s="1268">
        <f t="shared" si="8"/>
        <v>0</v>
      </c>
      <c r="O67" s="1269">
        <f t="shared" si="8"/>
        <v>0</v>
      </c>
      <c r="P67" s="1267">
        <f t="shared" si="8"/>
        <v>0</v>
      </c>
      <c r="Q67" s="1268">
        <f t="shared" si="8"/>
        <v>0</v>
      </c>
      <c r="R67" s="1268">
        <f t="shared" si="8"/>
        <v>0</v>
      </c>
      <c r="S67" s="1268">
        <f t="shared" si="8"/>
        <v>0</v>
      </c>
      <c r="T67" s="1268">
        <f t="shared" si="8"/>
        <v>0</v>
      </c>
      <c r="U67" s="1268">
        <f t="shared" si="8"/>
        <v>0</v>
      </c>
      <c r="V67" s="1268">
        <f t="shared" si="8"/>
        <v>0</v>
      </c>
      <c r="W67" s="1268">
        <f t="shared" si="8"/>
        <v>0</v>
      </c>
      <c r="X67" s="1268">
        <f t="shared" si="8"/>
        <v>0</v>
      </c>
      <c r="Y67" s="1269">
        <f t="shared" si="8"/>
        <v>0</v>
      </c>
      <c r="Z67" s="1267">
        <f t="shared" si="8"/>
        <v>0</v>
      </c>
      <c r="AA67" s="1268">
        <f t="shared" si="8"/>
        <v>0</v>
      </c>
      <c r="AB67" s="1268">
        <f t="shared" si="8"/>
        <v>0</v>
      </c>
      <c r="AC67" s="1268">
        <f t="shared" si="8"/>
        <v>0</v>
      </c>
      <c r="AD67" s="1268">
        <f t="shared" si="8"/>
        <v>0</v>
      </c>
      <c r="AE67" s="1268">
        <f t="shared" si="8"/>
        <v>0</v>
      </c>
      <c r="AF67" s="1268">
        <f t="shared" si="8"/>
        <v>0</v>
      </c>
      <c r="AG67" s="1268">
        <f t="shared" si="8"/>
        <v>0</v>
      </c>
      <c r="AH67" s="1269">
        <f t="shared" si="8"/>
        <v>0</v>
      </c>
      <c r="AI67" s="1267">
        <f t="shared" si="8"/>
        <v>0.32398606940000002</v>
      </c>
      <c r="AJ67" s="1268">
        <f t="shared" si="8"/>
        <v>0</v>
      </c>
      <c r="AK67" s="1268">
        <f t="shared" si="8"/>
        <v>2.0462279656000004</v>
      </c>
      <c r="AL67" s="1268">
        <f t="shared" si="8"/>
        <v>0</v>
      </c>
      <c r="AM67" s="1268">
        <f t="shared" si="8"/>
        <v>2.8817710950000004</v>
      </c>
      <c r="AN67" s="1269">
        <f t="shared" si="8"/>
        <v>0</v>
      </c>
      <c r="AO67" s="1267"/>
      <c r="AP67" s="1269">
        <f t="shared" ref="AP67:AX67" si="9">AP68</f>
        <v>0</v>
      </c>
      <c r="AQ67" s="1267">
        <f t="shared" si="9"/>
        <v>0</v>
      </c>
      <c r="AR67" s="1268">
        <f t="shared" si="9"/>
        <v>0</v>
      </c>
      <c r="AS67" s="1268">
        <f t="shared" si="9"/>
        <v>0</v>
      </c>
      <c r="AT67" s="1268">
        <f t="shared" si="9"/>
        <v>0</v>
      </c>
      <c r="AU67" s="1268">
        <f t="shared" si="9"/>
        <v>0</v>
      </c>
      <c r="AV67" s="1269">
        <f t="shared" si="9"/>
        <v>0</v>
      </c>
      <c r="AW67" s="1267">
        <f t="shared" si="9"/>
        <v>0</v>
      </c>
      <c r="AX67" s="1269">
        <f t="shared" si="9"/>
        <v>0</v>
      </c>
      <c r="AY67" s="1269">
        <f t="shared" si="2"/>
        <v>5.2519851300000013</v>
      </c>
    </row>
    <row r="68" spans="1:51" ht="15.75" thickBot="1" x14ac:dyDescent="0.3">
      <c r="A68" s="783"/>
      <c r="B68" s="783" t="s">
        <v>877</v>
      </c>
      <c r="C68" s="1407">
        <v>0</v>
      </c>
      <c r="D68" s="1408">
        <v>0</v>
      </c>
      <c r="E68" s="1408">
        <v>0</v>
      </c>
      <c r="F68" s="1408">
        <v>0</v>
      </c>
      <c r="G68" s="1408">
        <v>0</v>
      </c>
      <c r="H68" s="1409">
        <v>0</v>
      </c>
      <c r="I68" s="1407">
        <v>0</v>
      </c>
      <c r="J68" s="1408">
        <v>0</v>
      </c>
      <c r="K68" s="1408">
        <v>0</v>
      </c>
      <c r="L68" s="1408">
        <v>0</v>
      </c>
      <c r="M68" s="1408">
        <v>0</v>
      </c>
      <c r="N68" s="1408">
        <v>0</v>
      </c>
      <c r="O68" s="1409">
        <v>0</v>
      </c>
      <c r="P68" s="1407">
        <v>0</v>
      </c>
      <c r="Q68" s="1408">
        <v>0</v>
      </c>
      <c r="R68" s="1408">
        <v>0</v>
      </c>
      <c r="S68" s="1408">
        <v>0</v>
      </c>
      <c r="T68" s="1408">
        <v>0</v>
      </c>
      <c r="U68" s="1408">
        <v>0</v>
      </c>
      <c r="V68" s="1408">
        <v>0</v>
      </c>
      <c r="W68" s="1408">
        <v>0</v>
      </c>
      <c r="X68" s="1408">
        <v>0</v>
      </c>
      <c r="Y68" s="1409">
        <v>0</v>
      </c>
      <c r="Z68" s="1407">
        <v>0</v>
      </c>
      <c r="AA68" s="1408">
        <v>0</v>
      </c>
      <c r="AB68" s="1408">
        <v>0</v>
      </c>
      <c r="AC68" s="1408">
        <v>0</v>
      </c>
      <c r="AD68" s="1408">
        <v>0</v>
      </c>
      <c r="AE68" s="1408">
        <v>0</v>
      </c>
      <c r="AF68" s="1408">
        <v>0</v>
      </c>
      <c r="AG68" s="1408">
        <v>0</v>
      </c>
      <c r="AH68" s="1409">
        <v>0</v>
      </c>
      <c r="AI68" s="1407">
        <v>0.32398606940000002</v>
      </c>
      <c r="AJ68" s="1408">
        <v>0</v>
      </c>
      <c r="AK68" s="1408">
        <v>2.0462279656000004</v>
      </c>
      <c r="AL68" s="1408">
        <v>0</v>
      </c>
      <c r="AM68" s="1408">
        <v>2.8817710950000004</v>
      </c>
      <c r="AN68" s="1409">
        <v>0</v>
      </c>
      <c r="AO68" s="1407">
        <v>0</v>
      </c>
      <c r="AP68" s="1409">
        <v>0</v>
      </c>
      <c r="AQ68" s="1407">
        <v>0</v>
      </c>
      <c r="AR68" s="1408">
        <v>0</v>
      </c>
      <c r="AS68" s="1408">
        <v>0</v>
      </c>
      <c r="AT68" s="1408">
        <v>0</v>
      </c>
      <c r="AU68" s="1408">
        <v>0</v>
      </c>
      <c r="AV68" s="1409">
        <v>0</v>
      </c>
      <c r="AW68" s="1407">
        <v>0</v>
      </c>
      <c r="AX68" s="1409">
        <v>0</v>
      </c>
      <c r="AY68" s="1409">
        <f t="shared" si="2"/>
        <v>5.2519851300000013</v>
      </c>
    </row>
    <row r="69" spans="1:51" ht="15.75" thickBot="1" x14ac:dyDescent="0.3">
      <c r="A69" s="1271" t="s">
        <v>1745</v>
      </c>
      <c r="B69" s="1266"/>
      <c r="C69" s="1267">
        <f>C70</f>
        <v>0</v>
      </c>
      <c r="D69" s="1268">
        <f t="shared" ref="D69:AN69" si="10">D70</f>
        <v>0</v>
      </c>
      <c r="E69" s="1268">
        <f t="shared" si="10"/>
        <v>0</v>
      </c>
      <c r="F69" s="1268">
        <f t="shared" si="10"/>
        <v>0</v>
      </c>
      <c r="G69" s="1268">
        <f t="shared" si="10"/>
        <v>0</v>
      </c>
      <c r="H69" s="1269">
        <f t="shared" si="10"/>
        <v>0</v>
      </c>
      <c r="I69" s="1267">
        <f t="shared" si="10"/>
        <v>0</v>
      </c>
      <c r="J69" s="1268">
        <f t="shared" si="10"/>
        <v>0</v>
      </c>
      <c r="K69" s="1268">
        <f t="shared" si="10"/>
        <v>0</v>
      </c>
      <c r="L69" s="1268">
        <f t="shared" si="10"/>
        <v>0</v>
      </c>
      <c r="M69" s="1268">
        <f t="shared" si="10"/>
        <v>0</v>
      </c>
      <c r="N69" s="1268">
        <f t="shared" si="10"/>
        <v>0</v>
      </c>
      <c r="O69" s="1269">
        <f t="shared" si="10"/>
        <v>0</v>
      </c>
      <c r="P69" s="1267">
        <f t="shared" si="10"/>
        <v>0</v>
      </c>
      <c r="Q69" s="1268">
        <f t="shared" si="10"/>
        <v>0</v>
      </c>
      <c r="R69" s="1268">
        <f t="shared" si="10"/>
        <v>0</v>
      </c>
      <c r="S69" s="1268">
        <f t="shared" si="10"/>
        <v>0</v>
      </c>
      <c r="T69" s="1268">
        <f t="shared" si="10"/>
        <v>0</v>
      </c>
      <c r="U69" s="1268">
        <f t="shared" si="10"/>
        <v>0</v>
      </c>
      <c r="V69" s="1268">
        <f t="shared" si="10"/>
        <v>0</v>
      </c>
      <c r="W69" s="1268">
        <f t="shared" si="10"/>
        <v>0</v>
      </c>
      <c r="X69" s="1268">
        <f t="shared" si="10"/>
        <v>0</v>
      </c>
      <c r="Y69" s="1269">
        <f t="shared" si="10"/>
        <v>0</v>
      </c>
      <c r="Z69" s="1267">
        <f t="shared" si="10"/>
        <v>0</v>
      </c>
      <c r="AA69" s="1268">
        <f t="shared" si="10"/>
        <v>0</v>
      </c>
      <c r="AB69" s="1268">
        <f t="shared" si="10"/>
        <v>0</v>
      </c>
      <c r="AC69" s="1268">
        <f t="shared" si="10"/>
        <v>0</v>
      </c>
      <c r="AD69" s="1268">
        <f t="shared" si="10"/>
        <v>0</v>
      </c>
      <c r="AE69" s="1268">
        <f t="shared" si="10"/>
        <v>0</v>
      </c>
      <c r="AF69" s="1268">
        <f t="shared" si="10"/>
        <v>0</v>
      </c>
      <c r="AG69" s="1268">
        <f t="shared" si="10"/>
        <v>0</v>
      </c>
      <c r="AH69" s="1269">
        <f t="shared" si="10"/>
        <v>0</v>
      </c>
      <c r="AI69" s="1267">
        <f t="shared" si="10"/>
        <v>0</v>
      </c>
      <c r="AJ69" s="1268">
        <f t="shared" si="10"/>
        <v>0</v>
      </c>
      <c r="AK69" s="1268">
        <f t="shared" si="10"/>
        <v>0</v>
      </c>
      <c r="AL69" s="1268">
        <f t="shared" si="10"/>
        <v>0</v>
      </c>
      <c r="AM69" s="1268">
        <f t="shared" si="10"/>
        <v>0</v>
      </c>
      <c r="AN69" s="1269">
        <f t="shared" si="10"/>
        <v>0</v>
      </c>
      <c r="AO69" s="1267"/>
      <c r="AP69" s="1269">
        <f t="shared" ref="AP69:AX69" si="11">AP70</f>
        <v>0</v>
      </c>
      <c r="AQ69" s="1267">
        <f t="shared" si="11"/>
        <v>0.237096006</v>
      </c>
      <c r="AR69" s="1268">
        <f t="shared" si="11"/>
        <v>0</v>
      </c>
      <c r="AS69" s="1268">
        <f t="shared" si="11"/>
        <v>0.18967680480000002</v>
      </c>
      <c r="AT69" s="1268">
        <f t="shared" si="11"/>
        <v>0</v>
      </c>
      <c r="AU69" s="1268">
        <f t="shared" si="11"/>
        <v>0</v>
      </c>
      <c r="AV69" s="1269">
        <f t="shared" si="11"/>
        <v>0.40306321020000002</v>
      </c>
      <c r="AW69" s="1267">
        <f t="shared" si="11"/>
        <v>0</v>
      </c>
      <c r="AX69" s="1269">
        <f t="shared" si="11"/>
        <v>0</v>
      </c>
      <c r="AY69" s="1269">
        <f t="shared" si="2"/>
        <v>0.82983602099999998</v>
      </c>
    </row>
    <row r="70" spans="1:51" ht="15.75" thickBot="1" x14ac:dyDescent="0.3">
      <c r="A70" s="783"/>
      <c r="B70" s="783" t="s">
        <v>642</v>
      </c>
      <c r="C70" s="1407">
        <v>0</v>
      </c>
      <c r="D70" s="1408">
        <v>0</v>
      </c>
      <c r="E70" s="1408">
        <v>0</v>
      </c>
      <c r="F70" s="1408">
        <v>0</v>
      </c>
      <c r="G70" s="1408">
        <v>0</v>
      </c>
      <c r="H70" s="1409">
        <v>0</v>
      </c>
      <c r="I70" s="1407">
        <v>0</v>
      </c>
      <c r="J70" s="1408">
        <v>0</v>
      </c>
      <c r="K70" s="1408">
        <v>0</v>
      </c>
      <c r="L70" s="1408">
        <v>0</v>
      </c>
      <c r="M70" s="1408">
        <v>0</v>
      </c>
      <c r="N70" s="1408">
        <v>0</v>
      </c>
      <c r="O70" s="1409">
        <v>0</v>
      </c>
      <c r="P70" s="1407">
        <v>0</v>
      </c>
      <c r="Q70" s="1408">
        <v>0</v>
      </c>
      <c r="R70" s="1408">
        <v>0</v>
      </c>
      <c r="S70" s="1408">
        <v>0</v>
      </c>
      <c r="T70" s="1408">
        <v>0</v>
      </c>
      <c r="U70" s="1408">
        <v>0</v>
      </c>
      <c r="V70" s="1408">
        <v>0</v>
      </c>
      <c r="W70" s="1408">
        <v>0</v>
      </c>
      <c r="X70" s="1408">
        <v>0</v>
      </c>
      <c r="Y70" s="1409">
        <v>0</v>
      </c>
      <c r="Z70" s="1407">
        <v>0</v>
      </c>
      <c r="AA70" s="1408">
        <v>0</v>
      </c>
      <c r="AB70" s="1408">
        <v>0</v>
      </c>
      <c r="AC70" s="1408">
        <v>0</v>
      </c>
      <c r="AD70" s="1408">
        <v>0</v>
      </c>
      <c r="AE70" s="1408">
        <v>0</v>
      </c>
      <c r="AF70" s="1408">
        <v>0</v>
      </c>
      <c r="AG70" s="1408">
        <v>0</v>
      </c>
      <c r="AH70" s="1409">
        <v>0</v>
      </c>
      <c r="AI70" s="1407">
        <v>0</v>
      </c>
      <c r="AJ70" s="1408">
        <v>0</v>
      </c>
      <c r="AK70" s="1408">
        <v>0</v>
      </c>
      <c r="AL70" s="1408">
        <v>0</v>
      </c>
      <c r="AM70" s="1408">
        <v>0</v>
      </c>
      <c r="AN70" s="1409">
        <v>0</v>
      </c>
      <c r="AO70" s="1407">
        <v>0</v>
      </c>
      <c r="AP70" s="1409">
        <v>0</v>
      </c>
      <c r="AQ70" s="1407">
        <v>0.237096006</v>
      </c>
      <c r="AR70" s="1408">
        <v>0</v>
      </c>
      <c r="AS70" s="1408">
        <v>0.18967680480000002</v>
      </c>
      <c r="AT70" s="1408">
        <v>0</v>
      </c>
      <c r="AU70" s="1408">
        <v>0</v>
      </c>
      <c r="AV70" s="1409">
        <v>0.40306321020000002</v>
      </c>
      <c r="AW70" s="1407">
        <v>0</v>
      </c>
      <c r="AX70" s="1409">
        <v>0</v>
      </c>
      <c r="AY70" s="1409">
        <f t="shared" si="2"/>
        <v>0.82983602099999998</v>
      </c>
    </row>
    <row r="71" spans="1:51" ht="15.75" thickBot="1" x14ac:dyDescent="0.3">
      <c r="A71" s="1272" t="s">
        <v>1746</v>
      </c>
      <c r="B71" s="1266"/>
      <c r="C71" s="1267">
        <f>C72</f>
        <v>0</v>
      </c>
      <c r="D71" s="1268">
        <f t="shared" ref="D71:AN71" si="12">D72</f>
        <v>0</v>
      </c>
      <c r="E71" s="1268">
        <f t="shared" si="12"/>
        <v>0</v>
      </c>
      <c r="F71" s="1268">
        <f t="shared" si="12"/>
        <v>0</v>
      </c>
      <c r="G71" s="1268">
        <f t="shared" si="12"/>
        <v>0</v>
      </c>
      <c r="H71" s="1269">
        <f t="shared" si="12"/>
        <v>0</v>
      </c>
      <c r="I71" s="1267">
        <f t="shared" si="12"/>
        <v>0</v>
      </c>
      <c r="J71" s="1268">
        <f t="shared" si="12"/>
        <v>0</v>
      </c>
      <c r="K71" s="1268">
        <f t="shared" si="12"/>
        <v>0</v>
      </c>
      <c r="L71" s="1268">
        <f t="shared" si="12"/>
        <v>0</v>
      </c>
      <c r="M71" s="1268">
        <f t="shared" si="12"/>
        <v>0</v>
      </c>
      <c r="N71" s="1268">
        <f t="shared" si="12"/>
        <v>0</v>
      </c>
      <c r="O71" s="1269">
        <f t="shared" si="12"/>
        <v>0</v>
      </c>
      <c r="P71" s="1267">
        <f t="shared" si="12"/>
        <v>0</v>
      </c>
      <c r="Q71" s="1268">
        <f t="shared" si="12"/>
        <v>43.301432897800005</v>
      </c>
      <c r="R71" s="1268">
        <f t="shared" si="12"/>
        <v>0</v>
      </c>
      <c r="S71" s="1268">
        <f t="shared" si="12"/>
        <v>0</v>
      </c>
      <c r="T71" s="1268">
        <f t="shared" si="12"/>
        <v>0</v>
      </c>
      <c r="U71" s="1268">
        <f t="shared" si="12"/>
        <v>0</v>
      </c>
      <c r="V71" s="1268">
        <f t="shared" si="12"/>
        <v>0</v>
      </c>
      <c r="W71" s="1268">
        <f t="shared" si="12"/>
        <v>0</v>
      </c>
      <c r="X71" s="1268">
        <f t="shared" si="12"/>
        <v>0</v>
      </c>
      <c r="Y71" s="1269">
        <f t="shared" si="12"/>
        <v>0</v>
      </c>
      <c r="Z71" s="1267">
        <f t="shared" si="12"/>
        <v>0</v>
      </c>
      <c r="AA71" s="1268">
        <f t="shared" si="12"/>
        <v>0</v>
      </c>
      <c r="AB71" s="1268">
        <f t="shared" si="12"/>
        <v>0</v>
      </c>
      <c r="AC71" s="1268">
        <f t="shared" si="12"/>
        <v>0</v>
      </c>
      <c r="AD71" s="1268">
        <f t="shared" si="12"/>
        <v>0</v>
      </c>
      <c r="AE71" s="1268">
        <f t="shared" si="12"/>
        <v>0</v>
      </c>
      <c r="AF71" s="1268">
        <f t="shared" si="12"/>
        <v>0</v>
      </c>
      <c r="AG71" s="1268">
        <f t="shared" si="12"/>
        <v>0</v>
      </c>
      <c r="AH71" s="1269">
        <f t="shared" si="12"/>
        <v>0</v>
      </c>
      <c r="AI71" s="1267">
        <f t="shared" si="12"/>
        <v>0</v>
      </c>
      <c r="AJ71" s="1268">
        <f t="shared" si="12"/>
        <v>0</v>
      </c>
      <c r="AK71" s="1268">
        <f t="shared" si="12"/>
        <v>0</v>
      </c>
      <c r="AL71" s="1268">
        <f t="shared" si="12"/>
        <v>0</v>
      </c>
      <c r="AM71" s="1268">
        <f t="shared" si="12"/>
        <v>0</v>
      </c>
      <c r="AN71" s="1269">
        <f t="shared" si="12"/>
        <v>0</v>
      </c>
      <c r="AO71" s="1267"/>
      <c r="AP71" s="1269">
        <f t="shared" ref="AP71:AX71" si="13">AP72</f>
        <v>0</v>
      </c>
      <c r="AQ71" s="1267">
        <f t="shared" si="13"/>
        <v>0</v>
      </c>
      <c r="AR71" s="1268">
        <f t="shared" si="13"/>
        <v>0</v>
      </c>
      <c r="AS71" s="1268">
        <f t="shared" si="13"/>
        <v>0</v>
      </c>
      <c r="AT71" s="1268">
        <f t="shared" si="13"/>
        <v>0</v>
      </c>
      <c r="AU71" s="1268">
        <f t="shared" si="13"/>
        <v>0</v>
      </c>
      <c r="AV71" s="1269">
        <f t="shared" si="13"/>
        <v>0</v>
      </c>
      <c r="AW71" s="1267">
        <f t="shared" si="13"/>
        <v>0</v>
      </c>
      <c r="AX71" s="1269">
        <f t="shared" si="13"/>
        <v>0</v>
      </c>
      <c r="AY71" s="1269">
        <f t="shared" si="2"/>
        <v>43.301432897800005</v>
      </c>
    </row>
    <row r="72" spans="1:51" ht="15.75" thickBot="1" x14ac:dyDescent="0.3">
      <c r="A72" s="783"/>
      <c r="B72" s="783" t="s">
        <v>753</v>
      </c>
      <c r="C72" s="1407">
        <v>0</v>
      </c>
      <c r="D72" s="1408">
        <v>0</v>
      </c>
      <c r="E72" s="1408">
        <v>0</v>
      </c>
      <c r="F72" s="1408">
        <v>0</v>
      </c>
      <c r="G72" s="1408">
        <v>0</v>
      </c>
      <c r="H72" s="1409">
        <v>0</v>
      </c>
      <c r="I72" s="1407">
        <v>0</v>
      </c>
      <c r="J72" s="1408">
        <v>0</v>
      </c>
      <c r="K72" s="1408">
        <v>0</v>
      </c>
      <c r="L72" s="1408">
        <v>0</v>
      </c>
      <c r="M72" s="1408">
        <v>0</v>
      </c>
      <c r="N72" s="1408">
        <v>0</v>
      </c>
      <c r="O72" s="1409">
        <v>0</v>
      </c>
      <c r="P72" s="1407">
        <v>0</v>
      </c>
      <c r="Q72" s="1408">
        <v>43.301432897800005</v>
      </c>
      <c r="R72" s="1408">
        <v>0</v>
      </c>
      <c r="S72" s="1408">
        <v>0</v>
      </c>
      <c r="T72" s="1408">
        <v>0</v>
      </c>
      <c r="U72" s="1408">
        <v>0</v>
      </c>
      <c r="V72" s="1408">
        <v>0</v>
      </c>
      <c r="W72" s="1408">
        <v>0</v>
      </c>
      <c r="X72" s="1408">
        <v>0</v>
      </c>
      <c r="Y72" s="1409">
        <v>0</v>
      </c>
      <c r="Z72" s="1407">
        <v>0</v>
      </c>
      <c r="AA72" s="1408">
        <v>0</v>
      </c>
      <c r="AB72" s="1408">
        <v>0</v>
      </c>
      <c r="AC72" s="1408">
        <v>0</v>
      </c>
      <c r="AD72" s="1408">
        <v>0</v>
      </c>
      <c r="AE72" s="1408">
        <v>0</v>
      </c>
      <c r="AF72" s="1408">
        <v>0</v>
      </c>
      <c r="AG72" s="1408">
        <v>0</v>
      </c>
      <c r="AH72" s="1409">
        <v>0</v>
      </c>
      <c r="AI72" s="1407">
        <v>0</v>
      </c>
      <c r="AJ72" s="1408">
        <v>0</v>
      </c>
      <c r="AK72" s="1408">
        <v>0</v>
      </c>
      <c r="AL72" s="1408">
        <v>0</v>
      </c>
      <c r="AM72" s="1408">
        <v>0</v>
      </c>
      <c r="AN72" s="1409">
        <v>0</v>
      </c>
      <c r="AO72" s="1407">
        <v>0</v>
      </c>
      <c r="AP72" s="1409">
        <v>0</v>
      </c>
      <c r="AQ72" s="1407">
        <v>0</v>
      </c>
      <c r="AR72" s="1408">
        <v>0</v>
      </c>
      <c r="AS72" s="1408">
        <v>0</v>
      </c>
      <c r="AT72" s="1408">
        <v>0</v>
      </c>
      <c r="AU72" s="1408">
        <v>0</v>
      </c>
      <c r="AV72" s="1409">
        <v>0</v>
      </c>
      <c r="AW72" s="1407">
        <v>0</v>
      </c>
      <c r="AX72" s="1409">
        <v>0</v>
      </c>
      <c r="AY72" s="1409">
        <f t="shared" ref="AY72:AY129" si="14">SUM(C72:AX72)</f>
        <v>43.301432897800005</v>
      </c>
    </row>
    <row r="73" spans="1:51" ht="15.75" thickBot="1" x14ac:dyDescent="0.3">
      <c r="A73" s="1272" t="s">
        <v>1682</v>
      </c>
      <c r="B73" s="1266"/>
      <c r="C73" s="1267">
        <f>C74</f>
        <v>0</v>
      </c>
      <c r="D73" s="1268">
        <f t="shared" ref="D73:AN73" si="15">D74</f>
        <v>0</v>
      </c>
      <c r="E73" s="1268">
        <f t="shared" si="15"/>
        <v>0</v>
      </c>
      <c r="F73" s="1268">
        <f t="shared" si="15"/>
        <v>0</v>
      </c>
      <c r="G73" s="1268">
        <f t="shared" si="15"/>
        <v>0</v>
      </c>
      <c r="H73" s="1269">
        <f t="shared" si="15"/>
        <v>0</v>
      </c>
      <c r="I73" s="1267">
        <f t="shared" si="15"/>
        <v>0</v>
      </c>
      <c r="J73" s="1268">
        <f t="shared" si="15"/>
        <v>0</v>
      </c>
      <c r="K73" s="1268">
        <f t="shared" si="15"/>
        <v>0</v>
      </c>
      <c r="L73" s="1268">
        <f t="shared" si="15"/>
        <v>0</v>
      </c>
      <c r="M73" s="1268">
        <f t="shared" si="15"/>
        <v>0</v>
      </c>
      <c r="N73" s="1268">
        <f t="shared" si="15"/>
        <v>0</v>
      </c>
      <c r="O73" s="1269">
        <f t="shared" si="15"/>
        <v>0</v>
      </c>
      <c r="P73" s="1267">
        <f t="shared" si="15"/>
        <v>0</v>
      </c>
      <c r="Q73" s="1268">
        <f t="shared" si="15"/>
        <v>0</v>
      </c>
      <c r="R73" s="1268">
        <f t="shared" si="15"/>
        <v>0</v>
      </c>
      <c r="S73" s="1268">
        <f t="shared" si="15"/>
        <v>0</v>
      </c>
      <c r="T73" s="1268">
        <f t="shared" si="15"/>
        <v>0</v>
      </c>
      <c r="U73" s="1268">
        <f t="shared" si="15"/>
        <v>0</v>
      </c>
      <c r="V73" s="1268">
        <f t="shared" si="15"/>
        <v>0</v>
      </c>
      <c r="W73" s="1268">
        <f t="shared" si="15"/>
        <v>0</v>
      </c>
      <c r="X73" s="1268">
        <f t="shared" si="15"/>
        <v>0</v>
      </c>
      <c r="Y73" s="1269">
        <f t="shared" si="15"/>
        <v>0</v>
      </c>
      <c r="Z73" s="1267">
        <f t="shared" si="15"/>
        <v>0</v>
      </c>
      <c r="AA73" s="1268">
        <f t="shared" si="15"/>
        <v>0</v>
      </c>
      <c r="AB73" s="1268">
        <f t="shared" si="15"/>
        <v>0</v>
      </c>
      <c r="AC73" s="1268">
        <f t="shared" si="15"/>
        <v>0</v>
      </c>
      <c r="AD73" s="1268">
        <f t="shared" si="15"/>
        <v>0</v>
      </c>
      <c r="AE73" s="1268">
        <f t="shared" si="15"/>
        <v>0</v>
      </c>
      <c r="AF73" s="1268">
        <f t="shared" si="15"/>
        <v>0</v>
      </c>
      <c r="AG73" s="1268">
        <f t="shared" si="15"/>
        <v>0</v>
      </c>
      <c r="AH73" s="1269">
        <f t="shared" si="15"/>
        <v>0</v>
      </c>
      <c r="AI73" s="1267">
        <f t="shared" si="15"/>
        <v>0</v>
      </c>
      <c r="AJ73" s="1268">
        <f t="shared" si="15"/>
        <v>0</v>
      </c>
      <c r="AK73" s="1268">
        <f t="shared" si="15"/>
        <v>0</v>
      </c>
      <c r="AL73" s="1268">
        <f t="shared" si="15"/>
        <v>0</v>
      </c>
      <c r="AM73" s="1268">
        <f t="shared" si="15"/>
        <v>0</v>
      </c>
      <c r="AN73" s="1269">
        <f t="shared" si="15"/>
        <v>0</v>
      </c>
      <c r="AO73" s="1267"/>
      <c r="AP73" s="1269">
        <f t="shared" ref="AP73:AX73" si="16">AP74</f>
        <v>0</v>
      </c>
      <c r="AQ73" s="1267">
        <f t="shared" si="16"/>
        <v>0</v>
      </c>
      <c r="AR73" s="1268">
        <f t="shared" si="16"/>
        <v>0</v>
      </c>
      <c r="AS73" s="1268">
        <f t="shared" si="16"/>
        <v>1.0869060145999998</v>
      </c>
      <c r="AT73" s="1268">
        <f t="shared" si="16"/>
        <v>24.737808612999999</v>
      </c>
      <c r="AU73" s="1268">
        <f t="shared" si="16"/>
        <v>0</v>
      </c>
      <c r="AV73" s="1269">
        <f t="shared" si="16"/>
        <v>0</v>
      </c>
      <c r="AW73" s="1267">
        <f t="shared" si="16"/>
        <v>0</v>
      </c>
      <c r="AX73" s="1269">
        <f t="shared" si="16"/>
        <v>0</v>
      </c>
      <c r="AY73" s="1269">
        <f t="shared" si="14"/>
        <v>25.824714627599999</v>
      </c>
    </row>
    <row r="74" spans="1:51" ht="15.75" thickBot="1" x14ac:dyDescent="0.3">
      <c r="A74" s="783"/>
      <c r="B74" s="783" t="s">
        <v>765</v>
      </c>
      <c r="C74" s="1407">
        <v>0</v>
      </c>
      <c r="D74" s="1408">
        <v>0</v>
      </c>
      <c r="E74" s="1408">
        <v>0</v>
      </c>
      <c r="F74" s="1408">
        <v>0</v>
      </c>
      <c r="G74" s="1408">
        <v>0</v>
      </c>
      <c r="H74" s="1409">
        <v>0</v>
      </c>
      <c r="I74" s="1407">
        <v>0</v>
      </c>
      <c r="J74" s="1408">
        <v>0</v>
      </c>
      <c r="K74" s="1408">
        <v>0</v>
      </c>
      <c r="L74" s="1408">
        <v>0</v>
      </c>
      <c r="M74" s="1408">
        <v>0</v>
      </c>
      <c r="N74" s="1408">
        <v>0</v>
      </c>
      <c r="O74" s="1409">
        <v>0</v>
      </c>
      <c r="P74" s="1407">
        <v>0</v>
      </c>
      <c r="Q74" s="1408">
        <v>0</v>
      </c>
      <c r="R74" s="1408">
        <v>0</v>
      </c>
      <c r="S74" s="1408">
        <v>0</v>
      </c>
      <c r="T74" s="1408">
        <v>0</v>
      </c>
      <c r="U74" s="1408">
        <v>0</v>
      </c>
      <c r="V74" s="1408">
        <v>0</v>
      </c>
      <c r="W74" s="1408">
        <v>0</v>
      </c>
      <c r="X74" s="1408">
        <v>0</v>
      </c>
      <c r="Y74" s="1409">
        <v>0</v>
      </c>
      <c r="Z74" s="1407">
        <v>0</v>
      </c>
      <c r="AA74" s="1408">
        <v>0</v>
      </c>
      <c r="AB74" s="1408">
        <v>0</v>
      </c>
      <c r="AC74" s="1408">
        <v>0</v>
      </c>
      <c r="AD74" s="1408">
        <v>0</v>
      </c>
      <c r="AE74" s="1408">
        <v>0</v>
      </c>
      <c r="AF74" s="1408">
        <v>0</v>
      </c>
      <c r="AG74" s="1408">
        <v>0</v>
      </c>
      <c r="AH74" s="1409">
        <v>0</v>
      </c>
      <c r="AI74" s="1407">
        <v>0</v>
      </c>
      <c r="AJ74" s="1408">
        <v>0</v>
      </c>
      <c r="AK74" s="1408">
        <v>0</v>
      </c>
      <c r="AL74" s="1408">
        <v>0</v>
      </c>
      <c r="AM74" s="1408">
        <v>0</v>
      </c>
      <c r="AN74" s="1409">
        <v>0</v>
      </c>
      <c r="AO74" s="1407">
        <v>0</v>
      </c>
      <c r="AP74" s="1409">
        <v>0</v>
      </c>
      <c r="AQ74" s="1407">
        <v>0</v>
      </c>
      <c r="AR74" s="1408">
        <v>0</v>
      </c>
      <c r="AS74" s="1408">
        <v>1.0869060145999998</v>
      </c>
      <c r="AT74" s="1408">
        <v>24.737808612999999</v>
      </c>
      <c r="AU74" s="1408">
        <v>0</v>
      </c>
      <c r="AV74" s="1409">
        <v>0</v>
      </c>
      <c r="AW74" s="1407">
        <v>0</v>
      </c>
      <c r="AX74" s="1409">
        <v>0</v>
      </c>
      <c r="AY74" s="1409">
        <f t="shared" si="14"/>
        <v>25.824714627599999</v>
      </c>
    </row>
    <row r="75" spans="1:51" s="1448" customFormat="1" ht="15.75" thickBot="1" x14ac:dyDescent="0.3">
      <c r="A75" s="1272" t="s">
        <v>2444</v>
      </c>
      <c r="B75" s="1266"/>
      <c r="C75" s="1267">
        <f>C76</f>
        <v>0</v>
      </c>
      <c r="D75" s="1268">
        <f t="shared" ref="D75:AX75" si="17">D76</f>
        <v>0</v>
      </c>
      <c r="E75" s="1268">
        <f t="shared" si="17"/>
        <v>0</v>
      </c>
      <c r="F75" s="1268">
        <f t="shared" si="17"/>
        <v>0</v>
      </c>
      <c r="G75" s="1268">
        <f t="shared" si="17"/>
        <v>0</v>
      </c>
      <c r="H75" s="1269">
        <f t="shared" si="17"/>
        <v>0</v>
      </c>
      <c r="I75" s="1267">
        <f t="shared" si="17"/>
        <v>2.9990159038000006</v>
      </c>
      <c r="J75" s="1268">
        <f t="shared" si="17"/>
        <v>0</v>
      </c>
      <c r="K75" s="1268">
        <f t="shared" si="17"/>
        <v>4.9983598167999999</v>
      </c>
      <c r="L75" s="1268">
        <f t="shared" si="17"/>
        <v>0</v>
      </c>
      <c r="M75" s="1268">
        <f t="shared" si="17"/>
        <v>1.9993439129999999</v>
      </c>
      <c r="N75" s="1268">
        <f t="shared" si="17"/>
        <v>0</v>
      </c>
      <c r="O75" s="1269">
        <f t="shared" si="17"/>
        <v>0</v>
      </c>
      <c r="P75" s="1267">
        <f t="shared" si="17"/>
        <v>0</v>
      </c>
      <c r="Q75" s="1268">
        <f t="shared" si="17"/>
        <v>0</v>
      </c>
      <c r="R75" s="1268">
        <f t="shared" si="17"/>
        <v>0</v>
      </c>
      <c r="S75" s="1268">
        <f t="shared" si="17"/>
        <v>0</v>
      </c>
      <c r="T75" s="1268">
        <f t="shared" si="17"/>
        <v>0</v>
      </c>
      <c r="U75" s="1268">
        <f t="shared" si="17"/>
        <v>0</v>
      </c>
      <c r="V75" s="1268">
        <f t="shared" si="17"/>
        <v>0</v>
      </c>
      <c r="W75" s="1268">
        <f t="shared" si="17"/>
        <v>0</v>
      </c>
      <c r="X75" s="1268">
        <f t="shared" si="17"/>
        <v>0</v>
      </c>
      <c r="Y75" s="1269">
        <f t="shared" si="17"/>
        <v>0</v>
      </c>
      <c r="Z75" s="1267">
        <f t="shared" si="17"/>
        <v>2.0053599958000006</v>
      </c>
      <c r="AA75" s="1268">
        <f t="shared" si="17"/>
        <v>3.0080400279999999</v>
      </c>
      <c r="AB75" s="1268">
        <f t="shared" si="17"/>
        <v>0</v>
      </c>
      <c r="AC75" s="1268">
        <f t="shared" si="17"/>
        <v>0</v>
      </c>
      <c r="AD75" s="1268">
        <f t="shared" si="17"/>
        <v>0</v>
      </c>
      <c r="AE75" s="1268">
        <f t="shared" si="17"/>
        <v>0</v>
      </c>
      <c r="AF75" s="1268">
        <f t="shared" si="17"/>
        <v>3.0080400279999999</v>
      </c>
      <c r="AG75" s="1268">
        <f t="shared" si="17"/>
        <v>0</v>
      </c>
      <c r="AH75" s="1269">
        <f t="shared" si="17"/>
        <v>0</v>
      </c>
      <c r="AI75" s="1267">
        <f t="shared" si="17"/>
        <v>0</v>
      </c>
      <c r="AJ75" s="1268">
        <f t="shared" si="17"/>
        <v>0</v>
      </c>
      <c r="AK75" s="1268">
        <f t="shared" si="17"/>
        <v>5.0134000238</v>
      </c>
      <c r="AL75" s="1268">
        <f t="shared" si="17"/>
        <v>0</v>
      </c>
      <c r="AM75" s="1268">
        <f t="shared" si="17"/>
        <v>0</v>
      </c>
      <c r="AN75" s="1269">
        <f t="shared" si="17"/>
        <v>0</v>
      </c>
      <c r="AO75" s="1267">
        <f t="shared" si="17"/>
        <v>0</v>
      </c>
      <c r="AP75" s="1269">
        <f t="shared" si="17"/>
        <v>0</v>
      </c>
      <c r="AQ75" s="1267">
        <f t="shared" si="17"/>
        <v>0</v>
      </c>
      <c r="AR75" s="1268">
        <f t="shared" si="17"/>
        <v>0</v>
      </c>
      <c r="AS75" s="1268">
        <f t="shared" si="17"/>
        <v>0</v>
      </c>
      <c r="AT75" s="1268">
        <f t="shared" si="17"/>
        <v>0</v>
      </c>
      <c r="AU75" s="1268">
        <f t="shared" si="17"/>
        <v>0</v>
      </c>
      <c r="AV75" s="1269">
        <f t="shared" si="17"/>
        <v>0</v>
      </c>
      <c r="AW75" s="1267">
        <f t="shared" si="17"/>
        <v>0</v>
      </c>
      <c r="AX75" s="1269">
        <f t="shared" si="17"/>
        <v>0</v>
      </c>
      <c r="AY75" s="1269">
        <f>SUM(C75:AX75)</f>
        <v>23.0315597092</v>
      </c>
    </row>
    <row r="76" spans="1:51" s="1448" customFormat="1" ht="15.75" thickBot="1" x14ac:dyDescent="0.3">
      <c r="A76" s="783"/>
      <c r="B76" s="783" t="s">
        <v>736</v>
      </c>
      <c r="C76" s="1407">
        <v>0</v>
      </c>
      <c r="D76" s="1408">
        <v>0</v>
      </c>
      <c r="E76" s="1408">
        <v>0</v>
      </c>
      <c r="F76" s="1408">
        <v>0</v>
      </c>
      <c r="G76" s="1408">
        <v>0</v>
      </c>
      <c r="H76" s="1409">
        <v>0</v>
      </c>
      <c r="I76" s="1407">
        <v>2.9990159038000006</v>
      </c>
      <c r="J76" s="1408">
        <v>0</v>
      </c>
      <c r="K76" s="1408">
        <v>4.9983598167999999</v>
      </c>
      <c r="L76" s="1408">
        <v>0</v>
      </c>
      <c r="M76" s="1408">
        <v>1.9993439129999999</v>
      </c>
      <c r="N76" s="1408">
        <v>0</v>
      </c>
      <c r="O76" s="1409">
        <v>0</v>
      </c>
      <c r="P76" s="1407">
        <v>0</v>
      </c>
      <c r="Q76" s="1408">
        <v>0</v>
      </c>
      <c r="R76" s="1408">
        <v>0</v>
      </c>
      <c r="S76" s="1408">
        <v>0</v>
      </c>
      <c r="T76" s="1408">
        <v>0</v>
      </c>
      <c r="U76" s="1408">
        <v>0</v>
      </c>
      <c r="V76" s="1408">
        <v>0</v>
      </c>
      <c r="W76" s="1408">
        <v>0</v>
      </c>
      <c r="X76" s="1408">
        <v>0</v>
      </c>
      <c r="Y76" s="1409">
        <v>0</v>
      </c>
      <c r="Z76" s="1407">
        <v>2.0053599958000006</v>
      </c>
      <c r="AA76" s="1408">
        <v>3.0080400279999999</v>
      </c>
      <c r="AB76" s="1408">
        <v>0</v>
      </c>
      <c r="AC76" s="1408">
        <v>0</v>
      </c>
      <c r="AD76" s="1408">
        <v>0</v>
      </c>
      <c r="AE76" s="1408">
        <v>0</v>
      </c>
      <c r="AF76" s="1408">
        <v>3.0080400279999999</v>
      </c>
      <c r="AG76" s="1408">
        <v>0</v>
      </c>
      <c r="AH76" s="1409">
        <v>0</v>
      </c>
      <c r="AI76" s="1407">
        <v>0</v>
      </c>
      <c r="AJ76" s="1408">
        <v>0</v>
      </c>
      <c r="AK76" s="1408">
        <v>5.0134000238</v>
      </c>
      <c r="AL76" s="1408">
        <v>0</v>
      </c>
      <c r="AM76" s="1408">
        <v>0</v>
      </c>
      <c r="AN76" s="1409">
        <v>0</v>
      </c>
      <c r="AO76" s="1407">
        <v>0</v>
      </c>
      <c r="AP76" s="1409">
        <v>0</v>
      </c>
      <c r="AQ76" s="1407">
        <v>0</v>
      </c>
      <c r="AR76" s="1408">
        <v>0</v>
      </c>
      <c r="AS76" s="1408">
        <v>0</v>
      </c>
      <c r="AT76" s="1408">
        <v>0</v>
      </c>
      <c r="AU76" s="1408">
        <v>0</v>
      </c>
      <c r="AV76" s="1409">
        <v>0</v>
      </c>
      <c r="AW76" s="1407">
        <v>0</v>
      </c>
      <c r="AX76" s="1409">
        <v>0</v>
      </c>
      <c r="AY76" s="1409">
        <f>SUM(C76:AX76)</f>
        <v>23.0315597092</v>
      </c>
    </row>
    <row r="77" spans="1:51" ht="15.75" thickBot="1" x14ac:dyDescent="0.3">
      <c r="A77" s="1273" t="s">
        <v>766</v>
      </c>
      <c r="B77" s="1266"/>
      <c r="C77" s="1267">
        <f>C78</f>
        <v>0</v>
      </c>
      <c r="D77" s="1268">
        <f t="shared" ref="D77:AN77" si="18">D78</f>
        <v>0</v>
      </c>
      <c r="E77" s="1268">
        <f t="shared" si="18"/>
        <v>0</v>
      </c>
      <c r="F77" s="1268">
        <f t="shared" si="18"/>
        <v>0</v>
      </c>
      <c r="G77" s="1268">
        <f t="shared" si="18"/>
        <v>0</v>
      </c>
      <c r="H77" s="1269">
        <f t="shared" si="18"/>
        <v>0</v>
      </c>
      <c r="I77" s="1267">
        <f t="shared" si="18"/>
        <v>0</v>
      </c>
      <c r="J77" s="1268">
        <f t="shared" si="18"/>
        <v>0</v>
      </c>
      <c r="K77" s="1268">
        <f t="shared" si="18"/>
        <v>0</v>
      </c>
      <c r="L77" s="1268">
        <f t="shared" si="18"/>
        <v>0</v>
      </c>
      <c r="M77" s="1268">
        <f t="shared" si="18"/>
        <v>0</v>
      </c>
      <c r="N77" s="1268">
        <f t="shared" si="18"/>
        <v>0</v>
      </c>
      <c r="O77" s="1269">
        <f t="shared" si="18"/>
        <v>0</v>
      </c>
      <c r="P77" s="1267">
        <f t="shared" si="18"/>
        <v>0</v>
      </c>
      <c r="Q77" s="1268">
        <f t="shared" si="18"/>
        <v>0</v>
      </c>
      <c r="R77" s="1268">
        <f t="shared" si="18"/>
        <v>0</v>
      </c>
      <c r="S77" s="1268">
        <f t="shared" si="18"/>
        <v>0</v>
      </c>
      <c r="T77" s="1268">
        <f t="shared" si="18"/>
        <v>0</v>
      </c>
      <c r="U77" s="1268">
        <f t="shared" si="18"/>
        <v>0</v>
      </c>
      <c r="V77" s="1268">
        <f t="shared" si="18"/>
        <v>0</v>
      </c>
      <c r="W77" s="1268">
        <f t="shared" si="18"/>
        <v>0</v>
      </c>
      <c r="X77" s="1268">
        <f t="shared" si="18"/>
        <v>1.0492999748</v>
      </c>
      <c r="Y77" s="1269">
        <f t="shared" si="18"/>
        <v>0.23987320840000004</v>
      </c>
      <c r="Z77" s="1267">
        <f t="shared" si="18"/>
        <v>0</v>
      </c>
      <c r="AA77" s="1268">
        <f t="shared" si="18"/>
        <v>0</v>
      </c>
      <c r="AB77" s="1268">
        <f t="shared" si="18"/>
        <v>0</v>
      </c>
      <c r="AC77" s="1268">
        <f t="shared" si="18"/>
        <v>0</v>
      </c>
      <c r="AD77" s="1268">
        <f t="shared" si="18"/>
        <v>0</v>
      </c>
      <c r="AE77" s="1268">
        <f t="shared" si="18"/>
        <v>0</v>
      </c>
      <c r="AF77" s="1268">
        <f t="shared" si="18"/>
        <v>0</v>
      </c>
      <c r="AG77" s="1268">
        <f t="shared" si="18"/>
        <v>0</v>
      </c>
      <c r="AH77" s="1269">
        <f t="shared" si="18"/>
        <v>0</v>
      </c>
      <c r="AI77" s="1267">
        <f t="shared" si="18"/>
        <v>0</v>
      </c>
      <c r="AJ77" s="1268">
        <f t="shared" si="18"/>
        <v>0</v>
      </c>
      <c r="AK77" s="1268">
        <f t="shared" si="18"/>
        <v>0</v>
      </c>
      <c r="AL77" s="1268">
        <f t="shared" si="18"/>
        <v>0</v>
      </c>
      <c r="AM77" s="1268">
        <f t="shared" si="18"/>
        <v>0</v>
      </c>
      <c r="AN77" s="1269">
        <f t="shared" si="18"/>
        <v>0</v>
      </c>
      <c r="AO77" s="1267"/>
      <c r="AP77" s="1269">
        <f t="shared" ref="AP77:AX77" si="19">AP78</f>
        <v>0</v>
      </c>
      <c r="AQ77" s="1267">
        <f t="shared" si="19"/>
        <v>0</v>
      </c>
      <c r="AR77" s="1268">
        <f t="shared" si="19"/>
        <v>8.3317550330000003</v>
      </c>
      <c r="AS77" s="1268">
        <f t="shared" si="19"/>
        <v>0</v>
      </c>
      <c r="AT77" s="1268">
        <f t="shared" si="19"/>
        <v>42.410879771400005</v>
      </c>
      <c r="AU77" s="1268">
        <f t="shared" si="19"/>
        <v>0</v>
      </c>
      <c r="AV77" s="1269">
        <f t="shared" si="19"/>
        <v>0</v>
      </c>
      <c r="AW77" s="1267">
        <f t="shared" si="19"/>
        <v>0</v>
      </c>
      <c r="AX77" s="1269">
        <f t="shared" si="19"/>
        <v>0</v>
      </c>
      <c r="AY77" s="1269">
        <f t="shared" si="14"/>
        <v>52.031807987600004</v>
      </c>
    </row>
    <row r="78" spans="1:51" ht="15.75" thickBot="1" x14ac:dyDescent="0.3">
      <c r="A78" s="783"/>
      <c r="B78" s="783" t="s">
        <v>765</v>
      </c>
      <c r="C78" s="1407">
        <v>0</v>
      </c>
      <c r="D78" s="1408">
        <v>0</v>
      </c>
      <c r="E78" s="1408">
        <v>0</v>
      </c>
      <c r="F78" s="1408">
        <v>0</v>
      </c>
      <c r="G78" s="1408">
        <v>0</v>
      </c>
      <c r="H78" s="1409">
        <v>0</v>
      </c>
      <c r="I78" s="1407">
        <v>0</v>
      </c>
      <c r="J78" s="1408">
        <v>0</v>
      </c>
      <c r="K78" s="1408">
        <v>0</v>
      </c>
      <c r="L78" s="1408">
        <v>0</v>
      </c>
      <c r="M78" s="1408">
        <v>0</v>
      </c>
      <c r="N78" s="1408">
        <v>0</v>
      </c>
      <c r="O78" s="1409">
        <v>0</v>
      </c>
      <c r="P78" s="1407">
        <v>0</v>
      </c>
      <c r="Q78" s="1408">
        <v>0</v>
      </c>
      <c r="R78" s="1408">
        <v>0</v>
      </c>
      <c r="S78" s="1408">
        <v>0</v>
      </c>
      <c r="T78" s="1408">
        <v>0</v>
      </c>
      <c r="U78" s="1408">
        <v>0</v>
      </c>
      <c r="V78" s="1408">
        <v>0</v>
      </c>
      <c r="W78" s="1408">
        <v>0</v>
      </c>
      <c r="X78" s="1408">
        <v>1.0492999748</v>
      </c>
      <c r="Y78" s="1409">
        <v>0.23987320840000004</v>
      </c>
      <c r="Z78" s="1407">
        <v>0</v>
      </c>
      <c r="AA78" s="1408">
        <v>0</v>
      </c>
      <c r="AB78" s="1408">
        <v>0</v>
      </c>
      <c r="AC78" s="1408">
        <v>0</v>
      </c>
      <c r="AD78" s="1408">
        <v>0</v>
      </c>
      <c r="AE78" s="1408">
        <v>0</v>
      </c>
      <c r="AF78" s="1408">
        <v>0</v>
      </c>
      <c r="AG78" s="1408">
        <v>0</v>
      </c>
      <c r="AH78" s="1409">
        <v>0</v>
      </c>
      <c r="AI78" s="1407">
        <v>0</v>
      </c>
      <c r="AJ78" s="1408">
        <v>0</v>
      </c>
      <c r="AK78" s="1408">
        <v>0</v>
      </c>
      <c r="AL78" s="1408">
        <v>0</v>
      </c>
      <c r="AM78" s="1408">
        <v>0</v>
      </c>
      <c r="AN78" s="1409">
        <v>0</v>
      </c>
      <c r="AO78" s="1407">
        <v>0</v>
      </c>
      <c r="AP78" s="1409">
        <v>0</v>
      </c>
      <c r="AQ78" s="1407">
        <v>0</v>
      </c>
      <c r="AR78" s="1408">
        <v>8.3317550330000003</v>
      </c>
      <c r="AS78" s="1408">
        <v>0</v>
      </c>
      <c r="AT78" s="1408">
        <v>42.410879771400005</v>
      </c>
      <c r="AU78" s="1408">
        <v>0</v>
      </c>
      <c r="AV78" s="1409">
        <v>0</v>
      </c>
      <c r="AW78" s="1407">
        <v>0</v>
      </c>
      <c r="AX78" s="1409">
        <v>0</v>
      </c>
      <c r="AY78" s="1409">
        <f t="shared" si="14"/>
        <v>52.031807987600004</v>
      </c>
    </row>
    <row r="79" spans="1:51" ht="15.75" thickBot="1" x14ac:dyDescent="0.3">
      <c r="A79" s="1274" t="s">
        <v>744</v>
      </c>
      <c r="B79" s="1266"/>
      <c r="C79" s="1267">
        <f>SUM(C80:C99)</f>
        <v>65.363223630600004</v>
      </c>
      <c r="D79" s="1268">
        <f t="shared" ref="D79:AN79" si="20">SUM(D80:D99)</f>
        <v>115.67518509680002</v>
      </c>
      <c r="E79" s="1268">
        <f t="shared" si="20"/>
        <v>110.45352885</v>
      </c>
      <c r="F79" s="1268">
        <f t="shared" si="20"/>
        <v>112.9132659536</v>
      </c>
      <c r="G79" s="1268">
        <f t="shared" si="20"/>
        <v>9.9967272482000009</v>
      </c>
      <c r="H79" s="1269">
        <f t="shared" si="20"/>
        <v>140.65660205100002</v>
      </c>
      <c r="I79" s="1267">
        <f t="shared" si="20"/>
        <v>76.92902667380001</v>
      </c>
      <c r="J79" s="1268">
        <f t="shared" si="20"/>
        <v>125.288455152</v>
      </c>
      <c r="K79" s="1268">
        <f t="shared" si="20"/>
        <v>121.29284252680002</v>
      </c>
      <c r="L79" s="1268">
        <f t="shared" si="20"/>
        <v>106.804027715</v>
      </c>
      <c r="M79" s="1268">
        <f t="shared" si="20"/>
        <v>163.96444030260002</v>
      </c>
      <c r="N79" s="1268">
        <f t="shared" si="20"/>
        <v>70.681420931800005</v>
      </c>
      <c r="O79" s="1269">
        <f t="shared" si="20"/>
        <v>35.446711357399998</v>
      </c>
      <c r="P79" s="1267">
        <f t="shared" si="20"/>
        <v>86.88297969540001</v>
      </c>
      <c r="Q79" s="1268">
        <f t="shared" si="20"/>
        <v>24.048099753999999</v>
      </c>
      <c r="R79" s="1268">
        <f t="shared" si="20"/>
        <v>145.63391278099999</v>
      </c>
      <c r="S79" s="1268">
        <f t="shared" si="20"/>
        <v>117.939238711</v>
      </c>
      <c r="T79" s="1268">
        <f t="shared" si="20"/>
        <v>37.334109331400001</v>
      </c>
      <c r="U79" s="1268">
        <f t="shared" si="20"/>
        <v>52.203908169000009</v>
      </c>
      <c r="V79" s="1268">
        <f t="shared" si="20"/>
        <v>28.487163153400001</v>
      </c>
      <c r="W79" s="1268">
        <f t="shared" si="20"/>
        <v>29.358174060600003</v>
      </c>
      <c r="X79" s="1268">
        <f t="shared" si="20"/>
        <v>43.072840753600005</v>
      </c>
      <c r="Y79" s="1269">
        <f t="shared" si="20"/>
        <v>35.0430424778</v>
      </c>
      <c r="Z79" s="1267">
        <f t="shared" si="20"/>
        <v>54.556817305200013</v>
      </c>
      <c r="AA79" s="1268">
        <f t="shared" si="20"/>
        <v>147.63456812020002</v>
      </c>
      <c r="AB79" s="1268">
        <f t="shared" si="20"/>
        <v>143.88238245780002</v>
      </c>
      <c r="AC79" s="1268">
        <f t="shared" si="20"/>
        <v>75.523351002399991</v>
      </c>
      <c r="AD79" s="1268">
        <f t="shared" si="20"/>
        <v>0.49103873140000004</v>
      </c>
      <c r="AE79" s="1268">
        <f t="shared" si="20"/>
        <v>192.54999986599998</v>
      </c>
      <c r="AF79" s="1268">
        <f t="shared" si="20"/>
        <v>36.670198531399997</v>
      </c>
      <c r="AG79" s="1268">
        <f t="shared" si="20"/>
        <v>72.703912542799998</v>
      </c>
      <c r="AH79" s="1269">
        <f t="shared" si="20"/>
        <v>32.632380510800004</v>
      </c>
      <c r="AI79" s="1267">
        <f t="shared" si="20"/>
        <v>62.935536035399998</v>
      </c>
      <c r="AJ79" s="1268">
        <f t="shared" si="20"/>
        <v>101.8528144144</v>
      </c>
      <c r="AK79" s="1268">
        <f t="shared" si="20"/>
        <v>86.345466247600015</v>
      </c>
      <c r="AL79" s="1268">
        <f t="shared" si="20"/>
        <v>59.901049129600011</v>
      </c>
      <c r="AM79" s="1268">
        <f t="shared" si="20"/>
        <v>220.53883752740001</v>
      </c>
      <c r="AN79" s="1269">
        <f t="shared" si="20"/>
        <v>571.77942089659996</v>
      </c>
      <c r="AO79" s="1267"/>
      <c r="AP79" s="1269">
        <f t="shared" ref="AP79:AX79" si="21">SUM(AP80:AP99)</f>
        <v>0</v>
      </c>
      <c r="AQ79" s="1267">
        <f t="shared" si="21"/>
        <v>51.386132508200006</v>
      </c>
      <c r="AR79" s="1268">
        <f t="shared" si="21"/>
        <v>92.687297862600005</v>
      </c>
      <c r="AS79" s="1268">
        <f t="shared" si="21"/>
        <v>46.941578501999999</v>
      </c>
      <c r="AT79" s="1268">
        <f t="shared" si="21"/>
        <v>64.132061420000014</v>
      </c>
      <c r="AU79" s="1268">
        <f t="shared" si="21"/>
        <v>91.268457302400009</v>
      </c>
      <c r="AV79" s="1269">
        <f t="shared" si="21"/>
        <v>27.777847111000003</v>
      </c>
      <c r="AW79" s="1267">
        <f t="shared" si="21"/>
        <v>44.524403445200008</v>
      </c>
      <c r="AX79" s="1269">
        <f t="shared" si="21"/>
        <v>129.79006693380001</v>
      </c>
      <c r="AY79" s="1269">
        <f t="shared" si="14"/>
        <v>4263.9745447809992</v>
      </c>
    </row>
    <row r="80" spans="1:51" x14ac:dyDescent="0.25">
      <c r="A80" s="783"/>
      <c r="B80" s="783" t="s">
        <v>733</v>
      </c>
      <c r="C80" s="1407">
        <v>7.3403701966000003</v>
      </c>
      <c r="D80" s="1408">
        <v>0</v>
      </c>
      <c r="E80" s="1408">
        <v>0</v>
      </c>
      <c r="F80" s="1408">
        <v>2.1169647184000002</v>
      </c>
      <c r="G80" s="1408">
        <v>0</v>
      </c>
      <c r="H80" s="1409">
        <v>20.726412637000003</v>
      </c>
      <c r="I80" s="1407">
        <v>26.152460525800002</v>
      </c>
      <c r="J80" s="1408">
        <v>0</v>
      </c>
      <c r="K80" s="1408">
        <v>15.765478716400002</v>
      </c>
      <c r="L80" s="1408">
        <v>0</v>
      </c>
      <c r="M80" s="1408">
        <v>33.276488000000001</v>
      </c>
      <c r="N80" s="1408">
        <v>5.8702216383999994</v>
      </c>
      <c r="O80" s="1409">
        <v>0</v>
      </c>
      <c r="P80" s="1407">
        <v>4.0462429923999998</v>
      </c>
      <c r="Q80" s="1408">
        <v>0</v>
      </c>
      <c r="R80" s="1408">
        <v>0</v>
      </c>
      <c r="S80" s="1408">
        <v>10.595284062999999</v>
      </c>
      <c r="T80" s="1408">
        <v>0</v>
      </c>
      <c r="U80" s="1408">
        <v>0</v>
      </c>
      <c r="V80" s="1408">
        <v>1.4027175022</v>
      </c>
      <c r="W80" s="1408">
        <v>0</v>
      </c>
      <c r="X80" s="1408">
        <v>6.1180182154000002</v>
      </c>
      <c r="Y80" s="1409">
        <v>0</v>
      </c>
      <c r="Z80" s="1407">
        <v>3.4634669902000002</v>
      </c>
      <c r="AA80" s="1408">
        <v>4.1004721156000006</v>
      </c>
      <c r="AB80" s="1408">
        <v>0</v>
      </c>
      <c r="AC80" s="1408">
        <v>0</v>
      </c>
      <c r="AD80" s="1408">
        <v>0</v>
      </c>
      <c r="AE80" s="1408">
        <v>0</v>
      </c>
      <c r="AF80" s="1408">
        <v>8.8046368536000017</v>
      </c>
      <c r="AG80" s="1408">
        <v>8.2270038620000001</v>
      </c>
      <c r="AH80" s="1409">
        <v>0</v>
      </c>
      <c r="AI80" s="1407">
        <v>0</v>
      </c>
      <c r="AJ80" s="1408">
        <v>0</v>
      </c>
      <c r="AK80" s="1408">
        <v>1.7763475394000001</v>
      </c>
      <c r="AL80" s="1408">
        <v>0</v>
      </c>
      <c r="AM80" s="1408">
        <v>0</v>
      </c>
      <c r="AN80" s="1409">
        <v>2.0857445154000001</v>
      </c>
      <c r="AO80" s="1407">
        <v>0</v>
      </c>
      <c r="AP80" s="1409">
        <v>0</v>
      </c>
      <c r="AQ80" s="1407">
        <v>0</v>
      </c>
      <c r="AR80" s="1408">
        <v>0</v>
      </c>
      <c r="AS80" s="1408">
        <v>0</v>
      </c>
      <c r="AT80" s="1408">
        <v>0</v>
      </c>
      <c r="AU80" s="1408">
        <v>0</v>
      </c>
      <c r="AV80" s="1409">
        <v>0</v>
      </c>
      <c r="AW80" s="1407">
        <v>0</v>
      </c>
      <c r="AX80" s="1409">
        <v>0</v>
      </c>
      <c r="AY80" s="1409">
        <f t="shared" si="14"/>
        <v>161.86833108180005</v>
      </c>
    </row>
    <row r="81" spans="1:51" x14ac:dyDescent="0.25">
      <c r="A81" s="783"/>
      <c r="B81" s="783" t="s">
        <v>734</v>
      </c>
      <c r="C81" s="1407">
        <v>5.0638544320000003</v>
      </c>
      <c r="D81" s="1408">
        <v>21.011665157000003</v>
      </c>
      <c r="E81" s="1408">
        <v>0</v>
      </c>
      <c r="F81" s="1408">
        <v>14.594309469599999</v>
      </c>
      <c r="G81" s="1408">
        <v>0</v>
      </c>
      <c r="H81" s="1409">
        <v>5.0638544320000003</v>
      </c>
      <c r="I81" s="1407">
        <v>5.2663884545999995</v>
      </c>
      <c r="J81" s="1408">
        <v>11.709763778999999</v>
      </c>
      <c r="K81" s="1408">
        <v>0</v>
      </c>
      <c r="L81" s="1408">
        <v>0</v>
      </c>
      <c r="M81" s="1408">
        <v>0</v>
      </c>
      <c r="N81" s="1408">
        <v>0</v>
      </c>
      <c r="O81" s="1409">
        <v>6.2207396496000005</v>
      </c>
      <c r="P81" s="1407">
        <v>0</v>
      </c>
      <c r="Q81" s="1408">
        <v>0</v>
      </c>
      <c r="R81" s="1408">
        <v>28.8962307844</v>
      </c>
      <c r="S81" s="1408">
        <v>5.9252709432000001</v>
      </c>
      <c r="T81" s="1408">
        <v>8.2818164967999994</v>
      </c>
      <c r="U81" s="1408">
        <v>12.845294091000001</v>
      </c>
      <c r="V81" s="1408">
        <v>0</v>
      </c>
      <c r="W81" s="1408">
        <v>6.6262832986000006</v>
      </c>
      <c r="X81" s="1408">
        <v>0</v>
      </c>
      <c r="Y81" s="1409">
        <v>7.6381568283999997</v>
      </c>
      <c r="Z81" s="1407">
        <v>0.52602027240000004</v>
      </c>
      <c r="AA81" s="1408">
        <v>4.3910327664000004</v>
      </c>
      <c r="AB81" s="1408">
        <v>14.045020488800001</v>
      </c>
      <c r="AC81" s="1408">
        <v>3.5158220300000003</v>
      </c>
      <c r="AD81" s="1408">
        <v>0</v>
      </c>
      <c r="AE81" s="1408">
        <v>20.3679624078</v>
      </c>
      <c r="AF81" s="1408">
        <v>4.0174458099999999</v>
      </c>
      <c r="AG81" s="1408">
        <v>8.8286254504000006</v>
      </c>
      <c r="AH81" s="1409">
        <v>4.2056810544000003</v>
      </c>
      <c r="AI81" s="1407">
        <v>0</v>
      </c>
      <c r="AJ81" s="1408">
        <v>0</v>
      </c>
      <c r="AK81" s="1408">
        <v>1.5729246666000001</v>
      </c>
      <c r="AL81" s="1408">
        <v>5.0299827017999998</v>
      </c>
      <c r="AM81" s="1408">
        <v>3.7616464255999995</v>
      </c>
      <c r="AN81" s="1409">
        <v>15.960169495200002</v>
      </c>
      <c r="AO81" s="1407">
        <v>0</v>
      </c>
      <c r="AP81" s="1409">
        <v>0</v>
      </c>
      <c r="AQ81" s="1407">
        <v>15.995576767800001</v>
      </c>
      <c r="AR81" s="1408">
        <v>0</v>
      </c>
      <c r="AS81" s="1408">
        <v>14.396853356199999</v>
      </c>
      <c r="AT81" s="1408">
        <v>0</v>
      </c>
      <c r="AU81" s="1408">
        <v>6.2558652506000003</v>
      </c>
      <c r="AV81" s="1409">
        <v>1.0944885784</v>
      </c>
      <c r="AW81" s="1407">
        <v>13.911593351600001</v>
      </c>
      <c r="AX81" s="1409">
        <v>4.2204846600000003</v>
      </c>
      <c r="AY81" s="1409">
        <f t="shared" si="14"/>
        <v>281.24082335020006</v>
      </c>
    </row>
    <row r="82" spans="1:51" x14ac:dyDescent="0.25">
      <c r="A82" s="783"/>
      <c r="B82" s="783" t="s">
        <v>725</v>
      </c>
      <c r="C82" s="1407">
        <v>8.3749167810000014</v>
      </c>
      <c r="D82" s="1408">
        <v>29.3016749634</v>
      </c>
      <c r="E82" s="1408">
        <v>28.694998515399998</v>
      </c>
      <c r="F82" s="1408">
        <v>0</v>
      </c>
      <c r="G82" s="1408">
        <v>2.3412533788000003</v>
      </c>
      <c r="H82" s="1409">
        <v>8.1858750750000002</v>
      </c>
      <c r="I82" s="1407">
        <v>0</v>
      </c>
      <c r="J82" s="1408">
        <v>6.9219798256000002</v>
      </c>
      <c r="K82" s="1408">
        <v>0</v>
      </c>
      <c r="L82" s="1408">
        <v>0</v>
      </c>
      <c r="M82" s="1408">
        <v>1.3222663034000002</v>
      </c>
      <c r="N82" s="1408">
        <v>1.3264538532000001</v>
      </c>
      <c r="O82" s="1409">
        <v>0</v>
      </c>
      <c r="P82" s="1407">
        <v>0</v>
      </c>
      <c r="Q82" s="1408">
        <v>0</v>
      </c>
      <c r="R82" s="1408">
        <v>0</v>
      </c>
      <c r="S82" s="1408">
        <v>0</v>
      </c>
      <c r="T82" s="1408">
        <v>0</v>
      </c>
      <c r="U82" s="1408">
        <v>0</v>
      </c>
      <c r="V82" s="1408">
        <v>0</v>
      </c>
      <c r="W82" s="1408">
        <v>5.245014684</v>
      </c>
      <c r="X82" s="1408">
        <v>0</v>
      </c>
      <c r="Y82" s="1409">
        <v>5.245014684</v>
      </c>
      <c r="Z82" s="1407">
        <v>0</v>
      </c>
      <c r="AA82" s="1408">
        <v>43.694272238400004</v>
      </c>
      <c r="AB82" s="1408">
        <v>3.4335866824000001</v>
      </c>
      <c r="AC82" s="1408">
        <v>0</v>
      </c>
      <c r="AD82" s="1408">
        <v>0</v>
      </c>
      <c r="AE82" s="1408">
        <v>6.8671733648000002</v>
      </c>
      <c r="AF82" s="1408">
        <v>8.0682061810000008</v>
      </c>
      <c r="AG82" s="1408">
        <v>0</v>
      </c>
      <c r="AH82" s="1409">
        <v>7.0092089101999999</v>
      </c>
      <c r="AI82" s="1407">
        <v>2.4859318764</v>
      </c>
      <c r="AJ82" s="1408">
        <v>0</v>
      </c>
      <c r="AK82" s="1408">
        <v>4.3802898005999999</v>
      </c>
      <c r="AL82" s="1408">
        <v>0</v>
      </c>
      <c r="AM82" s="1408">
        <v>0</v>
      </c>
      <c r="AN82" s="1409">
        <v>55.623695069600011</v>
      </c>
      <c r="AO82" s="1407">
        <v>0</v>
      </c>
      <c r="AP82" s="1409">
        <v>0</v>
      </c>
      <c r="AQ82" s="1407">
        <v>0</v>
      </c>
      <c r="AR82" s="1408">
        <v>0</v>
      </c>
      <c r="AS82" s="1408">
        <v>0</v>
      </c>
      <c r="AT82" s="1408">
        <v>1.7008500152000001</v>
      </c>
      <c r="AU82" s="1408">
        <v>0</v>
      </c>
      <c r="AV82" s="1409">
        <v>0</v>
      </c>
      <c r="AW82" s="1407">
        <v>6.9211685620000001</v>
      </c>
      <c r="AX82" s="1409">
        <v>4.2179675202000002</v>
      </c>
      <c r="AY82" s="1409">
        <f t="shared" si="14"/>
        <v>241.36179828459998</v>
      </c>
    </row>
    <row r="83" spans="1:51" x14ac:dyDescent="0.25">
      <c r="A83" s="783"/>
      <c r="B83" s="783" t="s">
        <v>735</v>
      </c>
      <c r="C83" s="1407">
        <v>14.688179720200001</v>
      </c>
      <c r="D83" s="1408">
        <v>5.3177905032000004</v>
      </c>
      <c r="E83" s="1408">
        <v>18.301601234</v>
      </c>
      <c r="F83" s="1408">
        <v>23.257840582200004</v>
      </c>
      <c r="G83" s="1408">
        <v>0</v>
      </c>
      <c r="H83" s="1409">
        <v>37.427147738400002</v>
      </c>
      <c r="I83" s="1407">
        <v>18.1282536302</v>
      </c>
      <c r="J83" s="1408">
        <v>30.936874024000005</v>
      </c>
      <c r="K83" s="1408">
        <v>29.512303923200005</v>
      </c>
      <c r="L83" s="1408">
        <v>33.045406499000002</v>
      </c>
      <c r="M83" s="1408">
        <v>30.494124479000003</v>
      </c>
      <c r="N83" s="1408">
        <v>8.3898766574000003</v>
      </c>
      <c r="O83" s="1409">
        <v>10.389055999</v>
      </c>
      <c r="P83" s="1407">
        <v>20.531836626</v>
      </c>
      <c r="Q83" s="1408">
        <v>0</v>
      </c>
      <c r="R83" s="1408">
        <v>11.691457114400002</v>
      </c>
      <c r="S83" s="1408">
        <v>27.722487322600003</v>
      </c>
      <c r="T83" s="1408">
        <v>4.4741027016000006</v>
      </c>
      <c r="U83" s="1408">
        <v>10.335760110200001</v>
      </c>
      <c r="V83" s="1408">
        <v>0</v>
      </c>
      <c r="W83" s="1408">
        <v>5.1694642006000002</v>
      </c>
      <c r="X83" s="1408">
        <v>6.7277822808000005</v>
      </c>
      <c r="Y83" s="1409">
        <v>7.5786324025999994</v>
      </c>
      <c r="Z83" s="1407">
        <v>9.2825583732000005</v>
      </c>
      <c r="AA83" s="1408">
        <v>29.237061995400001</v>
      </c>
      <c r="AB83" s="1408">
        <v>32.084772641599997</v>
      </c>
      <c r="AC83" s="1408">
        <v>17.611518916600001</v>
      </c>
      <c r="AD83" s="1408">
        <v>0.49103873140000004</v>
      </c>
      <c r="AE83" s="1408">
        <v>36.338772037399998</v>
      </c>
      <c r="AF83" s="1408">
        <v>10.571191262800001</v>
      </c>
      <c r="AG83" s="1408">
        <v>11.012302228200001</v>
      </c>
      <c r="AH83" s="1409">
        <v>2.8056661863999999</v>
      </c>
      <c r="AI83" s="1407">
        <v>7.0839807150000009</v>
      </c>
      <c r="AJ83" s="1408">
        <v>16.534785252999999</v>
      </c>
      <c r="AK83" s="1408">
        <v>28.761473904800003</v>
      </c>
      <c r="AL83" s="1408">
        <v>7.1985127367999988</v>
      </c>
      <c r="AM83" s="1408">
        <v>48.040767689600003</v>
      </c>
      <c r="AN83" s="1409">
        <v>108.931767161</v>
      </c>
      <c r="AO83" s="1407">
        <v>0</v>
      </c>
      <c r="AP83" s="1409">
        <v>0</v>
      </c>
      <c r="AQ83" s="1407">
        <v>0</v>
      </c>
      <c r="AR83" s="1408">
        <v>0</v>
      </c>
      <c r="AS83" s="1408">
        <v>2.0696128824000004</v>
      </c>
      <c r="AT83" s="1408">
        <v>11.313760263399999</v>
      </c>
      <c r="AU83" s="1408">
        <v>19.187437150000001</v>
      </c>
      <c r="AV83" s="1409">
        <v>0</v>
      </c>
      <c r="AW83" s="1407">
        <v>0</v>
      </c>
      <c r="AX83" s="1409">
        <v>2.5831550206000005</v>
      </c>
      <c r="AY83" s="1409">
        <f t="shared" si="14"/>
        <v>755.26011289820008</v>
      </c>
    </row>
    <row r="84" spans="1:51" x14ac:dyDescent="0.25">
      <c r="A84" s="783"/>
      <c r="B84" s="783" t="s">
        <v>745</v>
      </c>
      <c r="C84" s="1407">
        <v>0</v>
      </c>
      <c r="D84" s="1408">
        <v>13.993698702200001</v>
      </c>
      <c r="E84" s="1408">
        <v>27.980707806800002</v>
      </c>
      <c r="F84" s="1408">
        <v>11.641180586000001</v>
      </c>
      <c r="G84" s="1408">
        <v>0</v>
      </c>
      <c r="H84" s="1409">
        <v>9.5125550338</v>
      </c>
      <c r="I84" s="1407">
        <v>0</v>
      </c>
      <c r="J84" s="1408">
        <v>31.158415391599998</v>
      </c>
      <c r="K84" s="1408">
        <v>16.961999710600001</v>
      </c>
      <c r="L84" s="1408">
        <v>13.892717993000002</v>
      </c>
      <c r="M84" s="1408">
        <v>8.4609067438000007</v>
      </c>
      <c r="N84" s="1408">
        <v>4.2276539088000007</v>
      </c>
      <c r="O84" s="1409">
        <v>0</v>
      </c>
      <c r="P84" s="1407">
        <v>0</v>
      </c>
      <c r="Q84" s="1408">
        <v>0</v>
      </c>
      <c r="R84" s="1408">
        <v>33.8145594402</v>
      </c>
      <c r="S84" s="1408">
        <v>0</v>
      </c>
      <c r="T84" s="1408">
        <v>10.349843827400001</v>
      </c>
      <c r="U84" s="1408">
        <v>11.540449923800001</v>
      </c>
      <c r="V84" s="1408">
        <v>2.3746119124000002</v>
      </c>
      <c r="W84" s="1408">
        <v>1.0352677076000001</v>
      </c>
      <c r="X84" s="1408">
        <v>4.7492238248000005</v>
      </c>
      <c r="Y84" s="1409">
        <v>7.5898853408000004</v>
      </c>
      <c r="Z84" s="1407">
        <v>1.6502466763999999</v>
      </c>
      <c r="AA84" s="1408">
        <v>12.923068929400001</v>
      </c>
      <c r="AB84" s="1408">
        <v>14.0215205984</v>
      </c>
      <c r="AC84" s="1408">
        <v>2.4580714270000001</v>
      </c>
      <c r="AD84" s="1408">
        <v>0</v>
      </c>
      <c r="AE84" s="1408">
        <v>23.8332501792</v>
      </c>
      <c r="AF84" s="1408">
        <v>0.52868689159999993</v>
      </c>
      <c r="AG84" s="1408">
        <v>10.0694132014</v>
      </c>
      <c r="AH84" s="1409">
        <v>5.2587872316000004</v>
      </c>
      <c r="AI84" s="1407">
        <v>11.804592028600002</v>
      </c>
      <c r="AJ84" s="1408">
        <v>34.876236158400005</v>
      </c>
      <c r="AK84" s="1408">
        <v>14.2657158812</v>
      </c>
      <c r="AL84" s="1408">
        <v>28.350026539800002</v>
      </c>
      <c r="AM84" s="1408">
        <v>59.052198491999995</v>
      </c>
      <c r="AN84" s="1409">
        <v>99.248005803799984</v>
      </c>
      <c r="AO84" s="1407">
        <v>0</v>
      </c>
      <c r="AP84" s="1409">
        <v>0</v>
      </c>
      <c r="AQ84" s="1407">
        <v>12.367568012800001</v>
      </c>
      <c r="AR84" s="1408">
        <v>0</v>
      </c>
      <c r="AS84" s="1408">
        <v>2.8398518302000002</v>
      </c>
      <c r="AT84" s="1408">
        <v>0</v>
      </c>
      <c r="AU84" s="1408">
        <v>2.7122186489999995</v>
      </c>
      <c r="AV84" s="1409">
        <v>2.3189190023999999</v>
      </c>
      <c r="AW84" s="1407">
        <v>3.4640876830000003</v>
      </c>
      <c r="AX84" s="1409">
        <v>0</v>
      </c>
      <c r="AY84" s="1409">
        <f t="shared" si="14"/>
        <v>551.32614306979997</v>
      </c>
    </row>
    <row r="85" spans="1:51" x14ac:dyDescent="0.25">
      <c r="A85" s="783"/>
      <c r="B85" s="783" t="s">
        <v>736</v>
      </c>
      <c r="C85" s="1407">
        <v>0</v>
      </c>
      <c r="D85" s="1408">
        <v>0</v>
      </c>
      <c r="E85" s="1408">
        <v>0</v>
      </c>
      <c r="F85" s="1408">
        <v>0</v>
      </c>
      <c r="G85" s="1408">
        <v>0</v>
      </c>
      <c r="H85" s="1409">
        <v>10.146746050000001</v>
      </c>
      <c r="I85" s="1407">
        <v>12.992587895000002</v>
      </c>
      <c r="J85" s="1408">
        <v>0</v>
      </c>
      <c r="K85" s="1408">
        <v>26.2993055486</v>
      </c>
      <c r="L85" s="1408">
        <v>0</v>
      </c>
      <c r="M85" s="1408">
        <v>42.130315855600003</v>
      </c>
      <c r="N85" s="1408">
        <v>10.649129712200001</v>
      </c>
      <c r="O85" s="1409">
        <v>0</v>
      </c>
      <c r="P85" s="1407">
        <v>0</v>
      </c>
      <c r="Q85" s="1408">
        <v>0</v>
      </c>
      <c r="R85" s="1408">
        <v>0</v>
      </c>
      <c r="S85" s="1408">
        <v>0</v>
      </c>
      <c r="T85" s="1408">
        <v>0</v>
      </c>
      <c r="U85" s="1408">
        <v>0</v>
      </c>
      <c r="V85" s="1408">
        <v>0</v>
      </c>
      <c r="W85" s="1408">
        <v>0</v>
      </c>
      <c r="X85" s="1408">
        <v>0</v>
      </c>
      <c r="Y85" s="1409">
        <v>0</v>
      </c>
      <c r="Z85" s="1407">
        <v>8.8105558674000015</v>
      </c>
      <c r="AA85" s="1408">
        <v>0</v>
      </c>
      <c r="AB85" s="1408">
        <v>0</v>
      </c>
      <c r="AC85" s="1408">
        <v>0</v>
      </c>
      <c r="AD85" s="1408">
        <v>0</v>
      </c>
      <c r="AE85" s="1408">
        <v>0</v>
      </c>
      <c r="AF85" s="1408">
        <v>0</v>
      </c>
      <c r="AG85" s="1408">
        <v>15.084574667399998</v>
      </c>
      <c r="AH85" s="1409">
        <v>0</v>
      </c>
      <c r="AI85" s="1407">
        <v>0.20005001660000002</v>
      </c>
      <c r="AJ85" s="1408">
        <v>0</v>
      </c>
      <c r="AK85" s="1408">
        <v>8.5734350282000005</v>
      </c>
      <c r="AL85" s="1408">
        <v>5.7077751919999997</v>
      </c>
      <c r="AM85" s="1408">
        <v>37.331836476199996</v>
      </c>
      <c r="AN85" s="1409">
        <v>0</v>
      </c>
      <c r="AO85" s="1407">
        <v>0</v>
      </c>
      <c r="AP85" s="1409">
        <v>0</v>
      </c>
      <c r="AQ85" s="1407">
        <v>2.5831047368000002</v>
      </c>
      <c r="AR85" s="1408">
        <v>15.1227648362</v>
      </c>
      <c r="AS85" s="1408">
        <v>0</v>
      </c>
      <c r="AT85" s="1408">
        <v>2.5835406212000001</v>
      </c>
      <c r="AU85" s="1408">
        <v>6.5279242756000002</v>
      </c>
      <c r="AV85" s="1409">
        <v>1.5626983960000003</v>
      </c>
      <c r="AW85" s="1407">
        <v>0</v>
      </c>
      <c r="AX85" s="1409">
        <v>0</v>
      </c>
      <c r="AY85" s="1409">
        <f t="shared" si="14"/>
        <v>206.30634517500002</v>
      </c>
    </row>
    <row r="86" spans="1:51" x14ac:dyDescent="0.25">
      <c r="A86" s="783"/>
      <c r="B86" s="783" t="s">
        <v>746</v>
      </c>
      <c r="C86" s="1407">
        <v>8.0629915519999997</v>
      </c>
      <c r="D86" s="1408">
        <v>0</v>
      </c>
      <c r="E86" s="1408">
        <v>0</v>
      </c>
      <c r="F86" s="1408">
        <v>3.0236105130000004</v>
      </c>
      <c r="G86" s="1408">
        <v>4.028285296</v>
      </c>
      <c r="H86" s="1409">
        <v>1.041092122</v>
      </c>
      <c r="I86" s="1407">
        <v>2.0256216232000002</v>
      </c>
      <c r="J86" s="1408">
        <v>13.7229723008</v>
      </c>
      <c r="K86" s="1408">
        <v>6.7539795918000003</v>
      </c>
      <c r="L86" s="1408">
        <v>0</v>
      </c>
      <c r="M86" s="1408">
        <v>8.6881741534000003</v>
      </c>
      <c r="N86" s="1408">
        <v>14.704880321600001</v>
      </c>
      <c r="O86" s="1409">
        <v>0</v>
      </c>
      <c r="P86" s="1407">
        <v>13.894248802000002</v>
      </c>
      <c r="Q86" s="1408">
        <v>0</v>
      </c>
      <c r="R86" s="1408">
        <v>0</v>
      </c>
      <c r="S86" s="1408">
        <v>23.8658118552</v>
      </c>
      <c r="T86" s="1408">
        <v>0</v>
      </c>
      <c r="U86" s="1408">
        <v>0</v>
      </c>
      <c r="V86" s="1408">
        <v>0</v>
      </c>
      <c r="W86" s="1408">
        <v>0</v>
      </c>
      <c r="X86" s="1408">
        <v>4.0430406072</v>
      </c>
      <c r="Y86" s="1409">
        <v>0</v>
      </c>
      <c r="Z86" s="1407">
        <v>1.2925566037999998</v>
      </c>
      <c r="AA86" s="1408">
        <v>7.4323620420000003</v>
      </c>
      <c r="AB86" s="1408">
        <v>0</v>
      </c>
      <c r="AC86" s="1408">
        <v>0</v>
      </c>
      <c r="AD86" s="1408">
        <v>0</v>
      </c>
      <c r="AE86" s="1408">
        <v>0</v>
      </c>
      <c r="AF86" s="1408">
        <v>0</v>
      </c>
      <c r="AG86" s="1408">
        <v>0</v>
      </c>
      <c r="AH86" s="1409">
        <v>0</v>
      </c>
      <c r="AI86" s="1407">
        <v>0</v>
      </c>
      <c r="AJ86" s="1408">
        <v>0</v>
      </c>
      <c r="AK86" s="1408">
        <v>1.2077543814</v>
      </c>
      <c r="AL86" s="1408">
        <v>0</v>
      </c>
      <c r="AM86" s="1408">
        <v>1.2077543814</v>
      </c>
      <c r="AN86" s="1409">
        <v>0</v>
      </c>
      <c r="AO86" s="1407">
        <v>0</v>
      </c>
      <c r="AP86" s="1409">
        <v>0</v>
      </c>
      <c r="AQ86" s="1407">
        <v>0</v>
      </c>
      <c r="AR86" s="1408">
        <v>0</v>
      </c>
      <c r="AS86" s="1408">
        <v>0</v>
      </c>
      <c r="AT86" s="1408">
        <v>2.0202336420000004</v>
      </c>
      <c r="AU86" s="1408">
        <v>1.0100934970000002</v>
      </c>
      <c r="AV86" s="1409">
        <v>1.2530541855999999</v>
      </c>
      <c r="AW86" s="1407">
        <v>0</v>
      </c>
      <c r="AX86" s="1409">
        <v>0</v>
      </c>
      <c r="AY86" s="1409">
        <f t="shared" si="14"/>
        <v>119.27851747139997</v>
      </c>
    </row>
    <row r="87" spans="1:51" x14ac:dyDescent="0.25">
      <c r="A87" s="783"/>
      <c r="B87" s="783" t="s">
        <v>737</v>
      </c>
      <c r="C87" s="1407">
        <v>2.0969952584000002</v>
      </c>
      <c r="D87" s="1408">
        <v>23.770417518400002</v>
      </c>
      <c r="E87" s="1408">
        <v>0</v>
      </c>
      <c r="F87" s="1408">
        <v>32.154046225000002</v>
      </c>
      <c r="G87" s="1408">
        <v>1.5487929702000001</v>
      </c>
      <c r="H87" s="1409">
        <v>6.8598032551999992</v>
      </c>
      <c r="I87" s="1407">
        <v>0</v>
      </c>
      <c r="J87" s="1408">
        <v>24.9385370836</v>
      </c>
      <c r="K87" s="1408">
        <v>2.3953555234000001</v>
      </c>
      <c r="L87" s="1408">
        <v>38.782980707800007</v>
      </c>
      <c r="M87" s="1408">
        <v>9.472542163</v>
      </c>
      <c r="N87" s="1408">
        <v>3.3752736640000003</v>
      </c>
      <c r="O87" s="1409">
        <v>13.977973592800002</v>
      </c>
      <c r="P87" s="1407">
        <v>4.5789494324</v>
      </c>
      <c r="Q87" s="1408">
        <v>6.5948215550000002</v>
      </c>
      <c r="R87" s="1408">
        <v>49.481801378800007</v>
      </c>
      <c r="S87" s="1408">
        <v>21.291907681800001</v>
      </c>
      <c r="T87" s="1408">
        <v>10.361655718400002</v>
      </c>
      <c r="U87" s="1408">
        <v>12.646881762200001</v>
      </c>
      <c r="V87" s="1408">
        <v>10.083368567999999</v>
      </c>
      <c r="W87" s="1408">
        <v>7.7819693196000008</v>
      </c>
      <c r="X87" s="1408">
        <v>10.208577973999999</v>
      </c>
      <c r="Y87" s="1409">
        <v>6.9913532219999999</v>
      </c>
      <c r="Z87" s="1407">
        <v>13.2369395172</v>
      </c>
      <c r="AA87" s="1408">
        <v>12.3358895618</v>
      </c>
      <c r="AB87" s="1408">
        <v>50.432155183200003</v>
      </c>
      <c r="AC87" s="1408">
        <v>22.820489788599996</v>
      </c>
      <c r="AD87" s="1408">
        <v>0</v>
      </c>
      <c r="AE87" s="1408">
        <v>68.652769109399998</v>
      </c>
      <c r="AF87" s="1408">
        <v>0</v>
      </c>
      <c r="AG87" s="1408">
        <v>5.8491297452</v>
      </c>
      <c r="AH87" s="1409">
        <v>7.6934971344000012</v>
      </c>
      <c r="AI87" s="1407">
        <v>0</v>
      </c>
      <c r="AJ87" s="1408">
        <v>50.441793003000001</v>
      </c>
      <c r="AK87" s="1408">
        <v>0</v>
      </c>
      <c r="AL87" s="1408">
        <v>0</v>
      </c>
      <c r="AM87" s="1408">
        <v>0</v>
      </c>
      <c r="AN87" s="1409">
        <v>151.03910709300001</v>
      </c>
      <c r="AO87" s="1407">
        <v>0</v>
      </c>
      <c r="AP87" s="1409">
        <v>0</v>
      </c>
      <c r="AQ87" s="1407">
        <v>0</v>
      </c>
      <c r="AR87" s="1408">
        <v>0</v>
      </c>
      <c r="AS87" s="1408">
        <v>11.7602895312</v>
      </c>
      <c r="AT87" s="1408">
        <v>8.8592937664000004</v>
      </c>
      <c r="AU87" s="1408">
        <v>10.464933978800001</v>
      </c>
      <c r="AV87" s="1409">
        <v>0</v>
      </c>
      <c r="AW87" s="1407">
        <v>10.483346698999998</v>
      </c>
      <c r="AX87" s="1409">
        <v>0.20609827280000001</v>
      </c>
      <c r="AY87" s="1409">
        <f t="shared" si="14"/>
        <v>723.66973695800004</v>
      </c>
    </row>
    <row r="88" spans="1:51" x14ac:dyDescent="0.25">
      <c r="A88" s="783"/>
      <c r="B88" s="783" t="s">
        <v>747</v>
      </c>
      <c r="C88" s="1407">
        <v>0</v>
      </c>
      <c r="D88" s="1408">
        <v>0</v>
      </c>
      <c r="E88" s="1408">
        <v>0</v>
      </c>
      <c r="F88" s="1408">
        <v>0</v>
      </c>
      <c r="G88" s="1408">
        <v>0</v>
      </c>
      <c r="H88" s="1409">
        <v>0</v>
      </c>
      <c r="I88" s="1407">
        <v>0</v>
      </c>
      <c r="J88" s="1408">
        <v>0</v>
      </c>
      <c r="K88" s="1408">
        <v>0</v>
      </c>
      <c r="L88" s="1408">
        <v>0</v>
      </c>
      <c r="M88" s="1408">
        <v>0</v>
      </c>
      <c r="N88" s="1408">
        <v>0</v>
      </c>
      <c r="O88" s="1409">
        <v>0</v>
      </c>
      <c r="P88" s="1407">
        <v>0</v>
      </c>
      <c r="Q88" s="1408">
        <v>0</v>
      </c>
      <c r="R88" s="1408">
        <v>0</v>
      </c>
      <c r="S88" s="1408">
        <v>0</v>
      </c>
      <c r="T88" s="1408">
        <v>0</v>
      </c>
      <c r="U88" s="1408">
        <v>0</v>
      </c>
      <c r="V88" s="1408">
        <v>0</v>
      </c>
      <c r="W88" s="1408">
        <v>0</v>
      </c>
      <c r="X88" s="1408">
        <v>0</v>
      </c>
      <c r="Y88" s="1409">
        <v>0</v>
      </c>
      <c r="Z88" s="1407">
        <v>0</v>
      </c>
      <c r="AA88" s="1408">
        <v>0</v>
      </c>
      <c r="AB88" s="1408">
        <v>0</v>
      </c>
      <c r="AC88" s="1408">
        <v>0</v>
      </c>
      <c r="AD88" s="1408">
        <v>0</v>
      </c>
      <c r="AE88" s="1408">
        <v>0</v>
      </c>
      <c r="AF88" s="1408">
        <v>0</v>
      </c>
      <c r="AG88" s="1408">
        <v>0</v>
      </c>
      <c r="AH88" s="1409">
        <v>0</v>
      </c>
      <c r="AI88" s="1407">
        <v>0</v>
      </c>
      <c r="AJ88" s="1408">
        <v>0</v>
      </c>
      <c r="AK88" s="1408">
        <v>0</v>
      </c>
      <c r="AL88" s="1408">
        <v>0</v>
      </c>
      <c r="AM88" s="1408">
        <v>0</v>
      </c>
      <c r="AN88" s="1409">
        <v>0</v>
      </c>
      <c r="AO88" s="1407">
        <v>0</v>
      </c>
      <c r="AP88" s="1409">
        <v>0</v>
      </c>
      <c r="AQ88" s="1407">
        <v>0</v>
      </c>
      <c r="AR88" s="1408">
        <v>0</v>
      </c>
      <c r="AS88" s="1408">
        <v>0</v>
      </c>
      <c r="AT88" s="1408">
        <v>2.5147367420000002</v>
      </c>
      <c r="AU88" s="1408">
        <v>3.7791970496</v>
      </c>
      <c r="AV88" s="1409">
        <v>0</v>
      </c>
      <c r="AW88" s="1407">
        <v>0</v>
      </c>
      <c r="AX88" s="1409">
        <v>0</v>
      </c>
      <c r="AY88" s="1409">
        <f t="shared" si="14"/>
        <v>6.2939337916000007</v>
      </c>
    </row>
    <row r="89" spans="1:51" x14ac:dyDescent="0.25">
      <c r="A89" s="783"/>
      <c r="B89" s="783" t="s">
        <v>748</v>
      </c>
      <c r="C89" s="1407">
        <v>8.5483590528000004</v>
      </c>
      <c r="D89" s="1408">
        <v>0</v>
      </c>
      <c r="E89" s="1408">
        <v>0</v>
      </c>
      <c r="F89" s="1408">
        <v>0</v>
      </c>
      <c r="G89" s="1408">
        <v>0</v>
      </c>
      <c r="H89" s="1409">
        <v>9.1589561279999998</v>
      </c>
      <c r="I89" s="1407">
        <v>0</v>
      </c>
      <c r="J89" s="1408">
        <v>0</v>
      </c>
      <c r="K89" s="1408">
        <v>0</v>
      </c>
      <c r="L89" s="1408">
        <v>0</v>
      </c>
      <c r="M89" s="1408">
        <v>0</v>
      </c>
      <c r="N89" s="1408">
        <v>0</v>
      </c>
      <c r="O89" s="1409">
        <v>0</v>
      </c>
      <c r="P89" s="1407">
        <v>0</v>
      </c>
      <c r="Q89" s="1408">
        <v>0</v>
      </c>
      <c r="R89" s="1408">
        <v>0</v>
      </c>
      <c r="S89" s="1408">
        <v>0</v>
      </c>
      <c r="T89" s="1408">
        <v>0</v>
      </c>
      <c r="U89" s="1408">
        <v>0</v>
      </c>
      <c r="V89" s="1408">
        <v>0</v>
      </c>
      <c r="W89" s="1408">
        <v>0</v>
      </c>
      <c r="X89" s="1408">
        <v>0</v>
      </c>
      <c r="Y89" s="1409">
        <v>0</v>
      </c>
      <c r="Z89" s="1407">
        <v>0</v>
      </c>
      <c r="AA89" s="1408">
        <v>0</v>
      </c>
      <c r="AB89" s="1408">
        <v>0</v>
      </c>
      <c r="AC89" s="1408">
        <v>0</v>
      </c>
      <c r="AD89" s="1408">
        <v>0</v>
      </c>
      <c r="AE89" s="1408">
        <v>0</v>
      </c>
      <c r="AF89" s="1408">
        <v>0</v>
      </c>
      <c r="AG89" s="1408">
        <v>0</v>
      </c>
      <c r="AH89" s="1409">
        <v>0</v>
      </c>
      <c r="AI89" s="1407">
        <v>0</v>
      </c>
      <c r="AJ89" s="1408">
        <v>0</v>
      </c>
      <c r="AK89" s="1408">
        <v>0</v>
      </c>
      <c r="AL89" s="1408">
        <v>0</v>
      </c>
      <c r="AM89" s="1408">
        <v>0</v>
      </c>
      <c r="AN89" s="1409">
        <v>0</v>
      </c>
      <c r="AO89" s="1407">
        <v>0</v>
      </c>
      <c r="AP89" s="1409">
        <v>0</v>
      </c>
      <c r="AQ89" s="1407">
        <v>0</v>
      </c>
      <c r="AR89" s="1408">
        <v>0</v>
      </c>
      <c r="AS89" s="1408">
        <v>0</v>
      </c>
      <c r="AT89" s="1408">
        <v>0</v>
      </c>
      <c r="AU89" s="1408">
        <v>0</v>
      </c>
      <c r="AV89" s="1409">
        <v>0</v>
      </c>
      <c r="AW89" s="1407">
        <v>0</v>
      </c>
      <c r="AX89" s="1409">
        <v>0</v>
      </c>
      <c r="AY89" s="1409">
        <f t="shared" si="14"/>
        <v>17.707315180800002</v>
      </c>
    </row>
    <row r="90" spans="1:51" x14ac:dyDescent="0.25">
      <c r="A90" s="783"/>
      <c r="B90" s="783" t="s">
        <v>741</v>
      </c>
      <c r="C90" s="1407">
        <v>7.1842664376000007</v>
      </c>
      <c r="D90" s="1408">
        <v>0</v>
      </c>
      <c r="E90" s="1408">
        <v>0</v>
      </c>
      <c r="F90" s="1408">
        <v>0</v>
      </c>
      <c r="G90" s="1408">
        <v>0</v>
      </c>
      <c r="H90" s="1409">
        <v>7.1842664376000007</v>
      </c>
      <c r="I90" s="1407">
        <v>0</v>
      </c>
      <c r="J90" s="1408">
        <v>0</v>
      </c>
      <c r="K90" s="1408">
        <v>0</v>
      </c>
      <c r="L90" s="1408">
        <v>0</v>
      </c>
      <c r="M90" s="1408">
        <v>0</v>
      </c>
      <c r="N90" s="1408">
        <v>4.1796679344000003</v>
      </c>
      <c r="O90" s="1409">
        <v>0</v>
      </c>
      <c r="P90" s="1407">
        <v>0</v>
      </c>
      <c r="Q90" s="1408">
        <v>0</v>
      </c>
      <c r="R90" s="1408">
        <v>0</v>
      </c>
      <c r="S90" s="1408">
        <v>0</v>
      </c>
      <c r="T90" s="1408">
        <v>0</v>
      </c>
      <c r="U90" s="1408">
        <v>0</v>
      </c>
      <c r="V90" s="1408">
        <v>0</v>
      </c>
      <c r="W90" s="1408">
        <v>0</v>
      </c>
      <c r="X90" s="1408">
        <v>0</v>
      </c>
      <c r="Y90" s="1409">
        <v>0</v>
      </c>
      <c r="Z90" s="1407">
        <v>0</v>
      </c>
      <c r="AA90" s="1408">
        <v>0</v>
      </c>
      <c r="AB90" s="1408">
        <v>0</v>
      </c>
      <c r="AC90" s="1408">
        <v>0</v>
      </c>
      <c r="AD90" s="1408">
        <v>0</v>
      </c>
      <c r="AE90" s="1408">
        <v>0</v>
      </c>
      <c r="AF90" s="1408">
        <v>0</v>
      </c>
      <c r="AG90" s="1408">
        <v>0</v>
      </c>
      <c r="AH90" s="1409">
        <v>0</v>
      </c>
      <c r="AI90" s="1407">
        <v>0</v>
      </c>
      <c r="AJ90" s="1408">
        <v>0</v>
      </c>
      <c r="AK90" s="1408">
        <v>0</v>
      </c>
      <c r="AL90" s="1408">
        <v>0</v>
      </c>
      <c r="AM90" s="1408">
        <v>0</v>
      </c>
      <c r="AN90" s="1409">
        <v>0</v>
      </c>
      <c r="AO90" s="1407">
        <v>0</v>
      </c>
      <c r="AP90" s="1409">
        <v>0</v>
      </c>
      <c r="AQ90" s="1407">
        <v>0</v>
      </c>
      <c r="AR90" s="1408">
        <v>0</v>
      </c>
      <c r="AS90" s="1408">
        <v>3.4355434288000004</v>
      </c>
      <c r="AT90" s="1408">
        <v>8.5835547630000004</v>
      </c>
      <c r="AU90" s="1408">
        <v>7.1879967684000006</v>
      </c>
      <c r="AV90" s="1409">
        <v>2.4194549778000001</v>
      </c>
      <c r="AW90" s="1407">
        <v>5.5722608312000013</v>
      </c>
      <c r="AX90" s="1409">
        <v>27.676814060000002</v>
      </c>
      <c r="AY90" s="1409">
        <f t="shared" si="14"/>
        <v>73.423825638799997</v>
      </c>
    </row>
    <row r="91" spans="1:51" x14ac:dyDescent="0.25">
      <c r="A91" s="783"/>
      <c r="B91" s="783" t="s">
        <v>878</v>
      </c>
      <c r="C91" s="1407">
        <v>0</v>
      </c>
      <c r="D91" s="1408">
        <v>0</v>
      </c>
      <c r="E91" s="1408">
        <v>0</v>
      </c>
      <c r="F91" s="1408">
        <v>0</v>
      </c>
      <c r="G91" s="1408">
        <v>0</v>
      </c>
      <c r="H91" s="1409">
        <v>0</v>
      </c>
      <c r="I91" s="1407">
        <v>0</v>
      </c>
      <c r="J91" s="1408">
        <v>0</v>
      </c>
      <c r="K91" s="1408">
        <v>0</v>
      </c>
      <c r="L91" s="1408">
        <v>0</v>
      </c>
      <c r="M91" s="1408">
        <v>0</v>
      </c>
      <c r="N91" s="1408">
        <v>0</v>
      </c>
      <c r="O91" s="1409">
        <v>0</v>
      </c>
      <c r="P91" s="1407">
        <v>0</v>
      </c>
      <c r="Q91" s="1408">
        <v>0</v>
      </c>
      <c r="R91" s="1408">
        <v>0</v>
      </c>
      <c r="S91" s="1408">
        <v>0</v>
      </c>
      <c r="T91" s="1408">
        <v>0</v>
      </c>
      <c r="U91" s="1408">
        <v>0</v>
      </c>
      <c r="V91" s="1408">
        <v>0</v>
      </c>
      <c r="W91" s="1408">
        <v>0</v>
      </c>
      <c r="X91" s="1408">
        <v>0</v>
      </c>
      <c r="Y91" s="1409">
        <v>0</v>
      </c>
      <c r="Z91" s="1407">
        <v>0</v>
      </c>
      <c r="AA91" s="1408">
        <v>0</v>
      </c>
      <c r="AB91" s="1408">
        <v>0</v>
      </c>
      <c r="AC91" s="1408">
        <v>0</v>
      </c>
      <c r="AD91" s="1408">
        <v>0</v>
      </c>
      <c r="AE91" s="1408">
        <v>0</v>
      </c>
      <c r="AF91" s="1408">
        <v>0</v>
      </c>
      <c r="AG91" s="1408">
        <v>0</v>
      </c>
      <c r="AH91" s="1409">
        <v>0</v>
      </c>
      <c r="AI91" s="1407">
        <v>0</v>
      </c>
      <c r="AJ91" s="1408">
        <v>0</v>
      </c>
      <c r="AK91" s="1408">
        <v>0</v>
      </c>
      <c r="AL91" s="1408">
        <v>0</v>
      </c>
      <c r="AM91" s="1408">
        <v>0</v>
      </c>
      <c r="AN91" s="1409">
        <v>0</v>
      </c>
      <c r="AO91" s="1407">
        <v>0</v>
      </c>
      <c r="AP91" s="1409">
        <v>0</v>
      </c>
      <c r="AQ91" s="1407">
        <v>0</v>
      </c>
      <c r="AR91" s="1408">
        <v>2.7272963116</v>
      </c>
      <c r="AS91" s="1408">
        <v>0</v>
      </c>
      <c r="AT91" s="1408">
        <v>0</v>
      </c>
      <c r="AU91" s="1408">
        <v>0</v>
      </c>
      <c r="AV91" s="1409">
        <v>0</v>
      </c>
      <c r="AW91" s="1407">
        <v>0</v>
      </c>
      <c r="AX91" s="1409">
        <v>0</v>
      </c>
      <c r="AY91" s="1409">
        <f t="shared" si="14"/>
        <v>2.7272963116</v>
      </c>
    </row>
    <row r="92" spans="1:51" x14ac:dyDescent="0.25">
      <c r="A92" s="783"/>
      <c r="B92" s="783" t="s">
        <v>738</v>
      </c>
      <c r="C92" s="1407">
        <v>0</v>
      </c>
      <c r="D92" s="1408">
        <v>0</v>
      </c>
      <c r="E92" s="1408">
        <v>0</v>
      </c>
      <c r="F92" s="1408">
        <v>0</v>
      </c>
      <c r="G92" s="1408">
        <v>0</v>
      </c>
      <c r="H92" s="1409">
        <v>0</v>
      </c>
      <c r="I92" s="1407">
        <v>0</v>
      </c>
      <c r="J92" s="1408">
        <v>0</v>
      </c>
      <c r="K92" s="1408">
        <v>0</v>
      </c>
      <c r="L92" s="1408">
        <v>0</v>
      </c>
      <c r="M92" s="1408">
        <v>0</v>
      </c>
      <c r="N92" s="1408">
        <v>0</v>
      </c>
      <c r="O92" s="1409">
        <v>0</v>
      </c>
      <c r="P92" s="1407">
        <v>0</v>
      </c>
      <c r="Q92" s="1408">
        <v>0</v>
      </c>
      <c r="R92" s="1408">
        <v>0</v>
      </c>
      <c r="S92" s="1408">
        <v>0</v>
      </c>
      <c r="T92" s="1408">
        <v>0</v>
      </c>
      <c r="U92" s="1408">
        <v>0</v>
      </c>
      <c r="V92" s="1408">
        <v>0</v>
      </c>
      <c r="W92" s="1408">
        <v>0</v>
      </c>
      <c r="X92" s="1408">
        <v>0</v>
      </c>
      <c r="Y92" s="1409">
        <v>0</v>
      </c>
      <c r="Z92" s="1407">
        <v>11.1818821142</v>
      </c>
      <c r="AA92" s="1408">
        <v>10.226511729</v>
      </c>
      <c r="AB92" s="1408">
        <v>10.767700833399999</v>
      </c>
      <c r="AC92" s="1408">
        <v>8.3289262433999998</v>
      </c>
      <c r="AD92" s="1408">
        <v>0</v>
      </c>
      <c r="AE92" s="1408">
        <v>9.9661051686000004</v>
      </c>
      <c r="AF92" s="1408">
        <v>2.7707904952000004</v>
      </c>
      <c r="AG92" s="1408">
        <v>4.0213191718000001</v>
      </c>
      <c r="AH92" s="1409">
        <v>3.5085581818000002</v>
      </c>
      <c r="AI92" s="1407">
        <v>33.494735607199999</v>
      </c>
      <c r="AJ92" s="1408">
        <v>0</v>
      </c>
      <c r="AK92" s="1408">
        <v>19.947396868000002</v>
      </c>
      <c r="AL92" s="1408">
        <v>0</v>
      </c>
      <c r="AM92" s="1408">
        <v>19.141180650199999</v>
      </c>
      <c r="AN92" s="1409">
        <v>0</v>
      </c>
      <c r="AO92" s="1407">
        <v>0</v>
      </c>
      <c r="AP92" s="1409">
        <v>0</v>
      </c>
      <c r="AQ92" s="1407">
        <v>3.1860402209999998</v>
      </c>
      <c r="AR92" s="1408">
        <v>25.072157535599999</v>
      </c>
      <c r="AS92" s="1408">
        <v>3.6376838932000002</v>
      </c>
      <c r="AT92" s="1408">
        <v>1.6016453600000001E-2</v>
      </c>
      <c r="AU92" s="1408">
        <v>20.3754020778</v>
      </c>
      <c r="AV92" s="1409">
        <v>2.2803230646000001</v>
      </c>
      <c r="AW92" s="1407">
        <v>0</v>
      </c>
      <c r="AX92" s="1409">
        <v>0</v>
      </c>
      <c r="AY92" s="1409">
        <f t="shared" si="14"/>
        <v>187.92273030860002</v>
      </c>
    </row>
    <row r="93" spans="1:51" x14ac:dyDescent="0.25">
      <c r="A93" s="783"/>
      <c r="B93" s="783" t="s">
        <v>749</v>
      </c>
      <c r="C93" s="1407">
        <v>0</v>
      </c>
      <c r="D93" s="1408">
        <v>0</v>
      </c>
      <c r="E93" s="1408">
        <v>0</v>
      </c>
      <c r="F93" s="1408">
        <v>0</v>
      </c>
      <c r="G93" s="1408">
        <v>0</v>
      </c>
      <c r="H93" s="1409">
        <v>0</v>
      </c>
      <c r="I93" s="1407">
        <v>0</v>
      </c>
      <c r="J93" s="1408">
        <v>0</v>
      </c>
      <c r="K93" s="1408">
        <v>0</v>
      </c>
      <c r="L93" s="1408">
        <v>0</v>
      </c>
      <c r="M93" s="1408">
        <v>0</v>
      </c>
      <c r="N93" s="1408">
        <v>0</v>
      </c>
      <c r="O93" s="1409">
        <v>0</v>
      </c>
      <c r="P93" s="1407">
        <v>26.495985315799999</v>
      </c>
      <c r="Q93" s="1408">
        <v>12.212330123000001</v>
      </c>
      <c r="R93" s="1408">
        <v>0</v>
      </c>
      <c r="S93" s="1408">
        <v>10.797882158</v>
      </c>
      <c r="T93" s="1408">
        <v>0</v>
      </c>
      <c r="U93" s="1408">
        <v>0</v>
      </c>
      <c r="V93" s="1408">
        <v>8.3428160283999997</v>
      </c>
      <c r="W93" s="1408">
        <v>0</v>
      </c>
      <c r="X93" s="1408">
        <v>6.3889456148000008</v>
      </c>
      <c r="Y93" s="1409">
        <v>0</v>
      </c>
      <c r="Z93" s="1407">
        <v>3.6630141001999998</v>
      </c>
      <c r="AA93" s="1408">
        <v>19.756026260600002</v>
      </c>
      <c r="AB93" s="1408">
        <v>0</v>
      </c>
      <c r="AC93" s="1408">
        <v>0</v>
      </c>
      <c r="AD93" s="1408">
        <v>0</v>
      </c>
      <c r="AE93" s="1408">
        <v>0</v>
      </c>
      <c r="AF93" s="1408">
        <v>0</v>
      </c>
      <c r="AG93" s="1408">
        <v>7.9883387682000011</v>
      </c>
      <c r="AH93" s="1409">
        <v>0</v>
      </c>
      <c r="AI93" s="1407">
        <v>0</v>
      </c>
      <c r="AJ93" s="1408">
        <v>0</v>
      </c>
      <c r="AK93" s="1408">
        <v>0</v>
      </c>
      <c r="AL93" s="1408">
        <v>0</v>
      </c>
      <c r="AM93" s="1408">
        <v>0</v>
      </c>
      <c r="AN93" s="1409">
        <v>0</v>
      </c>
      <c r="AO93" s="1407">
        <v>0</v>
      </c>
      <c r="AP93" s="1409">
        <v>0</v>
      </c>
      <c r="AQ93" s="1407">
        <v>0</v>
      </c>
      <c r="AR93" s="1408">
        <v>18.090552853800002</v>
      </c>
      <c r="AS93" s="1408">
        <v>0</v>
      </c>
      <c r="AT93" s="1408">
        <v>10.240585979400002</v>
      </c>
      <c r="AU93" s="1408">
        <v>2.5991856058000007</v>
      </c>
      <c r="AV93" s="1409">
        <v>1.4000703654000002</v>
      </c>
      <c r="AW93" s="1407">
        <v>0</v>
      </c>
      <c r="AX93" s="1409">
        <v>26.615067712799998</v>
      </c>
      <c r="AY93" s="1409">
        <f t="shared" si="14"/>
        <v>154.59080088620001</v>
      </c>
    </row>
    <row r="94" spans="1:51" x14ac:dyDescent="0.25">
      <c r="A94" s="783"/>
      <c r="B94" s="783" t="s">
        <v>739</v>
      </c>
      <c r="C94" s="1407">
        <v>4.0032902000000004</v>
      </c>
      <c r="D94" s="1408">
        <v>22.279938252600004</v>
      </c>
      <c r="E94" s="1408">
        <v>35.476221293800002</v>
      </c>
      <c r="F94" s="1408">
        <v>16.088267853000001</v>
      </c>
      <c r="G94" s="1408">
        <v>2.0783956032000002</v>
      </c>
      <c r="H94" s="1409">
        <v>10.11835937</v>
      </c>
      <c r="I94" s="1407">
        <v>9.2753679269999996</v>
      </c>
      <c r="J94" s="1408">
        <v>0</v>
      </c>
      <c r="K94" s="1408">
        <v>21.0627045174</v>
      </c>
      <c r="L94" s="1408">
        <v>21.0829225152</v>
      </c>
      <c r="M94" s="1408">
        <v>27.069564596199999</v>
      </c>
      <c r="N94" s="1408">
        <v>14.626688738200002</v>
      </c>
      <c r="O94" s="1409">
        <v>0</v>
      </c>
      <c r="P94" s="1407">
        <v>17.335716526799999</v>
      </c>
      <c r="Q94" s="1408">
        <v>5.2409480760000005</v>
      </c>
      <c r="R94" s="1408">
        <v>4.5638575695999997</v>
      </c>
      <c r="S94" s="1408">
        <v>17.740594687200002</v>
      </c>
      <c r="T94" s="1408">
        <v>3.8666905872000004</v>
      </c>
      <c r="U94" s="1408">
        <v>1.4002017344000002</v>
      </c>
      <c r="V94" s="1408">
        <v>5.2403565382000004</v>
      </c>
      <c r="W94" s="1408">
        <v>3.5001748502000001</v>
      </c>
      <c r="X94" s="1408">
        <v>4.8372522366000004</v>
      </c>
      <c r="Y94" s="1409">
        <v>0</v>
      </c>
      <c r="Z94" s="1407">
        <v>0.88953276999999997</v>
      </c>
      <c r="AA94" s="1408">
        <v>3.5378704816000002</v>
      </c>
      <c r="AB94" s="1408">
        <v>19.097626030000001</v>
      </c>
      <c r="AC94" s="1408">
        <v>20.7885225968</v>
      </c>
      <c r="AD94" s="1408">
        <v>0</v>
      </c>
      <c r="AE94" s="1408">
        <v>26.523967598800002</v>
      </c>
      <c r="AF94" s="1408">
        <v>1.9092410372000002</v>
      </c>
      <c r="AG94" s="1408">
        <v>1.6232054482</v>
      </c>
      <c r="AH94" s="1409">
        <v>2.1509818120000004</v>
      </c>
      <c r="AI94" s="1407">
        <v>0</v>
      </c>
      <c r="AJ94" s="1408">
        <v>0</v>
      </c>
      <c r="AK94" s="1408">
        <v>0</v>
      </c>
      <c r="AL94" s="1408">
        <v>11.157878562600001</v>
      </c>
      <c r="AM94" s="1408">
        <v>17.7364821858</v>
      </c>
      <c r="AN94" s="1409">
        <v>45.117220017800001</v>
      </c>
      <c r="AO94" s="1407">
        <v>0</v>
      </c>
      <c r="AP94" s="1409">
        <v>0</v>
      </c>
      <c r="AQ94" s="1407">
        <v>17.253842769800002</v>
      </c>
      <c r="AR94" s="1408">
        <v>10.118803760800001</v>
      </c>
      <c r="AS94" s="1408">
        <v>2.4609240208000007</v>
      </c>
      <c r="AT94" s="1408">
        <v>2.0244674968000003</v>
      </c>
      <c r="AU94" s="1408">
        <v>9.2159403644000015</v>
      </c>
      <c r="AV94" s="1409">
        <v>2.7218935128000004</v>
      </c>
      <c r="AW94" s="1407">
        <v>0</v>
      </c>
      <c r="AX94" s="1409">
        <v>9.060193119600001</v>
      </c>
      <c r="AY94" s="1409">
        <f t="shared" si="14"/>
        <v>450.27610725860012</v>
      </c>
    </row>
    <row r="95" spans="1:51" x14ac:dyDescent="0.25">
      <c r="A95" s="783"/>
      <c r="B95" s="783" t="s">
        <v>767</v>
      </c>
      <c r="C95" s="1407">
        <v>0</v>
      </c>
      <c r="D95" s="1408">
        <v>0</v>
      </c>
      <c r="E95" s="1408">
        <v>0</v>
      </c>
      <c r="F95" s="1408">
        <v>0</v>
      </c>
      <c r="G95" s="1408">
        <v>0</v>
      </c>
      <c r="H95" s="1409">
        <v>0</v>
      </c>
      <c r="I95" s="1407">
        <v>0</v>
      </c>
      <c r="J95" s="1408">
        <v>0</v>
      </c>
      <c r="K95" s="1408">
        <v>0</v>
      </c>
      <c r="L95" s="1408">
        <v>0</v>
      </c>
      <c r="M95" s="1408">
        <v>0</v>
      </c>
      <c r="N95" s="1408">
        <v>0</v>
      </c>
      <c r="O95" s="1409">
        <v>0</v>
      </c>
      <c r="P95" s="1407">
        <v>0</v>
      </c>
      <c r="Q95" s="1408">
        <v>0</v>
      </c>
      <c r="R95" s="1408">
        <v>0</v>
      </c>
      <c r="S95" s="1408">
        <v>0</v>
      </c>
      <c r="T95" s="1408">
        <v>0</v>
      </c>
      <c r="U95" s="1408">
        <v>0</v>
      </c>
      <c r="V95" s="1408">
        <v>0</v>
      </c>
      <c r="W95" s="1408">
        <v>0</v>
      </c>
      <c r="X95" s="1408">
        <v>0</v>
      </c>
      <c r="Y95" s="1409">
        <v>0</v>
      </c>
      <c r="Z95" s="1407">
        <v>0</v>
      </c>
      <c r="AA95" s="1408">
        <v>0</v>
      </c>
      <c r="AB95" s="1408">
        <v>0</v>
      </c>
      <c r="AC95" s="1408">
        <v>0</v>
      </c>
      <c r="AD95" s="1408">
        <v>0</v>
      </c>
      <c r="AE95" s="1408">
        <v>0</v>
      </c>
      <c r="AF95" s="1408">
        <v>0</v>
      </c>
      <c r="AG95" s="1408">
        <v>0</v>
      </c>
      <c r="AH95" s="1409">
        <v>0</v>
      </c>
      <c r="AI95" s="1407">
        <v>7.8662457916000008</v>
      </c>
      <c r="AJ95" s="1408">
        <v>0</v>
      </c>
      <c r="AK95" s="1408">
        <v>5.8601281774</v>
      </c>
      <c r="AL95" s="1408">
        <v>2.4568733966000003</v>
      </c>
      <c r="AM95" s="1408">
        <v>34.266971226599999</v>
      </c>
      <c r="AN95" s="1409">
        <v>14.529517318400002</v>
      </c>
      <c r="AO95" s="1407">
        <v>0</v>
      </c>
      <c r="AP95" s="1409">
        <v>0</v>
      </c>
      <c r="AQ95" s="1407">
        <v>0</v>
      </c>
      <c r="AR95" s="1408">
        <v>10.182256291200002</v>
      </c>
      <c r="AS95" s="1408">
        <v>0</v>
      </c>
      <c r="AT95" s="1408">
        <v>7.1089997523999999</v>
      </c>
      <c r="AU95" s="1408">
        <v>0</v>
      </c>
      <c r="AV95" s="1409">
        <v>5.5930685146000005</v>
      </c>
      <c r="AW95" s="1407">
        <v>0</v>
      </c>
      <c r="AX95" s="1409">
        <v>0</v>
      </c>
      <c r="AY95" s="1409">
        <f t="shared" si="14"/>
        <v>87.864060468800005</v>
      </c>
    </row>
    <row r="96" spans="1:51" x14ac:dyDescent="0.25">
      <c r="A96" s="783"/>
      <c r="B96" s="783" t="s">
        <v>750</v>
      </c>
      <c r="C96" s="1407">
        <v>0</v>
      </c>
      <c r="D96" s="1408">
        <v>0</v>
      </c>
      <c r="E96" s="1408">
        <v>0</v>
      </c>
      <c r="F96" s="1408">
        <v>0</v>
      </c>
      <c r="G96" s="1408">
        <v>0</v>
      </c>
      <c r="H96" s="1409">
        <v>0</v>
      </c>
      <c r="I96" s="1407">
        <v>0</v>
      </c>
      <c r="J96" s="1408">
        <v>0</v>
      </c>
      <c r="K96" s="1408">
        <v>0</v>
      </c>
      <c r="L96" s="1408">
        <v>0</v>
      </c>
      <c r="M96" s="1408">
        <v>0</v>
      </c>
      <c r="N96" s="1408">
        <v>0</v>
      </c>
      <c r="O96" s="1409">
        <v>0</v>
      </c>
      <c r="P96" s="1407">
        <v>0</v>
      </c>
      <c r="Q96" s="1408">
        <v>0</v>
      </c>
      <c r="R96" s="1408">
        <v>0</v>
      </c>
      <c r="S96" s="1408">
        <v>0</v>
      </c>
      <c r="T96" s="1408">
        <v>0</v>
      </c>
      <c r="U96" s="1408">
        <v>0</v>
      </c>
      <c r="V96" s="1408">
        <v>0</v>
      </c>
      <c r="W96" s="1408">
        <v>0</v>
      </c>
      <c r="X96" s="1408">
        <v>0</v>
      </c>
      <c r="Y96" s="1409">
        <v>0</v>
      </c>
      <c r="Z96" s="1407">
        <v>0</v>
      </c>
      <c r="AA96" s="1408">
        <v>0</v>
      </c>
      <c r="AB96" s="1408">
        <v>0</v>
      </c>
      <c r="AC96" s="1408">
        <v>0</v>
      </c>
      <c r="AD96" s="1408">
        <v>0</v>
      </c>
      <c r="AE96" s="1408">
        <v>0</v>
      </c>
      <c r="AF96" s="1408">
        <v>0</v>
      </c>
      <c r="AG96" s="1408">
        <v>0</v>
      </c>
      <c r="AH96" s="1409">
        <v>0</v>
      </c>
      <c r="AI96" s="1407">
        <v>0</v>
      </c>
      <c r="AJ96" s="1408">
        <v>0</v>
      </c>
      <c r="AK96" s="1408">
        <v>0</v>
      </c>
      <c r="AL96" s="1408">
        <v>0</v>
      </c>
      <c r="AM96" s="1408">
        <v>0</v>
      </c>
      <c r="AN96" s="1409">
        <v>0</v>
      </c>
      <c r="AO96" s="1407">
        <v>0</v>
      </c>
      <c r="AP96" s="1409">
        <v>0</v>
      </c>
      <c r="AQ96" s="1407">
        <v>0</v>
      </c>
      <c r="AR96" s="1408">
        <v>11.3734662734</v>
      </c>
      <c r="AS96" s="1408">
        <v>0</v>
      </c>
      <c r="AT96" s="1408">
        <v>0</v>
      </c>
      <c r="AU96" s="1408">
        <v>0</v>
      </c>
      <c r="AV96" s="1409">
        <v>0</v>
      </c>
      <c r="AW96" s="1407">
        <v>0</v>
      </c>
      <c r="AX96" s="1409">
        <v>0</v>
      </c>
      <c r="AY96" s="1409">
        <f t="shared" si="14"/>
        <v>11.3734662734</v>
      </c>
    </row>
    <row r="97" spans="1:51" x14ac:dyDescent="0.25">
      <c r="A97" s="783"/>
      <c r="B97" s="783" t="s">
        <v>728</v>
      </c>
      <c r="C97" s="1407">
        <v>0</v>
      </c>
      <c r="D97" s="1408">
        <v>0</v>
      </c>
      <c r="E97" s="1408">
        <v>0</v>
      </c>
      <c r="F97" s="1408">
        <v>0</v>
      </c>
      <c r="G97" s="1408">
        <v>0</v>
      </c>
      <c r="H97" s="1409">
        <v>0</v>
      </c>
      <c r="I97" s="1407">
        <v>0</v>
      </c>
      <c r="J97" s="1408">
        <v>0.34683618060000004</v>
      </c>
      <c r="K97" s="1408">
        <v>0</v>
      </c>
      <c r="L97" s="1408">
        <v>0</v>
      </c>
      <c r="M97" s="1408">
        <v>0</v>
      </c>
      <c r="N97" s="1408">
        <v>0</v>
      </c>
      <c r="O97" s="1409">
        <v>0</v>
      </c>
      <c r="P97" s="1407">
        <v>0</v>
      </c>
      <c r="Q97" s="1408">
        <v>0</v>
      </c>
      <c r="R97" s="1408">
        <v>0</v>
      </c>
      <c r="S97" s="1408">
        <v>0</v>
      </c>
      <c r="T97" s="1408">
        <v>0</v>
      </c>
      <c r="U97" s="1408">
        <v>0</v>
      </c>
      <c r="V97" s="1408">
        <v>0</v>
      </c>
      <c r="W97" s="1408">
        <v>0</v>
      </c>
      <c r="X97" s="1408">
        <v>0</v>
      </c>
      <c r="Y97" s="1409">
        <v>0</v>
      </c>
      <c r="Z97" s="1407">
        <v>0</v>
      </c>
      <c r="AA97" s="1408">
        <v>0</v>
      </c>
      <c r="AB97" s="1408">
        <v>0</v>
      </c>
      <c r="AC97" s="1408">
        <v>0</v>
      </c>
      <c r="AD97" s="1408">
        <v>0</v>
      </c>
      <c r="AE97" s="1408">
        <v>0</v>
      </c>
      <c r="AF97" s="1408">
        <v>0</v>
      </c>
      <c r="AG97" s="1408">
        <v>0</v>
      </c>
      <c r="AH97" s="1409">
        <v>0</v>
      </c>
      <c r="AI97" s="1407">
        <v>0</v>
      </c>
      <c r="AJ97" s="1408">
        <v>0</v>
      </c>
      <c r="AK97" s="1408">
        <v>0</v>
      </c>
      <c r="AL97" s="1408">
        <v>0</v>
      </c>
      <c r="AM97" s="1408">
        <v>0</v>
      </c>
      <c r="AN97" s="1409">
        <v>0</v>
      </c>
      <c r="AO97" s="1407">
        <v>0</v>
      </c>
      <c r="AP97" s="1409">
        <v>0</v>
      </c>
      <c r="AQ97" s="1407">
        <v>0</v>
      </c>
      <c r="AR97" s="1408">
        <v>0</v>
      </c>
      <c r="AS97" s="1408">
        <v>0</v>
      </c>
      <c r="AT97" s="1408">
        <v>0</v>
      </c>
      <c r="AU97" s="1408">
        <v>0</v>
      </c>
      <c r="AV97" s="1409">
        <v>0</v>
      </c>
      <c r="AW97" s="1407">
        <v>4.1719463183999999</v>
      </c>
      <c r="AX97" s="1409">
        <v>27.524879466000002</v>
      </c>
      <c r="AY97" s="1409">
        <f t="shared" si="14"/>
        <v>32.043661964999998</v>
      </c>
    </row>
    <row r="98" spans="1:51" x14ac:dyDescent="0.25">
      <c r="A98" s="783"/>
      <c r="B98" s="783" t="s">
        <v>1974</v>
      </c>
      <c r="C98" s="1407">
        <v>0</v>
      </c>
      <c r="D98" s="1408">
        <v>0</v>
      </c>
      <c r="E98" s="1408">
        <v>0</v>
      </c>
      <c r="F98" s="1408">
        <v>0</v>
      </c>
      <c r="G98" s="1408">
        <v>0</v>
      </c>
      <c r="H98" s="1409">
        <v>0</v>
      </c>
      <c r="I98" s="1407">
        <v>0</v>
      </c>
      <c r="J98" s="1408">
        <v>0</v>
      </c>
      <c r="K98" s="1408">
        <v>0</v>
      </c>
      <c r="L98" s="1408">
        <v>0</v>
      </c>
      <c r="M98" s="1408">
        <v>0</v>
      </c>
      <c r="N98" s="1408">
        <v>0</v>
      </c>
      <c r="O98" s="1409">
        <v>0</v>
      </c>
      <c r="P98" s="1407">
        <v>0</v>
      </c>
      <c r="Q98" s="1408">
        <v>0</v>
      </c>
      <c r="R98" s="1408">
        <v>0</v>
      </c>
      <c r="S98" s="1408">
        <v>0</v>
      </c>
      <c r="T98" s="1408">
        <v>0</v>
      </c>
      <c r="U98" s="1408">
        <v>0</v>
      </c>
      <c r="V98" s="1408">
        <v>0</v>
      </c>
      <c r="W98" s="1408">
        <v>0</v>
      </c>
      <c r="X98" s="1408">
        <v>0</v>
      </c>
      <c r="Y98" s="1409">
        <v>0</v>
      </c>
      <c r="Z98" s="1407">
        <v>0</v>
      </c>
      <c r="AA98" s="1408">
        <v>0</v>
      </c>
      <c r="AB98" s="1408">
        <v>0</v>
      </c>
      <c r="AC98" s="1408">
        <v>0</v>
      </c>
      <c r="AD98" s="1408">
        <v>0</v>
      </c>
      <c r="AE98" s="1408">
        <v>0</v>
      </c>
      <c r="AF98" s="1408">
        <v>0</v>
      </c>
      <c r="AG98" s="1408">
        <v>0</v>
      </c>
      <c r="AH98" s="1409">
        <v>0</v>
      </c>
      <c r="AI98" s="1407">
        <v>0</v>
      </c>
      <c r="AJ98" s="1408">
        <v>0</v>
      </c>
      <c r="AK98" s="1408">
        <v>0</v>
      </c>
      <c r="AL98" s="1408">
        <v>0</v>
      </c>
      <c r="AM98" s="1408">
        <v>0</v>
      </c>
      <c r="AN98" s="1409">
        <v>0</v>
      </c>
      <c r="AO98" s="1407">
        <v>0</v>
      </c>
      <c r="AP98" s="1409">
        <v>0</v>
      </c>
      <c r="AQ98" s="1407">
        <v>0</v>
      </c>
      <c r="AR98" s="1408">
        <v>0</v>
      </c>
      <c r="AS98" s="1408">
        <v>0</v>
      </c>
      <c r="AT98" s="1408">
        <v>0</v>
      </c>
      <c r="AU98" s="1408">
        <v>0</v>
      </c>
      <c r="AV98" s="1409">
        <v>0</v>
      </c>
      <c r="AW98" s="1407">
        <v>0</v>
      </c>
      <c r="AX98" s="1409">
        <v>27.685407101800003</v>
      </c>
      <c r="AY98" s="1409">
        <f t="shared" si="14"/>
        <v>27.685407101800003</v>
      </c>
    </row>
    <row r="99" spans="1:51" ht="15.75" thickBot="1" x14ac:dyDescent="0.3">
      <c r="A99" s="783"/>
      <c r="B99" s="783" t="s">
        <v>751</v>
      </c>
      <c r="C99" s="1407">
        <v>0</v>
      </c>
      <c r="D99" s="1408">
        <v>0</v>
      </c>
      <c r="E99" s="1408">
        <v>0</v>
      </c>
      <c r="F99" s="1408">
        <v>10.037046006400001</v>
      </c>
      <c r="G99" s="1408">
        <v>0</v>
      </c>
      <c r="H99" s="1409">
        <v>15.231533772000002</v>
      </c>
      <c r="I99" s="1407">
        <v>3.0883466180000001</v>
      </c>
      <c r="J99" s="1408">
        <v>5.5530765667999997</v>
      </c>
      <c r="K99" s="1408">
        <v>2.5417149954000005</v>
      </c>
      <c r="L99" s="1408">
        <v>0</v>
      </c>
      <c r="M99" s="1408">
        <v>3.0500580082000002</v>
      </c>
      <c r="N99" s="1408">
        <v>3.3315745036000006</v>
      </c>
      <c r="O99" s="1409">
        <v>4.8589421160000006</v>
      </c>
      <c r="P99" s="1407">
        <v>0</v>
      </c>
      <c r="Q99" s="1408">
        <v>0</v>
      </c>
      <c r="R99" s="1408">
        <v>17.186006493600001</v>
      </c>
      <c r="S99" s="1408">
        <v>0</v>
      </c>
      <c r="T99" s="1408">
        <v>0</v>
      </c>
      <c r="U99" s="1408">
        <v>3.4353205474000004</v>
      </c>
      <c r="V99" s="1408">
        <v>1.0432926042000001</v>
      </c>
      <c r="W99" s="1408">
        <v>0</v>
      </c>
      <c r="X99" s="1408">
        <v>0</v>
      </c>
      <c r="Y99" s="1409">
        <v>0</v>
      </c>
      <c r="Z99" s="1407">
        <v>0.56004402019999999</v>
      </c>
      <c r="AA99" s="1408">
        <v>0</v>
      </c>
      <c r="AB99" s="1408">
        <v>0</v>
      </c>
      <c r="AC99" s="1408">
        <v>0</v>
      </c>
      <c r="AD99" s="1408">
        <v>0</v>
      </c>
      <c r="AE99" s="1408">
        <v>0</v>
      </c>
      <c r="AF99" s="1408">
        <v>0</v>
      </c>
      <c r="AG99" s="1408">
        <v>0</v>
      </c>
      <c r="AH99" s="1409">
        <v>0</v>
      </c>
      <c r="AI99" s="1407">
        <v>0</v>
      </c>
      <c r="AJ99" s="1408">
        <v>0</v>
      </c>
      <c r="AK99" s="1408">
        <v>0</v>
      </c>
      <c r="AL99" s="1408">
        <v>0</v>
      </c>
      <c r="AM99" s="1408">
        <v>0</v>
      </c>
      <c r="AN99" s="1409">
        <v>79.2441944224</v>
      </c>
      <c r="AO99" s="1407">
        <v>0</v>
      </c>
      <c r="AP99" s="1409">
        <v>0</v>
      </c>
      <c r="AQ99" s="1407">
        <v>0</v>
      </c>
      <c r="AR99" s="1408">
        <v>0</v>
      </c>
      <c r="AS99" s="1408">
        <v>6.3408195591999998</v>
      </c>
      <c r="AT99" s="1408">
        <v>7.1660219246000008</v>
      </c>
      <c r="AU99" s="1408">
        <v>1.9522626354000003</v>
      </c>
      <c r="AV99" s="1409">
        <v>7.1338765133999997</v>
      </c>
      <c r="AW99" s="1407">
        <v>0</v>
      </c>
      <c r="AX99" s="1409">
        <v>0</v>
      </c>
      <c r="AY99" s="1409">
        <f t="shared" si="14"/>
        <v>171.75413130679999</v>
      </c>
    </row>
    <row r="100" spans="1:51" s="1448" customFormat="1" ht="15.75" thickBot="1" x14ac:dyDescent="0.3">
      <c r="A100" s="1275" t="s">
        <v>2446</v>
      </c>
      <c r="B100" s="1266"/>
      <c r="C100" s="1267">
        <f>C101</f>
        <v>0</v>
      </c>
      <c r="D100" s="1268">
        <f t="shared" ref="D100:AX100" si="22">D101</f>
        <v>0</v>
      </c>
      <c r="E100" s="1268">
        <f t="shared" si="22"/>
        <v>0</v>
      </c>
      <c r="F100" s="1268">
        <f t="shared" si="22"/>
        <v>0</v>
      </c>
      <c r="G100" s="1268">
        <f t="shared" si="22"/>
        <v>0</v>
      </c>
      <c r="H100" s="1269">
        <f t="shared" si="22"/>
        <v>0</v>
      </c>
      <c r="I100" s="1267">
        <f t="shared" si="22"/>
        <v>0</v>
      </c>
      <c r="J100" s="1268">
        <f t="shared" si="22"/>
        <v>0</v>
      </c>
      <c r="K100" s="1268">
        <f t="shared" si="22"/>
        <v>0</v>
      </c>
      <c r="L100" s="1268">
        <f t="shared" si="22"/>
        <v>0</v>
      </c>
      <c r="M100" s="1268">
        <f t="shared" si="22"/>
        <v>0</v>
      </c>
      <c r="N100" s="1268">
        <f t="shared" si="22"/>
        <v>0</v>
      </c>
      <c r="O100" s="1269">
        <f t="shared" si="22"/>
        <v>0</v>
      </c>
      <c r="P100" s="1267">
        <f t="shared" si="22"/>
        <v>17.236799991599998</v>
      </c>
      <c r="Q100" s="1268">
        <f t="shared" si="22"/>
        <v>9.0720000028000012</v>
      </c>
      <c r="R100" s="1268">
        <f t="shared" si="22"/>
        <v>0</v>
      </c>
      <c r="S100" s="1268">
        <f t="shared" si="22"/>
        <v>4.7428416238000004</v>
      </c>
      <c r="T100" s="1268">
        <f t="shared" si="22"/>
        <v>0</v>
      </c>
      <c r="U100" s="1268">
        <f t="shared" si="22"/>
        <v>0</v>
      </c>
      <c r="V100" s="1268">
        <f t="shared" si="22"/>
        <v>1.3608000210000002</v>
      </c>
      <c r="W100" s="1268">
        <f t="shared" si="22"/>
        <v>0</v>
      </c>
      <c r="X100" s="1268">
        <f t="shared" si="22"/>
        <v>1.3608000210000002</v>
      </c>
      <c r="Y100" s="1269">
        <f t="shared" si="22"/>
        <v>0</v>
      </c>
      <c r="Z100" s="1267">
        <f t="shared" si="22"/>
        <v>0</v>
      </c>
      <c r="AA100" s="1268">
        <f t="shared" si="22"/>
        <v>0</v>
      </c>
      <c r="AB100" s="1268">
        <f t="shared" si="22"/>
        <v>0</v>
      </c>
      <c r="AC100" s="1268">
        <f t="shared" si="22"/>
        <v>0</v>
      </c>
      <c r="AD100" s="1268">
        <f t="shared" si="22"/>
        <v>0</v>
      </c>
      <c r="AE100" s="1268">
        <f t="shared" si="22"/>
        <v>0</v>
      </c>
      <c r="AF100" s="1268">
        <f t="shared" si="22"/>
        <v>0</v>
      </c>
      <c r="AG100" s="1268">
        <f t="shared" si="22"/>
        <v>0</v>
      </c>
      <c r="AH100" s="1269">
        <f t="shared" si="22"/>
        <v>0</v>
      </c>
      <c r="AI100" s="1267">
        <f t="shared" si="22"/>
        <v>0</v>
      </c>
      <c r="AJ100" s="1268">
        <f t="shared" si="22"/>
        <v>0</v>
      </c>
      <c r="AK100" s="1268">
        <f t="shared" si="22"/>
        <v>0</v>
      </c>
      <c r="AL100" s="1268">
        <f t="shared" si="22"/>
        <v>0</v>
      </c>
      <c r="AM100" s="1268">
        <f t="shared" si="22"/>
        <v>0</v>
      </c>
      <c r="AN100" s="1269">
        <f t="shared" si="22"/>
        <v>0</v>
      </c>
      <c r="AO100" s="1267">
        <f t="shared" si="22"/>
        <v>0</v>
      </c>
      <c r="AP100" s="1269">
        <f t="shared" si="22"/>
        <v>0</v>
      </c>
      <c r="AQ100" s="1267">
        <f t="shared" si="22"/>
        <v>0</v>
      </c>
      <c r="AR100" s="1268">
        <f t="shared" si="22"/>
        <v>0</v>
      </c>
      <c r="AS100" s="1268">
        <f t="shared" si="22"/>
        <v>0</v>
      </c>
      <c r="AT100" s="1268">
        <f t="shared" si="22"/>
        <v>0</v>
      </c>
      <c r="AU100" s="1268">
        <f t="shared" si="22"/>
        <v>0</v>
      </c>
      <c r="AV100" s="1269">
        <f t="shared" si="22"/>
        <v>0</v>
      </c>
      <c r="AW100" s="1267">
        <f t="shared" si="22"/>
        <v>0</v>
      </c>
      <c r="AX100" s="1269">
        <f t="shared" si="22"/>
        <v>0</v>
      </c>
      <c r="AY100" s="1269">
        <f t="shared" si="14"/>
        <v>33.7732416602</v>
      </c>
    </row>
    <row r="101" spans="1:51" s="1448" customFormat="1" ht="15.75" thickBot="1" x14ac:dyDescent="0.3">
      <c r="A101" s="783"/>
      <c r="B101" s="1548" t="s">
        <v>753</v>
      </c>
      <c r="C101" s="1549">
        <v>0</v>
      </c>
      <c r="D101" s="1549">
        <v>0</v>
      </c>
      <c r="E101" s="1549">
        <v>0</v>
      </c>
      <c r="F101" s="1549">
        <v>0</v>
      </c>
      <c r="G101" s="1549">
        <v>0</v>
      </c>
      <c r="H101" s="1549">
        <v>0</v>
      </c>
      <c r="I101" s="1549">
        <v>0</v>
      </c>
      <c r="J101" s="1549">
        <v>0</v>
      </c>
      <c r="K101" s="1549">
        <v>0</v>
      </c>
      <c r="L101" s="1549">
        <v>0</v>
      </c>
      <c r="M101" s="1549">
        <v>0</v>
      </c>
      <c r="N101" s="1549">
        <v>0</v>
      </c>
      <c r="O101" s="1549">
        <v>0</v>
      </c>
      <c r="P101" s="1549">
        <v>17.236799991599998</v>
      </c>
      <c r="Q101" s="1549">
        <v>9.0720000028000012</v>
      </c>
      <c r="R101" s="1549">
        <v>0</v>
      </c>
      <c r="S101" s="1549">
        <v>4.7428416238000004</v>
      </c>
      <c r="T101" s="1549">
        <v>0</v>
      </c>
      <c r="U101" s="1549">
        <v>0</v>
      </c>
      <c r="V101" s="1549">
        <v>1.3608000210000002</v>
      </c>
      <c r="W101" s="1549">
        <v>0</v>
      </c>
      <c r="X101" s="1549">
        <v>1.3608000210000002</v>
      </c>
      <c r="Y101" s="1549">
        <v>0</v>
      </c>
      <c r="Z101" s="1549">
        <v>0</v>
      </c>
      <c r="AA101" s="1549">
        <v>0</v>
      </c>
      <c r="AB101" s="1549">
        <v>0</v>
      </c>
      <c r="AC101" s="1549">
        <v>0</v>
      </c>
      <c r="AD101" s="1549">
        <v>0</v>
      </c>
      <c r="AE101" s="1549">
        <v>0</v>
      </c>
      <c r="AF101" s="1549">
        <v>0</v>
      </c>
      <c r="AG101" s="1549">
        <v>0</v>
      </c>
      <c r="AH101" s="1549">
        <v>0</v>
      </c>
      <c r="AI101" s="1549">
        <v>0</v>
      </c>
      <c r="AJ101" s="1549">
        <v>0</v>
      </c>
      <c r="AK101" s="1549">
        <v>0</v>
      </c>
      <c r="AL101" s="1549">
        <v>0</v>
      </c>
      <c r="AM101" s="1549">
        <v>0</v>
      </c>
      <c r="AN101" s="1549">
        <v>0</v>
      </c>
      <c r="AO101" s="1549">
        <v>0</v>
      </c>
      <c r="AP101" s="1549">
        <v>0</v>
      </c>
      <c r="AQ101" s="1549">
        <v>0</v>
      </c>
      <c r="AR101" s="1549">
        <v>0</v>
      </c>
      <c r="AS101" s="1549">
        <v>0</v>
      </c>
      <c r="AT101" s="1549">
        <v>0</v>
      </c>
      <c r="AU101" s="1549">
        <v>0</v>
      </c>
      <c r="AV101" s="1549">
        <v>0</v>
      </c>
      <c r="AW101" s="1549">
        <v>0</v>
      </c>
      <c r="AX101" s="1549">
        <v>0</v>
      </c>
      <c r="AY101" s="1409">
        <f t="shared" si="14"/>
        <v>33.7732416602</v>
      </c>
    </row>
    <row r="102" spans="1:51" ht="15.75" thickBot="1" x14ac:dyDescent="0.3">
      <c r="A102" s="1275" t="s">
        <v>752</v>
      </c>
      <c r="B102" s="1266"/>
      <c r="C102" s="1267">
        <f>C103</f>
        <v>0</v>
      </c>
      <c r="D102" s="1268">
        <f t="shared" ref="D102:AN102" si="23">D103</f>
        <v>0</v>
      </c>
      <c r="E102" s="1268">
        <f t="shared" si="23"/>
        <v>0</v>
      </c>
      <c r="F102" s="1268">
        <f t="shared" si="23"/>
        <v>62.040422998400004</v>
      </c>
      <c r="G102" s="1268">
        <f t="shared" si="23"/>
        <v>0</v>
      </c>
      <c r="H102" s="1269">
        <f t="shared" si="23"/>
        <v>0</v>
      </c>
      <c r="I102" s="1267">
        <f t="shared" si="23"/>
        <v>3.0154286595999999</v>
      </c>
      <c r="J102" s="1268">
        <f t="shared" si="23"/>
        <v>0</v>
      </c>
      <c r="K102" s="1268">
        <f t="shared" si="23"/>
        <v>5.0250714906000002</v>
      </c>
      <c r="L102" s="1268">
        <f t="shared" si="23"/>
        <v>0</v>
      </c>
      <c r="M102" s="1268">
        <f t="shared" si="23"/>
        <v>3.0154286595999999</v>
      </c>
      <c r="N102" s="1268">
        <f t="shared" si="23"/>
        <v>7.0291563496</v>
      </c>
      <c r="O102" s="1269">
        <f t="shared" si="23"/>
        <v>0</v>
      </c>
      <c r="P102" s="1267">
        <f t="shared" si="23"/>
        <v>19.547999984800004</v>
      </c>
      <c r="Q102" s="1268">
        <f t="shared" si="23"/>
        <v>0</v>
      </c>
      <c r="R102" s="1268">
        <f t="shared" si="23"/>
        <v>0</v>
      </c>
      <c r="S102" s="1268">
        <f t="shared" si="23"/>
        <v>0</v>
      </c>
      <c r="T102" s="1268">
        <f t="shared" si="23"/>
        <v>0</v>
      </c>
      <c r="U102" s="1268">
        <f t="shared" si="23"/>
        <v>0</v>
      </c>
      <c r="V102" s="1268">
        <f t="shared" si="23"/>
        <v>0</v>
      </c>
      <c r="W102" s="1268">
        <f t="shared" si="23"/>
        <v>0</v>
      </c>
      <c r="X102" s="1268">
        <f t="shared" si="23"/>
        <v>0</v>
      </c>
      <c r="Y102" s="1269">
        <f t="shared" si="23"/>
        <v>0</v>
      </c>
      <c r="Z102" s="1267">
        <f t="shared" si="23"/>
        <v>0</v>
      </c>
      <c r="AA102" s="1268">
        <f t="shared" si="23"/>
        <v>33.146582100800003</v>
      </c>
      <c r="AB102" s="1268">
        <f t="shared" si="23"/>
        <v>0</v>
      </c>
      <c r="AC102" s="1268">
        <f t="shared" si="23"/>
        <v>0</v>
      </c>
      <c r="AD102" s="1268">
        <f t="shared" si="23"/>
        <v>0</v>
      </c>
      <c r="AE102" s="1268">
        <f t="shared" si="23"/>
        <v>0</v>
      </c>
      <c r="AF102" s="1268">
        <f t="shared" si="23"/>
        <v>0</v>
      </c>
      <c r="AG102" s="1268">
        <f t="shared" si="23"/>
        <v>0</v>
      </c>
      <c r="AH102" s="1269">
        <f t="shared" si="23"/>
        <v>0</v>
      </c>
      <c r="AI102" s="1267">
        <f t="shared" si="23"/>
        <v>0</v>
      </c>
      <c r="AJ102" s="1268">
        <f t="shared" si="23"/>
        <v>0</v>
      </c>
      <c r="AK102" s="1268">
        <f t="shared" si="23"/>
        <v>0</v>
      </c>
      <c r="AL102" s="1268">
        <f t="shared" si="23"/>
        <v>0</v>
      </c>
      <c r="AM102" s="1268">
        <f t="shared" si="23"/>
        <v>0</v>
      </c>
      <c r="AN102" s="1269">
        <f t="shared" si="23"/>
        <v>0</v>
      </c>
      <c r="AO102" s="1267"/>
      <c r="AP102" s="1269">
        <f t="shared" ref="AP102:AX102" si="24">AP103</f>
        <v>0</v>
      </c>
      <c r="AQ102" s="1267">
        <f t="shared" si="24"/>
        <v>0</v>
      </c>
      <c r="AR102" s="1268">
        <f t="shared" si="24"/>
        <v>0</v>
      </c>
      <c r="AS102" s="1268">
        <f t="shared" si="24"/>
        <v>0</v>
      </c>
      <c r="AT102" s="1268">
        <f t="shared" si="24"/>
        <v>0</v>
      </c>
      <c r="AU102" s="1268">
        <f t="shared" si="24"/>
        <v>0</v>
      </c>
      <c r="AV102" s="1269">
        <f t="shared" si="24"/>
        <v>0</v>
      </c>
      <c r="AW102" s="1267">
        <f t="shared" si="24"/>
        <v>0</v>
      </c>
      <c r="AX102" s="1269">
        <f t="shared" si="24"/>
        <v>3.3914800024000002</v>
      </c>
      <c r="AY102" s="1269">
        <f t="shared" si="14"/>
        <v>136.2115702458</v>
      </c>
    </row>
    <row r="103" spans="1:51" ht="15.75" thickBot="1" x14ac:dyDescent="0.3">
      <c r="A103" s="783"/>
      <c r="B103" s="1548" t="s">
        <v>753</v>
      </c>
      <c r="C103" s="1549">
        <v>0</v>
      </c>
      <c r="D103" s="1549">
        <v>0</v>
      </c>
      <c r="E103" s="1549">
        <v>0</v>
      </c>
      <c r="F103" s="1549">
        <v>62.040422998400004</v>
      </c>
      <c r="G103" s="1549">
        <v>0</v>
      </c>
      <c r="H103" s="1549">
        <v>0</v>
      </c>
      <c r="I103" s="1549">
        <v>3.0154286595999999</v>
      </c>
      <c r="J103" s="1549">
        <v>0</v>
      </c>
      <c r="K103" s="1549">
        <v>5.0250714906000002</v>
      </c>
      <c r="L103" s="1549">
        <v>0</v>
      </c>
      <c r="M103" s="1549">
        <v>3.0154286595999999</v>
      </c>
      <c r="N103" s="1549">
        <v>7.0291563496</v>
      </c>
      <c r="O103" s="1549">
        <v>0</v>
      </c>
      <c r="P103" s="1549">
        <v>19.547999984800004</v>
      </c>
      <c r="Q103" s="1549">
        <v>0</v>
      </c>
      <c r="R103" s="1549">
        <v>0</v>
      </c>
      <c r="S103" s="1549">
        <v>0</v>
      </c>
      <c r="T103" s="1549">
        <v>0</v>
      </c>
      <c r="U103" s="1549">
        <v>0</v>
      </c>
      <c r="V103" s="1549">
        <v>0</v>
      </c>
      <c r="W103" s="1549">
        <v>0</v>
      </c>
      <c r="X103" s="1549">
        <v>0</v>
      </c>
      <c r="Y103" s="1549">
        <v>0</v>
      </c>
      <c r="Z103" s="1549">
        <v>0</v>
      </c>
      <c r="AA103" s="1549">
        <v>33.146582100800003</v>
      </c>
      <c r="AB103" s="1549">
        <v>0</v>
      </c>
      <c r="AC103" s="1549">
        <v>0</v>
      </c>
      <c r="AD103" s="1549">
        <v>0</v>
      </c>
      <c r="AE103" s="1549">
        <v>0</v>
      </c>
      <c r="AF103" s="1549">
        <v>0</v>
      </c>
      <c r="AG103" s="1549">
        <v>0</v>
      </c>
      <c r="AH103" s="1549">
        <v>0</v>
      </c>
      <c r="AI103" s="1549">
        <v>0</v>
      </c>
      <c r="AJ103" s="1549">
        <v>0</v>
      </c>
      <c r="AK103" s="1549">
        <v>0</v>
      </c>
      <c r="AL103" s="1549">
        <v>0</v>
      </c>
      <c r="AM103" s="1549">
        <v>0</v>
      </c>
      <c r="AN103" s="1549">
        <v>0</v>
      </c>
      <c r="AO103" s="1549">
        <v>0</v>
      </c>
      <c r="AP103" s="1549">
        <v>0</v>
      </c>
      <c r="AQ103" s="1549">
        <v>0</v>
      </c>
      <c r="AR103" s="1549">
        <v>0</v>
      </c>
      <c r="AS103" s="1549">
        <v>0</v>
      </c>
      <c r="AT103" s="1549">
        <v>0</v>
      </c>
      <c r="AU103" s="1549">
        <v>0</v>
      </c>
      <c r="AV103" s="1549">
        <v>0</v>
      </c>
      <c r="AW103" s="1549">
        <v>0</v>
      </c>
      <c r="AX103" s="1549">
        <v>3.3914800024000002</v>
      </c>
      <c r="AY103" s="1409">
        <f t="shared" si="14"/>
        <v>136.2115702458</v>
      </c>
    </row>
    <row r="104" spans="1:51" ht="15.75" thickBot="1" x14ac:dyDescent="0.3">
      <c r="A104" s="1276" t="s">
        <v>727</v>
      </c>
      <c r="B104" s="1266"/>
      <c r="C104" s="1267">
        <f>SUM(C105:C114)</f>
        <v>17.025112053600001</v>
      </c>
      <c r="D104" s="1268">
        <f t="shared" ref="D104:AX104" si="25">SUM(D105:D114)</f>
        <v>0</v>
      </c>
      <c r="E104" s="1268">
        <f t="shared" si="25"/>
        <v>3.7991942926000002</v>
      </c>
      <c r="F104" s="1268">
        <f t="shared" si="25"/>
        <v>0</v>
      </c>
      <c r="G104" s="1268">
        <f t="shared" si="25"/>
        <v>0</v>
      </c>
      <c r="H104" s="1269">
        <f t="shared" si="25"/>
        <v>38.855252042599993</v>
      </c>
      <c r="I104" s="1267">
        <f t="shared" si="25"/>
        <v>2.0174879956000003</v>
      </c>
      <c r="J104" s="1268">
        <f t="shared" si="25"/>
        <v>0</v>
      </c>
      <c r="K104" s="1268">
        <f t="shared" si="25"/>
        <v>0</v>
      </c>
      <c r="L104" s="1268">
        <f t="shared" si="25"/>
        <v>0</v>
      </c>
      <c r="M104" s="1268">
        <f t="shared" si="25"/>
        <v>5.1459000319999992</v>
      </c>
      <c r="N104" s="1268">
        <f t="shared" si="25"/>
        <v>5.1459000319999992</v>
      </c>
      <c r="O104" s="1269">
        <f t="shared" si="25"/>
        <v>0</v>
      </c>
      <c r="P104" s="1267">
        <f t="shared" si="25"/>
        <v>15.663801374200002</v>
      </c>
      <c r="Q104" s="1268">
        <f t="shared" si="25"/>
        <v>2.5529142197999999</v>
      </c>
      <c r="R104" s="1268">
        <f t="shared" si="25"/>
        <v>0</v>
      </c>
      <c r="S104" s="1268">
        <f t="shared" si="25"/>
        <v>2.8232029532000005</v>
      </c>
      <c r="T104" s="1268">
        <f t="shared" si="25"/>
        <v>0</v>
      </c>
      <c r="U104" s="1268">
        <f t="shared" si="25"/>
        <v>0</v>
      </c>
      <c r="V104" s="1268">
        <f t="shared" si="25"/>
        <v>8.6643799004000002</v>
      </c>
      <c r="W104" s="1268">
        <f t="shared" si="25"/>
        <v>0</v>
      </c>
      <c r="X104" s="1268">
        <f t="shared" si="25"/>
        <v>7.6463198854000005</v>
      </c>
      <c r="Y104" s="1269">
        <f t="shared" si="25"/>
        <v>0</v>
      </c>
      <c r="Z104" s="1267">
        <f t="shared" si="25"/>
        <v>5.9417840608000008</v>
      </c>
      <c r="AA104" s="1268">
        <f t="shared" si="25"/>
        <v>12.361280960000002</v>
      </c>
      <c r="AB104" s="1268">
        <f t="shared" si="25"/>
        <v>0</v>
      </c>
      <c r="AC104" s="1268">
        <f t="shared" si="25"/>
        <v>0</v>
      </c>
      <c r="AD104" s="1268">
        <f t="shared" si="25"/>
        <v>0</v>
      </c>
      <c r="AE104" s="1268">
        <f t="shared" si="25"/>
        <v>0</v>
      </c>
      <c r="AF104" s="1268">
        <f t="shared" si="25"/>
        <v>1.0082799873999999</v>
      </c>
      <c r="AG104" s="1268">
        <f t="shared" si="25"/>
        <v>5.8443684936000011</v>
      </c>
      <c r="AH104" s="1269">
        <f t="shared" si="25"/>
        <v>0</v>
      </c>
      <c r="AI104" s="1267">
        <f t="shared" si="25"/>
        <v>12.4273216998</v>
      </c>
      <c r="AJ104" s="1268">
        <f t="shared" si="25"/>
        <v>0.69452252100000011</v>
      </c>
      <c r="AK104" s="1268">
        <f t="shared" si="25"/>
        <v>17.287597194</v>
      </c>
      <c r="AL104" s="1268">
        <f t="shared" si="25"/>
        <v>0</v>
      </c>
      <c r="AM104" s="1268">
        <f t="shared" si="25"/>
        <v>18.333120052800002</v>
      </c>
      <c r="AN104" s="1269">
        <f t="shared" si="25"/>
        <v>7.0153790000000003</v>
      </c>
      <c r="AO104" s="1267">
        <f t="shared" si="25"/>
        <v>0</v>
      </c>
      <c r="AP104" s="1269">
        <f t="shared" si="25"/>
        <v>0</v>
      </c>
      <c r="AQ104" s="1267">
        <f t="shared" si="25"/>
        <v>0</v>
      </c>
      <c r="AR104" s="1268">
        <f t="shared" si="25"/>
        <v>0</v>
      </c>
      <c r="AS104" s="1268">
        <f t="shared" si="25"/>
        <v>0</v>
      </c>
      <c r="AT104" s="1268">
        <f t="shared" si="25"/>
        <v>14.6167719908</v>
      </c>
      <c r="AU104" s="1268">
        <f t="shared" si="25"/>
        <v>0</v>
      </c>
      <c r="AV104" s="1269">
        <f t="shared" si="25"/>
        <v>1.6610000008000001</v>
      </c>
      <c r="AW104" s="1267">
        <f t="shared" si="25"/>
        <v>7.0153790000000003</v>
      </c>
      <c r="AX104" s="1269">
        <f t="shared" si="25"/>
        <v>73.356946606999998</v>
      </c>
      <c r="AY104" s="1269">
        <f t="shared" si="14"/>
        <v>286.90321634939994</v>
      </c>
    </row>
    <row r="105" spans="1:51" x14ac:dyDescent="0.25">
      <c r="A105" s="783"/>
      <c r="B105" s="1410" t="s">
        <v>734</v>
      </c>
      <c r="C105" s="1685">
        <v>0</v>
      </c>
      <c r="D105" s="1686">
        <v>0</v>
      </c>
      <c r="E105" s="1686">
        <v>0</v>
      </c>
      <c r="F105" s="1686">
        <v>0</v>
      </c>
      <c r="G105" s="1686">
        <v>0</v>
      </c>
      <c r="H105" s="1687">
        <v>5.1457250333999998</v>
      </c>
      <c r="I105" s="1685">
        <v>2.0174879956000003</v>
      </c>
      <c r="J105" s="1686">
        <v>0</v>
      </c>
      <c r="K105" s="1686">
        <v>0</v>
      </c>
      <c r="L105" s="1686">
        <v>0</v>
      </c>
      <c r="M105" s="1686">
        <v>5.1459000319999992</v>
      </c>
      <c r="N105" s="1686">
        <v>5.1459000319999992</v>
      </c>
      <c r="O105" s="1687">
        <v>0</v>
      </c>
      <c r="P105" s="1685">
        <v>0</v>
      </c>
      <c r="Q105" s="1686">
        <v>0</v>
      </c>
      <c r="R105" s="1686">
        <v>0</v>
      </c>
      <c r="S105" s="1686">
        <v>2.0277801222000003</v>
      </c>
      <c r="T105" s="1686">
        <v>0</v>
      </c>
      <c r="U105" s="1686">
        <v>0</v>
      </c>
      <c r="V105" s="1686">
        <v>0</v>
      </c>
      <c r="W105" s="1686">
        <v>0</v>
      </c>
      <c r="X105" s="1686">
        <v>0</v>
      </c>
      <c r="Y105" s="1687">
        <v>0</v>
      </c>
      <c r="Z105" s="1685">
        <v>2.0583600127999997</v>
      </c>
      <c r="AA105" s="1686">
        <v>6.1758959668000006</v>
      </c>
      <c r="AB105" s="1686">
        <v>0</v>
      </c>
      <c r="AC105" s="1686">
        <v>0</v>
      </c>
      <c r="AD105" s="1686">
        <v>0</v>
      </c>
      <c r="AE105" s="1686">
        <v>0</v>
      </c>
      <c r="AF105" s="1686">
        <v>0</v>
      </c>
      <c r="AG105" s="1686">
        <v>4.1172640236000007</v>
      </c>
      <c r="AH105" s="1687">
        <v>0</v>
      </c>
      <c r="AI105" s="1685">
        <v>0</v>
      </c>
      <c r="AJ105" s="1686">
        <v>0</v>
      </c>
      <c r="AK105" s="1686">
        <v>0</v>
      </c>
      <c r="AL105" s="1686">
        <v>0</v>
      </c>
      <c r="AM105" s="1686">
        <v>0</v>
      </c>
      <c r="AN105" s="1687">
        <v>0</v>
      </c>
      <c r="AO105" s="1685">
        <v>0</v>
      </c>
      <c r="AP105" s="1687">
        <v>0</v>
      </c>
      <c r="AQ105" s="1685">
        <v>0</v>
      </c>
      <c r="AR105" s="1686">
        <v>0</v>
      </c>
      <c r="AS105" s="1686">
        <v>0</v>
      </c>
      <c r="AT105" s="1686">
        <v>2.0582899722000003</v>
      </c>
      <c r="AU105" s="1686">
        <v>0</v>
      </c>
      <c r="AV105" s="1687">
        <v>0</v>
      </c>
      <c r="AW105" s="1685">
        <v>0</v>
      </c>
      <c r="AX105" s="1687">
        <v>8.9585495972000011</v>
      </c>
      <c r="AY105" s="1687">
        <f t="shared" si="14"/>
        <v>42.851152787800004</v>
      </c>
    </row>
    <row r="106" spans="1:51" x14ac:dyDescent="0.25">
      <c r="A106" s="783"/>
      <c r="B106" s="1410" t="s">
        <v>629</v>
      </c>
      <c r="C106" s="1685">
        <v>5.8983291164000002</v>
      </c>
      <c r="D106" s="1686">
        <v>0</v>
      </c>
      <c r="E106" s="1686">
        <v>0</v>
      </c>
      <c r="F106" s="1686">
        <v>0</v>
      </c>
      <c r="G106" s="1686">
        <v>0</v>
      </c>
      <c r="H106" s="1687">
        <v>12.4646719988</v>
      </c>
      <c r="I106" s="1685">
        <v>0</v>
      </c>
      <c r="J106" s="1686">
        <v>0</v>
      </c>
      <c r="K106" s="1686">
        <v>0</v>
      </c>
      <c r="L106" s="1686">
        <v>0</v>
      </c>
      <c r="M106" s="1686">
        <v>0</v>
      </c>
      <c r="N106" s="1686">
        <v>0</v>
      </c>
      <c r="O106" s="1687">
        <v>0</v>
      </c>
      <c r="P106" s="1685">
        <v>0</v>
      </c>
      <c r="Q106" s="1686">
        <v>0</v>
      </c>
      <c r="R106" s="1686">
        <v>0</v>
      </c>
      <c r="S106" s="1686">
        <v>0</v>
      </c>
      <c r="T106" s="1686">
        <v>0</v>
      </c>
      <c r="U106" s="1686">
        <v>0</v>
      </c>
      <c r="V106" s="1686">
        <v>0</v>
      </c>
      <c r="W106" s="1686">
        <v>0</v>
      </c>
      <c r="X106" s="1686">
        <v>0</v>
      </c>
      <c r="Y106" s="1687">
        <v>0</v>
      </c>
      <c r="Z106" s="1685">
        <v>0</v>
      </c>
      <c r="AA106" s="1686">
        <v>0</v>
      </c>
      <c r="AB106" s="1686">
        <v>0</v>
      </c>
      <c r="AC106" s="1686">
        <v>0</v>
      </c>
      <c r="AD106" s="1686">
        <v>0</v>
      </c>
      <c r="AE106" s="1686">
        <v>0</v>
      </c>
      <c r="AF106" s="1686">
        <v>0</v>
      </c>
      <c r="AG106" s="1686">
        <v>0</v>
      </c>
      <c r="AH106" s="1687">
        <v>0</v>
      </c>
      <c r="AI106" s="1685">
        <v>0</v>
      </c>
      <c r="AJ106" s="1686">
        <v>0</v>
      </c>
      <c r="AK106" s="1686">
        <v>0</v>
      </c>
      <c r="AL106" s="1686">
        <v>0</v>
      </c>
      <c r="AM106" s="1686">
        <v>0</v>
      </c>
      <c r="AN106" s="1687">
        <v>0</v>
      </c>
      <c r="AO106" s="1685">
        <v>0</v>
      </c>
      <c r="AP106" s="1687">
        <v>0</v>
      </c>
      <c r="AQ106" s="1685">
        <v>0</v>
      </c>
      <c r="AR106" s="1686">
        <v>0</v>
      </c>
      <c r="AS106" s="1686">
        <v>0</v>
      </c>
      <c r="AT106" s="1686">
        <v>0</v>
      </c>
      <c r="AU106" s="1686">
        <v>0</v>
      </c>
      <c r="AV106" s="1687">
        <v>0</v>
      </c>
      <c r="AW106" s="1685">
        <v>0</v>
      </c>
      <c r="AX106" s="1687">
        <v>6.2194719901999997</v>
      </c>
      <c r="AY106" s="1687">
        <f t="shared" si="14"/>
        <v>24.582473105399998</v>
      </c>
    </row>
    <row r="107" spans="1:51" x14ac:dyDescent="0.25">
      <c r="A107" s="783"/>
      <c r="B107" s="1410" t="s">
        <v>659</v>
      </c>
      <c r="C107" s="1685">
        <v>0</v>
      </c>
      <c r="D107" s="1686">
        <v>0</v>
      </c>
      <c r="E107" s="1686">
        <v>0</v>
      </c>
      <c r="F107" s="1686">
        <v>0</v>
      </c>
      <c r="G107" s="1686">
        <v>0</v>
      </c>
      <c r="H107" s="1687">
        <v>0</v>
      </c>
      <c r="I107" s="1685">
        <v>0</v>
      </c>
      <c r="J107" s="1686">
        <v>0</v>
      </c>
      <c r="K107" s="1686">
        <v>0</v>
      </c>
      <c r="L107" s="1686">
        <v>0</v>
      </c>
      <c r="M107" s="1686">
        <v>0</v>
      </c>
      <c r="N107" s="1686">
        <v>0</v>
      </c>
      <c r="O107" s="1687">
        <v>0</v>
      </c>
      <c r="P107" s="1685">
        <v>0</v>
      </c>
      <c r="Q107" s="1686">
        <v>0</v>
      </c>
      <c r="R107" s="1686">
        <v>0</v>
      </c>
      <c r="S107" s="1686">
        <v>0</v>
      </c>
      <c r="T107" s="1686">
        <v>0</v>
      </c>
      <c r="U107" s="1686">
        <v>0</v>
      </c>
      <c r="V107" s="1686">
        <v>0</v>
      </c>
      <c r="W107" s="1686">
        <v>0</v>
      </c>
      <c r="X107" s="1686">
        <v>0</v>
      </c>
      <c r="Y107" s="1687">
        <v>0</v>
      </c>
      <c r="Z107" s="1685">
        <v>0</v>
      </c>
      <c r="AA107" s="1686">
        <v>0</v>
      </c>
      <c r="AB107" s="1686">
        <v>0</v>
      </c>
      <c r="AC107" s="1686">
        <v>0</v>
      </c>
      <c r="AD107" s="1686">
        <v>0</v>
      </c>
      <c r="AE107" s="1686">
        <v>0</v>
      </c>
      <c r="AF107" s="1686">
        <v>0</v>
      </c>
      <c r="AG107" s="1686">
        <v>0</v>
      </c>
      <c r="AH107" s="1687">
        <v>0</v>
      </c>
      <c r="AI107" s="1685">
        <v>5.3062917026000003</v>
      </c>
      <c r="AJ107" s="1686">
        <v>0</v>
      </c>
      <c r="AK107" s="1686">
        <v>7.1432900112000004</v>
      </c>
      <c r="AL107" s="1686">
        <v>0</v>
      </c>
      <c r="AM107" s="1686">
        <v>7.1432900112000004</v>
      </c>
      <c r="AN107" s="1687">
        <v>0</v>
      </c>
      <c r="AO107" s="1685">
        <v>0</v>
      </c>
      <c r="AP107" s="1687">
        <v>0</v>
      </c>
      <c r="AQ107" s="1685">
        <v>0</v>
      </c>
      <c r="AR107" s="1686">
        <v>0</v>
      </c>
      <c r="AS107" s="1686">
        <v>0</v>
      </c>
      <c r="AT107" s="1686">
        <v>0</v>
      </c>
      <c r="AU107" s="1686">
        <v>0</v>
      </c>
      <c r="AV107" s="1687">
        <v>0</v>
      </c>
      <c r="AW107" s="1685">
        <v>0</v>
      </c>
      <c r="AX107" s="1687">
        <v>2.0409400032000002</v>
      </c>
      <c r="AY107" s="1687">
        <f t="shared" si="14"/>
        <v>21.633811728200001</v>
      </c>
    </row>
    <row r="108" spans="1:51" s="1448" customFormat="1" x14ac:dyDescent="0.25">
      <c r="A108" s="783"/>
      <c r="B108" s="1410" t="s">
        <v>633</v>
      </c>
      <c r="C108" s="1685">
        <v>0</v>
      </c>
      <c r="D108" s="1686">
        <v>0</v>
      </c>
      <c r="E108" s="1686">
        <v>0</v>
      </c>
      <c r="F108" s="1686">
        <v>0</v>
      </c>
      <c r="G108" s="1686">
        <v>0</v>
      </c>
      <c r="H108" s="1687">
        <v>0</v>
      </c>
      <c r="I108" s="1685">
        <v>0</v>
      </c>
      <c r="J108" s="1686">
        <v>0</v>
      </c>
      <c r="K108" s="1686">
        <v>0</v>
      </c>
      <c r="L108" s="1686">
        <v>0</v>
      </c>
      <c r="M108" s="1686">
        <v>0</v>
      </c>
      <c r="N108" s="1686">
        <v>0</v>
      </c>
      <c r="O108" s="1687">
        <v>0</v>
      </c>
      <c r="P108" s="1685">
        <v>9.1279259470000014</v>
      </c>
      <c r="Q108" s="1686">
        <v>0</v>
      </c>
      <c r="R108" s="1686">
        <v>0</v>
      </c>
      <c r="S108" s="1686">
        <v>0</v>
      </c>
      <c r="T108" s="1686">
        <v>0</v>
      </c>
      <c r="U108" s="1686">
        <v>0</v>
      </c>
      <c r="V108" s="1686">
        <v>5.0903000064000006</v>
      </c>
      <c r="W108" s="1686">
        <v>0</v>
      </c>
      <c r="X108" s="1686">
        <v>4.0722399914</v>
      </c>
      <c r="Y108" s="1687">
        <v>0</v>
      </c>
      <c r="Z108" s="1685">
        <v>0</v>
      </c>
      <c r="AA108" s="1686">
        <v>0</v>
      </c>
      <c r="AB108" s="1686">
        <v>0</v>
      </c>
      <c r="AC108" s="1686">
        <v>0</v>
      </c>
      <c r="AD108" s="1686">
        <v>0</v>
      </c>
      <c r="AE108" s="1686">
        <v>0</v>
      </c>
      <c r="AF108" s="1686">
        <v>0</v>
      </c>
      <c r="AG108" s="1686">
        <v>0</v>
      </c>
      <c r="AH108" s="1687">
        <v>0</v>
      </c>
      <c r="AI108" s="1685">
        <v>0</v>
      </c>
      <c r="AJ108" s="1686">
        <v>0</v>
      </c>
      <c r="AK108" s="1686">
        <v>0</v>
      </c>
      <c r="AL108" s="1686">
        <v>0</v>
      </c>
      <c r="AM108" s="1686">
        <v>0</v>
      </c>
      <c r="AN108" s="1687">
        <v>0</v>
      </c>
      <c r="AO108" s="1685">
        <v>0</v>
      </c>
      <c r="AP108" s="1687">
        <v>0</v>
      </c>
      <c r="AQ108" s="1685">
        <v>0</v>
      </c>
      <c r="AR108" s="1686">
        <v>0</v>
      </c>
      <c r="AS108" s="1686">
        <v>0</v>
      </c>
      <c r="AT108" s="1686">
        <v>0</v>
      </c>
      <c r="AU108" s="1686">
        <v>0</v>
      </c>
      <c r="AV108" s="1687">
        <v>0</v>
      </c>
      <c r="AW108" s="1685">
        <v>0</v>
      </c>
      <c r="AX108" s="1687">
        <v>6.1075200144000004</v>
      </c>
      <c r="AY108" s="1687">
        <f t="shared" si="14"/>
        <v>24.3979859592</v>
      </c>
    </row>
    <row r="109" spans="1:51" s="1448" customFormat="1" x14ac:dyDescent="0.25">
      <c r="A109" s="783"/>
      <c r="B109" s="1410" t="s">
        <v>728</v>
      </c>
      <c r="C109" s="1685">
        <v>8.5072714943999994</v>
      </c>
      <c r="D109" s="1686">
        <v>0</v>
      </c>
      <c r="E109" s="1686">
        <v>3.7991942926000002</v>
      </c>
      <c r="F109" s="1686">
        <v>0</v>
      </c>
      <c r="G109" s="1686">
        <v>0</v>
      </c>
      <c r="H109" s="1687">
        <v>15.6993149768</v>
      </c>
      <c r="I109" s="1685">
        <v>0</v>
      </c>
      <c r="J109" s="1686">
        <v>0</v>
      </c>
      <c r="K109" s="1686">
        <v>0</v>
      </c>
      <c r="L109" s="1686">
        <v>0</v>
      </c>
      <c r="M109" s="1686">
        <v>0</v>
      </c>
      <c r="N109" s="1686">
        <v>0</v>
      </c>
      <c r="O109" s="1687">
        <v>0</v>
      </c>
      <c r="P109" s="1685">
        <v>0</v>
      </c>
      <c r="Q109" s="1686">
        <v>0</v>
      </c>
      <c r="R109" s="1686">
        <v>0</v>
      </c>
      <c r="S109" s="1686">
        <v>0.79542283100000011</v>
      </c>
      <c r="T109" s="1686">
        <v>0</v>
      </c>
      <c r="U109" s="1686">
        <v>0</v>
      </c>
      <c r="V109" s="1686">
        <v>0</v>
      </c>
      <c r="W109" s="1686">
        <v>0</v>
      </c>
      <c r="X109" s="1686">
        <v>0</v>
      </c>
      <c r="Y109" s="1687">
        <v>0</v>
      </c>
      <c r="Z109" s="1685">
        <v>0</v>
      </c>
      <c r="AA109" s="1686">
        <v>0</v>
      </c>
      <c r="AB109" s="1686">
        <v>0</v>
      </c>
      <c r="AC109" s="1686">
        <v>0</v>
      </c>
      <c r="AD109" s="1686">
        <v>0</v>
      </c>
      <c r="AE109" s="1686">
        <v>0</v>
      </c>
      <c r="AF109" s="1686">
        <v>0</v>
      </c>
      <c r="AG109" s="1686">
        <v>0</v>
      </c>
      <c r="AH109" s="1687">
        <v>0</v>
      </c>
      <c r="AI109" s="1685">
        <v>0</v>
      </c>
      <c r="AJ109" s="1686">
        <v>0</v>
      </c>
      <c r="AK109" s="1686">
        <v>0</v>
      </c>
      <c r="AL109" s="1686">
        <v>0</v>
      </c>
      <c r="AM109" s="1686">
        <v>0</v>
      </c>
      <c r="AN109" s="1687">
        <v>0</v>
      </c>
      <c r="AO109" s="1685">
        <v>0</v>
      </c>
      <c r="AP109" s="1687">
        <v>0</v>
      </c>
      <c r="AQ109" s="1685">
        <v>0</v>
      </c>
      <c r="AR109" s="1686">
        <v>0</v>
      </c>
      <c r="AS109" s="1686">
        <v>0</v>
      </c>
      <c r="AT109" s="1686">
        <v>2.0932420152000004</v>
      </c>
      <c r="AU109" s="1686">
        <v>0</v>
      </c>
      <c r="AV109" s="1687">
        <v>0</v>
      </c>
      <c r="AW109" s="1685">
        <v>0</v>
      </c>
      <c r="AX109" s="1687">
        <v>0</v>
      </c>
      <c r="AY109" s="1687">
        <f t="shared" si="14"/>
        <v>30.894445610000002</v>
      </c>
    </row>
    <row r="110" spans="1:51" s="1448" customFormat="1" x14ac:dyDescent="0.25">
      <c r="A110" s="783"/>
      <c r="B110" s="1410" t="s">
        <v>634</v>
      </c>
      <c r="C110" s="1685">
        <v>0</v>
      </c>
      <c r="D110" s="1686">
        <v>0</v>
      </c>
      <c r="E110" s="1686">
        <v>0</v>
      </c>
      <c r="F110" s="1686">
        <v>0</v>
      </c>
      <c r="G110" s="1686">
        <v>0</v>
      </c>
      <c r="H110" s="1687">
        <v>0</v>
      </c>
      <c r="I110" s="1685">
        <v>0</v>
      </c>
      <c r="J110" s="1686">
        <v>0</v>
      </c>
      <c r="K110" s="1686">
        <v>0</v>
      </c>
      <c r="L110" s="1686">
        <v>0</v>
      </c>
      <c r="M110" s="1686">
        <v>0</v>
      </c>
      <c r="N110" s="1686">
        <v>0</v>
      </c>
      <c r="O110" s="1687">
        <v>0</v>
      </c>
      <c r="P110" s="1685">
        <v>0</v>
      </c>
      <c r="Q110" s="1686">
        <v>0</v>
      </c>
      <c r="R110" s="1686">
        <v>0</v>
      </c>
      <c r="S110" s="1686">
        <v>0</v>
      </c>
      <c r="T110" s="1686">
        <v>0</v>
      </c>
      <c r="U110" s="1686">
        <v>0</v>
      </c>
      <c r="V110" s="1686">
        <v>0</v>
      </c>
      <c r="W110" s="1686">
        <v>0</v>
      </c>
      <c r="X110" s="1686">
        <v>0</v>
      </c>
      <c r="Y110" s="1687">
        <v>0</v>
      </c>
      <c r="Z110" s="1685">
        <v>0</v>
      </c>
      <c r="AA110" s="1686">
        <v>0</v>
      </c>
      <c r="AB110" s="1686">
        <v>0</v>
      </c>
      <c r="AC110" s="1686">
        <v>0</v>
      </c>
      <c r="AD110" s="1686">
        <v>0</v>
      </c>
      <c r="AE110" s="1686">
        <v>0</v>
      </c>
      <c r="AF110" s="1686">
        <v>0</v>
      </c>
      <c r="AG110" s="1686">
        <v>0</v>
      </c>
      <c r="AH110" s="1687">
        <v>0</v>
      </c>
      <c r="AI110" s="1685">
        <v>0</v>
      </c>
      <c r="AJ110" s="1686">
        <v>0</v>
      </c>
      <c r="AK110" s="1686">
        <v>0</v>
      </c>
      <c r="AL110" s="1686">
        <v>0</v>
      </c>
      <c r="AM110" s="1686">
        <v>0</v>
      </c>
      <c r="AN110" s="1687">
        <v>0</v>
      </c>
      <c r="AO110" s="1685">
        <v>0</v>
      </c>
      <c r="AP110" s="1687">
        <v>0</v>
      </c>
      <c r="AQ110" s="1685">
        <v>0</v>
      </c>
      <c r="AR110" s="1686">
        <v>0</v>
      </c>
      <c r="AS110" s="1686">
        <v>0</v>
      </c>
      <c r="AT110" s="1686">
        <v>0</v>
      </c>
      <c r="AU110" s="1686">
        <v>0</v>
      </c>
      <c r="AV110" s="1687">
        <v>0</v>
      </c>
      <c r="AW110" s="1685">
        <v>0</v>
      </c>
      <c r="AX110" s="1687">
        <v>10.2351999876</v>
      </c>
      <c r="AY110" s="1687">
        <f t="shared" si="14"/>
        <v>10.2351999876</v>
      </c>
    </row>
    <row r="111" spans="1:51" x14ac:dyDescent="0.25">
      <c r="A111" s="783"/>
      <c r="B111" s="1410" t="s">
        <v>639</v>
      </c>
      <c r="C111" s="1685">
        <v>0</v>
      </c>
      <c r="D111" s="1686">
        <v>0</v>
      </c>
      <c r="E111" s="1686">
        <v>0</v>
      </c>
      <c r="F111" s="1686">
        <v>0</v>
      </c>
      <c r="G111" s="1686">
        <v>0</v>
      </c>
      <c r="H111" s="1687">
        <v>0</v>
      </c>
      <c r="I111" s="1685">
        <v>0</v>
      </c>
      <c r="J111" s="1686">
        <v>0</v>
      </c>
      <c r="K111" s="1686">
        <v>0</v>
      </c>
      <c r="L111" s="1686">
        <v>0</v>
      </c>
      <c r="M111" s="1686">
        <v>0</v>
      </c>
      <c r="N111" s="1686">
        <v>0</v>
      </c>
      <c r="O111" s="1687">
        <v>0</v>
      </c>
      <c r="P111" s="1685">
        <v>6.5358754272000006</v>
      </c>
      <c r="Q111" s="1686">
        <v>2.5529142197999999</v>
      </c>
      <c r="R111" s="1686">
        <v>0</v>
      </c>
      <c r="S111" s="1686">
        <v>0</v>
      </c>
      <c r="T111" s="1686">
        <v>0</v>
      </c>
      <c r="U111" s="1686">
        <v>0</v>
      </c>
      <c r="V111" s="1686">
        <v>3.5740798940000005</v>
      </c>
      <c r="W111" s="1686">
        <v>0</v>
      </c>
      <c r="X111" s="1686">
        <v>3.5740798940000005</v>
      </c>
      <c r="Y111" s="1687">
        <v>0</v>
      </c>
      <c r="Z111" s="1685">
        <v>2.0685200158000003</v>
      </c>
      <c r="AA111" s="1686">
        <v>4.6729649778000004</v>
      </c>
      <c r="AB111" s="1686">
        <v>0</v>
      </c>
      <c r="AC111" s="1686">
        <v>0</v>
      </c>
      <c r="AD111" s="1686">
        <v>0</v>
      </c>
      <c r="AE111" s="1686">
        <v>0</v>
      </c>
      <c r="AF111" s="1686">
        <v>0</v>
      </c>
      <c r="AG111" s="1686">
        <v>1.72710447</v>
      </c>
      <c r="AH111" s="1687">
        <v>0</v>
      </c>
      <c r="AI111" s="1685">
        <v>7.1210299972</v>
      </c>
      <c r="AJ111" s="1686">
        <v>0</v>
      </c>
      <c r="AK111" s="1686">
        <v>10.1443071828</v>
      </c>
      <c r="AL111" s="1686">
        <v>0</v>
      </c>
      <c r="AM111" s="1686">
        <v>11.1898300416</v>
      </c>
      <c r="AN111" s="1687">
        <v>0</v>
      </c>
      <c r="AO111" s="1685">
        <v>0</v>
      </c>
      <c r="AP111" s="1687">
        <v>0</v>
      </c>
      <c r="AQ111" s="1685">
        <v>0</v>
      </c>
      <c r="AR111" s="1686">
        <v>0</v>
      </c>
      <c r="AS111" s="1686">
        <v>0</v>
      </c>
      <c r="AT111" s="1686">
        <v>6.2666799720000004</v>
      </c>
      <c r="AU111" s="1686">
        <v>0</v>
      </c>
      <c r="AV111" s="1687">
        <v>1.6610000008000001</v>
      </c>
      <c r="AW111" s="1685">
        <v>0</v>
      </c>
      <c r="AX111" s="1687">
        <v>18.181144984800003</v>
      </c>
      <c r="AY111" s="1687">
        <f t="shared" si="14"/>
        <v>79.269531077800011</v>
      </c>
    </row>
    <row r="112" spans="1:51" x14ac:dyDescent="0.25">
      <c r="A112" s="783"/>
      <c r="B112" s="1410" t="s">
        <v>664</v>
      </c>
      <c r="C112" s="1685">
        <v>2.6195114427999999</v>
      </c>
      <c r="D112" s="1686">
        <v>0</v>
      </c>
      <c r="E112" s="1686">
        <v>0</v>
      </c>
      <c r="F112" s="1686">
        <v>0</v>
      </c>
      <c r="G112" s="1686">
        <v>0</v>
      </c>
      <c r="H112" s="1687">
        <v>5.5455400336000009</v>
      </c>
      <c r="I112" s="1685">
        <v>0</v>
      </c>
      <c r="J112" s="1686">
        <v>0</v>
      </c>
      <c r="K112" s="1686">
        <v>0</v>
      </c>
      <c r="L112" s="1686">
        <v>0</v>
      </c>
      <c r="M112" s="1686">
        <v>0</v>
      </c>
      <c r="N112" s="1686">
        <v>0</v>
      </c>
      <c r="O112" s="1687">
        <v>0</v>
      </c>
      <c r="P112" s="1685">
        <v>0</v>
      </c>
      <c r="Q112" s="1686">
        <v>0</v>
      </c>
      <c r="R112" s="1686">
        <v>0</v>
      </c>
      <c r="S112" s="1686">
        <v>0</v>
      </c>
      <c r="T112" s="1686">
        <v>0</v>
      </c>
      <c r="U112" s="1686">
        <v>0</v>
      </c>
      <c r="V112" s="1686">
        <v>0</v>
      </c>
      <c r="W112" s="1686">
        <v>0</v>
      </c>
      <c r="X112" s="1686">
        <v>0</v>
      </c>
      <c r="Y112" s="1687">
        <v>0</v>
      </c>
      <c r="Z112" s="1685">
        <v>1.8149040322000003</v>
      </c>
      <c r="AA112" s="1686">
        <v>1.5124200154</v>
      </c>
      <c r="AB112" s="1686">
        <v>0</v>
      </c>
      <c r="AC112" s="1686">
        <v>0</v>
      </c>
      <c r="AD112" s="1686">
        <v>0</v>
      </c>
      <c r="AE112" s="1686">
        <v>0</v>
      </c>
      <c r="AF112" s="1686">
        <v>1.0082799873999999</v>
      </c>
      <c r="AG112" s="1686">
        <v>0</v>
      </c>
      <c r="AH112" s="1687">
        <v>0</v>
      </c>
      <c r="AI112" s="1685">
        <v>0</v>
      </c>
      <c r="AJ112" s="1686">
        <v>0</v>
      </c>
      <c r="AK112" s="1686">
        <v>0</v>
      </c>
      <c r="AL112" s="1686">
        <v>0</v>
      </c>
      <c r="AM112" s="1686">
        <v>0</v>
      </c>
      <c r="AN112" s="1687">
        <v>0</v>
      </c>
      <c r="AO112" s="1685">
        <v>0</v>
      </c>
      <c r="AP112" s="1687">
        <v>0</v>
      </c>
      <c r="AQ112" s="1685">
        <v>0</v>
      </c>
      <c r="AR112" s="1686">
        <v>0</v>
      </c>
      <c r="AS112" s="1686">
        <v>0</v>
      </c>
      <c r="AT112" s="1686">
        <v>0</v>
      </c>
      <c r="AU112" s="1686">
        <v>0</v>
      </c>
      <c r="AV112" s="1687">
        <v>0</v>
      </c>
      <c r="AW112" s="1685">
        <v>0</v>
      </c>
      <c r="AX112" s="1687">
        <v>0</v>
      </c>
      <c r="AY112" s="1687">
        <f t="shared" si="14"/>
        <v>12.5006555114</v>
      </c>
    </row>
    <row r="113" spans="1:51" x14ac:dyDescent="0.25">
      <c r="A113" s="783"/>
      <c r="B113" s="1410" t="s">
        <v>642</v>
      </c>
      <c r="C113" s="1685">
        <v>0</v>
      </c>
      <c r="D113" s="1686">
        <v>0</v>
      </c>
      <c r="E113" s="1686">
        <v>0</v>
      </c>
      <c r="F113" s="1686">
        <v>0</v>
      </c>
      <c r="G113" s="1686">
        <v>0</v>
      </c>
      <c r="H113" s="1687">
        <v>0</v>
      </c>
      <c r="I113" s="1685">
        <v>0</v>
      </c>
      <c r="J113" s="1686">
        <v>0</v>
      </c>
      <c r="K113" s="1686">
        <v>0</v>
      </c>
      <c r="L113" s="1686">
        <v>0</v>
      </c>
      <c r="M113" s="1686">
        <v>0</v>
      </c>
      <c r="N113" s="1686">
        <v>0</v>
      </c>
      <c r="O113" s="1687">
        <v>0</v>
      </c>
      <c r="P113" s="1685">
        <v>0</v>
      </c>
      <c r="Q113" s="1686">
        <v>0</v>
      </c>
      <c r="R113" s="1686">
        <v>0</v>
      </c>
      <c r="S113" s="1686">
        <v>0</v>
      </c>
      <c r="T113" s="1686">
        <v>0</v>
      </c>
      <c r="U113" s="1686">
        <v>0</v>
      </c>
      <c r="V113" s="1686">
        <v>0</v>
      </c>
      <c r="W113" s="1686">
        <v>0</v>
      </c>
      <c r="X113" s="1686">
        <v>0</v>
      </c>
      <c r="Y113" s="1687">
        <v>0</v>
      </c>
      <c r="Z113" s="1685">
        <v>0</v>
      </c>
      <c r="AA113" s="1686">
        <v>0</v>
      </c>
      <c r="AB113" s="1686">
        <v>0</v>
      </c>
      <c r="AC113" s="1686">
        <v>0</v>
      </c>
      <c r="AD113" s="1686">
        <v>0</v>
      </c>
      <c r="AE113" s="1686">
        <v>0</v>
      </c>
      <c r="AF113" s="1686">
        <v>0</v>
      </c>
      <c r="AG113" s="1686">
        <v>0</v>
      </c>
      <c r="AH113" s="1687">
        <v>0</v>
      </c>
      <c r="AI113" s="1685">
        <v>0</v>
      </c>
      <c r="AJ113" s="1686">
        <v>0</v>
      </c>
      <c r="AK113" s="1686">
        <v>0</v>
      </c>
      <c r="AL113" s="1686">
        <v>0</v>
      </c>
      <c r="AM113" s="1686">
        <v>0</v>
      </c>
      <c r="AN113" s="1687">
        <v>0</v>
      </c>
      <c r="AO113" s="1685">
        <v>0</v>
      </c>
      <c r="AP113" s="1687">
        <v>0</v>
      </c>
      <c r="AQ113" s="1685">
        <v>0</v>
      </c>
      <c r="AR113" s="1686">
        <v>0</v>
      </c>
      <c r="AS113" s="1686">
        <v>0</v>
      </c>
      <c r="AT113" s="1686">
        <v>4.1985600313999996</v>
      </c>
      <c r="AU113" s="1686">
        <v>0</v>
      </c>
      <c r="AV113" s="1687">
        <v>0</v>
      </c>
      <c r="AW113" s="1685">
        <v>0</v>
      </c>
      <c r="AX113" s="1687">
        <v>21.614120029600002</v>
      </c>
      <c r="AY113" s="1687">
        <f t="shared" si="14"/>
        <v>25.812680061000002</v>
      </c>
    </row>
    <row r="114" spans="1:51" ht="15.75" thickBot="1" x14ac:dyDescent="0.3">
      <c r="A114" s="783"/>
      <c r="B114" s="1410" t="s">
        <v>665</v>
      </c>
      <c r="C114" s="1685">
        <v>0</v>
      </c>
      <c r="D114" s="1686">
        <v>0</v>
      </c>
      <c r="E114" s="1686">
        <v>0</v>
      </c>
      <c r="F114" s="1686">
        <v>0</v>
      </c>
      <c r="G114" s="1686">
        <v>0</v>
      </c>
      <c r="H114" s="1687">
        <v>0</v>
      </c>
      <c r="I114" s="1685">
        <v>0</v>
      </c>
      <c r="J114" s="1686">
        <v>0</v>
      </c>
      <c r="K114" s="1686">
        <v>0</v>
      </c>
      <c r="L114" s="1686">
        <v>0</v>
      </c>
      <c r="M114" s="1686">
        <v>0</v>
      </c>
      <c r="N114" s="1686">
        <v>0</v>
      </c>
      <c r="O114" s="1687">
        <v>0</v>
      </c>
      <c r="P114" s="1685">
        <v>0</v>
      </c>
      <c r="Q114" s="1686">
        <v>0</v>
      </c>
      <c r="R114" s="1686">
        <v>0</v>
      </c>
      <c r="S114" s="1686">
        <v>0</v>
      </c>
      <c r="T114" s="1686">
        <v>0</v>
      </c>
      <c r="U114" s="1686">
        <v>0</v>
      </c>
      <c r="V114" s="1686">
        <v>0</v>
      </c>
      <c r="W114" s="1686">
        <v>0</v>
      </c>
      <c r="X114" s="1686">
        <v>0</v>
      </c>
      <c r="Y114" s="1687">
        <v>0</v>
      </c>
      <c r="Z114" s="1685">
        <v>0</v>
      </c>
      <c r="AA114" s="1686">
        <v>0</v>
      </c>
      <c r="AB114" s="1686">
        <v>0</v>
      </c>
      <c r="AC114" s="1686">
        <v>0</v>
      </c>
      <c r="AD114" s="1686">
        <v>0</v>
      </c>
      <c r="AE114" s="1686">
        <v>0</v>
      </c>
      <c r="AF114" s="1686">
        <v>0</v>
      </c>
      <c r="AG114" s="1686">
        <v>0</v>
      </c>
      <c r="AH114" s="1687">
        <v>0</v>
      </c>
      <c r="AI114" s="1685">
        <v>0</v>
      </c>
      <c r="AJ114" s="1686">
        <v>0.69452252100000011</v>
      </c>
      <c r="AK114" s="1686">
        <v>0</v>
      </c>
      <c r="AL114" s="1686">
        <v>0</v>
      </c>
      <c r="AM114" s="1686">
        <v>0</v>
      </c>
      <c r="AN114" s="1687">
        <v>7.0153790000000003</v>
      </c>
      <c r="AO114" s="1685">
        <v>0</v>
      </c>
      <c r="AP114" s="1687">
        <v>0</v>
      </c>
      <c r="AQ114" s="1685">
        <v>0</v>
      </c>
      <c r="AR114" s="1686">
        <v>0</v>
      </c>
      <c r="AS114" s="1686">
        <v>0</v>
      </c>
      <c r="AT114" s="1686">
        <v>0</v>
      </c>
      <c r="AU114" s="1686">
        <v>0</v>
      </c>
      <c r="AV114" s="1687">
        <v>0</v>
      </c>
      <c r="AW114" s="1685">
        <v>7.0153790000000003</v>
      </c>
      <c r="AX114" s="1687">
        <v>0</v>
      </c>
      <c r="AY114" s="1687">
        <f t="shared" si="14"/>
        <v>14.725280521000002</v>
      </c>
    </row>
    <row r="115" spans="1:51" ht="15.75" thickBot="1" x14ac:dyDescent="0.3">
      <c r="A115" s="1277" t="s">
        <v>729</v>
      </c>
      <c r="B115" s="1266"/>
      <c r="C115" s="1267">
        <f t="shared" ref="C115:AN115" si="26">SUM(C116:C125)</f>
        <v>11.860740305399998</v>
      </c>
      <c r="D115" s="1268">
        <f t="shared" si="26"/>
        <v>0</v>
      </c>
      <c r="E115" s="1268">
        <f t="shared" si="26"/>
        <v>0</v>
      </c>
      <c r="F115" s="1268">
        <f t="shared" si="26"/>
        <v>0</v>
      </c>
      <c r="G115" s="1268">
        <f t="shared" si="26"/>
        <v>1.5507239916</v>
      </c>
      <c r="H115" s="1269">
        <f t="shared" si="26"/>
        <v>34.2935074902</v>
      </c>
      <c r="I115" s="1267">
        <f t="shared" si="26"/>
        <v>0.69438710460000008</v>
      </c>
      <c r="J115" s="1268">
        <f t="shared" si="26"/>
        <v>0</v>
      </c>
      <c r="K115" s="1268">
        <f t="shared" si="26"/>
        <v>0.23164402100000001</v>
      </c>
      <c r="L115" s="1268">
        <f t="shared" si="26"/>
        <v>0</v>
      </c>
      <c r="M115" s="1268">
        <f t="shared" si="26"/>
        <v>1.8546284400000002</v>
      </c>
      <c r="N115" s="1268">
        <f t="shared" si="26"/>
        <v>0</v>
      </c>
      <c r="O115" s="1269">
        <f t="shared" si="26"/>
        <v>0</v>
      </c>
      <c r="P115" s="1267">
        <f t="shared" si="26"/>
        <v>0</v>
      </c>
      <c r="Q115" s="1268">
        <f t="shared" si="26"/>
        <v>0</v>
      </c>
      <c r="R115" s="1268">
        <f t="shared" si="26"/>
        <v>0</v>
      </c>
      <c r="S115" s="1268">
        <f t="shared" si="26"/>
        <v>0</v>
      </c>
      <c r="T115" s="1268">
        <f t="shared" si="26"/>
        <v>0</v>
      </c>
      <c r="U115" s="1268">
        <f t="shared" si="26"/>
        <v>0</v>
      </c>
      <c r="V115" s="1268">
        <f t="shared" si="26"/>
        <v>0</v>
      </c>
      <c r="W115" s="1268">
        <f t="shared" si="26"/>
        <v>0</v>
      </c>
      <c r="X115" s="1268">
        <f t="shared" si="26"/>
        <v>0</v>
      </c>
      <c r="Y115" s="1269">
        <f t="shared" si="26"/>
        <v>0</v>
      </c>
      <c r="Z115" s="1267">
        <f t="shared" si="26"/>
        <v>0.15165203059999999</v>
      </c>
      <c r="AA115" s="1268">
        <f t="shared" si="26"/>
        <v>0.4549560232</v>
      </c>
      <c r="AB115" s="1268">
        <f t="shared" si="26"/>
        <v>0</v>
      </c>
      <c r="AC115" s="1268">
        <f t="shared" si="26"/>
        <v>0</v>
      </c>
      <c r="AD115" s="1268">
        <f t="shared" si="26"/>
        <v>0</v>
      </c>
      <c r="AE115" s="1268">
        <f t="shared" si="26"/>
        <v>0</v>
      </c>
      <c r="AF115" s="1268">
        <f t="shared" si="26"/>
        <v>7.5825981000000001E-2</v>
      </c>
      <c r="AG115" s="1268">
        <f t="shared" si="26"/>
        <v>0</v>
      </c>
      <c r="AH115" s="1269">
        <f t="shared" si="26"/>
        <v>0</v>
      </c>
      <c r="AI115" s="1267">
        <f t="shared" si="26"/>
        <v>5.3836456800000002E-2</v>
      </c>
      <c r="AJ115" s="1268">
        <f t="shared" si="26"/>
        <v>0</v>
      </c>
      <c r="AK115" s="1268">
        <f t="shared" si="26"/>
        <v>10.911721182600001</v>
      </c>
      <c r="AL115" s="1268">
        <f t="shared" si="26"/>
        <v>0</v>
      </c>
      <c r="AM115" s="1268">
        <f t="shared" si="26"/>
        <v>8.6444550303999996</v>
      </c>
      <c r="AN115" s="1269">
        <f t="shared" si="26"/>
        <v>0</v>
      </c>
      <c r="AO115" s="1267"/>
      <c r="AP115" s="1269">
        <f t="shared" ref="AP115:AX115" si="27">SUM(AP116:AP125)</f>
        <v>0</v>
      </c>
      <c r="AQ115" s="1267">
        <f t="shared" si="27"/>
        <v>0.20081881680000002</v>
      </c>
      <c r="AR115" s="1268">
        <f t="shared" si="27"/>
        <v>0.61343560600000002</v>
      </c>
      <c r="AS115" s="1268">
        <f t="shared" si="27"/>
        <v>0</v>
      </c>
      <c r="AT115" s="1268">
        <f t="shared" si="27"/>
        <v>0</v>
      </c>
      <c r="AU115" s="1268">
        <f t="shared" si="27"/>
        <v>0.42144814740000003</v>
      </c>
      <c r="AV115" s="1269">
        <f t="shared" si="27"/>
        <v>0</v>
      </c>
      <c r="AW115" s="1267">
        <f t="shared" si="27"/>
        <v>0</v>
      </c>
      <c r="AX115" s="1269">
        <f t="shared" si="27"/>
        <v>0</v>
      </c>
      <c r="AY115" s="1269">
        <f t="shared" si="14"/>
        <v>72.013780627599971</v>
      </c>
    </row>
    <row r="116" spans="1:51" x14ac:dyDescent="0.25">
      <c r="A116" s="783"/>
      <c r="B116" s="783" t="s">
        <v>768</v>
      </c>
      <c r="C116" s="1407">
        <v>0</v>
      </c>
      <c r="D116" s="1408">
        <v>0</v>
      </c>
      <c r="E116" s="1408">
        <v>0</v>
      </c>
      <c r="F116" s="1408">
        <v>0</v>
      </c>
      <c r="G116" s="1408">
        <v>0</v>
      </c>
      <c r="H116" s="1409">
        <v>0</v>
      </c>
      <c r="I116" s="1407">
        <v>0</v>
      </c>
      <c r="J116" s="1408">
        <v>0</v>
      </c>
      <c r="K116" s="1408">
        <v>0</v>
      </c>
      <c r="L116" s="1408">
        <v>0</v>
      </c>
      <c r="M116" s="1408">
        <v>0</v>
      </c>
      <c r="N116" s="1408">
        <v>0</v>
      </c>
      <c r="O116" s="1409">
        <v>0</v>
      </c>
      <c r="P116" s="1407">
        <v>0</v>
      </c>
      <c r="Q116" s="1408">
        <v>0</v>
      </c>
      <c r="R116" s="1408">
        <v>0</v>
      </c>
      <c r="S116" s="1408">
        <v>0</v>
      </c>
      <c r="T116" s="1408">
        <v>0</v>
      </c>
      <c r="U116" s="1408">
        <v>0</v>
      </c>
      <c r="V116" s="1408">
        <v>0</v>
      </c>
      <c r="W116" s="1408">
        <v>0</v>
      </c>
      <c r="X116" s="1408">
        <v>0</v>
      </c>
      <c r="Y116" s="1409">
        <v>0</v>
      </c>
      <c r="Z116" s="1407">
        <v>0</v>
      </c>
      <c r="AA116" s="1408">
        <v>0</v>
      </c>
      <c r="AB116" s="1408">
        <v>0</v>
      </c>
      <c r="AC116" s="1408">
        <v>0</v>
      </c>
      <c r="AD116" s="1408">
        <v>0</v>
      </c>
      <c r="AE116" s="1408">
        <v>0</v>
      </c>
      <c r="AF116" s="1408">
        <v>0</v>
      </c>
      <c r="AG116" s="1408">
        <v>0</v>
      </c>
      <c r="AH116" s="1409">
        <v>0</v>
      </c>
      <c r="AI116" s="1407">
        <v>0</v>
      </c>
      <c r="AJ116" s="1408">
        <v>0</v>
      </c>
      <c r="AK116" s="1408">
        <v>0</v>
      </c>
      <c r="AL116" s="1408">
        <v>0</v>
      </c>
      <c r="AM116" s="1408">
        <v>0</v>
      </c>
      <c r="AN116" s="1409">
        <v>0</v>
      </c>
      <c r="AO116" s="1407">
        <v>0</v>
      </c>
      <c r="AP116" s="1409">
        <v>0</v>
      </c>
      <c r="AQ116" s="1407">
        <v>0</v>
      </c>
      <c r="AR116" s="1408">
        <v>0.4126167892</v>
      </c>
      <c r="AS116" s="1408">
        <v>0</v>
      </c>
      <c r="AT116" s="1408">
        <v>0</v>
      </c>
      <c r="AU116" s="1408">
        <v>0.42144814740000003</v>
      </c>
      <c r="AV116" s="1409">
        <v>0</v>
      </c>
      <c r="AW116" s="1407">
        <v>0</v>
      </c>
      <c r="AX116" s="1409">
        <v>0</v>
      </c>
      <c r="AY116" s="1409">
        <f>SUM(C116:AX116)</f>
        <v>0.83406493660000003</v>
      </c>
    </row>
    <row r="117" spans="1:51" x14ac:dyDescent="0.25">
      <c r="A117" s="783"/>
      <c r="B117" s="783" t="s">
        <v>1975</v>
      </c>
      <c r="C117" s="1407">
        <v>0</v>
      </c>
      <c r="D117" s="1408">
        <v>0</v>
      </c>
      <c r="E117" s="1408">
        <v>0</v>
      </c>
      <c r="F117" s="1408">
        <v>0</v>
      </c>
      <c r="G117" s="1408">
        <v>0</v>
      </c>
      <c r="H117" s="1409">
        <v>0</v>
      </c>
      <c r="I117" s="1407">
        <v>0</v>
      </c>
      <c r="J117" s="1408">
        <v>0</v>
      </c>
      <c r="K117" s="1408">
        <v>0</v>
      </c>
      <c r="L117" s="1408">
        <v>0</v>
      </c>
      <c r="M117" s="1408">
        <v>0</v>
      </c>
      <c r="N117" s="1408">
        <v>0</v>
      </c>
      <c r="O117" s="1409">
        <v>0</v>
      </c>
      <c r="P117" s="1407">
        <v>0</v>
      </c>
      <c r="Q117" s="1408">
        <v>0</v>
      </c>
      <c r="R117" s="1408">
        <v>0</v>
      </c>
      <c r="S117" s="1408">
        <v>0</v>
      </c>
      <c r="T117" s="1408">
        <v>0</v>
      </c>
      <c r="U117" s="1408">
        <v>0</v>
      </c>
      <c r="V117" s="1408">
        <v>0</v>
      </c>
      <c r="W117" s="1408">
        <v>0</v>
      </c>
      <c r="X117" s="1408">
        <v>0</v>
      </c>
      <c r="Y117" s="1409">
        <v>0</v>
      </c>
      <c r="Z117" s="1407">
        <v>0</v>
      </c>
      <c r="AA117" s="1408">
        <v>0</v>
      </c>
      <c r="AB117" s="1408">
        <v>0</v>
      </c>
      <c r="AC117" s="1408">
        <v>0</v>
      </c>
      <c r="AD117" s="1408">
        <v>0</v>
      </c>
      <c r="AE117" s="1408">
        <v>0</v>
      </c>
      <c r="AF117" s="1408">
        <v>0</v>
      </c>
      <c r="AG117" s="1408">
        <v>0</v>
      </c>
      <c r="AH117" s="1409">
        <v>0</v>
      </c>
      <c r="AI117" s="1407">
        <v>0</v>
      </c>
      <c r="AJ117" s="1408">
        <v>0</v>
      </c>
      <c r="AK117" s="1408">
        <v>0</v>
      </c>
      <c r="AL117" s="1408">
        <v>0</v>
      </c>
      <c r="AM117" s="1408">
        <v>0</v>
      </c>
      <c r="AN117" s="1409">
        <v>0</v>
      </c>
      <c r="AO117" s="1407">
        <v>0</v>
      </c>
      <c r="AP117" s="1409">
        <v>0</v>
      </c>
      <c r="AQ117" s="1407">
        <v>0.20081881680000002</v>
      </c>
      <c r="AR117" s="1408">
        <v>0.20081881680000002</v>
      </c>
      <c r="AS117" s="1408">
        <v>0</v>
      </c>
      <c r="AT117" s="1408">
        <v>0</v>
      </c>
      <c r="AU117" s="1408">
        <v>0</v>
      </c>
      <c r="AV117" s="1409">
        <v>0</v>
      </c>
      <c r="AW117" s="1407">
        <v>0</v>
      </c>
      <c r="AX117" s="1409">
        <v>0</v>
      </c>
      <c r="AY117" s="1409">
        <f t="shared" si="14"/>
        <v>0.40163763360000004</v>
      </c>
    </row>
    <row r="118" spans="1:51" x14ac:dyDescent="0.25">
      <c r="A118" s="783"/>
      <c r="B118" s="783" t="s">
        <v>879</v>
      </c>
      <c r="C118" s="1407">
        <v>11.860740305399998</v>
      </c>
      <c r="D118" s="1408">
        <v>0</v>
      </c>
      <c r="E118" s="1408">
        <v>0</v>
      </c>
      <c r="F118" s="1408">
        <v>0</v>
      </c>
      <c r="G118" s="1408">
        <v>0</v>
      </c>
      <c r="H118" s="1409">
        <v>16.075252032000002</v>
      </c>
      <c r="I118" s="1407">
        <v>0.24360422520000002</v>
      </c>
      <c r="J118" s="1408">
        <v>0</v>
      </c>
      <c r="K118" s="1408">
        <v>0</v>
      </c>
      <c r="L118" s="1408">
        <v>0</v>
      </c>
      <c r="M118" s="1408">
        <v>0</v>
      </c>
      <c r="N118" s="1408">
        <v>0</v>
      </c>
      <c r="O118" s="1409">
        <v>0</v>
      </c>
      <c r="P118" s="1407">
        <v>0</v>
      </c>
      <c r="Q118" s="1408">
        <v>0</v>
      </c>
      <c r="R118" s="1408">
        <v>0</v>
      </c>
      <c r="S118" s="1408">
        <v>0</v>
      </c>
      <c r="T118" s="1408">
        <v>0</v>
      </c>
      <c r="U118" s="1408">
        <v>0</v>
      </c>
      <c r="V118" s="1408">
        <v>0</v>
      </c>
      <c r="W118" s="1408">
        <v>0</v>
      </c>
      <c r="X118" s="1408">
        <v>0</v>
      </c>
      <c r="Y118" s="1409">
        <v>0</v>
      </c>
      <c r="Z118" s="1407">
        <v>0</v>
      </c>
      <c r="AA118" s="1408">
        <v>0</v>
      </c>
      <c r="AB118" s="1408">
        <v>0</v>
      </c>
      <c r="AC118" s="1408">
        <v>0</v>
      </c>
      <c r="AD118" s="1408">
        <v>0</v>
      </c>
      <c r="AE118" s="1408">
        <v>0</v>
      </c>
      <c r="AF118" s="1408">
        <v>0</v>
      </c>
      <c r="AG118" s="1408">
        <v>0</v>
      </c>
      <c r="AH118" s="1409">
        <v>0</v>
      </c>
      <c r="AI118" s="1407">
        <v>0</v>
      </c>
      <c r="AJ118" s="1408">
        <v>0</v>
      </c>
      <c r="AK118" s="1408">
        <v>0</v>
      </c>
      <c r="AL118" s="1408">
        <v>0</v>
      </c>
      <c r="AM118" s="1408">
        <v>0</v>
      </c>
      <c r="AN118" s="1409">
        <v>0</v>
      </c>
      <c r="AO118" s="1407">
        <v>0</v>
      </c>
      <c r="AP118" s="1409">
        <v>0</v>
      </c>
      <c r="AQ118" s="1407">
        <v>0</v>
      </c>
      <c r="AR118" s="1408">
        <v>0</v>
      </c>
      <c r="AS118" s="1408">
        <v>0</v>
      </c>
      <c r="AT118" s="1408">
        <v>0</v>
      </c>
      <c r="AU118" s="1408">
        <v>0</v>
      </c>
      <c r="AV118" s="1409">
        <v>0</v>
      </c>
      <c r="AW118" s="1407">
        <v>0</v>
      </c>
      <c r="AX118" s="1409">
        <v>0</v>
      </c>
      <c r="AY118" s="1409">
        <f t="shared" si="14"/>
        <v>28.1795965626</v>
      </c>
    </row>
    <row r="119" spans="1:51" x14ac:dyDescent="0.25">
      <c r="A119" s="783"/>
      <c r="B119" s="783" t="s">
        <v>881</v>
      </c>
      <c r="C119" s="1407">
        <v>0</v>
      </c>
      <c r="D119" s="1408">
        <v>0</v>
      </c>
      <c r="E119" s="1408">
        <v>0</v>
      </c>
      <c r="F119" s="1408">
        <v>0</v>
      </c>
      <c r="G119" s="1408">
        <v>0</v>
      </c>
      <c r="H119" s="1409">
        <v>9.0646442991999994</v>
      </c>
      <c r="I119" s="1407">
        <v>0</v>
      </c>
      <c r="J119" s="1408">
        <v>0</v>
      </c>
      <c r="K119" s="1408">
        <v>0</v>
      </c>
      <c r="L119" s="1408">
        <v>0</v>
      </c>
      <c r="M119" s="1408">
        <v>0</v>
      </c>
      <c r="N119" s="1408">
        <v>0</v>
      </c>
      <c r="O119" s="1409">
        <v>0</v>
      </c>
      <c r="P119" s="1407">
        <v>0</v>
      </c>
      <c r="Q119" s="1408">
        <v>0</v>
      </c>
      <c r="R119" s="1408">
        <v>0</v>
      </c>
      <c r="S119" s="1408">
        <v>0</v>
      </c>
      <c r="T119" s="1408">
        <v>0</v>
      </c>
      <c r="U119" s="1408">
        <v>0</v>
      </c>
      <c r="V119" s="1408">
        <v>0</v>
      </c>
      <c r="W119" s="1408">
        <v>0</v>
      </c>
      <c r="X119" s="1408">
        <v>0</v>
      </c>
      <c r="Y119" s="1409">
        <v>0</v>
      </c>
      <c r="Z119" s="1407">
        <v>0</v>
      </c>
      <c r="AA119" s="1408">
        <v>0</v>
      </c>
      <c r="AB119" s="1408">
        <v>0</v>
      </c>
      <c r="AC119" s="1408">
        <v>0</v>
      </c>
      <c r="AD119" s="1408">
        <v>0</v>
      </c>
      <c r="AE119" s="1408">
        <v>0</v>
      </c>
      <c r="AF119" s="1408">
        <v>0</v>
      </c>
      <c r="AG119" s="1408">
        <v>0</v>
      </c>
      <c r="AH119" s="1409">
        <v>0</v>
      </c>
      <c r="AI119" s="1407">
        <v>0</v>
      </c>
      <c r="AJ119" s="1408">
        <v>0</v>
      </c>
      <c r="AK119" s="1408">
        <v>0</v>
      </c>
      <c r="AL119" s="1408">
        <v>0</v>
      </c>
      <c r="AM119" s="1408">
        <v>0</v>
      </c>
      <c r="AN119" s="1409">
        <v>0</v>
      </c>
      <c r="AO119" s="1407">
        <v>0</v>
      </c>
      <c r="AP119" s="1409">
        <v>0</v>
      </c>
      <c r="AQ119" s="1407">
        <v>0</v>
      </c>
      <c r="AR119" s="1408">
        <v>0</v>
      </c>
      <c r="AS119" s="1408">
        <v>0</v>
      </c>
      <c r="AT119" s="1408">
        <v>0</v>
      </c>
      <c r="AU119" s="1408">
        <v>0</v>
      </c>
      <c r="AV119" s="1409">
        <v>0</v>
      </c>
      <c r="AW119" s="1407">
        <v>0</v>
      </c>
      <c r="AX119" s="1409">
        <v>0</v>
      </c>
      <c r="AY119" s="1409">
        <f t="shared" si="14"/>
        <v>9.0646442991999994</v>
      </c>
    </row>
    <row r="120" spans="1:51" x14ac:dyDescent="0.25">
      <c r="A120" s="783"/>
      <c r="B120" s="783" t="s">
        <v>727</v>
      </c>
      <c r="C120" s="1407">
        <v>0</v>
      </c>
      <c r="D120" s="1408">
        <v>0</v>
      </c>
      <c r="E120" s="1408">
        <v>0</v>
      </c>
      <c r="F120" s="1408">
        <v>0</v>
      </c>
      <c r="G120" s="1408">
        <v>1.5507239916</v>
      </c>
      <c r="H120" s="1409">
        <v>7.3271708705999998</v>
      </c>
      <c r="I120" s="1407">
        <v>0</v>
      </c>
      <c r="J120" s="1408">
        <v>0</v>
      </c>
      <c r="K120" s="1408">
        <v>0</v>
      </c>
      <c r="L120" s="1408">
        <v>0</v>
      </c>
      <c r="M120" s="1408">
        <v>0</v>
      </c>
      <c r="N120" s="1408">
        <v>0</v>
      </c>
      <c r="O120" s="1409">
        <v>0</v>
      </c>
      <c r="P120" s="1407">
        <v>0</v>
      </c>
      <c r="Q120" s="1408">
        <v>0</v>
      </c>
      <c r="R120" s="1408">
        <v>0</v>
      </c>
      <c r="S120" s="1408">
        <v>0</v>
      </c>
      <c r="T120" s="1408">
        <v>0</v>
      </c>
      <c r="U120" s="1408">
        <v>0</v>
      </c>
      <c r="V120" s="1408">
        <v>0</v>
      </c>
      <c r="W120" s="1408">
        <v>0</v>
      </c>
      <c r="X120" s="1408">
        <v>0</v>
      </c>
      <c r="Y120" s="1409">
        <v>0</v>
      </c>
      <c r="Z120" s="1407">
        <v>0</v>
      </c>
      <c r="AA120" s="1408">
        <v>0</v>
      </c>
      <c r="AB120" s="1408">
        <v>0</v>
      </c>
      <c r="AC120" s="1408">
        <v>0</v>
      </c>
      <c r="AD120" s="1408">
        <v>0</v>
      </c>
      <c r="AE120" s="1408">
        <v>0</v>
      </c>
      <c r="AF120" s="1408">
        <v>0</v>
      </c>
      <c r="AG120" s="1408">
        <v>0</v>
      </c>
      <c r="AH120" s="1409">
        <v>0</v>
      </c>
      <c r="AI120" s="1407">
        <v>0</v>
      </c>
      <c r="AJ120" s="1408">
        <v>0</v>
      </c>
      <c r="AK120" s="1408">
        <v>0</v>
      </c>
      <c r="AL120" s="1408">
        <v>0</v>
      </c>
      <c r="AM120" s="1408">
        <v>0</v>
      </c>
      <c r="AN120" s="1409">
        <v>0</v>
      </c>
      <c r="AO120" s="1407">
        <v>0</v>
      </c>
      <c r="AP120" s="1409">
        <v>0</v>
      </c>
      <c r="AQ120" s="1407">
        <v>0</v>
      </c>
      <c r="AR120" s="1408">
        <v>0</v>
      </c>
      <c r="AS120" s="1408">
        <v>0</v>
      </c>
      <c r="AT120" s="1408">
        <v>0</v>
      </c>
      <c r="AU120" s="1408">
        <v>0</v>
      </c>
      <c r="AV120" s="1409">
        <v>0</v>
      </c>
      <c r="AW120" s="1407">
        <v>0</v>
      </c>
      <c r="AX120" s="1409">
        <v>0</v>
      </c>
      <c r="AY120" s="1409">
        <f t="shared" si="14"/>
        <v>8.8778948621999998</v>
      </c>
    </row>
    <row r="121" spans="1:51" x14ac:dyDescent="0.25">
      <c r="A121" s="783"/>
      <c r="B121" s="783" t="s">
        <v>882</v>
      </c>
      <c r="C121" s="1407">
        <v>0</v>
      </c>
      <c r="D121" s="1408">
        <v>0</v>
      </c>
      <c r="E121" s="1408">
        <v>0</v>
      </c>
      <c r="F121" s="1408">
        <v>0</v>
      </c>
      <c r="G121" s="1408">
        <v>0</v>
      </c>
      <c r="H121" s="1409">
        <v>0</v>
      </c>
      <c r="I121" s="1407">
        <v>0</v>
      </c>
      <c r="J121" s="1408">
        <v>0</v>
      </c>
      <c r="K121" s="1408">
        <v>0</v>
      </c>
      <c r="L121" s="1408">
        <v>0</v>
      </c>
      <c r="M121" s="1408">
        <v>0</v>
      </c>
      <c r="N121" s="1408">
        <v>0</v>
      </c>
      <c r="O121" s="1409">
        <v>0</v>
      </c>
      <c r="P121" s="1407">
        <v>0</v>
      </c>
      <c r="Q121" s="1408">
        <v>0</v>
      </c>
      <c r="R121" s="1408">
        <v>0</v>
      </c>
      <c r="S121" s="1408">
        <v>0</v>
      </c>
      <c r="T121" s="1408">
        <v>0</v>
      </c>
      <c r="U121" s="1408">
        <v>0</v>
      </c>
      <c r="V121" s="1408">
        <v>0</v>
      </c>
      <c r="W121" s="1408">
        <v>0</v>
      </c>
      <c r="X121" s="1408">
        <v>0</v>
      </c>
      <c r="Y121" s="1409">
        <v>0</v>
      </c>
      <c r="Z121" s="1407">
        <v>0</v>
      </c>
      <c r="AA121" s="1408">
        <v>0</v>
      </c>
      <c r="AB121" s="1408">
        <v>0</v>
      </c>
      <c r="AC121" s="1408">
        <v>0</v>
      </c>
      <c r="AD121" s="1408">
        <v>0</v>
      </c>
      <c r="AE121" s="1408">
        <v>0</v>
      </c>
      <c r="AF121" s="1408">
        <v>0</v>
      </c>
      <c r="AG121" s="1408">
        <v>0</v>
      </c>
      <c r="AH121" s="1409">
        <v>0</v>
      </c>
      <c r="AI121" s="1407">
        <v>0</v>
      </c>
      <c r="AJ121" s="1408">
        <v>0</v>
      </c>
      <c r="AK121" s="1408">
        <v>0.15341902939999999</v>
      </c>
      <c r="AL121" s="1408">
        <v>0</v>
      </c>
      <c r="AM121" s="1408">
        <v>0.15341902939999999</v>
      </c>
      <c r="AN121" s="1409">
        <v>0</v>
      </c>
      <c r="AO121" s="1407">
        <v>0</v>
      </c>
      <c r="AP121" s="1409">
        <v>0</v>
      </c>
      <c r="AQ121" s="1407">
        <v>0</v>
      </c>
      <c r="AR121" s="1408">
        <v>0</v>
      </c>
      <c r="AS121" s="1408">
        <v>0</v>
      </c>
      <c r="AT121" s="1408">
        <v>0</v>
      </c>
      <c r="AU121" s="1408">
        <v>0</v>
      </c>
      <c r="AV121" s="1409">
        <v>0</v>
      </c>
      <c r="AW121" s="1407">
        <v>0</v>
      </c>
      <c r="AX121" s="1409">
        <v>0</v>
      </c>
      <c r="AY121" s="1409">
        <f t="shared" si="14"/>
        <v>0.30683805879999998</v>
      </c>
    </row>
    <row r="122" spans="1:51" x14ac:dyDescent="0.25">
      <c r="A122" s="783"/>
      <c r="B122" s="783" t="s">
        <v>883</v>
      </c>
      <c r="C122" s="1407">
        <v>0</v>
      </c>
      <c r="D122" s="1408">
        <v>0</v>
      </c>
      <c r="E122" s="1408">
        <v>0</v>
      </c>
      <c r="F122" s="1408">
        <v>0</v>
      </c>
      <c r="G122" s="1408">
        <v>0</v>
      </c>
      <c r="H122" s="1409">
        <v>0</v>
      </c>
      <c r="I122" s="1407">
        <v>0</v>
      </c>
      <c r="J122" s="1408">
        <v>0</v>
      </c>
      <c r="K122" s="1408">
        <v>0</v>
      </c>
      <c r="L122" s="1408">
        <v>0</v>
      </c>
      <c r="M122" s="1408">
        <v>0</v>
      </c>
      <c r="N122" s="1408">
        <v>0</v>
      </c>
      <c r="O122" s="1409">
        <v>0</v>
      </c>
      <c r="P122" s="1407">
        <v>0</v>
      </c>
      <c r="Q122" s="1408">
        <v>0</v>
      </c>
      <c r="R122" s="1408">
        <v>0</v>
      </c>
      <c r="S122" s="1408">
        <v>0</v>
      </c>
      <c r="T122" s="1408">
        <v>0</v>
      </c>
      <c r="U122" s="1408">
        <v>0</v>
      </c>
      <c r="V122" s="1408">
        <v>0</v>
      </c>
      <c r="W122" s="1408">
        <v>0</v>
      </c>
      <c r="X122" s="1408">
        <v>0</v>
      </c>
      <c r="Y122" s="1409">
        <v>0</v>
      </c>
      <c r="Z122" s="1407">
        <v>0.15165203059999999</v>
      </c>
      <c r="AA122" s="1408">
        <v>0.4549560232</v>
      </c>
      <c r="AB122" s="1408">
        <v>0</v>
      </c>
      <c r="AC122" s="1408">
        <v>0</v>
      </c>
      <c r="AD122" s="1408">
        <v>0</v>
      </c>
      <c r="AE122" s="1408">
        <v>0</v>
      </c>
      <c r="AF122" s="1408">
        <v>7.5825981000000001E-2</v>
      </c>
      <c r="AG122" s="1408">
        <v>0</v>
      </c>
      <c r="AH122" s="1409">
        <v>0</v>
      </c>
      <c r="AI122" s="1407">
        <v>5.3836456800000002E-2</v>
      </c>
      <c r="AJ122" s="1408">
        <v>0</v>
      </c>
      <c r="AK122" s="1408">
        <v>0</v>
      </c>
      <c r="AL122" s="1408">
        <v>0</v>
      </c>
      <c r="AM122" s="1408">
        <v>0.4549560232</v>
      </c>
      <c r="AN122" s="1409">
        <v>0</v>
      </c>
      <c r="AO122" s="1407">
        <v>0</v>
      </c>
      <c r="AP122" s="1409">
        <v>0</v>
      </c>
      <c r="AQ122" s="1407">
        <v>0</v>
      </c>
      <c r="AR122" s="1408">
        <v>0</v>
      </c>
      <c r="AS122" s="1408">
        <v>0</v>
      </c>
      <c r="AT122" s="1408">
        <v>0</v>
      </c>
      <c r="AU122" s="1408">
        <v>0</v>
      </c>
      <c r="AV122" s="1409">
        <v>0</v>
      </c>
      <c r="AW122" s="1407">
        <v>0</v>
      </c>
      <c r="AX122" s="1409">
        <v>0</v>
      </c>
      <c r="AY122" s="1409">
        <f t="shared" si="14"/>
        <v>1.1912265148000001</v>
      </c>
    </row>
    <row r="123" spans="1:51" x14ac:dyDescent="0.25">
      <c r="A123" s="783"/>
      <c r="B123" s="783" t="s">
        <v>884</v>
      </c>
      <c r="C123" s="1407">
        <v>0</v>
      </c>
      <c r="D123" s="1408">
        <v>0</v>
      </c>
      <c r="E123" s="1408">
        <v>0</v>
      </c>
      <c r="F123" s="1408">
        <v>0</v>
      </c>
      <c r="G123" s="1408">
        <v>0</v>
      </c>
      <c r="H123" s="1409">
        <v>1.8264402884000002</v>
      </c>
      <c r="I123" s="1407">
        <v>0.22978002179999998</v>
      </c>
      <c r="J123" s="1408">
        <v>0</v>
      </c>
      <c r="K123" s="1408">
        <v>0.23164402100000001</v>
      </c>
      <c r="L123" s="1408">
        <v>0</v>
      </c>
      <c r="M123" s="1408">
        <v>1.8546284400000002</v>
      </c>
      <c r="N123" s="1408">
        <v>0</v>
      </c>
      <c r="O123" s="1409">
        <v>0</v>
      </c>
      <c r="P123" s="1407">
        <v>0</v>
      </c>
      <c r="Q123" s="1408">
        <v>0</v>
      </c>
      <c r="R123" s="1408">
        <v>0</v>
      </c>
      <c r="S123" s="1408">
        <v>0</v>
      </c>
      <c r="T123" s="1408">
        <v>0</v>
      </c>
      <c r="U123" s="1408">
        <v>0</v>
      </c>
      <c r="V123" s="1408">
        <v>0</v>
      </c>
      <c r="W123" s="1408">
        <v>0</v>
      </c>
      <c r="X123" s="1408">
        <v>0</v>
      </c>
      <c r="Y123" s="1409">
        <v>0</v>
      </c>
      <c r="Z123" s="1407">
        <v>0</v>
      </c>
      <c r="AA123" s="1408">
        <v>0</v>
      </c>
      <c r="AB123" s="1408">
        <v>0</v>
      </c>
      <c r="AC123" s="1408">
        <v>0</v>
      </c>
      <c r="AD123" s="1408">
        <v>0</v>
      </c>
      <c r="AE123" s="1408">
        <v>0</v>
      </c>
      <c r="AF123" s="1408">
        <v>0</v>
      </c>
      <c r="AG123" s="1408">
        <v>0</v>
      </c>
      <c r="AH123" s="1409">
        <v>0</v>
      </c>
      <c r="AI123" s="1407">
        <v>0</v>
      </c>
      <c r="AJ123" s="1408">
        <v>0</v>
      </c>
      <c r="AK123" s="1408">
        <v>0</v>
      </c>
      <c r="AL123" s="1408">
        <v>0</v>
      </c>
      <c r="AM123" s="1408">
        <v>0</v>
      </c>
      <c r="AN123" s="1409">
        <v>0</v>
      </c>
      <c r="AO123" s="1407">
        <v>0</v>
      </c>
      <c r="AP123" s="1409">
        <v>0</v>
      </c>
      <c r="AQ123" s="1407">
        <v>0</v>
      </c>
      <c r="AR123" s="1408">
        <v>0</v>
      </c>
      <c r="AS123" s="1408">
        <v>0</v>
      </c>
      <c r="AT123" s="1408">
        <v>0</v>
      </c>
      <c r="AU123" s="1408">
        <v>0</v>
      </c>
      <c r="AV123" s="1409">
        <v>0</v>
      </c>
      <c r="AW123" s="1407">
        <v>0</v>
      </c>
      <c r="AX123" s="1409">
        <v>0</v>
      </c>
      <c r="AY123" s="1409">
        <f t="shared" si="14"/>
        <v>4.1424927712000006</v>
      </c>
    </row>
    <row r="124" spans="1:51" x14ac:dyDescent="0.25">
      <c r="A124" s="783"/>
      <c r="B124" s="783" t="s">
        <v>730</v>
      </c>
      <c r="C124" s="1407">
        <v>0</v>
      </c>
      <c r="D124" s="1408">
        <v>0</v>
      </c>
      <c r="E124" s="1408">
        <v>0</v>
      </c>
      <c r="F124" s="1408">
        <v>0</v>
      </c>
      <c r="G124" s="1408">
        <v>0</v>
      </c>
      <c r="H124" s="1409">
        <v>0</v>
      </c>
      <c r="I124" s="1407">
        <v>0.22100285760000002</v>
      </c>
      <c r="J124" s="1408">
        <v>0</v>
      </c>
      <c r="K124" s="1408">
        <v>0</v>
      </c>
      <c r="L124" s="1408">
        <v>0</v>
      </c>
      <c r="M124" s="1408">
        <v>0</v>
      </c>
      <c r="N124" s="1408">
        <v>0</v>
      </c>
      <c r="O124" s="1409">
        <v>0</v>
      </c>
      <c r="P124" s="1407">
        <v>0</v>
      </c>
      <c r="Q124" s="1408">
        <v>0</v>
      </c>
      <c r="R124" s="1408">
        <v>0</v>
      </c>
      <c r="S124" s="1408">
        <v>0</v>
      </c>
      <c r="T124" s="1408">
        <v>0</v>
      </c>
      <c r="U124" s="1408">
        <v>0</v>
      </c>
      <c r="V124" s="1408">
        <v>0</v>
      </c>
      <c r="W124" s="1408">
        <v>0</v>
      </c>
      <c r="X124" s="1408">
        <v>0</v>
      </c>
      <c r="Y124" s="1409">
        <v>0</v>
      </c>
      <c r="Z124" s="1407">
        <v>0</v>
      </c>
      <c r="AA124" s="1408">
        <v>0</v>
      </c>
      <c r="AB124" s="1408">
        <v>0</v>
      </c>
      <c r="AC124" s="1408">
        <v>0</v>
      </c>
      <c r="AD124" s="1408">
        <v>0</v>
      </c>
      <c r="AE124" s="1408">
        <v>0</v>
      </c>
      <c r="AF124" s="1408">
        <v>0</v>
      </c>
      <c r="AG124" s="1408">
        <v>0</v>
      </c>
      <c r="AH124" s="1409">
        <v>0</v>
      </c>
      <c r="AI124" s="1407">
        <v>0</v>
      </c>
      <c r="AJ124" s="1408">
        <v>0</v>
      </c>
      <c r="AK124" s="1408">
        <v>0</v>
      </c>
      <c r="AL124" s="1408">
        <v>0</v>
      </c>
      <c r="AM124" s="1408">
        <v>0</v>
      </c>
      <c r="AN124" s="1409">
        <v>0</v>
      </c>
      <c r="AO124" s="1407">
        <v>0</v>
      </c>
      <c r="AP124" s="1409">
        <v>0</v>
      </c>
      <c r="AQ124" s="1407">
        <v>0</v>
      </c>
      <c r="AR124" s="1408">
        <v>0</v>
      </c>
      <c r="AS124" s="1408">
        <v>0</v>
      </c>
      <c r="AT124" s="1408">
        <v>0</v>
      </c>
      <c r="AU124" s="1408">
        <v>0</v>
      </c>
      <c r="AV124" s="1409">
        <v>0</v>
      </c>
      <c r="AW124" s="1407">
        <v>0</v>
      </c>
      <c r="AX124" s="1409">
        <v>0</v>
      </c>
      <c r="AY124" s="1409">
        <f t="shared" si="14"/>
        <v>0.22100285760000002</v>
      </c>
    </row>
    <row r="125" spans="1:51" ht="15.75" thickBot="1" x14ac:dyDescent="0.3">
      <c r="A125" s="783"/>
      <c r="B125" s="783" t="s">
        <v>771</v>
      </c>
      <c r="C125" s="1407">
        <v>0</v>
      </c>
      <c r="D125" s="1408">
        <v>0</v>
      </c>
      <c r="E125" s="1408">
        <v>0</v>
      </c>
      <c r="F125" s="1408">
        <v>0</v>
      </c>
      <c r="G125" s="1408">
        <v>0</v>
      </c>
      <c r="H125" s="1409">
        <v>0</v>
      </c>
      <c r="I125" s="1407">
        <v>0</v>
      </c>
      <c r="J125" s="1408">
        <v>0</v>
      </c>
      <c r="K125" s="1408">
        <v>0</v>
      </c>
      <c r="L125" s="1408">
        <v>0</v>
      </c>
      <c r="M125" s="1408">
        <v>0</v>
      </c>
      <c r="N125" s="1408">
        <v>0</v>
      </c>
      <c r="O125" s="1409">
        <v>0</v>
      </c>
      <c r="P125" s="1407">
        <v>0</v>
      </c>
      <c r="Q125" s="1408">
        <v>0</v>
      </c>
      <c r="R125" s="1408">
        <v>0</v>
      </c>
      <c r="S125" s="1408">
        <v>0</v>
      </c>
      <c r="T125" s="1408">
        <v>0</v>
      </c>
      <c r="U125" s="1408">
        <v>0</v>
      </c>
      <c r="V125" s="1408">
        <v>0</v>
      </c>
      <c r="W125" s="1408">
        <v>0</v>
      </c>
      <c r="X125" s="1408">
        <v>0</v>
      </c>
      <c r="Y125" s="1409">
        <v>0</v>
      </c>
      <c r="Z125" s="1407">
        <v>0</v>
      </c>
      <c r="AA125" s="1408">
        <v>0</v>
      </c>
      <c r="AB125" s="1408">
        <v>0</v>
      </c>
      <c r="AC125" s="1408">
        <v>0</v>
      </c>
      <c r="AD125" s="1408">
        <v>0</v>
      </c>
      <c r="AE125" s="1408">
        <v>0</v>
      </c>
      <c r="AF125" s="1408">
        <v>0</v>
      </c>
      <c r="AG125" s="1408">
        <v>0</v>
      </c>
      <c r="AH125" s="1409">
        <v>0</v>
      </c>
      <c r="AI125" s="1407">
        <v>0</v>
      </c>
      <c r="AJ125" s="1408">
        <v>0</v>
      </c>
      <c r="AK125" s="1408">
        <v>10.758302153200001</v>
      </c>
      <c r="AL125" s="1408">
        <v>0</v>
      </c>
      <c r="AM125" s="1408">
        <v>8.0360799778000001</v>
      </c>
      <c r="AN125" s="1409">
        <v>0</v>
      </c>
      <c r="AO125" s="1407">
        <v>0</v>
      </c>
      <c r="AP125" s="1409">
        <v>0</v>
      </c>
      <c r="AQ125" s="1407">
        <v>0</v>
      </c>
      <c r="AR125" s="1408">
        <v>0</v>
      </c>
      <c r="AS125" s="1408">
        <v>0</v>
      </c>
      <c r="AT125" s="1408">
        <v>0</v>
      </c>
      <c r="AU125" s="1408">
        <v>0</v>
      </c>
      <c r="AV125" s="1409">
        <v>0</v>
      </c>
      <c r="AW125" s="1407">
        <v>0</v>
      </c>
      <c r="AX125" s="1409">
        <v>0</v>
      </c>
      <c r="AY125" s="1409">
        <f t="shared" si="14"/>
        <v>18.794382130999999</v>
      </c>
    </row>
    <row r="126" spans="1:51" ht="15.75" thickBot="1" x14ac:dyDescent="0.3">
      <c r="A126" s="2064" t="s">
        <v>1747</v>
      </c>
      <c r="B126" s="2065"/>
      <c r="C126" s="1267">
        <f>C115+C104+C102+C79+C77+C73+C71+C69+C67+C33+C21+C7+C65+C100+C75</f>
        <v>119.11585047600001</v>
      </c>
      <c r="D126" s="1268">
        <f t="shared" ref="D126:AY126" si="28">D115+D104+D102+D79+D77+D73+D71+D69+D67+D33+D21+D7+D65+D100+D75</f>
        <v>141.06126137740003</v>
      </c>
      <c r="E126" s="1268">
        <f t="shared" si="28"/>
        <v>116.47452917240001</v>
      </c>
      <c r="F126" s="1268">
        <f t="shared" si="28"/>
        <v>174.95368895199999</v>
      </c>
      <c r="G126" s="1268">
        <f t="shared" si="28"/>
        <v>18.910839960600001</v>
      </c>
      <c r="H126" s="1269">
        <f t="shared" si="28"/>
        <v>363.1908693126</v>
      </c>
      <c r="I126" s="1267">
        <f t="shared" si="28"/>
        <v>133.6488207754</v>
      </c>
      <c r="J126" s="1268">
        <f t="shared" si="28"/>
        <v>140.1236055702</v>
      </c>
      <c r="K126" s="1268">
        <f t="shared" si="28"/>
        <v>177.55827022220001</v>
      </c>
      <c r="L126" s="1268">
        <f t="shared" si="28"/>
        <v>134.32151896100001</v>
      </c>
      <c r="M126" s="1268">
        <f t="shared" si="28"/>
        <v>219.283739199</v>
      </c>
      <c r="N126" s="1268">
        <f t="shared" si="28"/>
        <v>85.280682086600009</v>
      </c>
      <c r="O126" s="1269">
        <f t="shared" si="28"/>
        <v>50.374377793600004</v>
      </c>
      <c r="P126" s="1267">
        <f t="shared" si="28"/>
        <v>147.17479630840003</v>
      </c>
      <c r="Q126" s="1268">
        <f t="shared" si="28"/>
        <v>109.604993155</v>
      </c>
      <c r="R126" s="1268">
        <f t="shared" si="28"/>
        <v>145.879784785</v>
      </c>
      <c r="S126" s="1268">
        <f t="shared" si="28"/>
        <v>126.8085125426</v>
      </c>
      <c r="T126" s="1268">
        <f t="shared" si="28"/>
        <v>41.190030884800002</v>
      </c>
      <c r="U126" s="1268">
        <f t="shared" si="28"/>
        <v>53.422161574600011</v>
      </c>
      <c r="V126" s="1268">
        <f t="shared" si="28"/>
        <v>63.528277902599996</v>
      </c>
      <c r="W126" s="1268">
        <f t="shared" si="28"/>
        <v>31.980441988600003</v>
      </c>
      <c r="X126" s="1268">
        <f t="shared" si="28"/>
        <v>63.486718307600015</v>
      </c>
      <c r="Y126" s="1269">
        <f t="shared" si="28"/>
        <v>35.282915686199999</v>
      </c>
      <c r="Z126" s="1267">
        <f t="shared" si="28"/>
        <v>97.104321659800036</v>
      </c>
      <c r="AA126" s="1268">
        <f t="shared" si="28"/>
        <v>339.71467191199997</v>
      </c>
      <c r="AB126" s="1268">
        <f t="shared" si="28"/>
        <v>175.04043502400003</v>
      </c>
      <c r="AC126" s="1268">
        <f t="shared" si="28"/>
        <v>111.90608925999999</v>
      </c>
      <c r="AD126" s="1268">
        <f t="shared" si="28"/>
        <v>8.9299551963999999</v>
      </c>
      <c r="AE126" s="1268">
        <f t="shared" si="28"/>
        <v>235.91475749239999</v>
      </c>
      <c r="AF126" s="1268">
        <f t="shared" si="28"/>
        <v>130.16394955619998</v>
      </c>
      <c r="AG126" s="1268">
        <f t="shared" si="28"/>
        <v>118.2362599726</v>
      </c>
      <c r="AH126" s="1269">
        <f t="shared" si="28"/>
        <v>34.229416568200001</v>
      </c>
      <c r="AI126" s="1267">
        <f t="shared" si="28"/>
        <v>141.6511455744</v>
      </c>
      <c r="AJ126" s="1268">
        <f t="shared" si="28"/>
        <v>148.98450588</v>
      </c>
      <c r="AK126" s="1268">
        <f t="shared" si="28"/>
        <v>167.75822713160002</v>
      </c>
      <c r="AL126" s="1268">
        <f t="shared" si="28"/>
        <v>94.188683499400014</v>
      </c>
      <c r="AM126" s="1268">
        <f t="shared" si="28"/>
        <v>303.07365822160006</v>
      </c>
      <c r="AN126" s="1269">
        <f t="shared" si="28"/>
        <v>645.44512217780004</v>
      </c>
      <c r="AO126" s="1267">
        <f t="shared" si="28"/>
        <v>0</v>
      </c>
      <c r="AP126" s="1269">
        <f t="shared" si="28"/>
        <v>0</v>
      </c>
      <c r="AQ126" s="1267">
        <f t="shared" si="28"/>
        <v>74.230446939600014</v>
      </c>
      <c r="AR126" s="1268">
        <f t="shared" si="28"/>
        <v>105.03168648419999</v>
      </c>
      <c r="AS126" s="1268">
        <f t="shared" si="28"/>
        <v>58.410883159999997</v>
      </c>
      <c r="AT126" s="1268">
        <f t="shared" si="28"/>
        <v>148.19610981560001</v>
      </c>
      <c r="AU126" s="1268">
        <f t="shared" si="28"/>
        <v>92.482328128399999</v>
      </c>
      <c r="AV126" s="1269">
        <f t="shared" si="28"/>
        <v>30.245615559600004</v>
      </c>
      <c r="AW126" s="1267">
        <f t="shared" si="28"/>
        <v>55.746993005200011</v>
      </c>
      <c r="AX126" s="1269">
        <f t="shared" si="28"/>
        <v>210.48640975459998</v>
      </c>
      <c r="AY126" s="1269">
        <f t="shared" si="28"/>
        <v>6219.8283589679995</v>
      </c>
    </row>
    <row r="127" spans="1:51" x14ac:dyDescent="0.25">
      <c r="A127" s="2050" t="s">
        <v>885</v>
      </c>
      <c r="B127" s="2050"/>
      <c r="C127" s="1411">
        <v>0</v>
      </c>
      <c r="D127" s="1412">
        <v>4.5010826699999997</v>
      </c>
      <c r="E127" s="1412">
        <v>8.4801563839999989</v>
      </c>
      <c r="F127" s="1412">
        <v>0</v>
      </c>
      <c r="G127" s="1412">
        <v>0</v>
      </c>
      <c r="H127" s="1413">
        <v>0</v>
      </c>
      <c r="I127" s="1411">
        <v>0</v>
      </c>
      <c r="J127" s="1412">
        <v>36.055462337999998</v>
      </c>
      <c r="K127" s="1412">
        <v>0</v>
      </c>
      <c r="L127" s="1412">
        <v>68.819929885000008</v>
      </c>
      <c r="M127" s="1412">
        <v>0</v>
      </c>
      <c r="N127" s="1412">
        <v>0</v>
      </c>
      <c r="O127" s="1413">
        <v>11.478831826</v>
      </c>
      <c r="P127" s="1411">
        <v>0</v>
      </c>
      <c r="Q127" s="1412">
        <v>0</v>
      </c>
      <c r="R127" s="1412">
        <v>9.001358604</v>
      </c>
      <c r="S127" s="1412">
        <v>0</v>
      </c>
      <c r="T127" s="1412">
        <v>0.83314082600000017</v>
      </c>
      <c r="U127" s="1412">
        <v>0.99732737999999999</v>
      </c>
      <c r="V127" s="1412">
        <v>0</v>
      </c>
      <c r="W127" s="1412">
        <v>1.8135953500000002</v>
      </c>
      <c r="X127" s="1412">
        <v>0</v>
      </c>
      <c r="Y127" s="1413">
        <v>1.6438974720000001</v>
      </c>
      <c r="Z127" s="1411">
        <v>0</v>
      </c>
      <c r="AA127" s="1412">
        <v>0</v>
      </c>
      <c r="AB127" s="1412">
        <v>44.615268810000003</v>
      </c>
      <c r="AC127" s="1412">
        <v>26.320082705000001</v>
      </c>
      <c r="AD127" s="1412">
        <v>0</v>
      </c>
      <c r="AE127" s="1412">
        <v>45.807915825000002</v>
      </c>
      <c r="AF127" s="1412">
        <v>0</v>
      </c>
      <c r="AG127" s="1412">
        <v>0</v>
      </c>
      <c r="AH127" s="1413">
        <v>1.0240559979999999</v>
      </c>
      <c r="AI127" s="1411">
        <v>3.3510757</v>
      </c>
      <c r="AJ127" s="1412">
        <v>0</v>
      </c>
      <c r="AK127" s="1412">
        <v>0</v>
      </c>
      <c r="AL127" s="1412">
        <v>0</v>
      </c>
      <c r="AM127" s="1412">
        <v>0</v>
      </c>
      <c r="AN127" s="1413">
        <v>0</v>
      </c>
      <c r="AO127" s="1411">
        <v>0</v>
      </c>
      <c r="AP127" s="1413">
        <v>0</v>
      </c>
      <c r="AQ127" s="1411">
        <v>0</v>
      </c>
      <c r="AR127" s="1412">
        <v>0</v>
      </c>
      <c r="AS127" s="1412">
        <v>7.9561580280000008</v>
      </c>
      <c r="AT127" s="1412">
        <v>11.724601616000001</v>
      </c>
      <c r="AU127" s="1412">
        <v>0</v>
      </c>
      <c r="AV127" s="1413">
        <v>0</v>
      </c>
      <c r="AW127" s="1411">
        <v>3.4322541960000001</v>
      </c>
      <c r="AX127" s="1413">
        <v>0</v>
      </c>
      <c r="AY127" s="1413">
        <f t="shared" si="14"/>
        <v>287.85619561300001</v>
      </c>
    </row>
    <row r="128" spans="1:51" ht="15.75" thickBot="1" x14ac:dyDescent="0.3">
      <c r="A128" s="2051" t="s">
        <v>1748</v>
      </c>
      <c r="B128" s="2051"/>
      <c r="C128" s="1411">
        <v>18.798597469999997</v>
      </c>
      <c r="D128" s="1412">
        <v>63.643211989000001</v>
      </c>
      <c r="E128" s="1412">
        <v>73.341425994200009</v>
      </c>
      <c r="F128" s="1412">
        <v>6.5684063699999999</v>
      </c>
      <c r="G128" s="1412">
        <v>1.8468953100000003</v>
      </c>
      <c r="H128" s="1413">
        <v>50.041098580000003</v>
      </c>
      <c r="I128" s="1411">
        <v>9.5375336500000003</v>
      </c>
      <c r="J128" s="1412">
        <v>19.310686311000001</v>
      </c>
      <c r="K128" s="1412">
        <v>23.782386410000001</v>
      </c>
      <c r="L128" s="1412">
        <v>75.78517230060001</v>
      </c>
      <c r="M128" s="1412">
        <v>20.863132150000002</v>
      </c>
      <c r="N128" s="1412">
        <v>26.313361870000001</v>
      </c>
      <c r="O128" s="1413">
        <v>21.407744338400001</v>
      </c>
      <c r="P128" s="1411">
        <v>29.720096429999998</v>
      </c>
      <c r="Q128" s="1412">
        <v>15.3074564486485</v>
      </c>
      <c r="R128" s="1412">
        <v>115.5720069238</v>
      </c>
      <c r="S128" s="1412">
        <v>42.157496910000006</v>
      </c>
      <c r="T128" s="1412">
        <v>10.662004491599999</v>
      </c>
      <c r="U128" s="1412">
        <v>9.9209510022000007</v>
      </c>
      <c r="V128" s="1412">
        <v>5.8508745799999993</v>
      </c>
      <c r="W128" s="1412">
        <v>6.0150195000000002</v>
      </c>
      <c r="X128" s="1412">
        <v>6.7989850499999998</v>
      </c>
      <c r="Y128" s="1413">
        <v>2.5213945777999998</v>
      </c>
      <c r="Z128" s="1411">
        <v>25.043423330000003</v>
      </c>
      <c r="AA128" s="1412">
        <v>107.65939737999999</v>
      </c>
      <c r="AB128" s="1412">
        <v>53.787977866000006</v>
      </c>
      <c r="AC128" s="1412">
        <v>39.618716191600001</v>
      </c>
      <c r="AD128" s="1412">
        <v>0.91638066000000018</v>
      </c>
      <c r="AE128" s="1412">
        <v>80.730606942999998</v>
      </c>
      <c r="AF128" s="1412">
        <v>18.46984947</v>
      </c>
      <c r="AG128" s="1412">
        <v>112.29926930000001</v>
      </c>
      <c r="AH128" s="1413">
        <v>9.0212973998000017</v>
      </c>
      <c r="AI128" s="1411">
        <v>46.985263410000002</v>
      </c>
      <c r="AJ128" s="1412">
        <v>131.13638041839999</v>
      </c>
      <c r="AK128" s="1412">
        <v>14.991299659999999</v>
      </c>
      <c r="AL128" s="1412">
        <v>164.19213954999998</v>
      </c>
      <c r="AM128" s="1412">
        <v>135.10676635999999</v>
      </c>
      <c r="AN128" s="1413">
        <v>120.25419681800003</v>
      </c>
      <c r="AO128" s="1411">
        <v>4.3199837464000002</v>
      </c>
      <c r="AP128" s="1413">
        <v>0.70705209000000013</v>
      </c>
      <c r="AQ128" s="1411">
        <v>45.761869260000005</v>
      </c>
      <c r="AR128" s="1412">
        <v>31.384800980000001</v>
      </c>
      <c r="AS128" s="1412">
        <v>15.7856298978</v>
      </c>
      <c r="AT128" s="1412">
        <v>25.646372738</v>
      </c>
      <c r="AU128" s="1412">
        <v>12.538073840000003</v>
      </c>
      <c r="AV128" s="1413">
        <v>10.07593408</v>
      </c>
      <c r="AW128" s="1411">
        <v>15.150485616000003</v>
      </c>
      <c r="AX128" s="1413">
        <v>63.861344119999998</v>
      </c>
      <c r="AY128" s="1413">
        <f t="shared" si="14"/>
        <v>1941.2104497822484</v>
      </c>
    </row>
    <row r="129" spans="1:51" ht="15.75" thickBot="1" x14ac:dyDescent="0.3">
      <c r="A129" s="1278" t="s">
        <v>1</v>
      </c>
      <c r="B129" s="1266"/>
      <c r="C129" s="1267">
        <f>SUM(C126:C128)</f>
        <v>137.914447946</v>
      </c>
      <c r="D129" s="1268">
        <f t="shared" ref="D129:AW129" si="29">SUM(D126:D128)</f>
        <v>209.20555603640003</v>
      </c>
      <c r="E129" s="1268">
        <f t="shared" si="29"/>
        <v>198.29611155060002</v>
      </c>
      <c r="F129" s="1268">
        <f t="shared" si="29"/>
        <v>181.52209532199998</v>
      </c>
      <c r="G129" s="1268">
        <f t="shared" si="29"/>
        <v>20.757735270600001</v>
      </c>
      <c r="H129" s="1269">
        <f t="shared" si="29"/>
        <v>413.23196789259998</v>
      </c>
      <c r="I129" s="1267">
        <f t="shared" si="29"/>
        <v>143.1863544254</v>
      </c>
      <c r="J129" s="1268">
        <f t="shared" si="29"/>
        <v>195.48975421920002</v>
      </c>
      <c r="K129" s="1268">
        <f t="shared" si="29"/>
        <v>201.34065663220002</v>
      </c>
      <c r="L129" s="1268">
        <f t="shared" si="29"/>
        <v>278.92662114660004</v>
      </c>
      <c r="M129" s="1268">
        <f t="shared" si="29"/>
        <v>240.14687134900001</v>
      </c>
      <c r="N129" s="1268">
        <f t="shared" si="29"/>
        <v>111.59404395660002</v>
      </c>
      <c r="O129" s="1269">
        <f t="shared" si="29"/>
        <v>83.260953958000016</v>
      </c>
      <c r="P129" s="1267">
        <f t="shared" si="29"/>
        <v>176.89489273840002</v>
      </c>
      <c r="Q129" s="1268">
        <f t="shared" si="29"/>
        <v>124.9124496036485</v>
      </c>
      <c r="R129" s="1268">
        <f t="shared" si="29"/>
        <v>270.45315031280001</v>
      </c>
      <c r="S129" s="1268">
        <f t="shared" si="29"/>
        <v>168.96600945260002</v>
      </c>
      <c r="T129" s="1268">
        <f t="shared" si="29"/>
        <v>52.685176202400001</v>
      </c>
      <c r="U129" s="1268">
        <f t="shared" si="29"/>
        <v>64.340439956800012</v>
      </c>
      <c r="V129" s="1268">
        <f t="shared" si="29"/>
        <v>69.379152482599991</v>
      </c>
      <c r="W129" s="1268">
        <f t="shared" si="29"/>
        <v>39.809056838600007</v>
      </c>
      <c r="X129" s="1268">
        <f t="shared" si="29"/>
        <v>70.285703357600013</v>
      </c>
      <c r="Y129" s="1269">
        <f t="shared" si="29"/>
        <v>39.448207736000001</v>
      </c>
      <c r="Z129" s="1267">
        <f t="shared" si="29"/>
        <v>122.14774498980003</v>
      </c>
      <c r="AA129" s="1268">
        <f t="shared" si="29"/>
        <v>447.37406929199994</v>
      </c>
      <c r="AB129" s="1268">
        <f t="shared" si="29"/>
        <v>273.44368170000007</v>
      </c>
      <c r="AC129" s="1268">
        <f t="shared" si="29"/>
        <v>177.84488815660001</v>
      </c>
      <c r="AD129" s="1268">
        <f t="shared" si="29"/>
        <v>9.8463358563999996</v>
      </c>
      <c r="AE129" s="1268">
        <f t="shared" si="29"/>
        <v>362.45328026039999</v>
      </c>
      <c r="AF129" s="1268">
        <f t="shared" si="29"/>
        <v>148.63379902619999</v>
      </c>
      <c r="AG129" s="1268">
        <f t="shared" si="29"/>
        <v>230.5355292726</v>
      </c>
      <c r="AH129" s="1269">
        <f t="shared" si="29"/>
        <v>44.274769966000008</v>
      </c>
      <c r="AI129" s="1267">
        <f t="shared" si="29"/>
        <v>191.98748468439999</v>
      </c>
      <c r="AJ129" s="1268">
        <f t="shared" si="29"/>
        <v>280.12088629840002</v>
      </c>
      <c r="AK129" s="1268">
        <f t="shared" si="29"/>
        <v>182.74952679160003</v>
      </c>
      <c r="AL129" s="1268">
        <f t="shared" si="29"/>
        <v>258.38082304939996</v>
      </c>
      <c r="AM129" s="1268">
        <f t="shared" si="29"/>
        <v>438.18042458160005</v>
      </c>
      <c r="AN129" s="1269">
        <f>SUM(AN126:AN128)</f>
        <v>765.69931899580001</v>
      </c>
      <c r="AO129" s="1267">
        <f t="shared" si="29"/>
        <v>4.3199837464000002</v>
      </c>
      <c r="AP129" s="1269">
        <f t="shared" si="29"/>
        <v>0.70705209000000013</v>
      </c>
      <c r="AQ129" s="1267">
        <f t="shared" si="29"/>
        <v>119.99231619960003</v>
      </c>
      <c r="AR129" s="1268">
        <f t="shared" si="29"/>
        <v>136.4164874642</v>
      </c>
      <c r="AS129" s="1268">
        <f t="shared" si="29"/>
        <v>82.152671085799994</v>
      </c>
      <c r="AT129" s="1268">
        <f t="shared" si="29"/>
        <v>185.56708416960001</v>
      </c>
      <c r="AU129" s="1268">
        <f t="shared" si="29"/>
        <v>105.02040196839999</v>
      </c>
      <c r="AV129" s="1269">
        <f t="shared" si="29"/>
        <v>40.321549639600008</v>
      </c>
      <c r="AW129" s="1267">
        <f t="shared" si="29"/>
        <v>74.329732817200011</v>
      </c>
      <c r="AX129" s="1269">
        <f>SUM(AX126:AX128)</f>
        <v>274.34775387459996</v>
      </c>
      <c r="AY129" s="1269">
        <f t="shared" si="14"/>
        <v>8448.8950043632503</v>
      </c>
    </row>
  </sheetData>
  <mergeCells count="15">
    <mergeCell ref="A127:B127"/>
    <mergeCell ref="A128:B128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  <mergeCell ref="A126:B126"/>
  </mergeCells>
  <conditionalFormatting sqref="A32:B32">
    <cfRule type="expression" dxfId="154" priority="49" stopIfTrue="1">
      <formula>$A$29&lt;&gt;""</formula>
    </cfRule>
  </conditionalFormatting>
  <conditionalFormatting sqref="A8:B8">
    <cfRule type="expression" dxfId="153" priority="85" stopIfTrue="1">
      <formula>$A$9&lt;&gt;""</formula>
    </cfRule>
  </conditionalFormatting>
  <conditionalFormatting sqref="A9:B9">
    <cfRule type="expression" dxfId="152" priority="84" stopIfTrue="1">
      <formula>$A$10&lt;&gt;""</formula>
    </cfRule>
  </conditionalFormatting>
  <conditionalFormatting sqref="A10:B10">
    <cfRule type="expression" dxfId="151" priority="83" stopIfTrue="1">
      <formula>$A$11&lt;&gt;""</formula>
    </cfRule>
  </conditionalFormatting>
  <conditionalFormatting sqref="A11:B11">
    <cfRule type="expression" dxfId="150" priority="82" stopIfTrue="1">
      <formula>$A$12&lt;&gt;""</formula>
    </cfRule>
  </conditionalFormatting>
  <conditionalFormatting sqref="A12:B12">
    <cfRule type="expression" dxfId="149" priority="81" stopIfTrue="1">
      <formula>$A$13&lt;&gt;""</formula>
    </cfRule>
  </conditionalFormatting>
  <conditionalFormatting sqref="A13:B13">
    <cfRule type="expression" dxfId="148" priority="80" stopIfTrue="1">
      <formula>$A$14&lt;&gt;""</formula>
    </cfRule>
  </conditionalFormatting>
  <conditionalFormatting sqref="A14:B14">
    <cfRule type="expression" dxfId="147" priority="79" stopIfTrue="1">
      <formula>$A$15&lt;&gt;""</formula>
    </cfRule>
  </conditionalFormatting>
  <conditionalFormatting sqref="A15:B15">
    <cfRule type="expression" dxfId="146" priority="78" stopIfTrue="1">
      <formula>$A$16&lt;&gt;""</formula>
    </cfRule>
  </conditionalFormatting>
  <conditionalFormatting sqref="A16:B16">
    <cfRule type="expression" dxfId="145" priority="77" stopIfTrue="1">
      <formula>$A$17&lt;&gt;""</formula>
    </cfRule>
  </conditionalFormatting>
  <conditionalFormatting sqref="A17:B17">
    <cfRule type="expression" dxfId="144" priority="76" stopIfTrue="1">
      <formula>$A$18&lt;&gt;""</formula>
    </cfRule>
  </conditionalFormatting>
  <conditionalFormatting sqref="A19:B19">
    <cfRule type="expression" dxfId="143" priority="75" stopIfTrue="1">
      <formula>$A$20&lt;&gt;""</formula>
    </cfRule>
  </conditionalFormatting>
  <conditionalFormatting sqref="C67:AN67 AP67:AX67 C69:AN69 AP69:AX69 C71:AN71 AP71:AX71 C77:AN77 AP77:AX77 C79:AN79 AP79:AX79 C102:AN102 AP102:AX102 C115:AN115 AP115:AX115 C73:AN73 AP73:AX73 C104:AN104 AP104:AX104">
    <cfRule type="expression" dxfId="142" priority="74" stopIfTrue="1">
      <formula>$A$22&lt;&gt;""</formula>
    </cfRule>
  </conditionalFormatting>
  <conditionalFormatting sqref="A22:B22">
    <cfRule type="expression" dxfId="141" priority="73" stopIfTrue="1">
      <formula>$A$23&lt;&gt;""</formula>
    </cfRule>
  </conditionalFormatting>
  <conditionalFormatting sqref="A23:B23">
    <cfRule type="expression" dxfId="140" priority="72" stopIfTrue="1">
      <formula>$A$24&lt;&gt;""</formula>
    </cfRule>
  </conditionalFormatting>
  <conditionalFormatting sqref="A25:B25">
    <cfRule type="expression" dxfId="139" priority="71" stopIfTrue="1">
      <formula>$A$26&lt;&gt;""</formula>
    </cfRule>
  </conditionalFormatting>
  <conditionalFormatting sqref="A26:B26">
    <cfRule type="expression" dxfId="138" priority="70" stopIfTrue="1">
      <formula>$A$27&lt;&gt;""</formula>
    </cfRule>
  </conditionalFormatting>
  <conditionalFormatting sqref="A27:B27">
    <cfRule type="expression" dxfId="137" priority="69" stopIfTrue="1">
      <formula>$A$28&lt;&gt;""</formula>
    </cfRule>
  </conditionalFormatting>
  <conditionalFormatting sqref="A28:B28">
    <cfRule type="expression" dxfId="136" priority="68" stopIfTrue="1">
      <formula>$A$29&lt;&gt;""</formula>
    </cfRule>
  </conditionalFormatting>
  <conditionalFormatting sqref="A29:B29">
    <cfRule type="expression" dxfId="135" priority="67" stopIfTrue="1">
      <formula>$A$30&lt;&gt;""</formula>
    </cfRule>
  </conditionalFormatting>
  <conditionalFormatting sqref="A30:B30">
    <cfRule type="expression" dxfId="134" priority="66" stopIfTrue="1">
      <formula>$A$31&lt;&gt;""</formula>
    </cfRule>
  </conditionalFormatting>
  <conditionalFormatting sqref="A31:B31">
    <cfRule type="expression" dxfId="133" priority="65" stopIfTrue="1">
      <formula>$A$32&lt;&gt;""</formula>
    </cfRule>
  </conditionalFormatting>
  <conditionalFormatting sqref="A34:B34">
    <cfRule type="expression" dxfId="132" priority="64" stopIfTrue="1">
      <formula>$A$35&lt;&gt;""</formula>
    </cfRule>
  </conditionalFormatting>
  <conditionalFormatting sqref="A35:B35">
    <cfRule type="expression" dxfId="131" priority="63" stopIfTrue="1">
      <formula>$A$36&lt;&gt;""</formula>
    </cfRule>
  </conditionalFormatting>
  <conditionalFormatting sqref="A36:B36">
    <cfRule type="expression" dxfId="130" priority="62" stopIfTrue="1">
      <formula>$A$37&lt;&gt;""</formula>
    </cfRule>
  </conditionalFormatting>
  <conditionalFormatting sqref="A37:B37">
    <cfRule type="expression" dxfId="129" priority="61" stopIfTrue="1">
      <formula>$A$38&lt;&gt;""</formula>
    </cfRule>
  </conditionalFormatting>
  <conditionalFormatting sqref="A38:B38">
    <cfRule type="expression" dxfId="128" priority="60" stopIfTrue="1">
      <formula>$A$39&lt;&gt;""</formula>
    </cfRule>
  </conditionalFormatting>
  <conditionalFormatting sqref="A39:B39">
    <cfRule type="expression" dxfId="127" priority="59" stopIfTrue="1">
      <formula>$A$40&lt;&gt;""</formula>
    </cfRule>
  </conditionalFormatting>
  <conditionalFormatting sqref="A40:B40">
    <cfRule type="expression" dxfId="126" priority="58" stopIfTrue="1">
      <formula>$A$41&lt;&gt;""</formula>
    </cfRule>
  </conditionalFormatting>
  <conditionalFormatting sqref="A7:AN7 AP7:AX7">
    <cfRule type="expression" dxfId="125" priority="57" stopIfTrue="1">
      <formula>$A$8&lt;&gt;""</formula>
    </cfRule>
  </conditionalFormatting>
  <conditionalFormatting sqref="A48:B48">
    <cfRule type="expression" dxfId="124" priority="56" stopIfTrue="1">
      <formula>$A$49&lt;&gt;""</formula>
    </cfRule>
  </conditionalFormatting>
  <conditionalFormatting sqref="A55:B55">
    <cfRule type="expression" dxfId="123" priority="55" stopIfTrue="1">
      <formula>$A$56&lt;&gt;""</formula>
    </cfRule>
  </conditionalFormatting>
  <conditionalFormatting sqref="A58:B58">
    <cfRule type="expression" dxfId="122" priority="54" stopIfTrue="1">
      <formula>$A$59&lt;&gt;""</formula>
    </cfRule>
  </conditionalFormatting>
  <conditionalFormatting sqref="A80:B80">
    <cfRule type="expression" dxfId="121" priority="53" stopIfTrue="1">
      <formula>$A$81&lt;&gt;""</formula>
    </cfRule>
  </conditionalFormatting>
  <conditionalFormatting sqref="A82:B82">
    <cfRule type="expression" dxfId="120" priority="52" stopIfTrue="1">
      <formula>$A$83&lt;&gt;""</formula>
    </cfRule>
  </conditionalFormatting>
  <conditionalFormatting sqref="A88:B88">
    <cfRule type="expression" dxfId="119" priority="51" stopIfTrue="1">
      <formula>$A$89&lt;&gt;""</formula>
    </cfRule>
  </conditionalFormatting>
  <conditionalFormatting sqref="A20:B20">
    <cfRule type="expression" dxfId="118" priority="50" stopIfTrue="1">
      <formula>$A$20&lt;&gt;""</formula>
    </cfRule>
  </conditionalFormatting>
  <conditionalFormatting sqref="C129:AN129 AP129:AX129">
    <cfRule type="expression" dxfId="117" priority="47" stopIfTrue="1">
      <formula>$A$22&lt;&gt;""</formula>
    </cfRule>
  </conditionalFormatting>
  <conditionalFormatting sqref="AO67 AO69 AO71 AO77 AO79 AO102 AO115 AO73 AO104">
    <cfRule type="expression" dxfId="116" priority="46" stopIfTrue="1">
      <formula>$A$22&lt;&gt;""</formula>
    </cfRule>
  </conditionalFormatting>
  <conditionalFormatting sqref="AO7">
    <cfRule type="expression" dxfId="115" priority="45" stopIfTrue="1">
      <formula>$A$8&lt;&gt;""</formula>
    </cfRule>
  </conditionalFormatting>
  <conditionalFormatting sqref="AO129">
    <cfRule type="expression" dxfId="114" priority="43" stopIfTrue="1">
      <formula>$A$22&lt;&gt;""</formula>
    </cfRule>
  </conditionalFormatting>
  <conditionalFormatting sqref="A21:AN21 AP21:AX21">
    <cfRule type="expression" dxfId="113" priority="42" stopIfTrue="1">
      <formula>$A$8&lt;&gt;""</formula>
    </cfRule>
  </conditionalFormatting>
  <conditionalFormatting sqref="AO21">
    <cfRule type="expression" dxfId="112" priority="41" stopIfTrue="1">
      <formula>$A$8&lt;&gt;""</formula>
    </cfRule>
  </conditionalFormatting>
  <conditionalFormatting sqref="A33:AN33 AP33:AX33">
    <cfRule type="expression" dxfId="111" priority="40" stopIfTrue="1">
      <formula>$A$8&lt;&gt;""</formula>
    </cfRule>
  </conditionalFormatting>
  <conditionalFormatting sqref="AO33">
    <cfRule type="expression" dxfId="110" priority="39" stopIfTrue="1">
      <formula>$A$8&lt;&gt;""</formula>
    </cfRule>
  </conditionalFormatting>
  <conditionalFormatting sqref="C65:AN65 AP65:AX65">
    <cfRule type="expression" dxfId="109" priority="29" stopIfTrue="1">
      <formula>$A$22&lt;&gt;""</formula>
    </cfRule>
  </conditionalFormatting>
  <conditionalFormatting sqref="AO65">
    <cfRule type="expression" dxfId="108" priority="28" stopIfTrue="1">
      <formula>$A$22&lt;&gt;""</formula>
    </cfRule>
  </conditionalFormatting>
  <conditionalFormatting sqref="AY65">
    <cfRule type="expression" dxfId="107" priority="13" stopIfTrue="1">
      <formula>$A$22&lt;&gt;""</formula>
    </cfRule>
  </conditionalFormatting>
  <conditionalFormatting sqref="AY67 AY69 AY71 AY77 AY79 AY102 AY115 AY73 AY104">
    <cfRule type="expression" dxfId="106" priority="19" stopIfTrue="1">
      <formula>$A$22&lt;&gt;""</formula>
    </cfRule>
  </conditionalFormatting>
  <conditionalFormatting sqref="AY7">
    <cfRule type="expression" dxfId="105" priority="18" stopIfTrue="1">
      <formula>$A$8&lt;&gt;""</formula>
    </cfRule>
  </conditionalFormatting>
  <conditionalFormatting sqref="AY129">
    <cfRule type="expression" dxfId="104" priority="16" stopIfTrue="1">
      <formula>$A$22&lt;&gt;""</formula>
    </cfRule>
  </conditionalFormatting>
  <conditionalFormatting sqref="AY21">
    <cfRule type="expression" dxfId="103" priority="15" stopIfTrue="1">
      <formula>$A$8&lt;&gt;""</formula>
    </cfRule>
  </conditionalFormatting>
  <conditionalFormatting sqref="AY33">
    <cfRule type="expression" dxfId="102" priority="14" stopIfTrue="1">
      <formula>$A$8&lt;&gt;""</formula>
    </cfRule>
  </conditionalFormatting>
  <conditionalFormatting sqref="C75:AN75 AP75:AX75">
    <cfRule type="expression" dxfId="101" priority="9" stopIfTrue="1">
      <formula>$A$22&lt;&gt;""</formula>
    </cfRule>
  </conditionalFormatting>
  <conditionalFormatting sqref="AO75">
    <cfRule type="expression" dxfId="100" priority="8" stopIfTrue="1">
      <formula>$A$22&lt;&gt;""</formula>
    </cfRule>
  </conditionalFormatting>
  <conditionalFormatting sqref="AY75">
    <cfRule type="expression" dxfId="99" priority="7" stopIfTrue="1">
      <formula>$A$22&lt;&gt;""</formula>
    </cfRule>
  </conditionalFormatting>
  <conditionalFormatting sqref="C100:AN100 AP100:AX100">
    <cfRule type="expression" dxfId="98" priority="6" stopIfTrue="1">
      <formula>$A$22&lt;&gt;""</formula>
    </cfRule>
  </conditionalFormatting>
  <conditionalFormatting sqref="AO100">
    <cfRule type="expression" dxfId="97" priority="5" stopIfTrue="1">
      <formula>$A$22&lt;&gt;""</formula>
    </cfRule>
  </conditionalFormatting>
  <conditionalFormatting sqref="AY100">
    <cfRule type="expression" dxfId="96" priority="4" stopIfTrue="1">
      <formula>$A$22&lt;&gt;""</formula>
    </cfRule>
  </conditionalFormatting>
  <conditionalFormatting sqref="C126:AN126 AP126:AX126">
    <cfRule type="expression" dxfId="95" priority="3" stopIfTrue="1">
      <formula>$A$22&lt;&gt;""</formula>
    </cfRule>
  </conditionalFormatting>
  <conditionalFormatting sqref="AO126">
    <cfRule type="expression" dxfId="94" priority="2" stopIfTrue="1">
      <formula>$A$22&lt;&gt;""</formula>
    </cfRule>
  </conditionalFormatting>
  <conditionalFormatting sqref="AY126">
    <cfRule type="expression" dxfId="93" priority="1" stopIfTrue="1">
      <formula>$A$22&lt;&gt;""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29"/>
  <sheetViews>
    <sheetView showZeros="0" zoomScale="84" zoomScaleNormal="84" workbookViewId="0">
      <selection activeCell="P22" sqref="P22"/>
    </sheetView>
  </sheetViews>
  <sheetFormatPr baseColWidth="10" defaultColWidth="11.42578125" defaultRowHeight="15" x14ac:dyDescent="0.25"/>
  <cols>
    <col min="1" max="16384" width="11.42578125" style="1448"/>
  </cols>
  <sheetData>
    <row r="1" spans="1:51" x14ac:dyDescent="0.25">
      <c r="A1" s="2052" t="s">
        <v>1687</v>
      </c>
      <c r="B1" s="2053"/>
      <c r="C1" s="2053"/>
      <c r="D1" s="2053"/>
      <c r="E1" s="2053"/>
      <c r="F1" s="2053"/>
      <c r="G1" s="2053"/>
      <c r="H1" s="2053"/>
      <c r="I1" s="2053"/>
      <c r="J1" s="2053"/>
      <c r="K1" s="2053"/>
      <c r="L1" s="2053"/>
      <c r="M1" s="2053"/>
      <c r="N1" s="2053"/>
      <c r="O1" s="2053"/>
      <c r="P1" s="2053"/>
      <c r="Q1" s="2053"/>
      <c r="R1" s="2053"/>
      <c r="S1" s="2053"/>
      <c r="T1" s="2053"/>
      <c r="U1" s="2053"/>
      <c r="V1" s="2053"/>
      <c r="W1" s="2053"/>
      <c r="X1" s="2053"/>
      <c r="Y1" s="2053"/>
      <c r="Z1" s="2053"/>
      <c r="AA1" s="2053"/>
      <c r="AB1" s="2053"/>
      <c r="AC1" s="2053"/>
      <c r="AD1" s="2053"/>
      <c r="AE1" s="2053"/>
      <c r="AF1" s="2053"/>
      <c r="AG1" s="2053"/>
      <c r="AH1" s="2053"/>
      <c r="AI1" s="2053"/>
      <c r="AJ1" s="2053"/>
      <c r="AK1" s="2053"/>
      <c r="AL1" s="2053"/>
      <c r="AM1" s="2053"/>
      <c r="AN1" s="2053"/>
      <c r="AO1" s="2053"/>
      <c r="AP1" s="2053"/>
      <c r="AQ1" s="2053"/>
      <c r="AR1" s="2053"/>
      <c r="AS1" s="2053"/>
      <c r="AT1" s="2053"/>
      <c r="AU1" s="2053"/>
      <c r="AV1" s="2053"/>
      <c r="AW1" s="2053"/>
      <c r="AX1" s="2053"/>
      <c r="AY1" s="2053"/>
    </row>
    <row r="2" spans="1:51" x14ac:dyDescent="0.25">
      <c r="A2" s="2052" t="s">
        <v>2414</v>
      </c>
      <c r="B2" s="2053"/>
      <c r="C2" s="2053"/>
      <c r="D2" s="2053"/>
      <c r="E2" s="2053"/>
      <c r="F2" s="2053"/>
      <c r="G2" s="2053"/>
      <c r="H2" s="2053"/>
      <c r="I2" s="2053"/>
      <c r="J2" s="2053"/>
      <c r="K2" s="2053"/>
      <c r="L2" s="2053"/>
      <c r="M2" s="2053"/>
      <c r="N2" s="2053"/>
      <c r="O2" s="2053"/>
      <c r="P2" s="2053"/>
      <c r="Q2" s="2053"/>
      <c r="R2" s="2053"/>
      <c r="S2" s="2053"/>
      <c r="T2" s="2053"/>
      <c r="U2" s="2053"/>
      <c r="V2" s="2053"/>
      <c r="W2" s="2053"/>
      <c r="X2" s="2053"/>
      <c r="Y2" s="2053"/>
      <c r="Z2" s="2053"/>
      <c r="AA2" s="2053"/>
      <c r="AB2" s="2053"/>
      <c r="AC2" s="2053"/>
      <c r="AD2" s="2053"/>
      <c r="AE2" s="2053"/>
      <c r="AF2" s="2053"/>
      <c r="AG2" s="2053"/>
      <c r="AH2" s="2053"/>
      <c r="AI2" s="2053"/>
      <c r="AJ2" s="2053"/>
      <c r="AK2" s="2053"/>
      <c r="AL2" s="2053"/>
      <c r="AM2" s="2053"/>
      <c r="AN2" s="2053"/>
      <c r="AO2" s="2053"/>
      <c r="AP2" s="2053"/>
      <c r="AQ2" s="2053"/>
      <c r="AR2" s="2053"/>
      <c r="AS2" s="2053"/>
      <c r="AT2" s="2053"/>
      <c r="AU2" s="2053"/>
      <c r="AV2" s="2053"/>
      <c r="AW2" s="2053"/>
      <c r="AX2" s="2053"/>
      <c r="AY2" s="2053"/>
    </row>
    <row r="3" spans="1:51" x14ac:dyDescent="0.25">
      <c r="A3" s="2052" t="s">
        <v>1749</v>
      </c>
      <c r="B3" s="2053"/>
      <c r="C3" s="2053"/>
      <c r="D3" s="2053"/>
      <c r="E3" s="2053"/>
      <c r="F3" s="2053"/>
      <c r="G3" s="2053"/>
      <c r="H3" s="2053"/>
      <c r="I3" s="2053"/>
      <c r="J3" s="2053"/>
      <c r="K3" s="2053"/>
      <c r="L3" s="2053"/>
      <c r="M3" s="2053"/>
      <c r="N3" s="2053"/>
      <c r="O3" s="2053"/>
      <c r="P3" s="2053"/>
      <c r="Q3" s="2053"/>
      <c r="R3" s="2053"/>
      <c r="S3" s="2053"/>
      <c r="T3" s="2053"/>
      <c r="U3" s="2053"/>
      <c r="V3" s="2053"/>
      <c r="W3" s="2053"/>
      <c r="X3" s="2053"/>
      <c r="Y3" s="2053"/>
      <c r="Z3" s="2053"/>
      <c r="AA3" s="2053"/>
      <c r="AB3" s="2053"/>
      <c r="AC3" s="2053"/>
      <c r="AD3" s="2053"/>
      <c r="AE3" s="2053"/>
      <c r="AF3" s="2053"/>
      <c r="AG3" s="2053"/>
      <c r="AH3" s="2053"/>
      <c r="AI3" s="2053"/>
      <c r="AJ3" s="2053"/>
      <c r="AK3" s="2053"/>
      <c r="AL3" s="2053"/>
      <c r="AM3" s="2053"/>
      <c r="AN3" s="2053"/>
      <c r="AO3" s="2053"/>
      <c r="AP3" s="2053"/>
      <c r="AQ3" s="2053"/>
      <c r="AR3" s="2053"/>
      <c r="AS3" s="2053"/>
      <c r="AT3" s="2053"/>
      <c r="AU3" s="2053"/>
      <c r="AV3" s="2053"/>
      <c r="AW3" s="2053"/>
      <c r="AX3" s="2053"/>
      <c r="AY3" s="2053"/>
    </row>
    <row r="4" spans="1:51" ht="19.5" thickBot="1" x14ac:dyDescent="0.35">
      <c r="A4" s="765"/>
      <c r="B4" s="766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  <c r="V4" s="765"/>
      <c r="W4" s="765"/>
      <c r="X4" s="765"/>
      <c r="Y4" s="765"/>
      <c r="Z4" s="765"/>
      <c r="AA4" s="765"/>
      <c r="AB4" s="765"/>
      <c r="AC4" s="765"/>
      <c r="AD4" s="765"/>
      <c r="AE4" s="765"/>
      <c r="AF4" s="765"/>
      <c r="AG4" s="765"/>
      <c r="AH4" s="765"/>
      <c r="AI4" s="765"/>
      <c r="AJ4" s="765"/>
      <c r="AK4" s="765"/>
      <c r="AL4" s="765"/>
      <c r="AM4" s="765"/>
      <c r="AN4" s="765"/>
      <c r="AO4" s="765"/>
      <c r="AP4" s="765"/>
      <c r="AQ4" s="765"/>
      <c r="AR4" s="765"/>
      <c r="AS4" s="765"/>
      <c r="AT4" s="765"/>
      <c r="AU4" s="765"/>
      <c r="AV4" s="765"/>
      <c r="AW4" s="765"/>
      <c r="AX4" s="765"/>
      <c r="AY4" s="765"/>
    </row>
    <row r="5" spans="1:51" ht="27" customHeight="1" thickBot="1" x14ac:dyDescent="0.3">
      <c r="A5" s="767" t="s">
        <v>833</v>
      </c>
      <c r="B5" s="768"/>
      <c r="C5" s="2054" t="s">
        <v>1688</v>
      </c>
      <c r="D5" s="2055"/>
      <c r="E5" s="2055"/>
      <c r="F5" s="2055"/>
      <c r="G5" s="2055"/>
      <c r="H5" s="2056"/>
      <c r="I5" s="2054" t="s">
        <v>1689</v>
      </c>
      <c r="J5" s="2055"/>
      <c r="K5" s="2055"/>
      <c r="L5" s="2055"/>
      <c r="M5" s="2055"/>
      <c r="N5" s="2055"/>
      <c r="O5" s="2056"/>
      <c r="P5" s="2054" t="s">
        <v>1690</v>
      </c>
      <c r="Q5" s="2055"/>
      <c r="R5" s="2055"/>
      <c r="S5" s="2055"/>
      <c r="T5" s="2055"/>
      <c r="U5" s="2055"/>
      <c r="V5" s="2055"/>
      <c r="W5" s="2055"/>
      <c r="X5" s="2055"/>
      <c r="Y5" s="2056"/>
      <c r="Z5" s="2054" t="s">
        <v>1691</v>
      </c>
      <c r="AA5" s="2055"/>
      <c r="AB5" s="2055"/>
      <c r="AC5" s="2055"/>
      <c r="AD5" s="2055"/>
      <c r="AE5" s="2055"/>
      <c r="AF5" s="2055"/>
      <c r="AG5" s="2055"/>
      <c r="AH5" s="2056"/>
      <c r="AI5" s="2054" t="s">
        <v>1692</v>
      </c>
      <c r="AJ5" s="2055"/>
      <c r="AK5" s="2055"/>
      <c r="AL5" s="2055"/>
      <c r="AM5" s="2055"/>
      <c r="AN5" s="2056"/>
      <c r="AO5" s="2054" t="s">
        <v>1693</v>
      </c>
      <c r="AP5" s="2056"/>
      <c r="AQ5" s="2057" t="s">
        <v>1694</v>
      </c>
      <c r="AR5" s="2058"/>
      <c r="AS5" s="2058"/>
      <c r="AT5" s="2058"/>
      <c r="AU5" s="2058"/>
      <c r="AV5" s="2059"/>
      <c r="AW5" s="2060" t="s">
        <v>2447</v>
      </c>
      <c r="AX5" s="2061"/>
      <c r="AY5" s="2062" t="s">
        <v>1</v>
      </c>
    </row>
    <row r="6" spans="1:51" ht="18.75" thickBot="1" x14ac:dyDescent="0.3">
      <c r="A6" s="1260" t="s">
        <v>874</v>
      </c>
      <c r="B6" s="1261"/>
      <c r="C6" s="1262" t="s">
        <v>1695</v>
      </c>
      <c r="D6" s="1260" t="s">
        <v>1696</v>
      </c>
      <c r="E6" s="1260" t="s">
        <v>1697</v>
      </c>
      <c r="F6" s="1260" t="s">
        <v>1698</v>
      </c>
      <c r="G6" s="1260" t="s">
        <v>1699</v>
      </c>
      <c r="H6" s="1263" t="s">
        <v>1700</v>
      </c>
      <c r="I6" s="1262" t="s">
        <v>1701</v>
      </c>
      <c r="J6" s="1260" t="s">
        <v>1702</v>
      </c>
      <c r="K6" s="1260" t="s">
        <v>1703</v>
      </c>
      <c r="L6" s="1260" t="s">
        <v>1704</v>
      </c>
      <c r="M6" s="1260" t="s">
        <v>1705</v>
      </c>
      <c r="N6" s="1260" t="s">
        <v>1706</v>
      </c>
      <c r="O6" s="1263" t="s">
        <v>1707</v>
      </c>
      <c r="P6" s="1262" t="s">
        <v>1708</v>
      </c>
      <c r="Q6" s="1260" t="s">
        <v>1709</v>
      </c>
      <c r="R6" s="1260" t="s">
        <v>1710</v>
      </c>
      <c r="S6" s="1260" t="s">
        <v>1711</v>
      </c>
      <c r="T6" s="1260" t="s">
        <v>1712</v>
      </c>
      <c r="U6" s="1260" t="s">
        <v>1713</v>
      </c>
      <c r="V6" s="1260" t="s">
        <v>1714</v>
      </c>
      <c r="W6" s="1260" t="s">
        <v>1715</v>
      </c>
      <c r="X6" s="1260" t="s">
        <v>1716</v>
      </c>
      <c r="Y6" s="1263" t="s">
        <v>1717</v>
      </c>
      <c r="Z6" s="1260" t="s">
        <v>1718</v>
      </c>
      <c r="AA6" s="1260" t="s">
        <v>1719</v>
      </c>
      <c r="AB6" s="1260" t="s">
        <v>1720</v>
      </c>
      <c r="AC6" s="1260" t="s">
        <v>1721</v>
      </c>
      <c r="AD6" s="1260" t="s">
        <v>1722</v>
      </c>
      <c r="AE6" s="1260" t="s">
        <v>1723</v>
      </c>
      <c r="AF6" s="1260" t="s">
        <v>1724</v>
      </c>
      <c r="AG6" s="1260" t="s">
        <v>1725</v>
      </c>
      <c r="AH6" s="1260" t="s">
        <v>1726</v>
      </c>
      <c r="AI6" s="1262" t="s">
        <v>1727</v>
      </c>
      <c r="AJ6" s="1260" t="s">
        <v>1728</v>
      </c>
      <c r="AK6" s="1260" t="s">
        <v>1729</v>
      </c>
      <c r="AL6" s="1260" t="s">
        <v>1730</v>
      </c>
      <c r="AM6" s="1260" t="s">
        <v>1731</v>
      </c>
      <c r="AN6" s="1263" t="s">
        <v>1732</v>
      </c>
      <c r="AO6" s="1262" t="s">
        <v>1733</v>
      </c>
      <c r="AP6" s="1260" t="s">
        <v>1734</v>
      </c>
      <c r="AQ6" s="1626" t="s">
        <v>1735</v>
      </c>
      <c r="AR6" s="767" t="s">
        <v>1736</v>
      </c>
      <c r="AS6" s="767" t="s">
        <v>1737</v>
      </c>
      <c r="AT6" s="767" t="s">
        <v>1738</v>
      </c>
      <c r="AU6" s="767" t="s">
        <v>1739</v>
      </c>
      <c r="AV6" s="1627" t="s">
        <v>1740</v>
      </c>
      <c r="AW6" s="1260" t="s">
        <v>1741</v>
      </c>
      <c r="AX6" s="1264" t="s">
        <v>1742</v>
      </c>
      <c r="AY6" s="2063"/>
    </row>
    <row r="7" spans="1:51" ht="15.75" thickBot="1" x14ac:dyDescent="0.3">
      <c r="A7" s="1265" t="s">
        <v>1743</v>
      </c>
      <c r="B7" s="1266"/>
      <c r="C7" s="1688">
        <v>0</v>
      </c>
      <c r="D7" s="1689">
        <v>8.7821584627529158E-3</v>
      </c>
      <c r="E7" s="1689">
        <v>0</v>
      </c>
      <c r="F7" s="1689">
        <v>0</v>
      </c>
      <c r="G7" s="1689">
        <v>0</v>
      </c>
      <c r="H7" s="1690">
        <v>0</v>
      </c>
      <c r="I7" s="1688">
        <v>0</v>
      </c>
      <c r="J7" s="1689">
        <v>0</v>
      </c>
      <c r="K7" s="1689">
        <v>0</v>
      </c>
      <c r="L7" s="1689">
        <v>0</v>
      </c>
      <c r="M7" s="1689">
        <v>0</v>
      </c>
      <c r="N7" s="1689">
        <v>0</v>
      </c>
      <c r="O7" s="1690">
        <v>0</v>
      </c>
      <c r="P7" s="1688">
        <v>0</v>
      </c>
      <c r="Q7" s="1689">
        <v>0</v>
      </c>
      <c r="R7" s="1689">
        <v>0</v>
      </c>
      <c r="S7" s="1689">
        <v>0</v>
      </c>
      <c r="T7" s="1689">
        <v>0</v>
      </c>
      <c r="U7" s="1689">
        <v>0</v>
      </c>
      <c r="V7" s="1689">
        <v>0</v>
      </c>
      <c r="W7" s="1689">
        <v>0</v>
      </c>
      <c r="X7" s="1689">
        <v>0</v>
      </c>
      <c r="Y7" s="1690">
        <v>0</v>
      </c>
      <c r="Z7" s="1688">
        <v>0</v>
      </c>
      <c r="AA7" s="1689">
        <v>0</v>
      </c>
      <c r="AB7" s="1689">
        <v>0</v>
      </c>
      <c r="AC7" s="1689">
        <v>0</v>
      </c>
      <c r="AD7" s="1689">
        <v>0</v>
      </c>
      <c r="AE7" s="1689">
        <v>0</v>
      </c>
      <c r="AF7" s="1689">
        <v>1.2298751312127687E-2</v>
      </c>
      <c r="AG7" s="1689">
        <v>0</v>
      </c>
      <c r="AH7" s="1690">
        <v>0</v>
      </c>
      <c r="AI7" s="1688">
        <v>0.22507826285465801</v>
      </c>
      <c r="AJ7" s="1689">
        <v>4.0137992592322529E-2</v>
      </c>
      <c r="AK7" s="1689">
        <v>0</v>
      </c>
      <c r="AL7" s="1689">
        <v>0</v>
      </c>
      <c r="AM7" s="1689">
        <v>0</v>
      </c>
      <c r="AN7" s="1690">
        <v>1.9732875729099191E-2</v>
      </c>
      <c r="AO7" s="1688">
        <v>0</v>
      </c>
      <c r="AP7" s="1690">
        <v>0</v>
      </c>
      <c r="AQ7" s="1691">
        <v>0</v>
      </c>
      <c r="AR7" s="1692">
        <v>0</v>
      </c>
      <c r="AS7" s="1692">
        <v>0</v>
      </c>
      <c r="AT7" s="1692">
        <v>0</v>
      </c>
      <c r="AU7" s="1692">
        <v>3.5944198281928465E-3</v>
      </c>
      <c r="AV7" s="1693">
        <v>0</v>
      </c>
      <c r="AW7" s="1688">
        <v>0</v>
      </c>
      <c r="AX7" s="1690">
        <v>3.8010164685971792E-3</v>
      </c>
      <c r="AY7" s="1690">
        <v>8.835560542751239E-3</v>
      </c>
    </row>
    <row r="8" spans="1:51" x14ac:dyDescent="0.25">
      <c r="A8" s="783"/>
      <c r="B8" s="783" t="s">
        <v>734</v>
      </c>
      <c r="C8" s="1694">
        <v>0</v>
      </c>
      <c r="D8" s="1695">
        <v>0</v>
      </c>
      <c r="E8" s="1695">
        <v>0</v>
      </c>
      <c r="F8" s="1695">
        <v>0</v>
      </c>
      <c r="G8" s="1695">
        <v>0</v>
      </c>
      <c r="H8" s="1696">
        <v>0</v>
      </c>
      <c r="I8" s="1694">
        <v>0</v>
      </c>
      <c r="J8" s="1695">
        <v>0</v>
      </c>
      <c r="K8" s="1695">
        <v>0</v>
      </c>
      <c r="L8" s="1695">
        <v>0</v>
      </c>
      <c r="M8" s="1695">
        <v>0</v>
      </c>
      <c r="N8" s="1695">
        <v>0</v>
      </c>
      <c r="O8" s="1696">
        <v>0</v>
      </c>
      <c r="P8" s="1694">
        <v>0</v>
      </c>
      <c r="Q8" s="1695">
        <v>0</v>
      </c>
      <c r="R8" s="1695">
        <v>0</v>
      </c>
      <c r="S8" s="1695">
        <v>0</v>
      </c>
      <c r="T8" s="1695">
        <v>0</v>
      </c>
      <c r="U8" s="1695">
        <v>0</v>
      </c>
      <c r="V8" s="1695">
        <v>0</v>
      </c>
      <c r="W8" s="1695">
        <v>0</v>
      </c>
      <c r="X8" s="1695">
        <v>0</v>
      </c>
      <c r="Y8" s="1696">
        <v>0</v>
      </c>
      <c r="Z8" s="1694">
        <v>0</v>
      </c>
      <c r="AA8" s="1695">
        <v>0</v>
      </c>
      <c r="AB8" s="1695">
        <v>0</v>
      </c>
      <c r="AC8" s="1695">
        <v>0</v>
      </c>
      <c r="AD8" s="1695">
        <v>0</v>
      </c>
      <c r="AE8" s="1695">
        <v>0</v>
      </c>
      <c r="AF8" s="1695">
        <v>0</v>
      </c>
      <c r="AG8" s="1695">
        <v>0</v>
      </c>
      <c r="AH8" s="1696">
        <v>0</v>
      </c>
      <c r="AI8" s="1694">
        <v>9.3853456294925419E-2</v>
      </c>
      <c r="AJ8" s="1695">
        <v>2.4952950398543432E-2</v>
      </c>
      <c r="AK8" s="1695">
        <v>0</v>
      </c>
      <c r="AL8" s="1695">
        <v>0</v>
      </c>
      <c r="AM8" s="1695">
        <v>0</v>
      </c>
      <c r="AN8" s="1696">
        <v>0</v>
      </c>
      <c r="AO8" s="1694">
        <v>0</v>
      </c>
      <c r="AP8" s="1696">
        <v>0</v>
      </c>
      <c r="AQ8" s="1694">
        <v>0</v>
      </c>
      <c r="AR8" s="1695">
        <v>0</v>
      </c>
      <c r="AS8" s="1695">
        <v>0</v>
      </c>
      <c r="AT8" s="1695">
        <v>0</v>
      </c>
      <c r="AU8" s="1695">
        <v>0</v>
      </c>
      <c r="AV8" s="1696">
        <v>0</v>
      </c>
      <c r="AW8" s="1694">
        <v>0</v>
      </c>
      <c r="AX8" s="1696">
        <v>0</v>
      </c>
      <c r="AY8" s="1696">
        <v>2.9599766089512159E-3</v>
      </c>
    </row>
    <row r="9" spans="1:51" x14ac:dyDescent="0.25">
      <c r="A9" s="783"/>
      <c r="B9" s="783" t="s">
        <v>725</v>
      </c>
      <c r="C9" s="1694">
        <v>0</v>
      </c>
      <c r="D9" s="1695">
        <v>0</v>
      </c>
      <c r="E9" s="1695">
        <v>0</v>
      </c>
      <c r="F9" s="1695">
        <v>0</v>
      </c>
      <c r="G9" s="1695">
        <v>0</v>
      </c>
      <c r="H9" s="1696">
        <v>0</v>
      </c>
      <c r="I9" s="1694">
        <v>0</v>
      </c>
      <c r="J9" s="1695">
        <v>0</v>
      </c>
      <c r="K9" s="1695">
        <v>0</v>
      </c>
      <c r="L9" s="1695">
        <v>0</v>
      </c>
      <c r="M9" s="1695">
        <v>0</v>
      </c>
      <c r="N9" s="1695">
        <v>0</v>
      </c>
      <c r="O9" s="1696">
        <v>0</v>
      </c>
      <c r="P9" s="1694">
        <v>0</v>
      </c>
      <c r="Q9" s="1695">
        <v>0</v>
      </c>
      <c r="R9" s="1695">
        <v>0</v>
      </c>
      <c r="S9" s="1695">
        <v>0</v>
      </c>
      <c r="T9" s="1695">
        <v>0</v>
      </c>
      <c r="U9" s="1695">
        <v>0</v>
      </c>
      <c r="V9" s="1695">
        <v>0</v>
      </c>
      <c r="W9" s="1695">
        <v>0</v>
      </c>
      <c r="X9" s="1695">
        <v>0</v>
      </c>
      <c r="Y9" s="1696">
        <v>0</v>
      </c>
      <c r="Z9" s="1694">
        <v>0</v>
      </c>
      <c r="AA9" s="1695">
        <v>0</v>
      </c>
      <c r="AB9" s="1695">
        <v>0</v>
      </c>
      <c r="AC9" s="1695">
        <v>0</v>
      </c>
      <c r="AD9" s="1695">
        <v>0</v>
      </c>
      <c r="AE9" s="1695">
        <v>0</v>
      </c>
      <c r="AF9" s="1695">
        <v>4.9811705470132904E-4</v>
      </c>
      <c r="AG9" s="1695">
        <v>0</v>
      </c>
      <c r="AH9" s="1696">
        <v>0</v>
      </c>
      <c r="AI9" s="1694">
        <v>9.239352776333E-2</v>
      </c>
      <c r="AJ9" s="1695">
        <v>1.5185042193779094E-2</v>
      </c>
      <c r="AK9" s="1695">
        <v>0</v>
      </c>
      <c r="AL9" s="1695">
        <v>0</v>
      </c>
      <c r="AM9" s="1695">
        <v>0</v>
      </c>
      <c r="AN9" s="1696">
        <v>1.9732875729099191E-2</v>
      </c>
      <c r="AO9" s="1694">
        <v>0</v>
      </c>
      <c r="AP9" s="1696">
        <v>0</v>
      </c>
      <c r="AQ9" s="1694">
        <v>0</v>
      </c>
      <c r="AR9" s="1695">
        <v>0</v>
      </c>
      <c r="AS9" s="1695">
        <v>0</v>
      </c>
      <c r="AT9" s="1695">
        <v>0</v>
      </c>
      <c r="AU9" s="1695">
        <v>0</v>
      </c>
      <c r="AV9" s="1696">
        <v>0</v>
      </c>
      <c r="AW9" s="1694">
        <v>0</v>
      </c>
      <c r="AX9" s="1696">
        <v>0</v>
      </c>
      <c r="AY9" s="1696">
        <v>4.4000469875411516E-3</v>
      </c>
    </row>
    <row r="10" spans="1:51" x14ac:dyDescent="0.25">
      <c r="A10" s="783"/>
      <c r="B10" s="783" t="s">
        <v>735</v>
      </c>
      <c r="C10" s="1694">
        <v>0</v>
      </c>
      <c r="D10" s="1695">
        <v>9.5948914456686125E-5</v>
      </c>
      <c r="E10" s="1695">
        <v>0</v>
      </c>
      <c r="F10" s="1695">
        <v>0</v>
      </c>
      <c r="G10" s="1695">
        <v>0</v>
      </c>
      <c r="H10" s="1696">
        <v>0</v>
      </c>
      <c r="I10" s="1694">
        <v>0</v>
      </c>
      <c r="J10" s="1695">
        <v>0</v>
      </c>
      <c r="K10" s="1695">
        <v>0</v>
      </c>
      <c r="L10" s="1695">
        <v>0</v>
      </c>
      <c r="M10" s="1695">
        <v>0</v>
      </c>
      <c r="N10" s="1695">
        <v>0</v>
      </c>
      <c r="O10" s="1696">
        <v>0</v>
      </c>
      <c r="P10" s="1694">
        <v>0</v>
      </c>
      <c r="Q10" s="1695">
        <v>0</v>
      </c>
      <c r="R10" s="1695">
        <v>0</v>
      </c>
      <c r="S10" s="1695">
        <v>0</v>
      </c>
      <c r="T10" s="1695">
        <v>0</v>
      </c>
      <c r="U10" s="1695">
        <v>0</v>
      </c>
      <c r="V10" s="1695">
        <v>0</v>
      </c>
      <c r="W10" s="1695">
        <v>0</v>
      </c>
      <c r="X10" s="1695">
        <v>0</v>
      </c>
      <c r="Y10" s="1696">
        <v>0</v>
      </c>
      <c r="Z10" s="1694">
        <v>0</v>
      </c>
      <c r="AA10" s="1695">
        <v>0</v>
      </c>
      <c r="AB10" s="1695">
        <v>0</v>
      </c>
      <c r="AC10" s="1695">
        <v>0</v>
      </c>
      <c r="AD10" s="1695">
        <v>0</v>
      </c>
      <c r="AE10" s="1695">
        <v>0</v>
      </c>
      <c r="AF10" s="1695">
        <v>0</v>
      </c>
      <c r="AG10" s="1695">
        <v>0</v>
      </c>
      <c r="AH10" s="1696">
        <v>0</v>
      </c>
      <c r="AI10" s="1694">
        <v>0</v>
      </c>
      <c r="AJ10" s="1695">
        <v>0</v>
      </c>
      <c r="AK10" s="1695">
        <v>0</v>
      </c>
      <c r="AL10" s="1695">
        <v>0</v>
      </c>
      <c r="AM10" s="1695">
        <v>0</v>
      </c>
      <c r="AN10" s="1696">
        <v>0</v>
      </c>
      <c r="AO10" s="1694">
        <v>0</v>
      </c>
      <c r="AP10" s="1696">
        <v>0</v>
      </c>
      <c r="AQ10" s="1694">
        <v>0</v>
      </c>
      <c r="AR10" s="1695">
        <v>0</v>
      </c>
      <c r="AS10" s="1695">
        <v>0</v>
      </c>
      <c r="AT10" s="1695">
        <v>0</v>
      </c>
      <c r="AU10" s="1695">
        <v>0</v>
      </c>
      <c r="AV10" s="1696">
        <v>0</v>
      </c>
      <c r="AW10" s="1694">
        <v>0</v>
      </c>
      <c r="AX10" s="1696">
        <v>3.8010164685971792E-3</v>
      </c>
      <c r="AY10" s="1696">
        <v>1.2580028229148332E-4</v>
      </c>
    </row>
    <row r="11" spans="1:51" x14ac:dyDescent="0.25">
      <c r="A11" s="783"/>
      <c r="B11" s="783" t="s">
        <v>745</v>
      </c>
      <c r="C11" s="1694">
        <v>0</v>
      </c>
      <c r="D11" s="1695">
        <v>0</v>
      </c>
      <c r="E11" s="1695">
        <v>0</v>
      </c>
      <c r="F11" s="1695">
        <v>0</v>
      </c>
      <c r="G11" s="1695">
        <v>0</v>
      </c>
      <c r="H11" s="1696">
        <v>0</v>
      </c>
      <c r="I11" s="1694">
        <v>0</v>
      </c>
      <c r="J11" s="1695">
        <v>0</v>
      </c>
      <c r="K11" s="1695">
        <v>0</v>
      </c>
      <c r="L11" s="1695">
        <v>0</v>
      </c>
      <c r="M11" s="1695">
        <v>0</v>
      </c>
      <c r="N11" s="1695">
        <v>0</v>
      </c>
      <c r="O11" s="1696">
        <v>0</v>
      </c>
      <c r="P11" s="1694">
        <v>0</v>
      </c>
      <c r="Q11" s="1695">
        <v>0</v>
      </c>
      <c r="R11" s="1695">
        <v>0</v>
      </c>
      <c r="S11" s="1695">
        <v>0</v>
      </c>
      <c r="T11" s="1695">
        <v>0</v>
      </c>
      <c r="U11" s="1695">
        <v>0</v>
      </c>
      <c r="V11" s="1695">
        <v>0</v>
      </c>
      <c r="W11" s="1695">
        <v>0</v>
      </c>
      <c r="X11" s="1695">
        <v>0</v>
      </c>
      <c r="Y11" s="1696">
        <v>0</v>
      </c>
      <c r="Z11" s="1694">
        <v>0</v>
      </c>
      <c r="AA11" s="1695">
        <v>0</v>
      </c>
      <c r="AB11" s="1695">
        <v>0</v>
      </c>
      <c r="AC11" s="1695">
        <v>0</v>
      </c>
      <c r="AD11" s="1695">
        <v>0</v>
      </c>
      <c r="AE11" s="1695">
        <v>0</v>
      </c>
      <c r="AF11" s="1695">
        <v>1.1800634257426359E-2</v>
      </c>
      <c r="AG11" s="1695">
        <v>0</v>
      </c>
      <c r="AH11" s="1696">
        <v>0</v>
      </c>
      <c r="AI11" s="1694">
        <v>0</v>
      </c>
      <c r="AJ11" s="1695">
        <v>0</v>
      </c>
      <c r="AK11" s="1695">
        <v>0</v>
      </c>
      <c r="AL11" s="1695">
        <v>0</v>
      </c>
      <c r="AM11" s="1695">
        <v>0</v>
      </c>
      <c r="AN11" s="1696">
        <v>0</v>
      </c>
      <c r="AO11" s="1694">
        <v>0</v>
      </c>
      <c r="AP11" s="1696">
        <v>0</v>
      </c>
      <c r="AQ11" s="1694">
        <v>0</v>
      </c>
      <c r="AR11" s="1695">
        <v>0</v>
      </c>
      <c r="AS11" s="1695">
        <v>0</v>
      </c>
      <c r="AT11" s="1695">
        <v>0</v>
      </c>
      <c r="AU11" s="1695">
        <v>0</v>
      </c>
      <c r="AV11" s="1696">
        <v>0</v>
      </c>
      <c r="AW11" s="1694">
        <v>0</v>
      </c>
      <c r="AX11" s="1696">
        <v>0</v>
      </c>
      <c r="AY11" s="1696">
        <v>2.0759792845031195E-4</v>
      </c>
    </row>
    <row r="12" spans="1:51" x14ac:dyDescent="0.25">
      <c r="A12" s="783"/>
      <c r="B12" s="783" t="s">
        <v>616</v>
      </c>
      <c r="C12" s="1694">
        <v>0</v>
      </c>
      <c r="D12" s="1695">
        <v>0</v>
      </c>
      <c r="E12" s="1695">
        <v>0</v>
      </c>
      <c r="F12" s="1695">
        <v>0</v>
      </c>
      <c r="G12" s="1695">
        <v>0</v>
      </c>
      <c r="H12" s="1696">
        <v>0</v>
      </c>
      <c r="I12" s="1694">
        <v>0</v>
      </c>
      <c r="J12" s="1695">
        <v>0</v>
      </c>
      <c r="K12" s="1695">
        <v>0</v>
      </c>
      <c r="L12" s="1695">
        <v>0</v>
      </c>
      <c r="M12" s="1695">
        <v>0</v>
      </c>
      <c r="N12" s="1695">
        <v>0</v>
      </c>
      <c r="O12" s="1696">
        <v>0</v>
      </c>
      <c r="P12" s="1694">
        <v>0</v>
      </c>
      <c r="Q12" s="1695">
        <v>0</v>
      </c>
      <c r="R12" s="1695">
        <v>0</v>
      </c>
      <c r="S12" s="1695">
        <v>0</v>
      </c>
      <c r="T12" s="1695">
        <v>0</v>
      </c>
      <c r="U12" s="1695">
        <v>0</v>
      </c>
      <c r="V12" s="1695">
        <v>0</v>
      </c>
      <c r="W12" s="1695">
        <v>0</v>
      </c>
      <c r="X12" s="1695">
        <v>0</v>
      </c>
      <c r="Y12" s="1696">
        <v>0</v>
      </c>
      <c r="Z12" s="1694">
        <v>0</v>
      </c>
      <c r="AA12" s="1695">
        <v>0</v>
      </c>
      <c r="AB12" s="1695">
        <v>0</v>
      </c>
      <c r="AC12" s="1695">
        <v>0</v>
      </c>
      <c r="AD12" s="1695">
        <v>0</v>
      </c>
      <c r="AE12" s="1695">
        <v>0</v>
      </c>
      <c r="AF12" s="1695">
        <v>0</v>
      </c>
      <c r="AG12" s="1695">
        <v>0</v>
      </c>
      <c r="AH12" s="1696">
        <v>0</v>
      </c>
      <c r="AI12" s="1694">
        <v>1.321467520432674E-2</v>
      </c>
      <c r="AJ12" s="1695">
        <v>0</v>
      </c>
      <c r="AK12" s="1695">
        <v>0</v>
      </c>
      <c r="AL12" s="1695">
        <v>0</v>
      </c>
      <c r="AM12" s="1695">
        <v>0</v>
      </c>
      <c r="AN12" s="1696">
        <v>0</v>
      </c>
      <c r="AO12" s="1694">
        <v>0</v>
      </c>
      <c r="AP12" s="1696">
        <v>0</v>
      </c>
      <c r="AQ12" s="1694">
        <v>0</v>
      </c>
      <c r="AR12" s="1695">
        <v>0</v>
      </c>
      <c r="AS12" s="1695">
        <v>0</v>
      </c>
      <c r="AT12" s="1695">
        <v>0</v>
      </c>
      <c r="AU12" s="1695">
        <v>0</v>
      </c>
      <c r="AV12" s="1696">
        <v>0</v>
      </c>
      <c r="AW12" s="1694">
        <v>0</v>
      </c>
      <c r="AX12" s="1696">
        <v>0</v>
      </c>
      <c r="AY12" s="1696">
        <v>3.0028213773396331E-4</v>
      </c>
    </row>
    <row r="13" spans="1:51" x14ac:dyDescent="0.25">
      <c r="A13" s="783"/>
      <c r="B13" s="783" t="s">
        <v>618</v>
      </c>
      <c r="C13" s="1694">
        <v>0</v>
      </c>
      <c r="D13" s="1695">
        <v>0</v>
      </c>
      <c r="E13" s="1695">
        <v>0</v>
      </c>
      <c r="F13" s="1695">
        <v>0</v>
      </c>
      <c r="G13" s="1695">
        <v>0</v>
      </c>
      <c r="H13" s="1696">
        <v>0</v>
      </c>
      <c r="I13" s="1694">
        <v>0</v>
      </c>
      <c r="J13" s="1695">
        <v>0</v>
      </c>
      <c r="K13" s="1695">
        <v>0</v>
      </c>
      <c r="L13" s="1695">
        <v>0</v>
      </c>
      <c r="M13" s="1695">
        <v>0</v>
      </c>
      <c r="N13" s="1695">
        <v>0</v>
      </c>
      <c r="O13" s="1696">
        <v>0</v>
      </c>
      <c r="P13" s="1694">
        <v>0</v>
      </c>
      <c r="Q13" s="1695">
        <v>0</v>
      </c>
      <c r="R13" s="1695">
        <v>0</v>
      </c>
      <c r="S13" s="1695">
        <v>0</v>
      </c>
      <c r="T13" s="1695">
        <v>0</v>
      </c>
      <c r="U13" s="1695">
        <v>0</v>
      </c>
      <c r="V13" s="1695">
        <v>0</v>
      </c>
      <c r="W13" s="1695">
        <v>0</v>
      </c>
      <c r="X13" s="1695">
        <v>0</v>
      </c>
      <c r="Y13" s="1696">
        <v>0</v>
      </c>
      <c r="Z13" s="1694">
        <v>0</v>
      </c>
      <c r="AA13" s="1695">
        <v>0</v>
      </c>
      <c r="AB13" s="1695">
        <v>0</v>
      </c>
      <c r="AC13" s="1695">
        <v>0</v>
      </c>
      <c r="AD13" s="1695">
        <v>0</v>
      </c>
      <c r="AE13" s="1695">
        <v>0</v>
      </c>
      <c r="AF13" s="1695">
        <v>0</v>
      </c>
      <c r="AG13" s="1695">
        <v>0</v>
      </c>
      <c r="AH13" s="1696">
        <v>0</v>
      </c>
      <c r="AI13" s="1694">
        <v>8.9655346775834015E-3</v>
      </c>
      <c r="AJ13" s="1695">
        <v>0</v>
      </c>
      <c r="AK13" s="1695">
        <v>0</v>
      </c>
      <c r="AL13" s="1695">
        <v>0</v>
      </c>
      <c r="AM13" s="1695">
        <v>0</v>
      </c>
      <c r="AN13" s="1696">
        <v>0</v>
      </c>
      <c r="AO13" s="1694">
        <v>0</v>
      </c>
      <c r="AP13" s="1696">
        <v>0</v>
      </c>
      <c r="AQ13" s="1694">
        <v>0</v>
      </c>
      <c r="AR13" s="1695">
        <v>0</v>
      </c>
      <c r="AS13" s="1695">
        <v>0</v>
      </c>
      <c r="AT13" s="1695">
        <v>0</v>
      </c>
      <c r="AU13" s="1695">
        <v>3.5944198281928465E-3</v>
      </c>
      <c r="AV13" s="1696">
        <v>0</v>
      </c>
      <c r="AW13" s="1694">
        <v>0</v>
      </c>
      <c r="AX13" s="1696">
        <v>0</v>
      </c>
      <c r="AY13" s="1696">
        <v>2.4840619580621391E-4</v>
      </c>
    </row>
    <row r="14" spans="1:51" x14ac:dyDescent="0.25">
      <c r="A14" s="783"/>
      <c r="B14" s="783" t="s">
        <v>648</v>
      </c>
      <c r="C14" s="1694">
        <v>0</v>
      </c>
      <c r="D14" s="1695">
        <v>0</v>
      </c>
      <c r="E14" s="1695">
        <v>0</v>
      </c>
      <c r="F14" s="1695">
        <v>0</v>
      </c>
      <c r="G14" s="1695">
        <v>0</v>
      </c>
      <c r="H14" s="1696">
        <v>0</v>
      </c>
      <c r="I14" s="1694">
        <v>0</v>
      </c>
      <c r="J14" s="1695">
        <v>0</v>
      </c>
      <c r="K14" s="1695">
        <v>0</v>
      </c>
      <c r="L14" s="1695">
        <v>0</v>
      </c>
      <c r="M14" s="1695">
        <v>0</v>
      </c>
      <c r="N14" s="1695">
        <v>0</v>
      </c>
      <c r="O14" s="1696">
        <v>0</v>
      </c>
      <c r="P14" s="1694">
        <v>0</v>
      </c>
      <c r="Q14" s="1695">
        <v>0</v>
      </c>
      <c r="R14" s="1695">
        <v>0</v>
      </c>
      <c r="S14" s="1695">
        <v>0</v>
      </c>
      <c r="T14" s="1695">
        <v>0</v>
      </c>
      <c r="U14" s="1695">
        <v>0</v>
      </c>
      <c r="V14" s="1695">
        <v>0</v>
      </c>
      <c r="W14" s="1695">
        <v>0</v>
      </c>
      <c r="X14" s="1695">
        <v>0</v>
      </c>
      <c r="Y14" s="1696">
        <v>0</v>
      </c>
      <c r="Z14" s="1694">
        <v>0</v>
      </c>
      <c r="AA14" s="1695">
        <v>0</v>
      </c>
      <c r="AB14" s="1695">
        <v>0</v>
      </c>
      <c r="AC14" s="1695">
        <v>0</v>
      </c>
      <c r="AD14" s="1695">
        <v>0</v>
      </c>
      <c r="AE14" s="1695">
        <v>0</v>
      </c>
      <c r="AF14" s="1695">
        <v>0</v>
      </c>
      <c r="AG14" s="1695">
        <v>0</v>
      </c>
      <c r="AH14" s="1696">
        <v>0</v>
      </c>
      <c r="AI14" s="1694">
        <v>9.6427065516444376E-3</v>
      </c>
      <c r="AJ14" s="1695">
        <v>0</v>
      </c>
      <c r="AK14" s="1695">
        <v>0</v>
      </c>
      <c r="AL14" s="1695">
        <v>0</v>
      </c>
      <c r="AM14" s="1695">
        <v>0</v>
      </c>
      <c r="AN14" s="1696">
        <v>0</v>
      </c>
      <c r="AO14" s="1694">
        <v>0</v>
      </c>
      <c r="AP14" s="1696">
        <v>0</v>
      </c>
      <c r="AQ14" s="1694">
        <v>0</v>
      </c>
      <c r="AR14" s="1695">
        <v>0</v>
      </c>
      <c r="AS14" s="1695">
        <v>0</v>
      </c>
      <c r="AT14" s="1695">
        <v>0</v>
      </c>
      <c r="AU14" s="1695">
        <v>0</v>
      </c>
      <c r="AV14" s="1696">
        <v>0</v>
      </c>
      <c r="AW14" s="1694">
        <v>0</v>
      </c>
      <c r="AX14" s="1696">
        <v>0</v>
      </c>
      <c r="AY14" s="1696">
        <v>2.1911492277320842E-4</v>
      </c>
    </row>
    <row r="15" spans="1:51" x14ac:dyDescent="0.25">
      <c r="A15" s="783"/>
      <c r="B15" s="783" t="s">
        <v>651</v>
      </c>
      <c r="C15" s="1694">
        <v>0</v>
      </c>
      <c r="D15" s="1695">
        <v>0</v>
      </c>
      <c r="E15" s="1695">
        <v>0</v>
      </c>
      <c r="F15" s="1695">
        <v>0</v>
      </c>
      <c r="G15" s="1695">
        <v>0</v>
      </c>
      <c r="H15" s="1696">
        <v>0</v>
      </c>
      <c r="I15" s="1694">
        <v>0</v>
      </c>
      <c r="J15" s="1695">
        <v>0</v>
      </c>
      <c r="K15" s="1695">
        <v>0</v>
      </c>
      <c r="L15" s="1695">
        <v>0</v>
      </c>
      <c r="M15" s="1695">
        <v>0</v>
      </c>
      <c r="N15" s="1695">
        <v>0</v>
      </c>
      <c r="O15" s="1696">
        <v>0</v>
      </c>
      <c r="P15" s="1694">
        <v>0</v>
      </c>
      <c r="Q15" s="1695">
        <v>0</v>
      </c>
      <c r="R15" s="1695">
        <v>0</v>
      </c>
      <c r="S15" s="1695">
        <v>0</v>
      </c>
      <c r="T15" s="1695">
        <v>0</v>
      </c>
      <c r="U15" s="1695">
        <v>0</v>
      </c>
      <c r="V15" s="1695">
        <v>0</v>
      </c>
      <c r="W15" s="1695">
        <v>0</v>
      </c>
      <c r="X15" s="1695">
        <v>0</v>
      </c>
      <c r="Y15" s="1696">
        <v>0</v>
      </c>
      <c r="Z15" s="1694">
        <v>0</v>
      </c>
      <c r="AA15" s="1695">
        <v>0</v>
      </c>
      <c r="AB15" s="1695">
        <v>0</v>
      </c>
      <c r="AC15" s="1695">
        <v>0</v>
      </c>
      <c r="AD15" s="1695">
        <v>0</v>
      </c>
      <c r="AE15" s="1695">
        <v>0</v>
      </c>
      <c r="AF15" s="1695">
        <v>0</v>
      </c>
      <c r="AG15" s="1695">
        <v>0</v>
      </c>
      <c r="AH15" s="1696">
        <v>0</v>
      </c>
      <c r="AI15" s="1694">
        <v>1.6954902041406332E-3</v>
      </c>
      <c r="AJ15" s="1695">
        <v>0</v>
      </c>
      <c r="AK15" s="1695">
        <v>0</v>
      </c>
      <c r="AL15" s="1695">
        <v>0</v>
      </c>
      <c r="AM15" s="1695">
        <v>0</v>
      </c>
      <c r="AN15" s="1696">
        <v>0</v>
      </c>
      <c r="AO15" s="1694">
        <v>0</v>
      </c>
      <c r="AP15" s="1696">
        <v>0</v>
      </c>
      <c r="AQ15" s="1694">
        <v>0</v>
      </c>
      <c r="AR15" s="1695">
        <v>0</v>
      </c>
      <c r="AS15" s="1695">
        <v>0</v>
      </c>
      <c r="AT15" s="1695">
        <v>0</v>
      </c>
      <c r="AU15" s="1695">
        <v>0</v>
      </c>
      <c r="AV15" s="1696">
        <v>0</v>
      </c>
      <c r="AW15" s="1694">
        <v>0</v>
      </c>
      <c r="AX15" s="1696">
        <v>0</v>
      </c>
      <c r="AY15" s="1696">
        <v>3.852727480124867E-5</v>
      </c>
    </row>
    <row r="16" spans="1:51" x14ac:dyDescent="0.25">
      <c r="A16" s="783"/>
      <c r="B16" s="783" t="s">
        <v>638</v>
      </c>
      <c r="C16" s="1694">
        <v>0</v>
      </c>
      <c r="D16" s="1695">
        <v>7.5563929636980913E-3</v>
      </c>
      <c r="E16" s="1695">
        <v>0</v>
      </c>
      <c r="F16" s="1695">
        <v>0</v>
      </c>
      <c r="G16" s="1695">
        <v>0</v>
      </c>
      <c r="H16" s="1696">
        <v>0</v>
      </c>
      <c r="I16" s="1694">
        <v>0</v>
      </c>
      <c r="J16" s="1695">
        <v>0</v>
      </c>
      <c r="K16" s="1695">
        <v>0</v>
      </c>
      <c r="L16" s="1695">
        <v>0</v>
      </c>
      <c r="M16" s="1695">
        <v>0</v>
      </c>
      <c r="N16" s="1695">
        <v>0</v>
      </c>
      <c r="O16" s="1696">
        <v>0</v>
      </c>
      <c r="P16" s="1694">
        <v>0</v>
      </c>
      <c r="Q16" s="1695">
        <v>0</v>
      </c>
      <c r="R16" s="1695">
        <v>0</v>
      </c>
      <c r="S16" s="1695">
        <v>0</v>
      </c>
      <c r="T16" s="1695">
        <v>0</v>
      </c>
      <c r="U16" s="1695">
        <v>0</v>
      </c>
      <c r="V16" s="1695">
        <v>0</v>
      </c>
      <c r="W16" s="1695">
        <v>0</v>
      </c>
      <c r="X16" s="1695">
        <v>0</v>
      </c>
      <c r="Y16" s="1696">
        <v>0</v>
      </c>
      <c r="Z16" s="1694">
        <v>0</v>
      </c>
      <c r="AA16" s="1695">
        <v>0</v>
      </c>
      <c r="AB16" s="1695">
        <v>0</v>
      </c>
      <c r="AC16" s="1695">
        <v>0</v>
      </c>
      <c r="AD16" s="1695">
        <v>0</v>
      </c>
      <c r="AE16" s="1695">
        <v>0</v>
      </c>
      <c r="AF16" s="1695">
        <v>0</v>
      </c>
      <c r="AG16" s="1695">
        <v>0</v>
      </c>
      <c r="AH16" s="1696">
        <v>0</v>
      </c>
      <c r="AI16" s="1694">
        <v>3.0320021492906165E-3</v>
      </c>
      <c r="AJ16" s="1695">
        <v>0</v>
      </c>
      <c r="AK16" s="1695">
        <v>0</v>
      </c>
      <c r="AL16" s="1695">
        <v>0</v>
      </c>
      <c r="AM16" s="1695">
        <v>0</v>
      </c>
      <c r="AN16" s="1696">
        <v>0</v>
      </c>
      <c r="AO16" s="1694">
        <v>0</v>
      </c>
      <c r="AP16" s="1696">
        <v>0</v>
      </c>
      <c r="AQ16" s="1694">
        <v>0</v>
      </c>
      <c r="AR16" s="1695">
        <v>0</v>
      </c>
      <c r="AS16" s="1695">
        <v>0</v>
      </c>
      <c r="AT16" s="1695">
        <v>0</v>
      </c>
      <c r="AU16" s="1695">
        <v>0</v>
      </c>
      <c r="AV16" s="1696">
        <v>0</v>
      </c>
      <c r="AW16" s="1694">
        <v>0</v>
      </c>
      <c r="AX16" s="1696">
        <v>0</v>
      </c>
      <c r="AY16" s="1696">
        <v>2.5600340123566371E-4</v>
      </c>
    </row>
    <row r="17" spans="1:51" x14ac:dyDescent="0.25">
      <c r="A17" s="783"/>
      <c r="B17" s="783" t="s">
        <v>875</v>
      </c>
      <c r="C17" s="1694">
        <v>0</v>
      </c>
      <c r="D17" s="1695">
        <v>9.6535441996034317E-4</v>
      </c>
      <c r="E17" s="1695">
        <v>0</v>
      </c>
      <c r="F17" s="1695">
        <v>0</v>
      </c>
      <c r="G17" s="1695">
        <v>0</v>
      </c>
      <c r="H17" s="1696">
        <v>0</v>
      </c>
      <c r="I17" s="1694">
        <v>0</v>
      </c>
      <c r="J17" s="1695">
        <v>0</v>
      </c>
      <c r="K17" s="1695">
        <v>0</v>
      </c>
      <c r="L17" s="1695">
        <v>0</v>
      </c>
      <c r="M17" s="1695">
        <v>0</v>
      </c>
      <c r="N17" s="1695">
        <v>0</v>
      </c>
      <c r="O17" s="1696">
        <v>0</v>
      </c>
      <c r="P17" s="1694">
        <v>0</v>
      </c>
      <c r="Q17" s="1695">
        <v>0</v>
      </c>
      <c r="R17" s="1695">
        <v>0</v>
      </c>
      <c r="S17" s="1695">
        <v>0</v>
      </c>
      <c r="T17" s="1695">
        <v>0</v>
      </c>
      <c r="U17" s="1695">
        <v>0</v>
      </c>
      <c r="V17" s="1695">
        <v>0</v>
      </c>
      <c r="W17" s="1695">
        <v>0</v>
      </c>
      <c r="X17" s="1695">
        <v>0</v>
      </c>
      <c r="Y17" s="1696">
        <v>0</v>
      </c>
      <c r="Z17" s="1694">
        <v>0</v>
      </c>
      <c r="AA17" s="1695">
        <v>0</v>
      </c>
      <c r="AB17" s="1695">
        <v>0</v>
      </c>
      <c r="AC17" s="1695">
        <v>0</v>
      </c>
      <c r="AD17" s="1695">
        <v>0</v>
      </c>
      <c r="AE17" s="1695">
        <v>0</v>
      </c>
      <c r="AF17" s="1695">
        <v>0</v>
      </c>
      <c r="AG17" s="1695">
        <v>0</v>
      </c>
      <c r="AH17" s="1696">
        <v>0</v>
      </c>
      <c r="AI17" s="1694">
        <v>0</v>
      </c>
      <c r="AJ17" s="1695">
        <v>0</v>
      </c>
      <c r="AK17" s="1695">
        <v>0</v>
      </c>
      <c r="AL17" s="1695">
        <v>0</v>
      </c>
      <c r="AM17" s="1695">
        <v>0</v>
      </c>
      <c r="AN17" s="1696">
        <v>0</v>
      </c>
      <c r="AO17" s="1694">
        <v>0</v>
      </c>
      <c r="AP17" s="1696">
        <v>0</v>
      </c>
      <c r="AQ17" s="1694">
        <v>0</v>
      </c>
      <c r="AR17" s="1695">
        <v>0</v>
      </c>
      <c r="AS17" s="1695">
        <v>0</v>
      </c>
      <c r="AT17" s="1695">
        <v>0</v>
      </c>
      <c r="AU17" s="1695">
        <v>0</v>
      </c>
      <c r="AV17" s="1696">
        <v>0</v>
      </c>
      <c r="AW17" s="1694">
        <v>0</v>
      </c>
      <c r="AX17" s="1696">
        <v>0</v>
      </c>
      <c r="AY17" s="1696">
        <v>2.3903422648252037E-5</v>
      </c>
    </row>
    <row r="18" spans="1:51" x14ac:dyDescent="0.25">
      <c r="A18" s="783"/>
      <c r="B18" s="783" t="s">
        <v>657</v>
      </c>
      <c r="C18" s="1694">
        <v>0</v>
      </c>
      <c r="D18" s="1695">
        <v>0</v>
      </c>
      <c r="E18" s="1695">
        <v>0</v>
      </c>
      <c r="F18" s="1695">
        <v>0</v>
      </c>
      <c r="G18" s="1695">
        <v>0</v>
      </c>
      <c r="H18" s="1696">
        <v>0</v>
      </c>
      <c r="I18" s="1694">
        <v>0</v>
      </c>
      <c r="J18" s="1695">
        <v>0</v>
      </c>
      <c r="K18" s="1695">
        <v>0</v>
      </c>
      <c r="L18" s="1695">
        <v>0</v>
      </c>
      <c r="M18" s="1695">
        <v>0</v>
      </c>
      <c r="N18" s="1695">
        <v>0</v>
      </c>
      <c r="O18" s="1696">
        <v>0</v>
      </c>
      <c r="P18" s="1694">
        <v>0</v>
      </c>
      <c r="Q18" s="1695">
        <v>0</v>
      </c>
      <c r="R18" s="1695">
        <v>0</v>
      </c>
      <c r="S18" s="1695">
        <v>0</v>
      </c>
      <c r="T18" s="1695">
        <v>0</v>
      </c>
      <c r="U18" s="1695">
        <v>0</v>
      </c>
      <c r="V18" s="1695">
        <v>0</v>
      </c>
      <c r="W18" s="1695">
        <v>0</v>
      </c>
      <c r="X18" s="1695">
        <v>0</v>
      </c>
      <c r="Y18" s="1696">
        <v>0</v>
      </c>
      <c r="Z18" s="1694">
        <v>0</v>
      </c>
      <c r="AA18" s="1695">
        <v>0</v>
      </c>
      <c r="AB18" s="1695">
        <v>0</v>
      </c>
      <c r="AC18" s="1695">
        <v>0</v>
      </c>
      <c r="AD18" s="1695">
        <v>0</v>
      </c>
      <c r="AE18" s="1695">
        <v>0</v>
      </c>
      <c r="AF18" s="1695">
        <v>0</v>
      </c>
      <c r="AG18" s="1695">
        <v>0</v>
      </c>
      <c r="AH18" s="1696">
        <v>0</v>
      </c>
      <c r="AI18" s="1694">
        <v>1.8223205776935116E-3</v>
      </c>
      <c r="AJ18" s="1695">
        <v>0</v>
      </c>
      <c r="AK18" s="1695">
        <v>0</v>
      </c>
      <c r="AL18" s="1695">
        <v>0</v>
      </c>
      <c r="AM18" s="1695">
        <v>0</v>
      </c>
      <c r="AN18" s="1696">
        <v>0</v>
      </c>
      <c r="AO18" s="1694">
        <v>0</v>
      </c>
      <c r="AP18" s="1696">
        <v>0</v>
      </c>
      <c r="AQ18" s="1694">
        <v>0</v>
      </c>
      <c r="AR18" s="1695">
        <v>0</v>
      </c>
      <c r="AS18" s="1695">
        <v>0</v>
      </c>
      <c r="AT18" s="1695">
        <v>0</v>
      </c>
      <c r="AU18" s="1695">
        <v>0</v>
      </c>
      <c r="AV18" s="1696">
        <v>0</v>
      </c>
      <c r="AW18" s="1694">
        <v>0</v>
      </c>
      <c r="AX18" s="1696">
        <v>0</v>
      </c>
      <c r="AY18" s="1696">
        <v>4.1409290069212712E-5</v>
      </c>
    </row>
    <row r="19" spans="1:51" x14ac:dyDescent="0.25">
      <c r="A19" s="783"/>
      <c r="B19" s="783" t="s">
        <v>624</v>
      </c>
      <c r="C19" s="1694">
        <v>0</v>
      </c>
      <c r="D19" s="1695">
        <v>1.6446216463779562E-4</v>
      </c>
      <c r="E19" s="1695">
        <v>0</v>
      </c>
      <c r="F19" s="1695">
        <v>0</v>
      </c>
      <c r="G19" s="1695">
        <v>0</v>
      </c>
      <c r="H19" s="1696">
        <v>0</v>
      </c>
      <c r="I19" s="1694">
        <v>0</v>
      </c>
      <c r="J19" s="1695">
        <v>0</v>
      </c>
      <c r="K19" s="1695">
        <v>0</v>
      </c>
      <c r="L19" s="1695">
        <v>0</v>
      </c>
      <c r="M19" s="1695">
        <v>0</v>
      </c>
      <c r="N19" s="1695">
        <v>0</v>
      </c>
      <c r="O19" s="1696">
        <v>0</v>
      </c>
      <c r="P19" s="1694">
        <v>0</v>
      </c>
      <c r="Q19" s="1695">
        <v>0</v>
      </c>
      <c r="R19" s="1695">
        <v>0</v>
      </c>
      <c r="S19" s="1695">
        <v>0</v>
      </c>
      <c r="T19" s="1695">
        <v>0</v>
      </c>
      <c r="U19" s="1695">
        <v>0</v>
      </c>
      <c r="V19" s="1695">
        <v>0</v>
      </c>
      <c r="W19" s="1695">
        <v>0</v>
      </c>
      <c r="X19" s="1695">
        <v>0</v>
      </c>
      <c r="Y19" s="1696">
        <v>0</v>
      </c>
      <c r="Z19" s="1694">
        <v>0</v>
      </c>
      <c r="AA19" s="1695">
        <v>0</v>
      </c>
      <c r="AB19" s="1695">
        <v>0</v>
      </c>
      <c r="AC19" s="1695">
        <v>0</v>
      </c>
      <c r="AD19" s="1695">
        <v>0</v>
      </c>
      <c r="AE19" s="1695">
        <v>0</v>
      </c>
      <c r="AF19" s="1695">
        <v>0</v>
      </c>
      <c r="AG19" s="1695">
        <v>0</v>
      </c>
      <c r="AH19" s="1696">
        <v>0</v>
      </c>
      <c r="AI19" s="1694">
        <v>0</v>
      </c>
      <c r="AJ19" s="1695">
        <v>0</v>
      </c>
      <c r="AK19" s="1695">
        <v>0</v>
      </c>
      <c r="AL19" s="1695">
        <v>0</v>
      </c>
      <c r="AM19" s="1695">
        <v>0</v>
      </c>
      <c r="AN19" s="1696">
        <v>0</v>
      </c>
      <c r="AO19" s="1694">
        <v>0</v>
      </c>
      <c r="AP19" s="1696">
        <v>0</v>
      </c>
      <c r="AQ19" s="1694">
        <v>0</v>
      </c>
      <c r="AR19" s="1695">
        <v>0</v>
      </c>
      <c r="AS19" s="1695">
        <v>0</v>
      </c>
      <c r="AT19" s="1695">
        <v>0</v>
      </c>
      <c r="AU19" s="1695">
        <v>0</v>
      </c>
      <c r="AV19" s="1696">
        <v>0</v>
      </c>
      <c r="AW19" s="1694">
        <v>0</v>
      </c>
      <c r="AX19" s="1696">
        <v>0</v>
      </c>
      <c r="AY19" s="1696">
        <v>4.072295676799339E-6</v>
      </c>
    </row>
    <row r="20" spans="1:51" ht="15.75" thickBot="1" x14ac:dyDescent="0.3">
      <c r="A20" s="783"/>
      <c r="B20" s="783" t="s">
        <v>669</v>
      </c>
      <c r="C20" s="1694">
        <v>0</v>
      </c>
      <c r="D20" s="1695">
        <v>0</v>
      </c>
      <c r="E20" s="1695">
        <v>0</v>
      </c>
      <c r="F20" s="1695">
        <v>0</v>
      </c>
      <c r="G20" s="1695">
        <v>0</v>
      </c>
      <c r="H20" s="1696">
        <v>0</v>
      </c>
      <c r="I20" s="1694">
        <v>0</v>
      </c>
      <c r="J20" s="1695">
        <v>0</v>
      </c>
      <c r="K20" s="1695">
        <v>0</v>
      </c>
      <c r="L20" s="1695">
        <v>0</v>
      </c>
      <c r="M20" s="1695">
        <v>0</v>
      </c>
      <c r="N20" s="1695">
        <v>0</v>
      </c>
      <c r="O20" s="1696">
        <v>0</v>
      </c>
      <c r="P20" s="1694">
        <v>0</v>
      </c>
      <c r="Q20" s="1695">
        <v>0</v>
      </c>
      <c r="R20" s="1695">
        <v>0</v>
      </c>
      <c r="S20" s="1695">
        <v>0</v>
      </c>
      <c r="T20" s="1695">
        <v>0</v>
      </c>
      <c r="U20" s="1695">
        <v>0</v>
      </c>
      <c r="V20" s="1695">
        <v>0</v>
      </c>
      <c r="W20" s="1695">
        <v>0</v>
      </c>
      <c r="X20" s="1695">
        <v>0</v>
      </c>
      <c r="Y20" s="1696">
        <v>0</v>
      </c>
      <c r="Z20" s="1694">
        <v>0</v>
      </c>
      <c r="AA20" s="1695">
        <v>0</v>
      </c>
      <c r="AB20" s="1695">
        <v>0</v>
      </c>
      <c r="AC20" s="1695">
        <v>0</v>
      </c>
      <c r="AD20" s="1695">
        <v>0</v>
      </c>
      <c r="AE20" s="1695">
        <v>0</v>
      </c>
      <c r="AF20" s="1695">
        <v>0</v>
      </c>
      <c r="AG20" s="1695">
        <v>0</v>
      </c>
      <c r="AH20" s="1696">
        <v>0</v>
      </c>
      <c r="AI20" s="1694">
        <v>4.5854943172320953E-4</v>
      </c>
      <c r="AJ20" s="1695">
        <v>0</v>
      </c>
      <c r="AK20" s="1695">
        <v>0</v>
      </c>
      <c r="AL20" s="1695">
        <v>0</v>
      </c>
      <c r="AM20" s="1695">
        <v>0</v>
      </c>
      <c r="AN20" s="1696">
        <v>0</v>
      </c>
      <c r="AO20" s="1694">
        <v>0</v>
      </c>
      <c r="AP20" s="1696">
        <v>0</v>
      </c>
      <c r="AQ20" s="1694">
        <v>0</v>
      </c>
      <c r="AR20" s="1695">
        <v>0</v>
      </c>
      <c r="AS20" s="1695">
        <v>0</v>
      </c>
      <c r="AT20" s="1695">
        <v>0</v>
      </c>
      <c r="AU20" s="1695">
        <v>0</v>
      </c>
      <c r="AV20" s="1696">
        <v>0</v>
      </c>
      <c r="AW20" s="1694">
        <v>0</v>
      </c>
      <c r="AX20" s="1696">
        <v>0</v>
      </c>
      <c r="AY20" s="1696">
        <v>1.0419794772515913E-5</v>
      </c>
    </row>
    <row r="21" spans="1:51" ht="15.75" thickBot="1" x14ac:dyDescent="0.3">
      <c r="A21" s="1265" t="s">
        <v>578</v>
      </c>
      <c r="B21" s="1266"/>
      <c r="C21" s="1688">
        <v>1.8661929366586335E-2</v>
      </c>
      <c r="D21" s="1689">
        <v>9.2767500810653714E-2</v>
      </c>
      <c r="E21" s="1689">
        <v>1.1204486121418739E-2</v>
      </c>
      <c r="F21" s="1689">
        <v>0</v>
      </c>
      <c r="G21" s="1689">
        <v>6.6740435540777354E-2</v>
      </c>
      <c r="H21" s="1690">
        <v>0.10652908078505977</v>
      </c>
      <c r="I21" s="1688">
        <v>0.22820200297943805</v>
      </c>
      <c r="J21" s="1689">
        <v>3.9859743061842222E-2</v>
      </c>
      <c r="K21" s="1689">
        <v>0.13568068454203641</v>
      </c>
      <c r="L21" s="1689">
        <v>6.0210775737225518E-2</v>
      </c>
      <c r="M21" s="1689">
        <v>6.8409551078952288E-2</v>
      </c>
      <c r="N21" s="1689">
        <v>0</v>
      </c>
      <c r="O21" s="1690">
        <v>7.2490897030132714E-2</v>
      </c>
      <c r="P21" s="1688">
        <v>4.4338279873342046E-2</v>
      </c>
      <c r="Q21" s="1689">
        <v>0</v>
      </c>
      <c r="R21" s="1689">
        <v>9.0911125906882574E-4</v>
      </c>
      <c r="S21" s="1689">
        <v>7.7129669974575236E-3</v>
      </c>
      <c r="T21" s="1689">
        <v>7.3187978694172956E-2</v>
      </c>
      <c r="U21" s="1689">
        <v>1.8934489823476022E-2</v>
      </c>
      <c r="V21" s="1689">
        <v>0.28105928255163443</v>
      </c>
      <c r="W21" s="1689">
        <v>6.5871139289524025E-2</v>
      </c>
      <c r="X21" s="1689">
        <v>6.8878554734937036E-2</v>
      </c>
      <c r="Y21" s="1690">
        <v>0</v>
      </c>
      <c r="Z21" s="1688">
        <v>0.20381885946628772</v>
      </c>
      <c r="AA21" s="1689">
        <v>0.2426190013005767</v>
      </c>
      <c r="AB21" s="1689">
        <v>8.5300135886079945E-2</v>
      </c>
      <c r="AC21" s="1689">
        <v>0.14356913577362468</v>
      </c>
      <c r="AD21" s="1689">
        <v>0.42409525859163033</v>
      </c>
      <c r="AE21" s="1689">
        <v>8.9458193177628556E-2</v>
      </c>
      <c r="AF21" s="1689">
        <v>0.36590193695320511</v>
      </c>
      <c r="AG21" s="1689">
        <v>0.1161382889322049</v>
      </c>
      <c r="AH21" s="1690">
        <v>0</v>
      </c>
      <c r="AI21" s="1688">
        <v>5.2831902552782278E-2</v>
      </c>
      <c r="AJ21" s="1689">
        <v>8.573843587877146E-2</v>
      </c>
      <c r="AK21" s="1689">
        <v>8.9157186892091692E-2</v>
      </c>
      <c r="AL21" s="1689">
        <v>8.2148863043685919E-2</v>
      </c>
      <c r="AM21" s="1689">
        <v>8.2932114445547836E-2</v>
      </c>
      <c r="AN21" s="1690">
        <v>4.8968516809932888E-2</v>
      </c>
      <c r="AO21" s="1688">
        <v>0</v>
      </c>
      <c r="AP21" s="1690">
        <v>0</v>
      </c>
      <c r="AQ21" s="1688">
        <v>0.13071902681925468</v>
      </c>
      <c r="AR21" s="1689">
        <v>2.371461885095805E-2</v>
      </c>
      <c r="AS21" s="1689">
        <v>7.7082675692751443E-2</v>
      </c>
      <c r="AT21" s="1689">
        <v>1.2386830512997625E-2</v>
      </c>
      <c r="AU21" s="1689">
        <v>0</v>
      </c>
      <c r="AV21" s="1690">
        <v>0</v>
      </c>
      <c r="AW21" s="1688">
        <v>0</v>
      </c>
      <c r="AX21" s="1690">
        <v>3.2719564848717642E-3</v>
      </c>
      <c r="AY21" s="1690">
        <v>8.1916150692958004E-2</v>
      </c>
    </row>
    <row r="22" spans="1:51" x14ac:dyDescent="0.25">
      <c r="A22" s="783"/>
      <c r="B22" s="783" t="s">
        <v>733</v>
      </c>
      <c r="C22" s="1694">
        <v>2.9579350073585366E-3</v>
      </c>
      <c r="D22" s="1695">
        <v>0</v>
      </c>
      <c r="E22" s="1695">
        <v>0</v>
      </c>
      <c r="F22" s="1695">
        <v>0</v>
      </c>
      <c r="G22" s="1695">
        <v>0</v>
      </c>
      <c r="H22" s="1701">
        <v>1.7769578083340476E-4</v>
      </c>
      <c r="I22" s="1694">
        <v>0</v>
      </c>
      <c r="J22" s="1695">
        <v>0</v>
      </c>
      <c r="K22" s="1695">
        <v>0</v>
      </c>
      <c r="L22" s="1695">
        <v>0</v>
      </c>
      <c r="M22" s="1695">
        <v>0</v>
      </c>
      <c r="N22" s="1695">
        <v>0</v>
      </c>
      <c r="O22" s="1696">
        <v>0</v>
      </c>
      <c r="P22" s="1694">
        <v>0</v>
      </c>
      <c r="Q22" s="1695">
        <v>0</v>
      </c>
      <c r="R22" s="1695">
        <v>0</v>
      </c>
      <c r="S22" s="1695">
        <v>0</v>
      </c>
      <c r="T22" s="1695">
        <v>0</v>
      </c>
      <c r="U22" s="1695">
        <v>0</v>
      </c>
      <c r="V22" s="1695">
        <v>0</v>
      </c>
      <c r="W22" s="1695">
        <v>0</v>
      </c>
      <c r="X22" s="1695">
        <v>0</v>
      </c>
      <c r="Y22" s="1696">
        <v>0</v>
      </c>
      <c r="Z22" s="1694">
        <v>3.0697283607758058E-3</v>
      </c>
      <c r="AA22" s="1695">
        <v>2.2480293218415741E-3</v>
      </c>
      <c r="AB22" s="1695">
        <v>0</v>
      </c>
      <c r="AC22" s="1695">
        <v>0</v>
      </c>
      <c r="AD22" s="1695">
        <v>0</v>
      </c>
      <c r="AE22" s="1695">
        <v>0</v>
      </c>
      <c r="AF22" s="1695">
        <v>4.2045214419221136E-3</v>
      </c>
      <c r="AG22" s="1695">
        <v>0</v>
      </c>
      <c r="AH22" s="1696">
        <v>0</v>
      </c>
      <c r="AI22" s="1694">
        <v>8.4677392001484815E-4</v>
      </c>
      <c r="AJ22" s="1695">
        <v>0</v>
      </c>
      <c r="AK22" s="1695">
        <v>1.1004519548186529E-3</v>
      </c>
      <c r="AL22" s="1695">
        <v>1.5912212347175384E-2</v>
      </c>
      <c r="AM22" s="1695">
        <v>1.688340004523026E-2</v>
      </c>
      <c r="AN22" s="1696">
        <v>0</v>
      </c>
      <c r="AO22" s="1694">
        <v>0</v>
      </c>
      <c r="AP22" s="1696">
        <v>0</v>
      </c>
      <c r="AQ22" s="1694">
        <v>1.7320608805840586E-2</v>
      </c>
      <c r="AR22" s="1695">
        <v>0</v>
      </c>
      <c r="AS22" s="1695">
        <v>1.2586322099254612E-2</v>
      </c>
      <c r="AT22" s="1695">
        <v>0</v>
      </c>
      <c r="AU22" s="1695">
        <v>0</v>
      </c>
      <c r="AV22" s="1696">
        <v>0</v>
      </c>
      <c r="AW22" s="1694">
        <v>0</v>
      </c>
      <c r="AX22" s="1696">
        <v>0</v>
      </c>
      <c r="AY22" s="1696">
        <v>2.068007579639322E-3</v>
      </c>
    </row>
    <row r="23" spans="1:51" x14ac:dyDescent="0.25">
      <c r="A23" s="783"/>
      <c r="B23" s="783" t="s">
        <v>734</v>
      </c>
      <c r="C23" s="1694">
        <v>0</v>
      </c>
      <c r="D23" s="1695">
        <v>0</v>
      </c>
      <c r="E23" s="1695">
        <v>0</v>
      </c>
      <c r="F23" s="1695">
        <v>0</v>
      </c>
      <c r="G23" s="1695">
        <v>0</v>
      </c>
      <c r="H23" s="1696">
        <v>0</v>
      </c>
      <c r="I23" s="1694">
        <v>3.8351534059490461E-2</v>
      </c>
      <c r="J23" s="1695">
        <v>0</v>
      </c>
      <c r="K23" s="1695">
        <v>8.6062715766611741E-3</v>
      </c>
      <c r="L23" s="1695">
        <v>0</v>
      </c>
      <c r="M23" s="1695">
        <v>8.4145673422632936E-3</v>
      </c>
      <c r="N23" s="1695">
        <v>0</v>
      </c>
      <c r="O23" s="1696">
        <v>0</v>
      </c>
      <c r="P23" s="1694">
        <v>0</v>
      </c>
      <c r="Q23" s="1695">
        <v>0</v>
      </c>
      <c r="R23" s="1695">
        <v>0</v>
      </c>
      <c r="S23" s="1695">
        <v>0</v>
      </c>
      <c r="T23" s="1695">
        <v>0</v>
      </c>
      <c r="U23" s="1695">
        <v>0</v>
      </c>
      <c r="V23" s="1695">
        <v>0</v>
      </c>
      <c r="W23" s="1695">
        <v>0</v>
      </c>
      <c r="X23" s="1695">
        <v>0</v>
      </c>
      <c r="Y23" s="1696">
        <v>0</v>
      </c>
      <c r="Z23" s="1694">
        <v>2.0732986442045871E-2</v>
      </c>
      <c r="AA23" s="1695">
        <v>2.9493917527409881E-2</v>
      </c>
      <c r="AB23" s="1695">
        <v>0</v>
      </c>
      <c r="AC23" s="1695">
        <v>0</v>
      </c>
      <c r="AD23" s="1695">
        <v>5.2498145964014815E-2</v>
      </c>
      <c r="AE23" s="1695">
        <v>0</v>
      </c>
      <c r="AF23" s="1695">
        <v>6.7706160173071392E-2</v>
      </c>
      <c r="AG23" s="1695">
        <v>7.7245431245189528E-3</v>
      </c>
      <c r="AH23" s="1696">
        <v>0</v>
      </c>
      <c r="AI23" s="1694">
        <v>0</v>
      </c>
      <c r="AJ23" s="1695">
        <v>0</v>
      </c>
      <c r="AK23" s="1695">
        <v>0</v>
      </c>
      <c r="AL23" s="1695">
        <v>0</v>
      </c>
      <c r="AM23" s="1695">
        <v>8.2434809232956301E-3</v>
      </c>
      <c r="AN23" s="1696">
        <v>0</v>
      </c>
      <c r="AO23" s="1694">
        <v>0</v>
      </c>
      <c r="AP23" s="1696">
        <v>0</v>
      </c>
      <c r="AQ23" s="1694">
        <v>0</v>
      </c>
      <c r="AR23" s="1695">
        <v>0</v>
      </c>
      <c r="AS23" s="1695">
        <v>0</v>
      </c>
      <c r="AT23" s="1695">
        <v>0</v>
      </c>
      <c r="AU23" s="1695">
        <v>0</v>
      </c>
      <c r="AV23" s="1696">
        <v>0</v>
      </c>
      <c r="AW23" s="1694">
        <v>0</v>
      </c>
      <c r="AX23" s="1696">
        <v>0</v>
      </c>
      <c r="AY23" s="1696">
        <v>4.8462543270871017E-3</v>
      </c>
    </row>
    <row r="24" spans="1:51" x14ac:dyDescent="0.25">
      <c r="A24" s="783"/>
      <c r="B24" s="783" t="s">
        <v>725</v>
      </c>
      <c r="C24" s="1694">
        <v>0</v>
      </c>
      <c r="D24" s="1695">
        <v>0</v>
      </c>
      <c r="E24" s="1695">
        <v>0</v>
      </c>
      <c r="F24" s="1695">
        <v>0</v>
      </c>
      <c r="G24" s="1695">
        <v>0</v>
      </c>
      <c r="H24" s="1696">
        <v>0</v>
      </c>
      <c r="I24" s="1694">
        <v>1.3250440527057926E-2</v>
      </c>
      <c r="J24" s="1695">
        <v>0</v>
      </c>
      <c r="K24" s="1695">
        <v>0</v>
      </c>
      <c r="L24" s="1695">
        <v>0</v>
      </c>
      <c r="M24" s="1695">
        <v>0</v>
      </c>
      <c r="N24" s="1695">
        <v>0</v>
      </c>
      <c r="O24" s="1696">
        <v>0</v>
      </c>
      <c r="P24" s="1694">
        <v>0</v>
      </c>
      <c r="Q24" s="1695">
        <v>0</v>
      </c>
      <c r="R24" s="1695">
        <v>0</v>
      </c>
      <c r="S24" s="1695">
        <v>0</v>
      </c>
      <c r="T24" s="1695">
        <v>0</v>
      </c>
      <c r="U24" s="1695">
        <v>0</v>
      </c>
      <c r="V24" s="1695">
        <v>5.9282910165723395E-3</v>
      </c>
      <c r="W24" s="1695">
        <v>0</v>
      </c>
      <c r="X24" s="1695">
        <v>0</v>
      </c>
      <c r="Y24" s="1696">
        <v>0</v>
      </c>
      <c r="Z24" s="1694">
        <v>1.3867306548650947E-3</v>
      </c>
      <c r="AA24" s="1695">
        <v>7.4344917622597585E-3</v>
      </c>
      <c r="AB24" s="1695">
        <v>0</v>
      </c>
      <c r="AC24" s="1695">
        <v>0</v>
      </c>
      <c r="AD24" s="1695">
        <v>0</v>
      </c>
      <c r="AE24" s="1695">
        <v>0</v>
      </c>
      <c r="AF24" s="1695">
        <v>1.8498253118830299E-2</v>
      </c>
      <c r="AG24" s="1695">
        <v>2.5257016722636874E-3</v>
      </c>
      <c r="AH24" s="1696">
        <v>0</v>
      </c>
      <c r="AI24" s="1694">
        <v>0</v>
      </c>
      <c r="AJ24" s="1695">
        <v>0</v>
      </c>
      <c r="AK24" s="1695">
        <v>5.5978476932889206E-3</v>
      </c>
      <c r="AL24" s="1695">
        <v>0</v>
      </c>
      <c r="AM24" s="1695">
        <v>9.3386555821321632E-3</v>
      </c>
      <c r="AN24" s="1696">
        <v>0</v>
      </c>
      <c r="AO24" s="1694">
        <v>0</v>
      </c>
      <c r="AP24" s="1696">
        <v>0</v>
      </c>
      <c r="AQ24" s="1694">
        <v>0</v>
      </c>
      <c r="AR24" s="1695">
        <v>0</v>
      </c>
      <c r="AS24" s="1695">
        <v>0</v>
      </c>
      <c r="AT24" s="1695">
        <v>0</v>
      </c>
      <c r="AU24" s="1695">
        <v>0</v>
      </c>
      <c r="AV24" s="1696">
        <v>0</v>
      </c>
      <c r="AW24" s="1694">
        <v>0</v>
      </c>
      <c r="AX24" s="1696">
        <v>0</v>
      </c>
      <c r="AY24" s="1696">
        <v>1.6866959076945001E-3</v>
      </c>
    </row>
    <row r="25" spans="1:51" x14ac:dyDescent="0.25">
      <c r="A25" s="783"/>
      <c r="B25" s="783" t="s">
        <v>735</v>
      </c>
      <c r="C25" s="1694">
        <v>0</v>
      </c>
      <c r="D25" s="1695">
        <v>3.7487570424924344E-2</v>
      </c>
      <c r="E25" s="1695">
        <v>9.0544393571824807E-3</v>
      </c>
      <c r="F25" s="1695">
        <v>0</v>
      </c>
      <c r="G25" s="1695">
        <v>0</v>
      </c>
      <c r="H25" s="1696">
        <v>2.1151403692638952E-2</v>
      </c>
      <c r="I25" s="1694">
        <v>1.7997908960959295E-2</v>
      </c>
      <c r="J25" s="1695">
        <v>0</v>
      </c>
      <c r="K25" s="1695">
        <v>5.09336780039086E-3</v>
      </c>
      <c r="L25" s="1695">
        <v>0</v>
      </c>
      <c r="M25" s="1695">
        <v>9.4500683388122342E-3</v>
      </c>
      <c r="N25" s="1695">
        <v>0</v>
      </c>
      <c r="O25" s="1696">
        <v>0</v>
      </c>
      <c r="P25" s="1694">
        <v>0</v>
      </c>
      <c r="Q25" s="1695">
        <v>0</v>
      </c>
      <c r="R25" s="1695">
        <v>9.0911125906882574E-4</v>
      </c>
      <c r="S25" s="1695">
        <v>0</v>
      </c>
      <c r="T25" s="1695">
        <v>7.3187978694172956E-2</v>
      </c>
      <c r="U25" s="1695">
        <v>0</v>
      </c>
      <c r="V25" s="1695">
        <v>0.14660627048090494</v>
      </c>
      <c r="W25" s="1695">
        <v>6.5871139289524025E-2</v>
      </c>
      <c r="X25" s="1695">
        <v>0</v>
      </c>
      <c r="Y25" s="1696">
        <v>0</v>
      </c>
      <c r="Z25" s="1694">
        <v>4.6088722155862176E-2</v>
      </c>
      <c r="AA25" s="1695">
        <v>6.6363285689278365E-2</v>
      </c>
      <c r="AB25" s="1695">
        <v>1.0209581668311773E-2</v>
      </c>
      <c r="AC25" s="1695">
        <v>1.5697643204350912E-2</v>
      </c>
      <c r="AD25" s="1695">
        <v>9.4082464127797583E-2</v>
      </c>
      <c r="AE25" s="1695">
        <v>1.3479413668128375E-2</v>
      </c>
      <c r="AF25" s="1695">
        <v>7.2705321894484587E-2</v>
      </c>
      <c r="AG25" s="1695">
        <v>2.9125470855559082E-2</v>
      </c>
      <c r="AH25" s="1696">
        <v>0</v>
      </c>
      <c r="AI25" s="1694">
        <v>0</v>
      </c>
      <c r="AJ25" s="1695">
        <v>8.4422009913278934E-3</v>
      </c>
      <c r="AK25" s="1695">
        <v>0</v>
      </c>
      <c r="AL25" s="1695">
        <v>5.4722065334147233E-3</v>
      </c>
      <c r="AM25" s="1695">
        <v>9.6931947173487555E-3</v>
      </c>
      <c r="AN25" s="1696">
        <v>1.3970122093916442E-2</v>
      </c>
      <c r="AO25" s="1694">
        <v>0</v>
      </c>
      <c r="AP25" s="1696">
        <v>0</v>
      </c>
      <c r="AQ25" s="1694">
        <v>8.5490054954320428E-3</v>
      </c>
      <c r="AR25" s="1695">
        <v>0</v>
      </c>
      <c r="AS25" s="1695">
        <v>1.2486690414833157E-2</v>
      </c>
      <c r="AT25" s="1695">
        <v>8.2233284347202618E-3</v>
      </c>
      <c r="AU25" s="1695">
        <v>0</v>
      </c>
      <c r="AV25" s="1696">
        <v>0</v>
      </c>
      <c r="AW25" s="1694">
        <v>0</v>
      </c>
      <c r="AX25" s="1696">
        <v>0</v>
      </c>
      <c r="AY25" s="1696">
        <v>1.5112257071281084E-2</v>
      </c>
    </row>
    <row r="26" spans="1:51" x14ac:dyDescent="0.25">
      <c r="A26" s="783"/>
      <c r="B26" s="783" t="s">
        <v>745</v>
      </c>
      <c r="C26" s="1694">
        <v>0</v>
      </c>
      <c r="D26" s="1695">
        <v>4.023122473160121E-3</v>
      </c>
      <c r="E26" s="1695">
        <v>2.1500467642362603E-3</v>
      </c>
      <c r="F26" s="1695">
        <v>0</v>
      </c>
      <c r="G26" s="1695">
        <v>0</v>
      </c>
      <c r="H26" s="1696">
        <v>1.8281004642804837E-2</v>
      </c>
      <c r="I26" s="1694">
        <v>0</v>
      </c>
      <c r="J26" s="1695">
        <v>3.3043786718135629E-3</v>
      </c>
      <c r="K26" s="1695">
        <v>3.1258330650509467E-2</v>
      </c>
      <c r="L26" s="1695">
        <v>4.0995509091224597E-2</v>
      </c>
      <c r="M26" s="1695">
        <v>0</v>
      </c>
      <c r="N26" s="1695">
        <v>0</v>
      </c>
      <c r="O26" s="1696">
        <v>7.2490897030132714E-2</v>
      </c>
      <c r="P26" s="1694">
        <v>4.4338279873342046E-2</v>
      </c>
      <c r="Q26" s="1695">
        <v>0</v>
      </c>
      <c r="R26" s="1695">
        <v>0</v>
      </c>
      <c r="S26" s="1695">
        <v>7.7129669974575236E-3</v>
      </c>
      <c r="T26" s="1695">
        <v>0</v>
      </c>
      <c r="U26" s="1695">
        <v>1.8934489823476022E-2</v>
      </c>
      <c r="V26" s="1695">
        <v>0.11526921190635307</v>
      </c>
      <c r="W26" s="1695">
        <v>0</v>
      </c>
      <c r="X26" s="1695">
        <v>0</v>
      </c>
      <c r="Y26" s="1696">
        <v>0</v>
      </c>
      <c r="Z26" s="1694">
        <v>0</v>
      </c>
      <c r="AA26" s="1695">
        <v>1.8335974551636113E-2</v>
      </c>
      <c r="AB26" s="1695">
        <v>4.8946940455856201E-2</v>
      </c>
      <c r="AC26" s="1695">
        <v>8.7674632968197275E-2</v>
      </c>
      <c r="AD26" s="1695">
        <v>5.5686690053702081E-2</v>
      </c>
      <c r="AE26" s="1695">
        <v>5.6255393381323786E-2</v>
      </c>
      <c r="AF26" s="1695">
        <v>2.1919812552363686E-2</v>
      </c>
      <c r="AG26" s="1695">
        <v>7.7651248553676387E-3</v>
      </c>
      <c r="AH26" s="1696">
        <v>0</v>
      </c>
      <c r="AI26" s="1694">
        <v>3.3040955959331028E-2</v>
      </c>
      <c r="AJ26" s="1695">
        <v>0</v>
      </c>
      <c r="AK26" s="1695">
        <v>4.1050667242246583E-2</v>
      </c>
      <c r="AL26" s="1695">
        <v>2.160468396964867E-2</v>
      </c>
      <c r="AM26" s="1695">
        <v>1.4476799214061404E-2</v>
      </c>
      <c r="AN26" s="1696">
        <v>0</v>
      </c>
      <c r="AO26" s="1694">
        <v>0</v>
      </c>
      <c r="AP26" s="1696">
        <v>0</v>
      </c>
      <c r="AQ26" s="1694">
        <v>3.4004218963593945E-3</v>
      </c>
      <c r="AR26" s="1695">
        <v>0</v>
      </c>
      <c r="AS26" s="1695">
        <v>5.2009663178663672E-2</v>
      </c>
      <c r="AT26" s="1695">
        <v>4.1635020782773632E-3</v>
      </c>
      <c r="AU26" s="1695">
        <v>0</v>
      </c>
      <c r="AV26" s="1696">
        <v>0</v>
      </c>
      <c r="AW26" s="1694">
        <v>0</v>
      </c>
      <c r="AX26" s="1696">
        <v>3.2719564848717642E-3</v>
      </c>
      <c r="AY26" s="1696">
        <v>1.7384823778392993E-2</v>
      </c>
    </row>
    <row r="27" spans="1:51" x14ac:dyDescent="0.25">
      <c r="A27" s="783"/>
      <c r="B27" s="783" t="s">
        <v>736</v>
      </c>
      <c r="C27" s="1694">
        <v>0</v>
      </c>
      <c r="D27" s="1695">
        <v>0</v>
      </c>
      <c r="E27" s="1695">
        <v>0</v>
      </c>
      <c r="F27" s="1695">
        <v>0</v>
      </c>
      <c r="G27" s="1695">
        <v>6.6740435540777354E-2</v>
      </c>
      <c r="H27" s="1696">
        <v>0</v>
      </c>
      <c r="I27" s="1694">
        <v>7.0220587781208285E-3</v>
      </c>
      <c r="J27" s="1695">
        <v>0</v>
      </c>
      <c r="K27" s="1695">
        <v>9.9876797246840655E-3</v>
      </c>
      <c r="L27" s="1695">
        <v>0</v>
      </c>
      <c r="M27" s="1695">
        <v>4.1868669425169551E-3</v>
      </c>
      <c r="N27" s="1695">
        <v>0</v>
      </c>
      <c r="O27" s="1696">
        <v>0</v>
      </c>
      <c r="P27" s="1694">
        <v>0</v>
      </c>
      <c r="Q27" s="1695">
        <v>0</v>
      </c>
      <c r="R27" s="1695">
        <v>0</v>
      </c>
      <c r="S27" s="1695">
        <v>0</v>
      </c>
      <c r="T27" s="1695">
        <v>0</v>
      </c>
      <c r="U27" s="1695">
        <v>0</v>
      </c>
      <c r="V27" s="1695">
        <v>0</v>
      </c>
      <c r="W27" s="1695">
        <v>0</v>
      </c>
      <c r="X27" s="1695">
        <v>0</v>
      </c>
      <c r="Y27" s="1696">
        <v>0</v>
      </c>
      <c r="Z27" s="1694">
        <v>2.3242791996177056E-2</v>
      </c>
      <c r="AA27" s="1695">
        <v>2.3731274763872087E-2</v>
      </c>
      <c r="AB27" s="1695">
        <v>0</v>
      </c>
      <c r="AC27" s="1695">
        <v>0</v>
      </c>
      <c r="AD27" s="1695">
        <v>3.1036783475282805E-2</v>
      </c>
      <c r="AE27" s="1695">
        <v>0</v>
      </c>
      <c r="AF27" s="1695">
        <v>3.4001102391988051E-2</v>
      </c>
      <c r="AG27" s="1695">
        <v>1.3256030505330075E-2</v>
      </c>
      <c r="AH27" s="1696">
        <v>0</v>
      </c>
      <c r="AI27" s="1694">
        <v>5.2371278193098772E-3</v>
      </c>
      <c r="AJ27" s="1695">
        <v>0</v>
      </c>
      <c r="AK27" s="1695">
        <v>5.5018637511799872E-3</v>
      </c>
      <c r="AL27" s="1695">
        <v>0</v>
      </c>
      <c r="AM27" s="1695">
        <v>0</v>
      </c>
      <c r="AN27" s="1696">
        <v>0</v>
      </c>
      <c r="AO27" s="1694">
        <v>0</v>
      </c>
      <c r="AP27" s="1696">
        <v>0</v>
      </c>
      <c r="AQ27" s="1694">
        <v>2.5468180841817827E-2</v>
      </c>
      <c r="AR27" s="1695">
        <v>0</v>
      </c>
      <c r="AS27" s="1695">
        <v>0</v>
      </c>
      <c r="AT27" s="1695">
        <v>0</v>
      </c>
      <c r="AU27" s="1695">
        <v>0</v>
      </c>
      <c r="AV27" s="1696">
        <v>0</v>
      </c>
      <c r="AW27" s="1694">
        <v>0</v>
      </c>
      <c r="AX27" s="1696">
        <v>0</v>
      </c>
      <c r="AY27" s="1696">
        <v>3.8283412776577278E-3</v>
      </c>
    </row>
    <row r="28" spans="1:51" x14ac:dyDescent="0.25">
      <c r="A28" s="783"/>
      <c r="B28" s="783" t="s">
        <v>746</v>
      </c>
      <c r="C28" s="1694">
        <v>0</v>
      </c>
      <c r="D28" s="1695">
        <v>0</v>
      </c>
      <c r="E28" s="1695">
        <v>0</v>
      </c>
      <c r="F28" s="1695">
        <v>0</v>
      </c>
      <c r="G28" s="1695">
        <v>0</v>
      </c>
      <c r="H28" s="1696">
        <v>0</v>
      </c>
      <c r="I28" s="1694">
        <v>0</v>
      </c>
      <c r="J28" s="1695">
        <v>0</v>
      </c>
      <c r="K28" s="1695">
        <v>0</v>
      </c>
      <c r="L28" s="1695">
        <v>0</v>
      </c>
      <c r="M28" s="1695">
        <v>0</v>
      </c>
      <c r="N28" s="1695">
        <v>0</v>
      </c>
      <c r="O28" s="1696">
        <v>0</v>
      </c>
      <c r="P28" s="1694">
        <v>0</v>
      </c>
      <c r="Q28" s="1695">
        <v>0</v>
      </c>
      <c r="R28" s="1695">
        <v>0</v>
      </c>
      <c r="S28" s="1695">
        <v>0</v>
      </c>
      <c r="T28" s="1695">
        <v>0</v>
      </c>
      <c r="U28" s="1695">
        <v>0</v>
      </c>
      <c r="V28" s="1695">
        <v>0</v>
      </c>
      <c r="W28" s="1695">
        <v>0</v>
      </c>
      <c r="X28" s="1695">
        <v>0</v>
      </c>
      <c r="Y28" s="1696">
        <v>0</v>
      </c>
      <c r="Z28" s="1694">
        <v>8.2033731386827822E-3</v>
      </c>
      <c r="AA28" s="1695">
        <v>7.6695807520316588E-3</v>
      </c>
      <c r="AB28" s="1695">
        <v>0</v>
      </c>
      <c r="AC28" s="1695">
        <v>0</v>
      </c>
      <c r="AD28" s="1695">
        <v>5.6536740887034115E-2</v>
      </c>
      <c r="AE28" s="1695">
        <v>0</v>
      </c>
      <c r="AF28" s="1695">
        <v>6.7415590314244154E-3</v>
      </c>
      <c r="AG28" s="1695">
        <v>0</v>
      </c>
      <c r="AH28" s="1696">
        <v>0</v>
      </c>
      <c r="AI28" s="1694">
        <v>0</v>
      </c>
      <c r="AJ28" s="1695">
        <v>0</v>
      </c>
      <c r="AK28" s="1695">
        <v>0</v>
      </c>
      <c r="AL28" s="1695">
        <v>0</v>
      </c>
      <c r="AM28" s="1695">
        <v>0</v>
      </c>
      <c r="AN28" s="1696">
        <v>0</v>
      </c>
      <c r="AO28" s="1694">
        <v>0</v>
      </c>
      <c r="AP28" s="1696">
        <v>0</v>
      </c>
      <c r="AQ28" s="1694">
        <v>0</v>
      </c>
      <c r="AR28" s="1695">
        <v>0</v>
      </c>
      <c r="AS28" s="1695">
        <v>0</v>
      </c>
      <c r="AT28" s="1695">
        <v>0</v>
      </c>
      <c r="AU28" s="1695">
        <v>0</v>
      </c>
      <c r="AV28" s="1696">
        <v>0</v>
      </c>
      <c r="AW28" s="1694">
        <v>0</v>
      </c>
      <c r="AX28" s="1696">
        <v>0</v>
      </c>
      <c r="AY28" s="1696">
        <v>7.0919313674813246E-4</v>
      </c>
    </row>
    <row r="29" spans="1:51" x14ac:dyDescent="0.25">
      <c r="A29" s="783"/>
      <c r="B29" s="783" t="s">
        <v>737</v>
      </c>
      <c r="C29" s="1694">
        <v>0</v>
      </c>
      <c r="D29" s="1695">
        <v>0</v>
      </c>
      <c r="E29" s="1695">
        <v>0</v>
      </c>
      <c r="F29" s="1695">
        <v>0</v>
      </c>
      <c r="G29" s="1695">
        <v>0</v>
      </c>
      <c r="H29" s="1696">
        <v>2.1963006904051598E-2</v>
      </c>
      <c r="I29" s="1694">
        <v>5.941908252460372E-2</v>
      </c>
      <c r="J29" s="1695">
        <v>0</v>
      </c>
      <c r="K29" s="1695">
        <v>2.688478929066088E-2</v>
      </c>
      <c r="L29" s="1695">
        <v>0</v>
      </c>
      <c r="M29" s="1695">
        <v>1.6861198139514557E-2</v>
      </c>
      <c r="N29" s="1695">
        <v>0</v>
      </c>
      <c r="O29" s="1696">
        <v>0</v>
      </c>
      <c r="P29" s="1694">
        <v>0</v>
      </c>
      <c r="Q29" s="1695">
        <v>0</v>
      </c>
      <c r="R29" s="1695">
        <v>0</v>
      </c>
      <c r="S29" s="1695">
        <v>0</v>
      </c>
      <c r="T29" s="1695">
        <v>0</v>
      </c>
      <c r="U29" s="1695">
        <v>0</v>
      </c>
      <c r="V29" s="1695">
        <v>0</v>
      </c>
      <c r="W29" s="1695">
        <v>0</v>
      </c>
      <c r="X29" s="1695">
        <v>2.7464756321475551E-2</v>
      </c>
      <c r="Y29" s="1696">
        <v>0</v>
      </c>
      <c r="Z29" s="1694">
        <v>5.8498010017267843E-2</v>
      </c>
      <c r="AA29" s="1695">
        <v>5.1227492192985322E-2</v>
      </c>
      <c r="AB29" s="1695">
        <v>0</v>
      </c>
      <c r="AC29" s="1695">
        <v>0</v>
      </c>
      <c r="AD29" s="1695">
        <v>5.2040270865526317E-2</v>
      </c>
      <c r="AE29" s="1695">
        <v>0</v>
      </c>
      <c r="AF29" s="1695">
        <v>7.7581615539325355E-2</v>
      </c>
      <c r="AG29" s="1695">
        <v>1.7661308051070631E-2</v>
      </c>
      <c r="AH29" s="1696">
        <v>0</v>
      </c>
      <c r="AI29" s="1694">
        <v>0</v>
      </c>
      <c r="AJ29" s="1695">
        <v>0</v>
      </c>
      <c r="AK29" s="1695">
        <v>0</v>
      </c>
      <c r="AL29" s="1695">
        <v>0</v>
      </c>
      <c r="AM29" s="1695">
        <v>0</v>
      </c>
      <c r="AN29" s="1696">
        <v>0</v>
      </c>
      <c r="AO29" s="1694">
        <v>0</v>
      </c>
      <c r="AP29" s="1696">
        <v>0</v>
      </c>
      <c r="AQ29" s="1694">
        <v>1.1377459991096921E-2</v>
      </c>
      <c r="AR29" s="1695">
        <v>0</v>
      </c>
      <c r="AS29" s="1695">
        <v>0</v>
      </c>
      <c r="AT29" s="1695">
        <v>0</v>
      </c>
      <c r="AU29" s="1695">
        <v>0</v>
      </c>
      <c r="AV29" s="1696">
        <v>0</v>
      </c>
      <c r="AW29" s="1694">
        <v>0</v>
      </c>
      <c r="AX29" s="1696">
        <v>0</v>
      </c>
      <c r="AY29" s="1696">
        <v>9.056810130162924E-3</v>
      </c>
    </row>
    <row r="30" spans="1:51" x14ac:dyDescent="0.25">
      <c r="A30" s="783"/>
      <c r="B30" s="783" t="s">
        <v>738</v>
      </c>
      <c r="C30" s="1694">
        <v>0</v>
      </c>
      <c r="D30" s="1695">
        <v>0</v>
      </c>
      <c r="E30" s="1695">
        <v>0</v>
      </c>
      <c r="F30" s="1695">
        <v>0</v>
      </c>
      <c r="G30" s="1695">
        <v>0</v>
      </c>
      <c r="H30" s="1696">
        <v>0</v>
      </c>
      <c r="I30" s="1694">
        <v>0</v>
      </c>
      <c r="J30" s="1695">
        <v>0</v>
      </c>
      <c r="K30" s="1695">
        <v>1.1800026597410227E-2</v>
      </c>
      <c r="L30" s="1695">
        <v>0</v>
      </c>
      <c r="M30" s="1695">
        <v>4.7202693852822497E-3</v>
      </c>
      <c r="N30" s="1695">
        <v>0</v>
      </c>
      <c r="O30" s="1696">
        <v>0</v>
      </c>
      <c r="P30" s="1694">
        <v>0</v>
      </c>
      <c r="Q30" s="1695">
        <v>0</v>
      </c>
      <c r="R30" s="1695">
        <v>0</v>
      </c>
      <c r="S30" s="1695">
        <v>0</v>
      </c>
      <c r="T30" s="1695">
        <v>0</v>
      </c>
      <c r="U30" s="1695">
        <v>0</v>
      </c>
      <c r="V30" s="1695">
        <v>0</v>
      </c>
      <c r="W30" s="1695">
        <v>0</v>
      </c>
      <c r="X30" s="1695">
        <v>0</v>
      </c>
      <c r="Y30" s="1696">
        <v>0</v>
      </c>
      <c r="Z30" s="1694">
        <v>1.7469876081447039E-2</v>
      </c>
      <c r="AA30" s="1695">
        <v>3.1798982606465508E-3</v>
      </c>
      <c r="AB30" s="1695">
        <v>0</v>
      </c>
      <c r="AC30" s="1695">
        <v>0</v>
      </c>
      <c r="AD30" s="1695">
        <v>0</v>
      </c>
      <c r="AE30" s="1695">
        <v>0</v>
      </c>
      <c r="AF30" s="1695">
        <v>2.3928003491137883E-3</v>
      </c>
      <c r="AG30" s="1695">
        <v>3.0854333587726985E-3</v>
      </c>
      <c r="AH30" s="1696">
        <v>0</v>
      </c>
      <c r="AI30" s="1694">
        <v>0</v>
      </c>
      <c r="AJ30" s="1695">
        <v>0</v>
      </c>
      <c r="AK30" s="1695">
        <v>0</v>
      </c>
      <c r="AL30" s="1695">
        <v>0</v>
      </c>
      <c r="AM30" s="1695">
        <v>0</v>
      </c>
      <c r="AN30" s="1696">
        <v>0</v>
      </c>
      <c r="AO30" s="1694">
        <v>0</v>
      </c>
      <c r="AP30" s="1696">
        <v>0</v>
      </c>
      <c r="AQ30" s="1694">
        <v>4.088124907798348E-3</v>
      </c>
      <c r="AR30" s="1695">
        <v>0</v>
      </c>
      <c r="AS30" s="1695">
        <v>0</v>
      </c>
      <c r="AT30" s="1695">
        <v>0</v>
      </c>
      <c r="AU30" s="1695">
        <v>0</v>
      </c>
      <c r="AV30" s="1696">
        <v>0</v>
      </c>
      <c r="AW30" s="1694">
        <v>0</v>
      </c>
      <c r="AX30" s="1696">
        <v>0</v>
      </c>
      <c r="AY30" s="1696">
        <v>1.0206529507523336E-3</v>
      </c>
    </row>
    <row r="31" spans="1:51" x14ac:dyDescent="0.25">
      <c r="A31" s="783"/>
      <c r="B31" s="783" t="s">
        <v>749</v>
      </c>
      <c r="C31" s="1694">
        <v>1.5703994359227799E-2</v>
      </c>
      <c r="D31" s="1695">
        <v>0</v>
      </c>
      <c r="E31" s="1695">
        <v>0</v>
      </c>
      <c r="F31" s="1695">
        <v>0</v>
      </c>
      <c r="G31" s="1695">
        <v>0</v>
      </c>
      <c r="H31" s="1696">
        <v>1.3751759977284572E-2</v>
      </c>
      <c r="I31" s="1694">
        <v>0</v>
      </c>
      <c r="J31" s="1695">
        <v>0</v>
      </c>
      <c r="K31" s="1695">
        <v>0</v>
      </c>
      <c r="L31" s="1695">
        <v>0</v>
      </c>
      <c r="M31" s="1695">
        <v>0</v>
      </c>
      <c r="N31" s="1695">
        <v>0</v>
      </c>
      <c r="O31" s="1696">
        <v>0</v>
      </c>
      <c r="P31" s="1694">
        <v>0</v>
      </c>
      <c r="Q31" s="1695">
        <v>0</v>
      </c>
      <c r="R31" s="1695">
        <v>0</v>
      </c>
      <c r="S31" s="1695">
        <v>0</v>
      </c>
      <c r="T31" s="1695">
        <v>0</v>
      </c>
      <c r="U31" s="1695">
        <v>0</v>
      </c>
      <c r="V31" s="1695">
        <v>0</v>
      </c>
      <c r="W31" s="1695">
        <v>0</v>
      </c>
      <c r="X31" s="1695">
        <v>0</v>
      </c>
      <c r="Y31" s="1696">
        <v>0</v>
      </c>
      <c r="Z31" s="1694">
        <v>0</v>
      </c>
      <c r="AA31" s="1695">
        <v>0</v>
      </c>
      <c r="AB31" s="1695">
        <v>0</v>
      </c>
      <c r="AC31" s="1695">
        <v>0</v>
      </c>
      <c r="AD31" s="1695">
        <v>0</v>
      </c>
      <c r="AE31" s="1695">
        <v>0</v>
      </c>
      <c r="AF31" s="1695">
        <v>0</v>
      </c>
      <c r="AG31" s="1695">
        <v>0</v>
      </c>
      <c r="AH31" s="1696">
        <v>0</v>
      </c>
      <c r="AI31" s="1694">
        <v>0</v>
      </c>
      <c r="AJ31" s="1695">
        <v>0</v>
      </c>
      <c r="AK31" s="1695">
        <v>0</v>
      </c>
      <c r="AL31" s="1695">
        <v>0</v>
      </c>
      <c r="AM31" s="1695">
        <v>0</v>
      </c>
      <c r="AN31" s="1696">
        <v>0</v>
      </c>
      <c r="AO31" s="1694">
        <v>0</v>
      </c>
      <c r="AP31" s="1696">
        <v>0</v>
      </c>
      <c r="AQ31" s="1694">
        <v>6.0515224880909546E-2</v>
      </c>
      <c r="AR31" s="1695">
        <v>2.371461885095805E-2</v>
      </c>
      <c r="AS31" s="1695">
        <v>0</v>
      </c>
      <c r="AT31" s="1695">
        <v>0</v>
      </c>
      <c r="AU31" s="1695">
        <v>0</v>
      </c>
      <c r="AV31" s="1696">
        <v>0</v>
      </c>
      <c r="AW31" s="1694">
        <v>0</v>
      </c>
      <c r="AX31" s="1696">
        <v>0</v>
      </c>
      <c r="AY31" s="1696">
        <v>2.1712782020046608E-3</v>
      </c>
    </row>
    <row r="32" spans="1:51" ht="15.75" thickBot="1" x14ac:dyDescent="0.3">
      <c r="A32" s="783"/>
      <c r="B32" s="783" t="s">
        <v>739</v>
      </c>
      <c r="C32" s="1694">
        <v>0</v>
      </c>
      <c r="D32" s="1695">
        <v>5.1256807912569258E-2</v>
      </c>
      <c r="E32" s="1695">
        <v>0</v>
      </c>
      <c r="F32" s="1695">
        <v>0</v>
      </c>
      <c r="G32" s="1695">
        <v>0</v>
      </c>
      <c r="H32" s="1696">
        <v>3.1204209787446393E-2</v>
      </c>
      <c r="I32" s="1694">
        <v>9.2160978129205803E-2</v>
      </c>
      <c r="J32" s="1695">
        <v>3.6555364390028662E-2</v>
      </c>
      <c r="K32" s="1695">
        <v>4.2050218901719734E-2</v>
      </c>
      <c r="L32" s="1695">
        <v>1.9215266646000925E-2</v>
      </c>
      <c r="M32" s="1695">
        <v>2.4776580930563001E-2</v>
      </c>
      <c r="N32" s="1695">
        <v>0</v>
      </c>
      <c r="O32" s="1696">
        <v>0</v>
      </c>
      <c r="P32" s="1694">
        <v>0</v>
      </c>
      <c r="Q32" s="1695">
        <v>0</v>
      </c>
      <c r="R32" s="1695">
        <v>0</v>
      </c>
      <c r="S32" s="1695">
        <v>0</v>
      </c>
      <c r="T32" s="1695">
        <v>0</v>
      </c>
      <c r="U32" s="1695">
        <v>0</v>
      </c>
      <c r="V32" s="1695">
        <v>1.3255509147804106E-2</v>
      </c>
      <c r="W32" s="1695">
        <v>0</v>
      </c>
      <c r="X32" s="1695">
        <v>4.1413798413461482E-2</v>
      </c>
      <c r="Y32" s="1696">
        <v>0</v>
      </c>
      <c r="Z32" s="1694">
        <v>2.5126640619164038E-2</v>
      </c>
      <c r="AA32" s="1695">
        <v>3.2935056478615367E-2</v>
      </c>
      <c r="AB32" s="1695">
        <v>2.6143613761911978E-2</v>
      </c>
      <c r="AC32" s="1695">
        <v>4.0196859601076482E-2</v>
      </c>
      <c r="AD32" s="1695">
        <v>8.2214163218272657E-2</v>
      </c>
      <c r="AE32" s="1695">
        <v>1.9723386128176385E-2</v>
      </c>
      <c r="AF32" s="1695">
        <v>6.0150790460681496E-2</v>
      </c>
      <c r="AG32" s="1695">
        <v>3.4994676509322135E-2</v>
      </c>
      <c r="AH32" s="1696">
        <v>0</v>
      </c>
      <c r="AI32" s="1694">
        <v>1.3707044854126526E-2</v>
      </c>
      <c r="AJ32" s="1695">
        <v>7.7296234887443568E-2</v>
      </c>
      <c r="AK32" s="1695">
        <v>3.590635625055754E-2</v>
      </c>
      <c r="AL32" s="1695">
        <v>3.9159760193447135E-2</v>
      </c>
      <c r="AM32" s="1695">
        <v>2.4296583963479629E-2</v>
      </c>
      <c r="AN32" s="1696">
        <v>3.499839471601645E-2</v>
      </c>
      <c r="AO32" s="1694">
        <v>0</v>
      </c>
      <c r="AP32" s="1696">
        <v>0</v>
      </c>
      <c r="AQ32" s="1694">
        <v>0</v>
      </c>
      <c r="AR32" s="1695">
        <v>0</v>
      </c>
      <c r="AS32" s="1695">
        <v>0</v>
      </c>
      <c r="AT32" s="1695">
        <v>0</v>
      </c>
      <c r="AU32" s="1695">
        <v>0</v>
      </c>
      <c r="AV32" s="1696">
        <v>0</v>
      </c>
      <c r="AW32" s="1694">
        <v>0</v>
      </c>
      <c r="AX32" s="1696">
        <v>0</v>
      </c>
      <c r="AY32" s="1696">
        <v>2.4031836331537215E-2</v>
      </c>
    </row>
    <row r="33" spans="1:51" ht="15.75" thickBot="1" x14ac:dyDescent="0.3">
      <c r="A33" s="1265" t="s">
        <v>726</v>
      </c>
      <c r="B33" s="1266"/>
      <c r="C33" s="1688">
        <v>0.16164386786313187</v>
      </c>
      <c r="D33" s="1689">
        <v>1.9795474964725331E-2</v>
      </c>
      <c r="E33" s="1689">
        <v>0</v>
      </c>
      <c r="F33" s="1689">
        <v>0</v>
      </c>
      <c r="G33" s="1689">
        <v>0.28798943382166015</v>
      </c>
      <c r="H33" s="1690">
        <v>0.25497612533593833</v>
      </c>
      <c r="I33" s="1688">
        <v>0.10697989777217703</v>
      </c>
      <c r="J33" s="1689">
        <v>3.602735637952055E-2</v>
      </c>
      <c r="K33" s="1689">
        <v>9.2839243507317398E-2</v>
      </c>
      <c r="L33" s="1689">
        <v>3.844417205112912E-2</v>
      </c>
      <c r="M33" s="1689">
        <v>0.1119134221438272</v>
      </c>
      <c r="N33" s="1689">
        <v>2.172342436252957E-2</v>
      </c>
      <c r="O33" s="1690">
        <v>0.1067968210006994</v>
      </c>
      <c r="P33" s="1688">
        <v>0</v>
      </c>
      <c r="Q33" s="1689">
        <v>2.6191588596501596E-2</v>
      </c>
      <c r="R33" s="1689">
        <v>0</v>
      </c>
      <c r="S33" s="1689">
        <v>0</v>
      </c>
      <c r="T33" s="1689">
        <v>0</v>
      </c>
      <c r="U33" s="1689">
        <v>0</v>
      </c>
      <c r="V33" s="1689">
        <v>7.9509186976353757E-2</v>
      </c>
      <c r="W33" s="1689">
        <v>0</v>
      </c>
      <c r="X33" s="1689">
        <v>7.848367083892209E-2</v>
      </c>
      <c r="Y33" s="1690">
        <v>0</v>
      </c>
      <c r="Z33" s="1688">
        <v>7.820606264976647E-2</v>
      </c>
      <c r="AA33" s="1689">
        <v>7.7268212784674578E-2</v>
      </c>
      <c r="AB33" s="1689">
        <v>2.8646737460893391E-2</v>
      </c>
      <c r="AC33" s="1689">
        <v>6.1006540450273594E-2</v>
      </c>
      <c r="AD33" s="1689">
        <v>0.43296635174484888</v>
      </c>
      <c r="AE33" s="1689">
        <v>3.0184144160980003E-2</v>
      </c>
      <c r="AF33" s="1689">
        <v>0.2232883782466587</v>
      </c>
      <c r="AG33" s="1689">
        <v>5.6017296202225238E-2</v>
      </c>
      <c r="AH33" s="1690">
        <v>3.6071018745583869E-2</v>
      </c>
      <c r="AI33" s="1688">
        <v>6.5395886137260162E-2</v>
      </c>
      <c r="AJ33" s="1689">
        <v>3.9899032110351562E-2</v>
      </c>
      <c r="AK33" s="1689">
        <v>0.16339511968997619</v>
      </c>
      <c r="AL33" s="1689">
        <v>5.0553068799160376E-2</v>
      </c>
      <c r="AM33" s="1689">
        <v>3.7282006407289389E-2</v>
      </c>
      <c r="AN33" s="1690">
        <v>1.8343640188188601E-2</v>
      </c>
      <c r="AO33" s="1688">
        <v>0</v>
      </c>
      <c r="AP33" s="1690">
        <v>0</v>
      </c>
      <c r="AQ33" s="1688">
        <v>5.6012926677903432E-2</v>
      </c>
      <c r="AR33" s="1689">
        <v>1.2031755138327666E-3</v>
      </c>
      <c r="AS33" s="1689">
        <v>4.698781043854857E-2</v>
      </c>
      <c r="AT33" s="1689">
        <v>0</v>
      </c>
      <c r="AU33" s="1689">
        <v>3.9509967170460033E-3</v>
      </c>
      <c r="AV33" s="1690">
        <v>1.0012145892416767E-2</v>
      </c>
      <c r="AW33" s="1688">
        <v>5.6601986856953238E-2</v>
      </c>
      <c r="AX33" s="1690">
        <v>7.3172167078050113E-3</v>
      </c>
      <c r="AY33" s="1690">
        <v>5.711635642232351E-2</v>
      </c>
    </row>
    <row r="34" spans="1:51" x14ac:dyDescent="0.25">
      <c r="A34" s="783"/>
      <c r="B34" s="783" t="s">
        <v>763</v>
      </c>
      <c r="C34" s="1694">
        <v>0</v>
      </c>
      <c r="D34" s="1695">
        <v>1.9132536859124215E-2</v>
      </c>
      <c r="E34" s="1695">
        <v>0</v>
      </c>
      <c r="F34" s="1695">
        <v>0</v>
      </c>
      <c r="G34" s="1695">
        <v>0.11367923416684908</v>
      </c>
      <c r="H34" s="1696">
        <v>5.0361530227034199E-2</v>
      </c>
      <c r="I34" s="1694">
        <v>4.7087464633459368E-4</v>
      </c>
      <c r="J34" s="1695">
        <v>0</v>
      </c>
      <c r="K34" s="1695">
        <v>1.6743469780960575E-4</v>
      </c>
      <c r="L34" s="1695">
        <v>0</v>
      </c>
      <c r="M34" s="1695">
        <v>0</v>
      </c>
      <c r="N34" s="1695">
        <v>0</v>
      </c>
      <c r="O34" s="1696">
        <v>0</v>
      </c>
      <c r="P34" s="1694">
        <v>0</v>
      </c>
      <c r="Q34" s="1695">
        <v>0</v>
      </c>
      <c r="R34" s="1695">
        <v>0</v>
      </c>
      <c r="S34" s="1695">
        <v>0</v>
      </c>
      <c r="T34" s="1695">
        <v>0</v>
      </c>
      <c r="U34" s="1695">
        <v>0</v>
      </c>
      <c r="V34" s="1695">
        <v>0</v>
      </c>
      <c r="W34" s="1695">
        <v>0</v>
      </c>
      <c r="X34" s="1695">
        <v>0</v>
      </c>
      <c r="Y34" s="1696">
        <v>0</v>
      </c>
      <c r="Z34" s="1694">
        <v>0</v>
      </c>
      <c r="AA34" s="1695">
        <v>9.2176661229518911E-3</v>
      </c>
      <c r="AB34" s="1695">
        <v>0</v>
      </c>
      <c r="AC34" s="1695">
        <v>0</v>
      </c>
      <c r="AD34" s="1695">
        <v>5.4758350381634263E-2</v>
      </c>
      <c r="AE34" s="1695">
        <v>0</v>
      </c>
      <c r="AF34" s="1695">
        <v>1.544683575634969E-2</v>
      </c>
      <c r="AG34" s="1695">
        <v>8.7738494816052785E-3</v>
      </c>
      <c r="AH34" s="1696">
        <v>0</v>
      </c>
      <c r="AI34" s="1694">
        <v>0</v>
      </c>
      <c r="AJ34" s="1695">
        <v>0</v>
      </c>
      <c r="AK34" s="1695">
        <v>0</v>
      </c>
      <c r="AL34" s="1695">
        <v>0</v>
      </c>
      <c r="AM34" s="1695">
        <v>0</v>
      </c>
      <c r="AN34" s="1696">
        <v>0</v>
      </c>
      <c r="AO34" s="1694">
        <v>0</v>
      </c>
      <c r="AP34" s="1696">
        <v>0</v>
      </c>
      <c r="AQ34" s="1694">
        <v>0</v>
      </c>
      <c r="AR34" s="1695">
        <v>0</v>
      </c>
      <c r="AS34" s="1695">
        <v>0</v>
      </c>
      <c r="AT34" s="1695">
        <v>0</v>
      </c>
      <c r="AU34" s="1695">
        <v>0</v>
      </c>
      <c r="AV34" s="1696">
        <v>0</v>
      </c>
      <c r="AW34" s="1694">
        <v>0</v>
      </c>
      <c r="AX34" s="1696">
        <v>0</v>
      </c>
      <c r="AY34" s="1696">
        <v>4.2912126078826123E-3</v>
      </c>
    </row>
    <row r="35" spans="1:51" x14ac:dyDescent="0.25">
      <c r="A35" s="783"/>
      <c r="B35" s="783" t="s">
        <v>740</v>
      </c>
      <c r="C35" s="1694">
        <v>0</v>
      </c>
      <c r="D35" s="1695">
        <v>6.6293810560112015E-4</v>
      </c>
      <c r="E35" s="1695">
        <v>0</v>
      </c>
      <c r="F35" s="1695">
        <v>0</v>
      </c>
      <c r="G35" s="1695">
        <v>0</v>
      </c>
      <c r="H35" s="1696">
        <v>0</v>
      </c>
      <c r="I35" s="1694">
        <v>0</v>
      </c>
      <c r="J35" s="1695">
        <v>0</v>
      </c>
      <c r="K35" s="1695">
        <v>0</v>
      </c>
      <c r="L35" s="1695">
        <v>0</v>
      </c>
      <c r="M35" s="1695">
        <v>0</v>
      </c>
      <c r="N35" s="1695">
        <v>0</v>
      </c>
      <c r="O35" s="1696">
        <v>0</v>
      </c>
      <c r="P35" s="1694">
        <v>0</v>
      </c>
      <c r="Q35" s="1695">
        <v>0</v>
      </c>
      <c r="R35" s="1695">
        <v>0</v>
      </c>
      <c r="S35" s="1695">
        <v>0</v>
      </c>
      <c r="T35" s="1695">
        <v>0</v>
      </c>
      <c r="U35" s="1695">
        <v>0</v>
      </c>
      <c r="V35" s="1695">
        <v>0</v>
      </c>
      <c r="W35" s="1695">
        <v>0</v>
      </c>
      <c r="X35" s="1695">
        <v>0</v>
      </c>
      <c r="Y35" s="1696">
        <v>0</v>
      </c>
      <c r="Z35" s="1694">
        <v>0</v>
      </c>
      <c r="AA35" s="1695">
        <v>2.8628347262658455E-3</v>
      </c>
      <c r="AB35" s="1695">
        <v>2.5359882360009925E-3</v>
      </c>
      <c r="AC35" s="1695">
        <v>3.5872493711387237E-3</v>
      </c>
      <c r="AD35" s="1695">
        <v>0</v>
      </c>
      <c r="AE35" s="1695">
        <v>1.9132119855607311E-3</v>
      </c>
      <c r="AF35" s="1695">
        <v>1.7575699701650745E-2</v>
      </c>
      <c r="AG35" s="1695">
        <v>4.3892844551673468E-3</v>
      </c>
      <c r="AH35" s="1696">
        <v>4.3854786269721165E-3</v>
      </c>
      <c r="AI35" s="1694">
        <v>3.7831341819700243E-2</v>
      </c>
      <c r="AJ35" s="1695">
        <v>0</v>
      </c>
      <c r="AK35" s="1695">
        <v>7.5737206853529276E-2</v>
      </c>
      <c r="AL35" s="1695">
        <v>4.6675911792007148E-2</v>
      </c>
      <c r="AM35" s="1695">
        <v>2.4404631441970276E-2</v>
      </c>
      <c r="AN35" s="1696">
        <v>0</v>
      </c>
      <c r="AO35" s="1694">
        <v>0</v>
      </c>
      <c r="AP35" s="1696">
        <v>0</v>
      </c>
      <c r="AQ35" s="1694">
        <v>0</v>
      </c>
      <c r="AR35" s="1695">
        <v>0</v>
      </c>
      <c r="AS35" s="1695">
        <v>0</v>
      </c>
      <c r="AT35" s="1695">
        <v>0</v>
      </c>
      <c r="AU35" s="1695">
        <v>0</v>
      </c>
      <c r="AV35" s="1696">
        <v>0</v>
      </c>
      <c r="AW35" s="1694">
        <v>0</v>
      </c>
      <c r="AX35" s="1696">
        <v>0</v>
      </c>
      <c r="AY35" s="1696">
        <v>6.0505654817819216E-3</v>
      </c>
    </row>
    <row r="36" spans="1:51" x14ac:dyDescent="0.25">
      <c r="A36" s="783"/>
      <c r="B36" s="783" t="s">
        <v>615</v>
      </c>
      <c r="C36" s="1694">
        <v>0</v>
      </c>
      <c r="D36" s="1695">
        <v>0</v>
      </c>
      <c r="E36" s="1695">
        <v>0</v>
      </c>
      <c r="F36" s="1695">
        <v>0</v>
      </c>
      <c r="G36" s="1695">
        <v>0</v>
      </c>
      <c r="H36" s="1696">
        <v>0</v>
      </c>
      <c r="I36" s="1694">
        <v>0</v>
      </c>
      <c r="J36" s="1695">
        <v>0</v>
      </c>
      <c r="K36" s="1695">
        <v>0</v>
      </c>
      <c r="L36" s="1695">
        <v>0</v>
      </c>
      <c r="M36" s="1695">
        <v>0</v>
      </c>
      <c r="N36" s="1695">
        <v>0</v>
      </c>
      <c r="O36" s="1696">
        <v>0</v>
      </c>
      <c r="P36" s="1694">
        <v>0</v>
      </c>
      <c r="Q36" s="1695">
        <v>0</v>
      </c>
      <c r="R36" s="1695">
        <v>0</v>
      </c>
      <c r="S36" s="1695">
        <v>0</v>
      </c>
      <c r="T36" s="1695">
        <v>0</v>
      </c>
      <c r="U36" s="1695">
        <v>0</v>
      </c>
      <c r="V36" s="1695">
        <v>0</v>
      </c>
      <c r="W36" s="1695">
        <v>0</v>
      </c>
      <c r="X36" s="1695">
        <v>0</v>
      </c>
      <c r="Y36" s="1696">
        <v>0</v>
      </c>
      <c r="Z36" s="1694">
        <v>0</v>
      </c>
      <c r="AA36" s="1695">
        <v>0</v>
      </c>
      <c r="AB36" s="1695">
        <v>0</v>
      </c>
      <c r="AC36" s="1695">
        <v>0</v>
      </c>
      <c r="AD36" s="1695">
        <v>0</v>
      </c>
      <c r="AE36" s="1695">
        <v>0</v>
      </c>
      <c r="AF36" s="1695">
        <v>3.457760089341501E-3</v>
      </c>
      <c r="AG36" s="1695">
        <v>0</v>
      </c>
      <c r="AH36" s="1696">
        <v>0</v>
      </c>
      <c r="AI36" s="1694">
        <v>0</v>
      </c>
      <c r="AJ36" s="1695">
        <v>0</v>
      </c>
      <c r="AK36" s="1695">
        <v>2.8122656896730359E-4</v>
      </c>
      <c r="AL36" s="1695">
        <v>0</v>
      </c>
      <c r="AM36" s="1695">
        <v>5.9231247276238664E-4</v>
      </c>
      <c r="AN36" s="1696">
        <v>0</v>
      </c>
      <c r="AO36" s="1694">
        <v>0</v>
      </c>
      <c r="AP36" s="1696">
        <v>0</v>
      </c>
      <c r="AQ36" s="1694">
        <v>0</v>
      </c>
      <c r="AR36" s="1695">
        <v>0</v>
      </c>
      <c r="AS36" s="1695">
        <v>0</v>
      </c>
      <c r="AT36" s="1695">
        <v>0</v>
      </c>
      <c r="AU36" s="1695">
        <v>0</v>
      </c>
      <c r="AV36" s="1696">
        <v>0</v>
      </c>
      <c r="AW36" s="1694">
        <v>0</v>
      </c>
      <c r="AX36" s="1696">
        <v>0</v>
      </c>
      <c r="AY36" s="1696">
        <v>9.7630964874579661E-5</v>
      </c>
    </row>
    <row r="37" spans="1:51" x14ac:dyDescent="0.25">
      <c r="A37" s="783"/>
      <c r="B37" s="783" t="s">
        <v>741</v>
      </c>
      <c r="C37" s="1694">
        <v>0</v>
      </c>
      <c r="D37" s="1695">
        <v>0</v>
      </c>
      <c r="E37" s="1695">
        <v>0</v>
      </c>
      <c r="F37" s="1695">
        <v>0</v>
      </c>
      <c r="G37" s="1695">
        <v>0</v>
      </c>
      <c r="H37" s="1696">
        <v>5.1038408613830979E-2</v>
      </c>
      <c r="I37" s="1694">
        <v>0</v>
      </c>
      <c r="J37" s="1695">
        <v>0</v>
      </c>
      <c r="K37" s="1695">
        <v>0</v>
      </c>
      <c r="L37" s="1695">
        <v>0</v>
      </c>
      <c r="M37" s="1695">
        <v>0</v>
      </c>
      <c r="N37" s="1695">
        <v>0</v>
      </c>
      <c r="O37" s="1696">
        <v>0</v>
      </c>
      <c r="P37" s="1694">
        <v>0</v>
      </c>
      <c r="Q37" s="1695">
        <v>0</v>
      </c>
      <c r="R37" s="1695">
        <v>0</v>
      </c>
      <c r="S37" s="1695">
        <v>0</v>
      </c>
      <c r="T37" s="1695">
        <v>0</v>
      </c>
      <c r="U37" s="1695">
        <v>0</v>
      </c>
      <c r="V37" s="1695">
        <v>0</v>
      </c>
      <c r="W37" s="1695">
        <v>0</v>
      </c>
      <c r="X37" s="1695">
        <v>0</v>
      </c>
      <c r="Y37" s="1696">
        <v>0</v>
      </c>
      <c r="Z37" s="1694">
        <v>0</v>
      </c>
      <c r="AA37" s="1695">
        <v>0</v>
      </c>
      <c r="AB37" s="1695">
        <v>0</v>
      </c>
      <c r="AC37" s="1695">
        <v>0</v>
      </c>
      <c r="AD37" s="1695">
        <v>0</v>
      </c>
      <c r="AE37" s="1695">
        <v>0</v>
      </c>
      <c r="AF37" s="1695">
        <v>0</v>
      </c>
      <c r="AG37" s="1695">
        <v>0</v>
      </c>
      <c r="AH37" s="1696">
        <v>0</v>
      </c>
      <c r="AI37" s="1694">
        <v>0</v>
      </c>
      <c r="AJ37" s="1695">
        <v>0</v>
      </c>
      <c r="AK37" s="1695">
        <v>0</v>
      </c>
      <c r="AL37" s="1695">
        <v>0</v>
      </c>
      <c r="AM37" s="1695">
        <v>0</v>
      </c>
      <c r="AN37" s="1696">
        <v>0</v>
      </c>
      <c r="AO37" s="1694">
        <v>0</v>
      </c>
      <c r="AP37" s="1696">
        <v>0</v>
      </c>
      <c r="AQ37" s="1694">
        <v>0</v>
      </c>
      <c r="AR37" s="1695">
        <v>0</v>
      </c>
      <c r="AS37" s="1695">
        <v>0</v>
      </c>
      <c r="AT37" s="1695">
        <v>0</v>
      </c>
      <c r="AU37" s="1695">
        <v>0</v>
      </c>
      <c r="AV37" s="1696">
        <v>0</v>
      </c>
      <c r="AW37" s="1694">
        <v>0</v>
      </c>
      <c r="AX37" s="1696">
        <v>0</v>
      </c>
      <c r="AY37" s="1696">
        <v>2.4962675022838091E-3</v>
      </c>
    </row>
    <row r="38" spans="1:51" x14ac:dyDescent="0.25">
      <c r="A38" s="783"/>
      <c r="B38" s="783" t="s">
        <v>630</v>
      </c>
      <c r="C38" s="1694">
        <v>0</v>
      </c>
      <c r="D38" s="1695">
        <v>0</v>
      </c>
      <c r="E38" s="1695">
        <v>0</v>
      </c>
      <c r="F38" s="1695">
        <v>0</v>
      </c>
      <c r="G38" s="1695">
        <v>0</v>
      </c>
      <c r="H38" s="1696">
        <v>0</v>
      </c>
      <c r="I38" s="1694">
        <v>3.7342260506993581E-3</v>
      </c>
      <c r="J38" s="1695">
        <v>0</v>
      </c>
      <c r="K38" s="1695">
        <v>0</v>
      </c>
      <c r="L38" s="1695">
        <v>0</v>
      </c>
      <c r="M38" s="1695">
        <v>9.0482364970816771E-4</v>
      </c>
      <c r="N38" s="1695">
        <v>0</v>
      </c>
      <c r="O38" s="1696">
        <v>0</v>
      </c>
      <c r="P38" s="1694">
        <v>0</v>
      </c>
      <c r="Q38" s="1695">
        <v>0</v>
      </c>
      <c r="R38" s="1695">
        <v>0</v>
      </c>
      <c r="S38" s="1695">
        <v>0</v>
      </c>
      <c r="T38" s="1695">
        <v>0</v>
      </c>
      <c r="U38" s="1695">
        <v>0</v>
      </c>
      <c r="V38" s="1695">
        <v>0</v>
      </c>
      <c r="W38" s="1695">
        <v>0</v>
      </c>
      <c r="X38" s="1695">
        <v>0</v>
      </c>
      <c r="Y38" s="1696">
        <v>0</v>
      </c>
      <c r="Z38" s="1694">
        <v>0</v>
      </c>
      <c r="AA38" s="1695">
        <v>0</v>
      </c>
      <c r="AB38" s="1695">
        <v>0</v>
      </c>
      <c r="AC38" s="1695">
        <v>0</v>
      </c>
      <c r="AD38" s="1695">
        <v>0</v>
      </c>
      <c r="AE38" s="1695">
        <v>0</v>
      </c>
      <c r="AF38" s="1695">
        <v>0</v>
      </c>
      <c r="AG38" s="1695">
        <v>0</v>
      </c>
      <c r="AH38" s="1696">
        <v>0</v>
      </c>
      <c r="AI38" s="1694">
        <v>2.1942711562293345E-6</v>
      </c>
      <c r="AJ38" s="1695">
        <v>0</v>
      </c>
      <c r="AK38" s="1695">
        <v>0</v>
      </c>
      <c r="AL38" s="1695">
        <v>0</v>
      </c>
      <c r="AM38" s="1695">
        <v>0</v>
      </c>
      <c r="AN38" s="1696">
        <v>0</v>
      </c>
      <c r="AO38" s="1694">
        <v>0</v>
      </c>
      <c r="AP38" s="1696">
        <v>0</v>
      </c>
      <c r="AQ38" s="1694">
        <v>0</v>
      </c>
      <c r="AR38" s="1695">
        <v>0</v>
      </c>
      <c r="AS38" s="1695">
        <v>1.0372391922717264E-3</v>
      </c>
      <c r="AT38" s="1695">
        <v>0</v>
      </c>
      <c r="AU38" s="1695">
        <v>6.1020518107788712E-4</v>
      </c>
      <c r="AV38" s="1696">
        <v>0</v>
      </c>
      <c r="AW38" s="1694">
        <v>0</v>
      </c>
      <c r="AX38" s="1696">
        <v>0</v>
      </c>
      <c r="AY38" s="1696">
        <v>1.0672378093636358E-4</v>
      </c>
    </row>
    <row r="39" spans="1:51" x14ac:dyDescent="0.25">
      <c r="A39" s="783"/>
      <c r="B39" s="783" t="s">
        <v>659</v>
      </c>
      <c r="C39" s="1694">
        <v>0</v>
      </c>
      <c r="D39" s="1695">
        <v>0</v>
      </c>
      <c r="E39" s="1695">
        <v>0</v>
      </c>
      <c r="F39" s="1695">
        <v>0</v>
      </c>
      <c r="G39" s="1695">
        <v>0</v>
      </c>
      <c r="H39" s="1696">
        <v>0</v>
      </c>
      <c r="I39" s="1694">
        <v>9.3580807191939019E-3</v>
      </c>
      <c r="J39" s="1695">
        <v>0</v>
      </c>
      <c r="K39" s="1695">
        <v>0</v>
      </c>
      <c r="L39" s="1695">
        <v>0</v>
      </c>
      <c r="M39" s="1695">
        <v>0</v>
      </c>
      <c r="N39" s="1695">
        <v>0</v>
      </c>
      <c r="O39" s="1696">
        <v>0</v>
      </c>
      <c r="P39" s="1694">
        <v>0</v>
      </c>
      <c r="Q39" s="1695">
        <v>0</v>
      </c>
      <c r="R39" s="1695">
        <v>0</v>
      </c>
      <c r="S39" s="1695">
        <v>0</v>
      </c>
      <c r="T39" s="1695">
        <v>0</v>
      </c>
      <c r="U39" s="1695">
        <v>0</v>
      </c>
      <c r="V39" s="1695">
        <v>0</v>
      </c>
      <c r="W39" s="1695">
        <v>0</v>
      </c>
      <c r="X39" s="1695">
        <v>0</v>
      </c>
      <c r="Y39" s="1696">
        <v>0</v>
      </c>
      <c r="Z39" s="1694">
        <v>4.2131354061671284E-3</v>
      </c>
      <c r="AA39" s="1695">
        <v>1.1503236877685584E-3</v>
      </c>
      <c r="AB39" s="1695">
        <v>0</v>
      </c>
      <c r="AC39" s="1695">
        <v>0</v>
      </c>
      <c r="AD39" s="1695">
        <v>1.7594038770005819E-2</v>
      </c>
      <c r="AE39" s="1695">
        <v>0</v>
      </c>
      <c r="AF39" s="1695">
        <v>3.4623685364409342E-3</v>
      </c>
      <c r="AG39" s="1695">
        <v>2.678762922784753E-3</v>
      </c>
      <c r="AH39" s="1696">
        <v>0</v>
      </c>
      <c r="AI39" s="1694">
        <v>0</v>
      </c>
      <c r="AJ39" s="1695">
        <v>0</v>
      </c>
      <c r="AK39" s="1695">
        <v>0</v>
      </c>
      <c r="AL39" s="1695">
        <v>0</v>
      </c>
      <c r="AM39" s="1695">
        <v>0</v>
      </c>
      <c r="AN39" s="1696">
        <v>0</v>
      </c>
      <c r="AO39" s="1694">
        <v>0</v>
      </c>
      <c r="AP39" s="1696">
        <v>0</v>
      </c>
      <c r="AQ39" s="1694">
        <v>0</v>
      </c>
      <c r="AR39" s="1695">
        <v>0</v>
      </c>
      <c r="AS39" s="1695">
        <v>0</v>
      </c>
      <c r="AT39" s="1695">
        <v>0</v>
      </c>
      <c r="AU39" s="1695">
        <v>0</v>
      </c>
      <c r="AV39" s="1696">
        <v>0</v>
      </c>
      <c r="AW39" s="1694">
        <v>0</v>
      </c>
      <c r="AX39" s="1696">
        <v>0</v>
      </c>
      <c r="AY39" s="1696">
        <v>4.3492211363762076E-4</v>
      </c>
    </row>
    <row r="40" spans="1:51" x14ac:dyDescent="0.25">
      <c r="A40" s="783"/>
      <c r="B40" s="783" t="s">
        <v>652</v>
      </c>
      <c r="C40" s="1694">
        <v>0</v>
      </c>
      <c r="D40" s="1695">
        <v>0</v>
      </c>
      <c r="E40" s="1695">
        <v>0</v>
      </c>
      <c r="F40" s="1695">
        <v>0</v>
      </c>
      <c r="G40" s="1695">
        <v>0</v>
      </c>
      <c r="H40" s="1696">
        <v>0</v>
      </c>
      <c r="I40" s="1694">
        <v>0</v>
      </c>
      <c r="J40" s="1695">
        <v>0</v>
      </c>
      <c r="K40" s="1695">
        <v>0</v>
      </c>
      <c r="L40" s="1695">
        <v>0</v>
      </c>
      <c r="M40" s="1695">
        <v>0</v>
      </c>
      <c r="N40" s="1695">
        <v>0</v>
      </c>
      <c r="O40" s="1696">
        <v>0</v>
      </c>
      <c r="P40" s="1694">
        <v>0</v>
      </c>
      <c r="Q40" s="1695">
        <v>0</v>
      </c>
      <c r="R40" s="1695">
        <v>0</v>
      </c>
      <c r="S40" s="1695">
        <v>0</v>
      </c>
      <c r="T40" s="1695">
        <v>0</v>
      </c>
      <c r="U40" s="1695">
        <v>0</v>
      </c>
      <c r="V40" s="1695">
        <v>0</v>
      </c>
      <c r="W40" s="1695">
        <v>0</v>
      </c>
      <c r="X40" s="1695">
        <v>0</v>
      </c>
      <c r="Y40" s="1696">
        <v>0</v>
      </c>
      <c r="Z40" s="1694">
        <v>1.6487197619310692E-2</v>
      </c>
      <c r="AA40" s="1695">
        <v>1.4154751883187074E-2</v>
      </c>
      <c r="AB40" s="1695">
        <v>0</v>
      </c>
      <c r="AC40" s="1695">
        <v>0</v>
      </c>
      <c r="AD40" s="1695">
        <v>7.4858983600574885E-2</v>
      </c>
      <c r="AE40" s="1695">
        <v>0</v>
      </c>
      <c r="AF40" s="1695">
        <v>5.6853030946954736E-2</v>
      </c>
      <c r="AG40" s="1695">
        <v>8.7356340116176469E-3</v>
      </c>
      <c r="AH40" s="1696">
        <v>0</v>
      </c>
      <c r="AI40" s="1694">
        <v>0</v>
      </c>
      <c r="AJ40" s="1695">
        <v>0</v>
      </c>
      <c r="AK40" s="1695">
        <v>0</v>
      </c>
      <c r="AL40" s="1695">
        <v>0</v>
      </c>
      <c r="AM40" s="1695">
        <v>0</v>
      </c>
      <c r="AN40" s="1696">
        <v>0</v>
      </c>
      <c r="AO40" s="1694">
        <v>0</v>
      </c>
      <c r="AP40" s="1696">
        <v>0</v>
      </c>
      <c r="AQ40" s="1694">
        <v>8.3916790432232418E-3</v>
      </c>
      <c r="AR40" s="1695">
        <v>0</v>
      </c>
      <c r="AS40" s="1695">
        <v>0</v>
      </c>
      <c r="AT40" s="1695">
        <v>0</v>
      </c>
      <c r="AU40" s="1695">
        <v>0</v>
      </c>
      <c r="AV40" s="1696">
        <v>0</v>
      </c>
      <c r="AW40" s="1694">
        <v>0</v>
      </c>
      <c r="AX40" s="1696">
        <v>0</v>
      </c>
      <c r="AY40" s="1696">
        <v>2.4328060220164959E-3</v>
      </c>
    </row>
    <row r="41" spans="1:51" x14ac:dyDescent="0.25">
      <c r="A41" s="783"/>
      <c r="B41" s="783" t="s">
        <v>650</v>
      </c>
      <c r="C41" s="1694">
        <v>2.9197202050771712E-2</v>
      </c>
      <c r="D41" s="1695">
        <v>0</v>
      </c>
      <c r="E41" s="1695">
        <v>0</v>
      </c>
      <c r="F41" s="1695">
        <v>0</v>
      </c>
      <c r="G41" s="1695">
        <v>5.1891330357488719E-2</v>
      </c>
      <c r="H41" s="1696">
        <v>2.4361111405147594E-2</v>
      </c>
      <c r="I41" s="1694">
        <v>0</v>
      </c>
      <c r="J41" s="1695">
        <v>0</v>
      </c>
      <c r="K41" s="1695">
        <v>0</v>
      </c>
      <c r="L41" s="1695">
        <v>0</v>
      </c>
      <c r="M41" s="1695">
        <v>0</v>
      </c>
      <c r="N41" s="1695">
        <v>0</v>
      </c>
      <c r="O41" s="1696">
        <v>0</v>
      </c>
      <c r="P41" s="1694">
        <v>0</v>
      </c>
      <c r="Q41" s="1695">
        <v>0</v>
      </c>
      <c r="R41" s="1695">
        <v>0</v>
      </c>
      <c r="S41" s="1695">
        <v>0</v>
      </c>
      <c r="T41" s="1695">
        <v>0</v>
      </c>
      <c r="U41" s="1695">
        <v>0</v>
      </c>
      <c r="V41" s="1695">
        <v>0</v>
      </c>
      <c r="W41" s="1695">
        <v>0</v>
      </c>
      <c r="X41" s="1695">
        <v>0</v>
      </c>
      <c r="Y41" s="1696">
        <v>0</v>
      </c>
      <c r="Z41" s="1694">
        <v>0</v>
      </c>
      <c r="AA41" s="1695">
        <v>0</v>
      </c>
      <c r="AB41" s="1695">
        <v>0</v>
      </c>
      <c r="AC41" s="1695">
        <v>0</v>
      </c>
      <c r="AD41" s="1695">
        <v>0</v>
      </c>
      <c r="AE41" s="1695">
        <v>0</v>
      </c>
      <c r="AF41" s="1695">
        <v>0</v>
      </c>
      <c r="AG41" s="1695">
        <v>0</v>
      </c>
      <c r="AH41" s="1696">
        <v>0</v>
      </c>
      <c r="AI41" s="1694">
        <v>0</v>
      </c>
      <c r="AJ41" s="1695">
        <v>0</v>
      </c>
      <c r="AK41" s="1695">
        <v>0</v>
      </c>
      <c r="AL41" s="1695">
        <v>0</v>
      </c>
      <c r="AM41" s="1695">
        <v>0</v>
      </c>
      <c r="AN41" s="1696">
        <v>0</v>
      </c>
      <c r="AO41" s="1694">
        <v>0</v>
      </c>
      <c r="AP41" s="1696">
        <v>0</v>
      </c>
      <c r="AQ41" s="1694">
        <v>0</v>
      </c>
      <c r="AR41" s="1695">
        <v>0</v>
      </c>
      <c r="AS41" s="1695">
        <v>0</v>
      </c>
      <c r="AT41" s="1695">
        <v>0</v>
      </c>
      <c r="AU41" s="1695">
        <v>0</v>
      </c>
      <c r="AV41" s="1696">
        <v>0</v>
      </c>
      <c r="AW41" s="1694">
        <v>0</v>
      </c>
      <c r="AX41" s="1696">
        <v>0</v>
      </c>
      <c r="AY41" s="1696">
        <v>1.795578297394564E-3</v>
      </c>
    </row>
    <row r="42" spans="1:51" x14ac:dyDescent="0.25">
      <c r="A42" s="783"/>
      <c r="B42" s="783" t="s">
        <v>2076</v>
      </c>
      <c r="C42" s="1694">
        <v>0</v>
      </c>
      <c r="D42" s="1695">
        <v>0</v>
      </c>
      <c r="E42" s="1695">
        <v>0</v>
      </c>
      <c r="F42" s="1695">
        <v>0</v>
      </c>
      <c r="G42" s="1695">
        <v>0</v>
      </c>
      <c r="H42" s="1696">
        <v>0</v>
      </c>
      <c r="I42" s="1694">
        <v>1.4468417849686534E-2</v>
      </c>
      <c r="J42" s="1695">
        <v>0</v>
      </c>
      <c r="K42" s="1695">
        <v>1.8015015390686454E-2</v>
      </c>
      <c r="L42" s="1695">
        <v>0</v>
      </c>
      <c r="M42" s="1695">
        <v>1.5096761442838997E-2</v>
      </c>
      <c r="N42" s="1695">
        <v>1.2995102245456643E-2</v>
      </c>
      <c r="O42" s="1696">
        <v>0</v>
      </c>
      <c r="P42" s="1694">
        <v>0</v>
      </c>
      <c r="Q42" s="1695">
        <v>0</v>
      </c>
      <c r="R42" s="1695">
        <v>0</v>
      </c>
      <c r="S42" s="1695">
        <v>0</v>
      </c>
      <c r="T42" s="1695">
        <v>0</v>
      </c>
      <c r="U42" s="1695">
        <v>0</v>
      </c>
      <c r="V42" s="1695">
        <v>0</v>
      </c>
      <c r="W42" s="1695">
        <v>0</v>
      </c>
      <c r="X42" s="1695">
        <v>0</v>
      </c>
      <c r="Y42" s="1696">
        <v>0</v>
      </c>
      <c r="Z42" s="1694">
        <v>0</v>
      </c>
      <c r="AA42" s="1695">
        <v>0</v>
      </c>
      <c r="AB42" s="1695">
        <v>0</v>
      </c>
      <c r="AC42" s="1695">
        <v>0</v>
      </c>
      <c r="AD42" s="1695">
        <v>0</v>
      </c>
      <c r="AE42" s="1695">
        <v>0</v>
      </c>
      <c r="AF42" s="1695">
        <v>0</v>
      </c>
      <c r="AG42" s="1695">
        <v>0</v>
      </c>
      <c r="AH42" s="1696">
        <v>0</v>
      </c>
      <c r="AI42" s="1694">
        <v>0</v>
      </c>
      <c r="AJ42" s="1695">
        <v>0</v>
      </c>
      <c r="AK42" s="1695">
        <v>0</v>
      </c>
      <c r="AL42" s="1695">
        <v>0</v>
      </c>
      <c r="AM42" s="1695">
        <v>0</v>
      </c>
      <c r="AN42" s="1696">
        <v>0</v>
      </c>
      <c r="AO42" s="1694">
        <v>0</v>
      </c>
      <c r="AP42" s="1696">
        <v>0</v>
      </c>
      <c r="AQ42" s="1694">
        <v>0</v>
      </c>
      <c r="AR42" s="1695">
        <v>0</v>
      </c>
      <c r="AS42" s="1695">
        <v>0</v>
      </c>
      <c r="AT42" s="1695">
        <v>0</v>
      </c>
      <c r="AU42" s="1695">
        <v>0</v>
      </c>
      <c r="AV42" s="1696">
        <v>0</v>
      </c>
      <c r="AW42" s="1694">
        <v>0</v>
      </c>
      <c r="AX42" s="1696">
        <v>0</v>
      </c>
      <c r="AY42" s="1696">
        <v>1.2752497300340183E-3</v>
      </c>
    </row>
    <row r="43" spans="1:51" x14ac:dyDescent="0.25">
      <c r="A43" s="783"/>
      <c r="B43" s="783" t="s">
        <v>632</v>
      </c>
      <c r="C43" s="1694">
        <v>0</v>
      </c>
      <c r="D43" s="1695">
        <v>0</v>
      </c>
      <c r="E43" s="1695">
        <v>0</v>
      </c>
      <c r="F43" s="1695">
        <v>0</v>
      </c>
      <c r="G43" s="1695">
        <v>0</v>
      </c>
      <c r="H43" s="1696">
        <v>0</v>
      </c>
      <c r="I43" s="1694">
        <v>6.0745139098653346E-2</v>
      </c>
      <c r="J43" s="1695">
        <v>0</v>
      </c>
      <c r="K43" s="1695">
        <v>6.4774163277037167E-2</v>
      </c>
      <c r="L43" s="1695">
        <v>0</v>
      </c>
      <c r="M43" s="1695">
        <v>5.9859125401259816E-2</v>
      </c>
      <c r="N43" s="1695">
        <v>2.0603843345745285E-5</v>
      </c>
      <c r="O43" s="1696">
        <v>0</v>
      </c>
      <c r="P43" s="1694">
        <v>0</v>
      </c>
      <c r="Q43" s="1695">
        <v>0</v>
      </c>
      <c r="R43" s="1695">
        <v>0</v>
      </c>
      <c r="S43" s="1695">
        <v>0</v>
      </c>
      <c r="T43" s="1695">
        <v>0</v>
      </c>
      <c r="U43" s="1695">
        <v>0</v>
      </c>
      <c r="V43" s="1695">
        <v>0</v>
      </c>
      <c r="W43" s="1695">
        <v>0</v>
      </c>
      <c r="X43" s="1695">
        <v>0</v>
      </c>
      <c r="Y43" s="1696">
        <v>0</v>
      </c>
      <c r="Z43" s="1694">
        <v>1.6425354827201585E-2</v>
      </c>
      <c r="AA43" s="1695">
        <v>1.1306958509699339E-2</v>
      </c>
      <c r="AB43" s="1695">
        <v>0</v>
      </c>
      <c r="AC43" s="1695">
        <v>0</v>
      </c>
      <c r="AD43" s="1695">
        <v>6.1778512014153728E-2</v>
      </c>
      <c r="AE43" s="1695">
        <v>0</v>
      </c>
      <c r="AF43" s="1695">
        <v>2.5117113457766974E-2</v>
      </c>
      <c r="AG43" s="1695">
        <v>0</v>
      </c>
      <c r="AH43" s="1696">
        <v>0</v>
      </c>
      <c r="AI43" s="1694">
        <v>0</v>
      </c>
      <c r="AJ43" s="1695">
        <v>0</v>
      </c>
      <c r="AK43" s="1695">
        <v>0</v>
      </c>
      <c r="AL43" s="1695">
        <v>0</v>
      </c>
      <c r="AM43" s="1695">
        <v>0</v>
      </c>
      <c r="AN43" s="1696">
        <v>0</v>
      </c>
      <c r="AO43" s="1694">
        <v>0</v>
      </c>
      <c r="AP43" s="1696">
        <v>0</v>
      </c>
      <c r="AQ43" s="1694">
        <v>0</v>
      </c>
      <c r="AR43" s="1695">
        <v>0</v>
      </c>
      <c r="AS43" s="1695">
        <v>0</v>
      </c>
      <c r="AT43" s="1695">
        <v>0</v>
      </c>
      <c r="AU43" s="1695">
        <v>0</v>
      </c>
      <c r="AV43" s="1696">
        <v>0</v>
      </c>
      <c r="AW43" s="1694">
        <v>0</v>
      </c>
      <c r="AX43" s="1696">
        <v>0</v>
      </c>
      <c r="AY43" s="1696">
        <v>5.6247749056483349E-3</v>
      </c>
    </row>
    <row r="44" spans="1:51" x14ac:dyDescent="0.25">
      <c r="A44" s="783"/>
      <c r="B44" s="783" t="s">
        <v>671</v>
      </c>
      <c r="C44" s="1694">
        <v>0</v>
      </c>
      <c r="D44" s="1695">
        <v>0</v>
      </c>
      <c r="E44" s="1695">
        <v>0</v>
      </c>
      <c r="F44" s="1695">
        <v>0</v>
      </c>
      <c r="G44" s="1695">
        <v>0</v>
      </c>
      <c r="H44" s="1696">
        <v>0</v>
      </c>
      <c r="I44" s="1694">
        <v>0</v>
      </c>
      <c r="J44" s="1695">
        <v>0</v>
      </c>
      <c r="K44" s="1695">
        <v>0</v>
      </c>
      <c r="L44" s="1695">
        <v>0</v>
      </c>
      <c r="M44" s="1695">
        <v>0</v>
      </c>
      <c r="N44" s="1695">
        <v>0</v>
      </c>
      <c r="O44" s="1696">
        <v>0</v>
      </c>
      <c r="P44" s="1694">
        <v>0</v>
      </c>
      <c r="Q44" s="1695">
        <v>0</v>
      </c>
      <c r="R44" s="1695">
        <v>0</v>
      </c>
      <c r="S44" s="1695">
        <v>0</v>
      </c>
      <c r="T44" s="1695">
        <v>0</v>
      </c>
      <c r="U44" s="1695">
        <v>0</v>
      </c>
      <c r="V44" s="1695">
        <v>0</v>
      </c>
      <c r="W44" s="1695">
        <v>0</v>
      </c>
      <c r="X44" s="1695">
        <v>0</v>
      </c>
      <c r="Y44" s="1696">
        <v>0</v>
      </c>
      <c r="Z44" s="1694">
        <v>3.3395703050765574E-3</v>
      </c>
      <c r="AA44" s="1695">
        <v>2.0534001173867934E-3</v>
      </c>
      <c r="AB44" s="1695">
        <v>0</v>
      </c>
      <c r="AC44" s="1695">
        <v>0</v>
      </c>
      <c r="AD44" s="1695">
        <v>0</v>
      </c>
      <c r="AE44" s="1695">
        <v>0</v>
      </c>
      <c r="AF44" s="1695">
        <v>1.5919295968361235E-2</v>
      </c>
      <c r="AG44" s="1695">
        <v>0</v>
      </c>
      <c r="AH44" s="1696">
        <v>0</v>
      </c>
      <c r="AI44" s="1694">
        <v>0</v>
      </c>
      <c r="AJ44" s="1695">
        <v>0</v>
      </c>
      <c r="AK44" s="1695">
        <v>0</v>
      </c>
      <c r="AL44" s="1695">
        <v>0</v>
      </c>
      <c r="AM44" s="1695">
        <v>0</v>
      </c>
      <c r="AN44" s="1696">
        <v>0</v>
      </c>
      <c r="AO44" s="1694">
        <v>0</v>
      </c>
      <c r="AP44" s="1696">
        <v>0</v>
      </c>
      <c r="AQ44" s="1694">
        <v>0</v>
      </c>
      <c r="AR44" s="1695">
        <v>0</v>
      </c>
      <c r="AS44" s="1695">
        <v>0</v>
      </c>
      <c r="AT44" s="1695">
        <v>0</v>
      </c>
      <c r="AU44" s="1695">
        <v>0</v>
      </c>
      <c r="AV44" s="1696">
        <v>0</v>
      </c>
      <c r="AW44" s="1694">
        <v>0</v>
      </c>
      <c r="AX44" s="1696">
        <v>0</v>
      </c>
      <c r="AY44" s="1696">
        <v>4.3706359045685644E-4</v>
      </c>
    </row>
    <row r="45" spans="1:51" x14ac:dyDescent="0.25">
      <c r="A45" s="783"/>
      <c r="B45" s="783" t="s">
        <v>622</v>
      </c>
      <c r="C45" s="1694">
        <v>0</v>
      </c>
      <c r="D45" s="1695">
        <v>0</v>
      </c>
      <c r="E45" s="1695">
        <v>0</v>
      </c>
      <c r="F45" s="1695">
        <v>0</v>
      </c>
      <c r="G45" s="1695">
        <v>4.9151846061215754E-2</v>
      </c>
      <c r="H45" s="1696">
        <v>2.8023459593546549E-2</v>
      </c>
      <c r="I45" s="1694">
        <v>0</v>
      </c>
      <c r="J45" s="1695">
        <v>0</v>
      </c>
      <c r="K45" s="1695">
        <v>0</v>
      </c>
      <c r="L45" s="1695">
        <v>0</v>
      </c>
      <c r="M45" s="1695">
        <v>0</v>
      </c>
      <c r="N45" s="1695">
        <v>0</v>
      </c>
      <c r="O45" s="1696">
        <v>0</v>
      </c>
      <c r="P45" s="1694">
        <v>0</v>
      </c>
      <c r="Q45" s="1695">
        <v>0</v>
      </c>
      <c r="R45" s="1695">
        <v>0</v>
      </c>
      <c r="S45" s="1695">
        <v>0</v>
      </c>
      <c r="T45" s="1695">
        <v>0</v>
      </c>
      <c r="U45" s="1695">
        <v>0</v>
      </c>
      <c r="V45" s="1695">
        <v>0</v>
      </c>
      <c r="W45" s="1695">
        <v>0</v>
      </c>
      <c r="X45" s="1695">
        <v>0</v>
      </c>
      <c r="Y45" s="1696">
        <v>0</v>
      </c>
      <c r="Z45" s="1694">
        <v>6.4301390735096026E-3</v>
      </c>
      <c r="AA45" s="1695">
        <v>7.9881537578957423E-3</v>
      </c>
      <c r="AB45" s="1695">
        <v>0</v>
      </c>
      <c r="AC45" s="1695">
        <v>0</v>
      </c>
      <c r="AD45" s="1695">
        <v>2.0724073500637898E-2</v>
      </c>
      <c r="AE45" s="1695">
        <v>0</v>
      </c>
      <c r="AF45" s="1695">
        <v>2.2134486341293585E-2</v>
      </c>
      <c r="AG45" s="1695">
        <v>0</v>
      </c>
      <c r="AH45" s="1696">
        <v>0</v>
      </c>
      <c r="AI45" s="1694">
        <v>0</v>
      </c>
      <c r="AJ45" s="1695">
        <v>0</v>
      </c>
      <c r="AK45" s="1695">
        <v>0</v>
      </c>
      <c r="AL45" s="1695">
        <v>0</v>
      </c>
      <c r="AM45" s="1695">
        <v>0</v>
      </c>
      <c r="AN45" s="1696">
        <v>0</v>
      </c>
      <c r="AO45" s="1694">
        <v>0</v>
      </c>
      <c r="AP45" s="1696">
        <v>0</v>
      </c>
      <c r="AQ45" s="1694">
        <v>3.3688990353979639E-2</v>
      </c>
      <c r="AR45" s="1695">
        <v>0</v>
      </c>
      <c r="AS45" s="1695">
        <v>1.0994664293467196E-2</v>
      </c>
      <c r="AT45" s="1695">
        <v>0</v>
      </c>
      <c r="AU45" s="1695">
        <v>0</v>
      </c>
      <c r="AV45" s="1696">
        <v>0</v>
      </c>
      <c r="AW45" s="1694">
        <v>0</v>
      </c>
      <c r="AX45" s="1696">
        <v>0</v>
      </c>
      <c r="AY45" s="1696">
        <v>3.0062203632407677E-3</v>
      </c>
    </row>
    <row r="46" spans="1:51" x14ac:dyDescent="0.25">
      <c r="A46" s="783"/>
      <c r="B46" s="783" t="s">
        <v>728</v>
      </c>
      <c r="C46" s="1694">
        <v>7.2583765678556927E-2</v>
      </c>
      <c r="D46" s="1695">
        <v>0</v>
      </c>
      <c r="E46" s="1695">
        <v>0</v>
      </c>
      <c r="F46" s="1695">
        <v>0</v>
      </c>
      <c r="G46" s="1695">
        <v>0</v>
      </c>
      <c r="H46" s="1696">
        <v>4.8449059053929322E-2</v>
      </c>
      <c r="I46" s="1694">
        <v>0</v>
      </c>
      <c r="J46" s="1695">
        <v>0</v>
      </c>
      <c r="K46" s="1695">
        <v>0</v>
      </c>
      <c r="L46" s="1695">
        <v>0</v>
      </c>
      <c r="M46" s="1695">
        <v>0</v>
      </c>
      <c r="N46" s="1695">
        <v>0</v>
      </c>
      <c r="O46" s="1696">
        <v>0</v>
      </c>
      <c r="P46" s="1694">
        <v>0</v>
      </c>
      <c r="Q46" s="1695">
        <v>0</v>
      </c>
      <c r="R46" s="1695">
        <v>0</v>
      </c>
      <c r="S46" s="1695">
        <v>0</v>
      </c>
      <c r="T46" s="1695">
        <v>0</v>
      </c>
      <c r="U46" s="1695">
        <v>0</v>
      </c>
      <c r="V46" s="1695">
        <v>0</v>
      </c>
      <c r="W46" s="1695">
        <v>0</v>
      </c>
      <c r="X46" s="1695">
        <v>0</v>
      </c>
      <c r="Y46" s="1696">
        <v>0</v>
      </c>
      <c r="Z46" s="1694">
        <v>0</v>
      </c>
      <c r="AA46" s="1695">
        <v>0</v>
      </c>
      <c r="AB46" s="1695">
        <v>0</v>
      </c>
      <c r="AC46" s="1695">
        <v>0</v>
      </c>
      <c r="AD46" s="1695">
        <v>0</v>
      </c>
      <c r="AE46" s="1695">
        <v>0</v>
      </c>
      <c r="AF46" s="1695">
        <v>0</v>
      </c>
      <c r="AG46" s="1695">
        <v>0</v>
      </c>
      <c r="AH46" s="1696">
        <v>0</v>
      </c>
      <c r="AI46" s="1694">
        <v>0</v>
      </c>
      <c r="AJ46" s="1695">
        <v>0</v>
      </c>
      <c r="AK46" s="1695">
        <v>0</v>
      </c>
      <c r="AL46" s="1695">
        <v>0</v>
      </c>
      <c r="AM46" s="1695">
        <v>0</v>
      </c>
      <c r="AN46" s="1696">
        <v>0</v>
      </c>
      <c r="AO46" s="1694">
        <v>0</v>
      </c>
      <c r="AP46" s="1696">
        <v>0</v>
      </c>
      <c r="AQ46" s="1694">
        <v>0</v>
      </c>
      <c r="AR46" s="1695">
        <v>0</v>
      </c>
      <c r="AS46" s="1695">
        <v>0</v>
      </c>
      <c r="AT46" s="1695">
        <v>0</v>
      </c>
      <c r="AU46" s="1695">
        <v>0</v>
      </c>
      <c r="AV46" s="1696">
        <v>0</v>
      </c>
      <c r="AW46" s="1694">
        <v>0</v>
      </c>
      <c r="AX46" s="1696">
        <v>0</v>
      </c>
      <c r="AY46" s="1696">
        <v>3.5544352218001424E-3</v>
      </c>
    </row>
    <row r="47" spans="1:51" x14ac:dyDescent="0.25">
      <c r="A47" s="783"/>
      <c r="B47" s="783" t="s">
        <v>661</v>
      </c>
      <c r="C47" s="1694">
        <v>0</v>
      </c>
      <c r="D47" s="1695">
        <v>0</v>
      </c>
      <c r="E47" s="1695">
        <v>0</v>
      </c>
      <c r="F47" s="1695">
        <v>0</v>
      </c>
      <c r="G47" s="1695">
        <v>0</v>
      </c>
      <c r="H47" s="1696">
        <v>0</v>
      </c>
      <c r="I47" s="1694">
        <v>0</v>
      </c>
      <c r="J47" s="1695">
        <v>0</v>
      </c>
      <c r="K47" s="1695">
        <v>0</v>
      </c>
      <c r="L47" s="1695">
        <v>0</v>
      </c>
      <c r="M47" s="1695">
        <v>0</v>
      </c>
      <c r="N47" s="1695">
        <v>0</v>
      </c>
      <c r="O47" s="1696">
        <v>0</v>
      </c>
      <c r="P47" s="1694">
        <v>0</v>
      </c>
      <c r="Q47" s="1695">
        <v>0</v>
      </c>
      <c r="R47" s="1695">
        <v>0</v>
      </c>
      <c r="S47" s="1695">
        <v>0</v>
      </c>
      <c r="T47" s="1695">
        <v>0</v>
      </c>
      <c r="U47" s="1695">
        <v>0</v>
      </c>
      <c r="V47" s="1695">
        <v>0</v>
      </c>
      <c r="W47" s="1695">
        <v>0</v>
      </c>
      <c r="X47" s="1695">
        <v>0</v>
      </c>
      <c r="Y47" s="1696">
        <v>0</v>
      </c>
      <c r="Z47" s="1694">
        <v>0</v>
      </c>
      <c r="AA47" s="1695">
        <v>0</v>
      </c>
      <c r="AB47" s="1695">
        <v>0</v>
      </c>
      <c r="AC47" s="1695">
        <v>0</v>
      </c>
      <c r="AD47" s="1695">
        <v>0</v>
      </c>
      <c r="AE47" s="1695">
        <v>0</v>
      </c>
      <c r="AF47" s="1695">
        <v>0</v>
      </c>
      <c r="AG47" s="1695">
        <v>0</v>
      </c>
      <c r="AH47" s="1696">
        <v>0</v>
      </c>
      <c r="AI47" s="1694">
        <v>0</v>
      </c>
      <c r="AJ47" s="1695">
        <v>0</v>
      </c>
      <c r="AK47" s="1695">
        <v>0</v>
      </c>
      <c r="AL47" s="1695">
        <v>0</v>
      </c>
      <c r="AM47" s="1695">
        <v>3.4838521174414483E-4</v>
      </c>
      <c r="AN47" s="1696">
        <v>0</v>
      </c>
      <c r="AO47" s="1694">
        <v>0</v>
      </c>
      <c r="AP47" s="1696">
        <v>0</v>
      </c>
      <c r="AQ47" s="1694">
        <v>0</v>
      </c>
      <c r="AR47" s="1695">
        <v>0</v>
      </c>
      <c r="AS47" s="1695">
        <v>0</v>
      </c>
      <c r="AT47" s="1695">
        <v>0</v>
      </c>
      <c r="AU47" s="1695">
        <v>0</v>
      </c>
      <c r="AV47" s="1696">
        <v>0</v>
      </c>
      <c r="AW47" s="1694">
        <v>0</v>
      </c>
      <c r="AX47" s="1696">
        <v>0</v>
      </c>
      <c r="AY47" s="1696">
        <v>1.8068111856185254E-5</v>
      </c>
    </row>
    <row r="48" spans="1:51" x14ac:dyDescent="0.25">
      <c r="A48" s="783"/>
      <c r="B48" s="783" t="s">
        <v>634</v>
      </c>
      <c r="C48" s="1694">
        <v>0</v>
      </c>
      <c r="D48" s="1695">
        <v>0</v>
      </c>
      <c r="E48" s="1695">
        <v>0</v>
      </c>
      <c r="F48" s="1695">
        <v>0</v>
      </c>
      <c r="G48" s="1695">
        <v>0</v>
      </c>
      <c r="H48" s="1696">
        <v>0</v>
      </c>
      <c r="I48" s="1694">
        <v>0</v>
      </c>
      <c r="J48" s="1695">
        <v>0</v>
      </c>
      <c r="K48" s="1695">
        <v>0</v>
      </c>
      <c r="L48" s="1695">
        <v>0</v>
      </c>
      <c r="M48" s="1695">
        <v>0</v>
      </c>
      <c r="N48" s="1695">
        <v>0</v>
      </c>
      <c r="O48" s="1696">
        <v>0</v>
      </c>
      <c r="P48" s="1694">
        <v>0</v>
      </c>
      <c r="Q48" s="1695">
        <v>0</v>
      </c>
      <c r="R48" s="1695">
        <v>0</v>
      </c>
      <c r="S48" s="1695">
        <v>0</v>
      </c>
      <c r="T48" s="1695">
        <v>0</v>
      </c>
      <c r="U48" s="1695">
        <v>0</v>
      </c>
      <c r="V48" s="1695">
        <v>0</v>
      </c>
      <c r="W48" s="1695">
        <v>0</v>
      </c>
      <c r="X48" s="1695">
        <v>0</v>
      </c>
      <c r="Y48" s="1696">
        <v>0</v>
      </c>
      <c r="Z48" s="1694">
        <v>0</v>
      </c>
      <c r="AA48" s="1695">
        <v>0</v>
      </c>
      <c r="AB48" s="1695">
        <v>0</v>
      </c>
      <c r="AC48" s="1695">
        <v>0</v>
      </c>
      <c r="AD48" s="1695">
        <v>0</v>
      </c>
      <c r="AE48" s="1695">
        <v>0</v>
      </c>
      <c r="AF48" s="1695">
        <v>0</v>
      </c>
      <c r="AG48" s="1695">
        <v>0</v>
      </c>
      <c r="AH48" s="1696">
        <v>0</v>
      </c>
      <c r="AI48" s="1694">
        <v>0</v>
      </c>
      <c r="AJ48" s="1695">
        <v>0</v>
      </c>
      <c r="AK48" s="1695">
        <v>2.1103770131224612E-2</v>
      </c>
      <c r="AL48" s="1695">
        <v>0</v>
      </c>
      <c r="AM48" s="1695">
        <v>0</v>
      </c>
      <c r="AN48" s="1696">
        <v>0</v>
      </c>
      <c r="AO48" s="1694">
        <v>0</v>
      </c>
      <c r="AP48" s="1696">
        <v>0</v>
      </c>
      <c r="AQ48" s="1694">
        <v>0</v>
      </c>
      <c r="AR48" s="1695">
        <v>0</v>
      </c>
      <c r="AS48" s="1695">
        <v>0</v>
      </c>
      <c r="AT48" s="1695">
        <v>0</v>
      </c>
      <c r="AU48" s="1695">
        <v>0</v>
      </c>
      <c r="AV48" s="1696">
        <v>0</v>
      </c>
      <c r="AW48" s="1694">
        <v>0</v>
      </c>
      <c r="AX48" s="1696">
        <v>0</v>
      </c>
      <c r="AY48" s="1696">
        <v>4.5647436771415536E-4</v>
      </c>
    </row>
    <row r="49" spans="1:51" x14ac:dyDescent="0.25">
      <c r="A49" s="783"/>
      <c r="B49" s="783" t="s">
        <v>645</v>
      </c>
      <c r="C49" s="1694">
        <v>0</v>
      </c>
      <c r="D49" s="1695">
        <v>0</v>
      </c>
      <c r="E49" s="1695">
        <v>0</v>
      </c>
      <c r="F49" s="1695">
        <v>0</v>
      </c>
      <c r="G49" s="1695">
        <v>0</v>
      </c>
      <c r="H49" s="1696">
        <v>0</v>
      </c>
      <c r="I49" s="1694">
        <v>0</v>
      </c>
      <c r="J49" s="1695">
        <v>0</v>
      </c>
      <c r="K49" s="1695">
        <v>0</v>
      </c>
      <c r="L49" s="1695">
        <v>0</v>
      </c>
      <c r="M49" s="1695">
        <v>0</v>
      </c>
      <c r="N49" s="1695">
        <v>0</v>
      </c>
      <c r="O49" s="1696">
        <v>0</v>
      </c>
      <c r="P49" s="1694">
        <v>0</v>
      </c>
      <c r="Q49" s="1695">
        <v>0</v>
      </c>
      <c r="R49" s="1695">
        <v>0</v>
      </c>
      <c r="S49" s="1695">
        <v>0</v>
      </c>
      <c r="T49" s="1695">
        <v>0</v>
      </c>
      <c r="U49" s="1695">
        <v>0</v>
      </c>
      <c r="V49" s="1695">
        <v>0</v>
      </c>
      <c r="W49" s="1695">
        <v>0</v>
      </c>
      <c r="X49" s="1695">
        <v>0</v>
      </c>
      <c r="Y49" s="1696">
        <v>0</v>
      </c>
      <c r="Z49" s="1694">
        <v>3.69111206136183E-3</v>
      </c>
      <c r="AA49" s="1695">
        <v>1.0077942503764654E-3</v>
      </c>
      <c r="AB49" s="1695">
        <v>0</v>
      </c>
      <c r="AC49" s="1695">
        <v>0</v>
      </c>
      <c r="AD49" s="1695">
        <v>0</v>
      </c>
      <c r="AE49" s="1695">
        <v>0</v>
      </c>
      <c r="AF49" s="1695">
        <v>0</v>
      </c>
      <c r="AG49" s="1695">
        <v>0</v>
      </c>
      <c r="AH49" s="1696">
        <v>0</v>
      </c>
      <c r="AI49" s="1694">
        <v>0</v>
      </c>
      <c r="AJ49" s="1695">
        <v>0</v>
      </c>
      <c r="AK49" s="1695">
        <v>0</v>
      </c>
      <c r="AL49" s="1695">
        <v>0</v>
      </c>
      <c r="AM49" s="1695">
        <v>0</v>
      </c>
      <c r="AN49" s="1696">
        <v>0</v>
      </c>
      <c r="AO49" s="1694">
        <v>0</v>
      </c>
      <c r="AP49" s="1696">
        <v>0</v>
      </c>
      <c r="AQ49" s="1694">
        <v>0</v>
      </c>
      <c r="AR49" s="1695">
        <v>0</v>
      </c>
      <c r="AS49" s="1695">
        <v>0</v>
      </c>
      <c r="AT49" s="1695">
        <v>0</v>
      </c>
      <c r="AU49" s="1695">
        <v>0</v>
      </c>
      <c r="AV49" s="1696">
        <v>0</v>
      </c>
      <c r="AW49" s="1694">
        <v>0</v>
      </c>
      <c r="AX49" s="1696">
        <v>0</v>
      </c>
      <c r="AY49" s="1696">
        <v>1.0672662272809935E-4</v>
      </c>
    </row>
    <row r="50" spans="1:51" x14ac:dyDescent="0.25">
      <c r="A50" s="783"/>
      <c r="B50" s="783" t="s">
        <v>674</v>
      </c>
      <c r="C50" s="1694">
        <v>0</v>
      </c>
      <c r="D50" s="1695">
        <v>0</v>
      </c>
      <c r="E50" s="1695">
        <v>0</v>
      </c>
      <c r="F50" s="1695">
        <v>0</v>
      </c>
      <c r="G50" s="1695">
        <v>0</v>
      </c>
      <c r="H50" s="1696">
        <v>0</v>
      </c>
      <c r="I50" s="1694">
        <v>8.1749341499566565E-3</v>
      </c>
      <c r="J50" s="1695">
        <v>3.1396848803225824E-2</v>
      </c>
      <c r="K50" s="1695">
        <v>5.0554120286762563E-3</v>
      </c>
      <c r="L50" s="1695">
        <v>2.9562425436854046E-2</v>
      </c>
      <c r="M50" s="1695">
        <v>1.907320289233938E-2</v>
      </c>
      <c r="N50" s="1695">
        <v>0</v>
      </c>
      <c r="O50" s="1696">
        <v>4.3574480278356267E-2</v>
      </c>
      <c r="P50" s="1694">
        <v>0</v>
      </c>
      <c r="Q50" s="1695">
        <v>0</v>
      </c>
      <c r="R50" s="1695">
        <v>0</v>
      </c>
      <c r="S50" s="1695">
        <v>0</v>
      </c>
      <c r="T50" s="1695">
        <v>0</v>
      </c>
      <c r="U50" s="1695">
        <v>0</v>
      </c>
      <c r="V50" s="1695">
        <v>0</v>
      </c>
      <c r="W50" s="1695">
        <v>0</v>
      </c>
      <c r="X50" s="1695">
        <v>0</v>
      </c>
      <c r="Y50" s="1696">
        <v>0</v>
      </c>
      <c r="Z50" s="1694">
        <v>8.3330230736965022E-3</v>
      </c>
      <c r="AA50" s="1695">
        <v>0</v>
      </c>
      <c r="AB50" s="1695">
        <v>1.1230263873381718E-2</v>
      </c>
      <c r="AC50" s="1695">
        <v>3.4533966444916769E-2</v>
      </c>
      <c r="AD50" s="1695">
        <v>2.0674900000255497E-2</v>
      </c>
      <c r="AE50" s="1695">
        <v>1.7041793906685899E-2</v>
      </c>
      <c r="AF50" s="1695">
        <v>6.8481057745188867E-3</v>
      </c>
      <c r="AG50" s="1695">
        <v>0</v>
      </c>
      <c r="AH50" s="1696">
        <v>0</v>
      </c>
      <c r="AI50" s="1694">
        <v>0</v>
      </c>
      <c r="AJ50" s="1695">
        <v>0</v>
      </c>
      <c r="AK50" s="1695">
        <v>0</v>
      </c>
      <c r="AL50" s="1695">
        <v>0</v>
      </c>
      <c r="AM50" s="1695">
        <v>0</v>
      </c>
      <c r="AN50" s="1696">
        <v>0</v>
      </c>
      <c r="AO50" s="1694">
        <v>0</v>
      </c>
      <c r="AP50" s="1696">
        <v>0</v>
      </c>
      <c r="AQ50" s="1694">
        <v>0</v>
      </c>
      <c r="AR50" s="1695">
        <v>0</v>
      </c>
      <c r="AS50" s="1695">
        <v>0</v>
      </c>
      <c r="AT50" s="1695">
        <v>0</v>
      </c>
      <c r="AU50" s="1695">
        <v>0</v>
      </c>
      <c r="AV50" s="1696">
        <v>0</v>
      </c>
      <c r="AW50" s="1694">
        <v>0</v>
      </c>
      <c r="AX50" s="1696">
        <v>0</v>
      </c>
      <c r="AY50" s="1696">
        <v>5.0194743376854355E-3</v>
      </c>
    </row>
    <row r="51" spans="1:51" x14ac:dyDescent="0.25">
      <c r="A51" s="783"/>
      <c r="B51" s="783" t="s">
        <v>742</v>
      </c>
      <c r="C51" s="1694">
        <v>0</v>
      </c>
      <c r="D51" s="1695">
        <v>0</v>
      </c>
      <c r="E51" s="1695">
        <v>0</v>
      </c>
      <c r="F51" s="1695">
        <v>0</v>
      </c>
      <c r="G51" s="1695">
        <v>0</v>
      </c>
      <c r="H51" s="1696">
        <v>0</v>
      </c>
      <c r="I51" s="1694">
        <v>0</v>
      </c>
      <c r="J51" s="1695">
        <v>0</v>
      </c>
      <c r="K51" s="1695">
        <v>0</v>
      </c>
      <c r="L51" s="1695">
        <v>0</v>
      </c>
      <c r="M51" s="1695">
        <v>0</v>
      </c>
      <c r="N51" s="1695">
        <v>0</v>
      </c>
      <c r="O51" s="1696">
        <v>0</v>
      </c>
      <c r="P51" s="1694">
        <v>0</v>
      </c>
      <c r="Q51" s="1695">
        <v>0</v>
      </c>
      <c r="R51" s="1695">
        <v>0</v>
      </c>
      <c r="S51" s="1695">
        <v>0</v>
      </c>
      <c r="T51" s="1695">
        <v>0</v>
      </c>
      <c r="U51" s="1695">
        <v>0</v>
      </c>
      <c r="V51" s="1695">
        <v>0</v>
      </c>
      <c r="W51" s="1695">
        <v>0</v>
      </c>
      <c r="X51" s="1695">
        <v>0</v>
      </c>
      <c r="Y51" s="1696">
        <v>0</v>
      </c>
      <c r="Z51" s="1694">
        <v>3.5776753884117318E-3</v>
      </c>
      <c r="AA51" s="1695">
        <v>8.8971891037386459E-3</v>
      </c>
      <c r="AB51" s="1695">
        <v>0</v>
      </c>
      <c r="AC51" s="1695">
        <v>0</v>
      </c>
      <c r="AD51" s="1695">
        <v>4.9890361954361091E-2</v>
      </c>
      <c r="AE51" s="1695">
        <v>0</v>
      </c>
      <c r="AF51" s="1695">
        <v>1.0328179332410132E-2</v>
      </c>
      <c r="AG51" s="1695">
        <v>1.2350007908904091E-2</v>
      </c>
      <c r="AH51" s="1696">
        <v>0</v>
      </c>
      <c r="AI51" s="1694">
        <v>0</v>
      </c>
      <c r="AJ51" s="1695">
        <v>0</v>
      </c>
      <c r="AK51" s="1695">
        <v>0</v>
      </c>
      <c r="AL51" s="1695">
        <v>0</v>
      </c>
      <c r="AM51" s="1695">
        <v>0</v>
      </c>
      <c r="AN51" s="1696">
        <v>0</v>
      </c>
      <c r="AO51" s="1694">
        <v>0</v>
      </c>
      <c r="AP51" s="1696">
        <v>0</v>
      </c>
      <c r="AQ51" s="1694">
        <v>0</v>
      </c>
      <c r="AR51" s="1695">
        <v>0</v>
      </c>
      <c r="AS51" s="1695">
        <v>0</v>
      </c>
      <c r="AT51" s="1695">
        <v>0</v>
      </c>
      <c r="AU51" s="1695">
        <v>0</v>
      </c>
      <c r="AV51" s="1696">
        <v>0</v>
      </c>
      <c r="AW51" s="1694">
        <v>0</v>
      </c>
      <c r="AX51" s="1696">
        <v>7.3172167078050113E-3</v>
      </c>
      <c r="AY51" s="1696">
        <v>1.3372527459466867E-3</v>
      </c>
    </row>
    <row r="52" spans="1:51" x14ac:dyDescent="0.25">
      <c r="A52" s="783"/>
      <c r="B52" s="783" t="s">
        <v>643</v>
      </c>
      <c r="C52" s="1694">
        <v>0</v>
      </c>
      <c r="D52" s="1695">
        <v>0</v>
      </c>
      <c r="E52" s="1695">
        <v>0</v>
      </c>
      <c r="F52" s="1695">
        <v>0</v>
      </c>
      <c r="G52" s="1695">
        <v>0</v>
      </c>
      <c r="H52" s="1696">
        <v>0</v>
      </c>
      <c r="I52" s="1694">
        <v>0</v>
      </c>
      <c r="J52" s="1695">
        <v>0</v>
      </c>
      <c r="K52" s="1695">
        <v>0</v>
      </c>
      <c r="L52" s="1695">
        <v>0</v>
      </c>
      <c r="M52" s="1695">
        <v>0</v>
      </c>
      <c r="N52" s="1695">
        <v>0</v>
      </c>
      <c r="O52" s="1696">
        <v>0</v>
      </c>
      <c r="P52" s="1694">
        <v>0</v>
      </c>
      <c r="Q52" s="1695">
        <v>0</v>
      </c>
      <c r="R52" s="1695">
        <v>0</v>
      </c>
      <c r="S52" s="1695">
        <v>0</v>
      </c>
      <c r="T52" s="1695">
        <v>0</v>
      </c>
      <c r="U52" s="1695">
        <v>0</v>
      </c>
      <c r="V52" s="1695">
        <v>0</v>
      </c>
      <c r="W52" s="1695">
        <v>0</v>
      </c>
      <c r="X52" s="1695">
        <v>0</v>
      </c>
      <c r="Y52" s="1696">
        <v>0</v>
      </c>
      <c r="Z52" s="1694">
        <v>0</v>
      </c>
      <c r="AA52" s="1695">
        <v>2.5306786238007057E-3</v>
      </c>
      <c r="AB52" s="1695">
        <v>0</v>
      </c>
      <c r="AC52" s="1695">
        <v>0</v>
      </c>
      <c r="AD52" s="1695">
        <v>2.2996574776882304E-2</v>
      </c>
      <c r="AE52" s="1695">
        <v>0</v>
      </c>
      <c r="AF52" s="1695">
        <v>6.0936879843887029E-3</v>
      </c>
      <c r="AG52" s="1695">
        <v>0</v>
      </c>
      <c r="AH52" s="1696">
        <v>0</v>
      </c>
      <c r="AI52" s="1694">
        <v>0</v>
      </c>
      <c r="AJ52" s="1695">
        <v>0</v>
      </c>
      <c r="AK52" s="1695">
        <v>0</v>
      </c>
      <c r="AL52" s="1695">
        <v>0</v>
      </c>
      <c r="AM52" s="1695">
        <v>0</v>
      </c>
      <c r="AN52" s="1696">
        <v>0</v>
      </c>
      <c r="AO52" s="1694">
        <v>0</v>
      </c>
      <c r="AP52" s="1696">
        <v>0</v>
      </c>
      <c r="AQ52" s="1694">
        <v>0</v>
      </c>
      <c r="AR52" s="1695">
        <v>0</v>
      </c>
      <c r="AS52" s="1695">
        <v>0</v>
      </c>
      <c r="AT52" s="1695">
        <v>0</v>
      </c>
      <c r="AU52" s="1695">
        <v>0</v>
      </c>
      <c r="AV52" s="1696">
        <v>0</v>
      </c>
      <c r="AW52" s="1694">
        <v>0</v>
      </c>
      <c r="AX52" s="1696">
        <v>0</v>
      </c>
      <c r="AY52" s="1696">
        <v>2.6800190875027341E-4</v>
      </c>
    </row>
    <row r="53" spans="1:51" x14ac:dyDescent="0.25">
      <c r="A53" s="783"/>
      <c r="B53" s="783" t="s">
        <v>662</v>
      </c>
      <c r="C53" s="1694">
        <v>0</v>
      </c>
      <c r="D53" s="1695">
        <v>0</v>
      </c>
      <c r="E53" s="1695">
        <v>0</v>
      </c>
      <c r="F53" s="1695">
        <v>0</v>
      </c>
      <c r="G53" s="1695">
        <v>0</v>
      </c>
      <c r="H53" s="1696">
        <v>0</v>
      </c>
      <c r="I53" s="1694">
        <v>1.5930806920490725E-3</v>
      </c>
      <c r="J53" s="1695">
        <v>0</v>
      </c>
      <c r="K53" s="1695">
        <v>0</v>
      </c>
      <c r="L53" s="1695">
        <v>0</v>
      </c>
      <c r="M53" s="1695">
        <v>1.9429084275760771E-3</v>
      </c>
      <c r="N53" s="1695">
        <v>0</v>
      </c>
      <c r="O53" s="1696">
        <v>0</v>
      </c>
      <c r="P53" s="1694">
        <v>0</v>
      </c>
      <c r="Q53" s="1695">
        <v>0</v>
      </c>
      <c r="R53" s="1695">
        <v>0</v>
      </c>
      <c r="S53" s="1695">
        <v>0</v>
      </c>
      <c r="T53" s="1695">
        <v>0</v>
      </c>
      <c r="U53" s="1695">
        <v>0</v>
      </c>
      <c r="V53" s="1695">
        <v>0</v>
      </c>
      <c r="W53" s="1695">
        <v>0</v>
      </c>
      <c r="X53" s="1695">
        <v>0</v>
      </c>
      <c r="Y53" s="1696">
        <v>0</v>
      </c>
      <c r="Z53" s="1694">
        <v>0</v>
      </c>
      <c r="AA53" s="1695">
        <v>0</v>
      </c>
      <c r="AB53" s="1695">
        <v>0</v>
      </c>
      <c r="AC53" s="1695">
        <v>0</v>
      </c>
      <c r="AD53" s="1695">
        <v>0</v>
      </c>
      <c r="AE53" s="1695">
        <v>0</v>
      </c>
      <c r="AF53" s="1695">
        <v>0</v>
      </c>
      <c r="AG53" s="1695">
        <v>0</v>
      </c>
      <c r="AH53" s="1696">
        <v>0</v>
      </c>
      <c r="AI53" s="1694">
        <v>0</v>
      </c>
      <c r="AJ53" s="1695">
        <v>0</v>
      </c>
      <c r="AK53" s="1695">
        <v>0</v>
      </c>
      <c r="AL53" s="1695">
        <v>0</v>
      </c>
      <c r="AM53" s="1695">
        <v>0</v>
      </c>
      <c r="AN53" s="1696">
        <v>0</v>
      </c>
      <c r="AO53" s="1694">
        <v>0</v>
      </c>
      <c r="AP53" s="1696">
        <v>0</v>
      </c>
      <c r="AQ53" s="1694">
        <v>0</v>
      </c>
      <c r="AR53" s="1695">
        <v>0</v>
      </c>
      <c r="AS53" s="1695">
        <v>0</v>
      </c>
      <c r="AT53" s="1695">
        <v>0</v>
      </c>
      <c r="AU53" s="1695">
        <v>0</v>
      </c>
      <c r="AV53" s="1696">
        <v>0</v>
      </c>
      <c r="AW53" s="1694">
        <v>0</v>
      </c>
      <c r="AX53" s="1696">
        <v>0</v>
      </c>
      <c r="AY53" s="1696">
        <v>8.2222680769644067E-5</v>
      </c>
    </row>
    <row r="54" spans="1:51" x14ac:dyDescent="0.25">
      <c r="A54" s="783"/>
      <c r="B54" s="783" t="s">
        <v>668</v>
      </c>
      <c r="C54" s="1694">
        <v>0</v>
      </c>
      <c r="D54" s="1695">
        <v>0</v>
      </c>
      <c r="E54" s="1695">
        <v>0</v>
      </c>
      <c r="F54" s="1695">
        <v>0</v>
      </c>
      <c r="G54" s="1695">
        <v>0</v>
      </c>
      <c r="H54" s="1696">
        <v>0</v>
      </c>
      <c r="I54" s="1694">
        <v>0</v>
      </c>
      <c r="J54" s="1695">
        <v>0</v>
      </c>
      <c r="K54" s="1695">
        <v>0</v>
      </c>
      <c r="L54" s="1695">
        <v>0</v>
      </c>
      <c r="M54" s="1695">
        <v>0</v>
      </c>
      <c r="N54" s="1695">
        <v>0</v>
      </c>
      <c r="O54" s="1696">
        <v>0</v>
      </c>
      <c r="P54" s="1694">
        <v>0</v>
      </c>
      <c r="Q54" s="1695">
        <v>0</v>
      </c>
      <c r="R54" s="1695">
        <v>0</v>
      </c>
      <c r="S54" s="1695">
        <v>0</v>
      </c>
      <c r="T54" s="1695">
        <v>0</v>
      </c>
      <c r="U54" s="1695">
        <v>0</v>
      </c>
      <c r="V54" s="1695">
        <v>0</v>
      </c>
      <c r="W54" s="1695">
        <v>0</v>
      </c>
      <c r="X54" s="1695">
        <v>0</v>
      </c>
      <c r="Y54" s="1696">
        <v>0</v>
      </c>
      <c r="Z54" s="1694">
        <v>0</v>
      </c>
      <c r="AA54" s="1695">
        <v>0</v>
      </c>
      <c r="AB54" s="1695">
        <v>0</v>
      </c>
      <c r="AC54" s="1695">
        <v>0</v>
      </c>
      <c r="AD54" s="1695">
        <v>0</v>
      </c>
      <c r="AE54" s="1695">
        <v>0</v>
      </c>
      <c r="AF54" s="1695">
        <v>0</v>
      </c>
      <c r="AG54" s="1695">
        <v>0</v>
      </c>
      <c r="AH54" s="1696">
        <v>0</v>
      </c>
      <c r="AI54" s="1694">
        <v>0</v>
      </c>
      <c r="AJ54" s="1695">
        <v>0</v>
      </c>
      <c r="AK54" s="1695">
        <v>0</v>
      </c>
      <c r="AL54" s="1695">
        <v>0</v>
      </c>
      <c r="AM54" s="1695">
        <v>0</v>
      </c>
      <c r="AN54" s="1696">
        <v>0</v>
      </c>
      <c r="AO54" s="1694">
        <v>0</v>
      </c>
      <c r="AP54" s="1696">
        <v>0</v>
      </c>
      <c r="AQ54" s="1694">
        <v>0</v>
      </c>
      <c r="AR54" s="1695">
        <v>1.2031755138327666E-3</v>
      </c>
      <c r="AS54" s="1695">
        <v>0</v>
      </c>
      <c r="AT54" s="1695">
        <v>0</v>
      </c>
      <c r="AU54" s="1695">
        <v>0</v>
      </c>
      <c r="AV54" s="1696">
        <v>0</v>
      </c>
      <c r="AW54" s="1694">
        <v>0</v>
      </c>
      <c r="AX54" s="1696">
        <v>0</v>
      </c>
      <c r="AY54" s="1696">
        <v>1.9426561380539944E-5</v>
      </c>
    </row>
    <row r="55" spans="1:51" x14ac:dyDescent="0.25">
      <c r="A55" s="783"/>
      <c r="B55" s="783" t="s">
        <v>673</v>
      </c>
      <c r="C55" s="1694">
        <v>0</v>
      </c>
      <c r="D55" s="1695">
        <v>0</v>
      </c>
      <c r="E55" s="1695">
        <v>0</v>
      </c>
      <c r="F55" s="1695">
        <v>0</v>
      </c>
      <c r="G55" s="1695">
        <v>0</v>
      </c>
      <c r="H55" s="1696">
        <v>0</v>
      </c>
      <c r="I55" s="1694">
        <v>0</v>
      </c>
      <c r="J55" s="1695">
        <v>0</v>
      </c>
      <c r="K55" s="1695">
        <v>0</v>
      </c>
      <c r="L55" s="1695">
        <v>0</v>
      </c>
      <c r="M55" s="1695">
        <v>0</v>
      </c>
      <c r="N55" s="1695">
        <v>0</v>
      </c>
      <c r="O55" s="1696">
        <v>0</v>
      </c>
      <c r="P55" s="1694">
        <v>0</v>
      </c>
      <c r="Q55" s="1695">
        <v>0</v>
      </c>
      <c r="R55" s="1695">
        <v>0</v>
      </c>
      <c r="S55" s="1695">
        <v>0</v>
      </c>
      <c r="T55" s="1695">
        <v>0</v>
      </c>
      <c r="U55" s="1695">
        <v>0</v>
      </c>
      <c r="V55" s="1695">
        <v>0</v>
      </c>
      <c r="W55" s="1695">
        <v>0</v>
      </c>
      <c r="X55" s="1695">
        <v>0</v>
      </c>
      <c r="Y55" s="1696">
        <v>0</v>
      </c>
      <c r="Z55" s="1694">
        <v>0</v>
      </c>
      <c r="AA55" s="1695">
        <v>0</v>
      </c>
      <c r="AB55" s="1695">
        <v>2.050646760290457E-3</v>
      </c>
      <c r="AC55" s="1695">
        <v>3.1529520235984952E-3</v>
      </c>
      <c r="AD55" s="1695">
        <v>0</v>
      </c>
      <c r="AE55" s="1695">
        <v>1.5470584225286803E-3</v>
      </c>
      <c r="AF55" s="1695">
        <v>0</v>
      </c>
      <c r="AG55" s="1695">
        <v>0</v>
      </c>
      <c r="AH55" s="1696">
        <v>0</v>
      </c>
      <c r="AI55" s="1694">
        <v>0</v>
      </c>
      <c r="AJ55" s="1695">
        <v>0</v>
      </c>
      <c r="AK55" s="1695">
        <v>0</v>
      </c>
      <c r="AL55" s="1695">
        <v>0</v>
      </c>
      <c r="AM55" s="1695">
        <v>0</v>
      </c>
      <c r="AN55" s="1696">
        <v>0</v>
      </c>
      <c r="AO55" s="1694">
        <v>0</v>
      </c>
      <c r="AP55" s="1696">
        <v>0</v>
      </c>
      <c r="AQ55" s="1694">
        <v>0</v>
      </c>
      <c r="AR55" s="1695">
        <v>0</v>
      </c>
      <c r="AS55" s="1695">
        <v>0</v>
      </c>
      <c r="AT55" s="1695">
        <v>0</v>
      </c>
      <c r="AU55" s="1695">
        <v>0</v>
      </c>
      <c r="AV55" s="1696">
        <v>0</v>
      </c>
      <c r="AW55" s="1694">
        <v>0</v>
      </c>
      <c r="AX55" s="1696">
        <v>0</v>
      </c>
      <c r="AY55" s="1696">
        <v>1.9910404841476419E-4</v>
      </c>
    </row>
    <row r="56" spans="1:51" x14ac:dyDescent="0.25">
      <c r="A56" s="783"/>
      <c r="B56" s="783" t="s">
        <v>639</v>
      </c>
      <c r="C56" s="1694">
        <v>0</v>
      </c>
      <c r="D56" s="1695">
        <v>0</v>
      </c>
      <c r="E56" s="1695">
        <v>0</v>
      </c>
      <c r="F56" s="1695">
        <v>0</v>
      </c>
      <c r="G56" s="1695">
        <v>0</v>
      </c>
      <c r="H56" s="1696">
        <v>0</v>
      </c>
      <c r="I56" s="1694">
        <v>0</v>
      </c>
      <c r="J56" s="1695">
        <v>4.6305075762947279E-3</v>
      </c>
      <c r="K56" s="1695">
        <v>0</v>
      </c>
      <c r="L56" s="1695">
        <v>8.8070156584619842E-3</v>
      </c>
      <c r="M56" s="1695">
        <v>0</v>
      </c>
      <c r="N56" s="1695">
        <v>0</v>
      </c>
      <c r="O56" s="1696">
        <v>6.3222340722343118E-2</v>
      </c>
      <c r="P56" s="1694">
        <v>0</v>
      </c>
      <c r="Q56" s="1695">
        <v>0</v>
      </c>
      <c r="R56" s="1695">
        <v>0</v>
      </c>
      <c r="S56" s="1695">
        <v>0</v>
      </c>
      <c r="T56" s="1695">
        <v>0</v>
      </c>
      <c r="U56" s="1695">
        <v>0</v>
      </c>
      <c r="V56" s="1695">
        <v>0</v>
      </c>
      <c r="W56" s="1695">
        <v>0</v>
      </c>
      <c r="X56" s="1695">
        <v>0</v>
      </c>
      <c r="Y56" s="1696">
        <v>0</v>
      </c>
      <c r="Z56" s="1694">
        <v>0</v>
      </c>
      <c r="AA56" s="1695">
        <v>0</v>
      </c>
      <c r="AB56" s="1695">
        <v>1.2829838591220225E-2</v>
      </c>
      <c r="AC56" s="1695">
        <v>1.9732372610619602E-2</v>
      </c>
      <c r="AD56" s="1695">
        <v>0</v>
      </c>
      <c r="AE56" s="1695">
        <v>9.6820798462046928E-3</v>
      </c>
      <c r="AF56" s="1695">
        <v>0</v>
      </c>
      <c r="AG56" s="1695">
        <v>0</v>
      </c>
      <c r="AH56" s="1696">
        <v>3.1685540118611757E-2</v>
      </c>
      <c r="AI56" s="1694">
        <v>1.4695295845131968E-3</v>
      </c>
      <c r="AJ56" s="1695">
        <v>3.9899032110351562E-2</v>
      </c>
      <c r="AK56" s="1695">
        <v>1.1056561838894321E-3</v>
      </c>
      <c r="AL56" s="1695">
        <v>0</v>
      </c>
      <c r="AM56" s="1695">
        <v>2.2356599041032014E-4</v>
      </c>
      <c r="AN56" s="1696">
        <v>1.8343640188188601E-2</v>
      </c>
      <c r="AO56" s="1694">
        <v>0</v>
      </c>
      <c r="AP56" s="1696">
        <v>0</v>
      </c>
      <c r="AQ56" s="1694">
        <v>0</v>
      </c>
      <c r="AR56" s="1695">
        <v>0</v>
      </c>
      <c r="AS56" s="1695">
        <v>7.9012606093120446E-4</v>
      </c>
      <c r="AT56" s="1695">
        <v>0</v>
      </c>
      <c r="AU56" s="1695">
        <v>0</v>
      </c>
      <c r="AV56" s="1696">
        <v>0</v>
      </c>
      <c r="AW56" s="1694">
        <v>0</v>
      </c>
      <c r="AX56" s="1696">
        <v>0</v>
      </c>
      <c r="AY56" s="1696">
        <v>5.4947681869907186E-3</v>
      </c>
    </row>
    <row r="57" spans="1:51" x14ac:dyDescent="0.25">
      <c r="A57" s="783"/>
      <c r="B57" s="783" t="s">
        <v>640</v>
      </c>
      <c r="C57" s="1694">
        <v>0</v>
      </c>
      <c r="D57" s="1695">
        <v>0</v>
      </c>
      <c r="E57" s="1695">
        <v>0</v>
      </c>
      <c r="F57" s="1695">
        <v>0</v>
      </c>
      <c r="G57" s="1695">
        <v>0</v>
      </c>
      <c r="H57" s="1696">
        <v>9.8045968952068466E-3</v>
      </c>
      <c r="I57" s="1694">
        <v>0</v>
      </c>
      <c r="J57" s="1695">
        <v>0</v>
      </c>
      <c r="K57" s="1695">
        <v>0</v>
      </c>
      <c r="L57" s="1695">
        <v>0</v>
      </c>
      <c r="M57" s="1695">
        <v>0</v>
      </c>
      <c r="N57" s="1695">
        <v>0</v>
      </c>
      <c r="O57" s="1696">
        <v>0</v>
      </c>
      <c r="P57" s="1694">
        <v>0</v>
      </c>
      <c r="Q57" s="1695">
        <v>0</v>
      </c>
      <c r="R57" s="1695">
        <v>0</v>
      </c>
      <c r="S57" s="1695">
        <v>0</v>
      </c>
      <c r="T57" s="1695">
        <v>0</v>
      </c>
      <c r="U57" s="1695">
        <v>0</v>
      </c>
      <c r="V57" s="1695">
        <v>0</v>
      </c>
      <c r="W57" s="1695">
        <v>0</v>
      </c>
      <c r="X57" s="1695">
        <v>0</v>
      </c>
      <c r="Y57" s="1696">
        <v>0</v>
      </c>
      <c r="Z57" s="1694">
        <v>0</v>
      </c>
      <c r="AA57" s="1695">
        <v>0</v>
      </c>
      <c r="AB57" s="1695">
        <v>0</v>
      </c>
      <c r="AC57" s="1695">
        <v>0</v>
      </c>
      <c r="AD57" s="1695">
        <v>0</v>
      </c>
      <c r="AE57" s="1695">
        <v>0</v>
      </c>
      <c r="AF57" s="1695">
        <v>0</v>
      </c>
      <c r="AG57" s="1695">
        <v>0</v>
      </c>
      <c r="AH57" s="1696">
        <v>0</v>
      </c>
      <c r="AI57" s="1694">
        <v>0</v>
      </c>
      <c r="AJ57" s="1695">
        <v>0</v>
      </c>
      <c r="AK57" s="1695">
        <v>0</v>
      </c>
      <c r="AL57" s="1695">
        <v>0</v>
      </c>
      <c r="AM57" s="1695">
        <v>0</v>
      </c>
      <c r="AN57" s="1696">
        <v>0</v>
      </c>
      <c r="AO57" s="1694">
        <v>0</v>
      </c>
      <c r="AP57" s="1696">
        <v>0</v>
      </c>
      <c r="AQ57" s="1694">
        <v>0</v>
      </c>
      <c r="AR57" s="1695">
        <v>0</v>
      </c>
      <c r="AS57" s="1695">
        <v>0</v>
      </c>
      <c r="AT57" s="1695">
        <v>0</v>
      </c>
      <c r="AU57" s="1695">
        <v>0</v>
      </c>
      <c r="AV57" s="1696">
        <v>0</v>
      </c>
      <c r="AW57" s="1694">
        <v>0</v>
      </c>
      <c r="AX57" s="1696">
        <v>0</v>
      </c>
      <c r="AY57" s="1696">
        <v>4.7953878788973626E-4</v>
      </c>
    </row>
    <row r="58" spans="1:51" x14ac:dyDescent="0.25">
      <c r="A58" s="783"/>
      <c r="B58" s="783" t="s">
        <v>641</v>
      </c>
      <c r="C58" s="1694">
        <v>0</v>
      </c>
      <c r="D58" s="1695">
        <v>0</v>
      </c>
      <c r="E58" s="1695">
        <v>0</v>
      </c>
      <c r="F58" s="1695">
        <v>0</v>
      </c>
      <c r="G58" s="1695">
        <v>0</v>
      </c>
      <c r="H58" s="1696">
        <v>0</v>
      </c>
      <c r="I58" s="1694">
        <v>0</v>
      </c>
      <c r="J58" s="1695">
        <v>0</v>
      </c>
      <c r="K58" s="1695">
        <v>5.0140119580724003E-5</v>
      </c>
      <c r="L58" s="1695">
        <v>7.4730955813086201E-5</v>
      </c>
      <c r="M58" s="1695">
        <v>0</v>
      </c>
      <c r="N58" s="1695">
        <v>0</v>
      </c>
      <c r="O58" s="1696">
        <v>0</v>
      </c>
      <c r="P58" s="1694">
        <v>0</v>
      </c>
      <c r="Q58" s="1695">
        <v>0</v>
      </c>
      <c r="R58" s="1695">
        <v>0</v>
      </c>
      <c r="S58" s="1695">
        <v>0</v>
      </c>
      <c r="T58" s="1695">
        <v>0</v>
      </c>
      <c r="U58" s="1695">
        <v>0</v>
      </c>
      <c r="V58" s="1695">
        <v>0</v>
      </c>
      <c r="W58" s="1695">
        <v>0</v>
      </c>
      <c r="X58" s="1695">
        <v>0</v>
      </c>
      <c r="Y58" s="1696">
        <v>0</v>
      </c>
      <c r="Z58" s="1694">
        <v>0</v>
      </c>
      <c r="AA58" s="1695">
        <v>0</v>
      </c>
      <c r="AB58" s="1695">
        <v>0</v>
      </c>
      <c r="AC58" s="1695">
        <v>0</v>
      </c>
      <c r="AD58" s="1695">
        <v>0</v>
      </c>
      <c r="AE58" s="1695">
        <v>0</v>
      </c>
      <c r="AF58" s="1695">
        <v>0</v>
      </c>
      <c r="AG58" s="1695">
        <v>0</v>
      </c>
      <c r="AH58" s="1696">
        <v>0</v>
      </c>
      <c r="AI58" s="1694">
        <v>0</v>
      </c>
      <c r="AJ58" s="1695">
        <v>0</v>
      </c>
      <c r="AK58" s="1695">
        <v>0</v>
      </c>
      <c r="AL58" s="1695">
        <v>0</v>
      </c>
      <c r="AM58" s="1695">
        <v>0</v>
      </c>
      <c r="AN58" s="1696">
        <v>0</v>
      </c>
      <c r="AO58" s="1694">
        <v>0</v>
      </c>
      <c r="AP58" s="1696">
        <v>0</v>
      </c>
      <c r="AQ58" s="1694">
        <v>0</v>
      </c>
      <c r="AR58" s="1695">
        <v>0</v>
      </c>
      <c r="AS58" s="1695">
        <v>0</v>
      </c>
      <c r="AT58" s="1695">
        <v>0</v>
      </c>
      <c r="AU58" s="1695">
        <v>0</v>
      </c>
      <c r="AV58" s="1696">
        <v>1.5665327440184814E-3</v>
      </c>
      <c r="AW58" s="1694">
        <v>0</v>
      </c>
      <c r="AX58" s="1696">
        <v>0</v>
      </c>
      <c r="AY58" s="1696">
        <v>1.1138110409870361E-5</v>
      </c>
    </row>
    <row r="59" spans="1:51" x14ac:dyDescent="0.25">
      <c r="A59" s="783"/>
      <c r="B59" s="783" t="s">
        <v>764</v>
      </c>
      <c r="C59" s="1694">
        <v>0</v>
      </c>
      <c r="D59" s="1695">
        <v>0</v>
      </c>
      <c r="E59" s="1695">
        <v>0</v>
      </c>
      <c r="F59" s="1695">
        <v>0</v>
      </c>
      <c r="G59" s="1695">
        <v>0</v>
      </c>
      <c r="H59" s="1696">
        <v>0</v>
      </c>
      <c r="I59" s="1694">
        <v>1.6486773795403203E-3</v>
      </c>
      <c r="J59" s="1695">
        <v>0</v>
      </c>
      <c r="K59" s="1695">
        <v>0</v>
      </c>
      <c r="L59" s="1695">
        <v>0</v>
      </c>
      <c r="M59" s="1695">
        <v>2.8135281830013047E-3</v>
      </c>
      <c r="N59" s="1695">
        <v>0</v>
      </c>
      <c r="O59" s="1696">
        <v>0</v>
      </c>
      <c r="P59" s="1694">
        <v>0</v>
      </c>
      <c r="Q59" s="1695">
        <v>2.6191588596501596E-2</v>
      </c>
      <c r="R59" s="1695">
        <v>0</v>
      </c>
      <c r="S59" s="1695">
        <v>0</v>
      </c>
      <c r="T59" s="1695">
        <v>0</v>
      </c>
      <c r="U59" s="1695">
        <v>0</v>
      </c>
      <c r="V59" s="1695">
        <v>7.9509186976353757E-2</v>
      </c>
      <c r="W59" s="1695">
        <v>0</v>
      </c>
      <c r="X59" s="1695">
        <v>7.848367083892209E-2</v>
      </c>
      <c r="Y59" s="1696">
        <v>0</v>
      </c>
      <c r="Z59" s="1694">
        <v>3.060801491105874E-3</v>
      </c>
      <c r="AA59" s="1695">
        <v>4.178494303343004E-3</v>
      </c>
      <c r="AB59" s="1695">
        <v>0</v>
      </c>
      <c r="AC59" s="1695">
        <v>0</v>
      </c>
      <c r="AD59" s="1695">
        <v>8.0185460227503128E-2</v>
      </c>
      <c r="AE59" s="1695">
        <v>0</v>
      </c>
      <c r="AF59" s="1695">
        <v>1.3495718946445096E-2</v>
      </c>
      <c r="AG59" s="1695">
        <v>6.4869827428276723E-3</v>
      </c>
      <c r="AH59" s="1696">
        <v>0</v>
      </c>
      <c r="AI59" s="1694">
        <v>0</v>
      </c>
      <c r="AJ59" s="1695">
        <v>0</v>
      </c>
      <c r="AK59" s="1695">
        <v>2.167173868590308E-2</v>
      </c>
      <c r="AL59" s="1695">
        <v>0</v>
      </c>
      <c r="AM59" s="1695">
        <v>6.6910109478293515E-4</v>
      </c>
      <c r="AN59" s="1696">
        <v>0</v>
      </c>
      <c r="AO59" s="1694">
        <v>0</v>
      </c>
      <c r="AP59" s="1696">
        <v>0</v>
      </c>
      <c r="AQ59" s="1694">
        <v>0</v>
      </c>
      <c r="AR59" s="1695">
        <v>0</v>
      </c>
      <c r="AS59" s="1695">
        <v>0</v>
      </c>
      <c r="AT59" s="1695">
        <v>0</v>
      </c>
      <c r="AU59" s="1695">
        <v>0</v>
      </c>
      <c r="AV59" s="1696">
        <v>0</v>
      </c>
      <c r="AW59" s="1694">
        <v>0</v>
      </c>
      <c r="AX59" s="1696">
        <v>0</v>
      </c>
      <c r="AY59" s="1696">
        <v>3.0777733095950304E-3</v>
      </c>
    </row>
    <row r="60" spans="1:51" x14ac:dyDescent="0.25">
      <c r="A60" s="783"/>
      <c r="B60" s="783" t="s">
        <v>664</v>
      </c>
      <c r="C60" s="1694">
        <v>5.9862900133803222E-2</v>
      </c>
      <c r="D60" s="1695">
        <v>0</v>
      </c>
      <c r="E60" s="1695">
        <v>0</v>
      </c>
      <c r="F60" s="1695">
        <v>0</v>
      </c>
      <c r="G60" s="1695">
        <v>7.3267023236106621E-2</v>
      </c>
      <c r="H60" s="1696">
        <v>4.2937959547242818E-2</v>
      </c>
      <c r="I60" s="1694">
        <v>0</v>
      </c>
      <c r="J60" s="1695">
        <v>0</v>
      </c>
      <c r="K60" s="1695">
        <v>4.7770779935272052E-3</v>
      </c>
      <c r="L60" s="1695">
        <v>0</v>
      </c>
      <c r="M60" s="1695">
        <v>4.0051324199939656E-3</v>
      </c>
      <c r="N60" s="1695">
        <v>0</v>
      </c>
      <c r="O60" s="1696">
        <v>0</v>
      </c>
      <c r="P60" s="1694">
        <v>0</v>
      </c>
      <c r="Q60" s="1695">
        <v>0</v>
      </c>
      <c r="R60" s="1695">
        <v>0</v>
      </c>
      <c r="S60" s="1695">
        <v>0</v>
      </c>
      <c r="T60" s="1695">
        <v>0</v>
      </c>
      <c r="U60" s="1695">
        <v>0</v>
      </c>
      <c r="V60" s="1695">
        <v>0</v>
      </c>
      <c r="W60" s="1695">
        <v>0</v>
      </c>
      <c r="X60" s="1695">
        <v>0</v>
      </c>
      <c r="Y60" s="1696">
        <v>0</v>
      </c>
      <c r="Z60" s="1694">
        <v>6.7718418974420901E-3</v>
      </c>
      <c r="AA60" s="1695">
        <v>4.2998468249272736E-3</v>
      </c>
      <c r="AB60" s="1695">
        <v>0</v>
      </c>
      <c r="AC60" s="1695">
        <v>0</v>
      </c>
      <c r="AD60" s="1695">
        <v>0</v>
      </c>
      <c r="AE60" s="1695">
        <v>0</v>
      </c>
      <c r="AF60" s="1695">
        <v>6.4710720327511642E-3</v>
      </c>
      <c r="AG60" s="1695">
        <v>8.3442234586121634E-3</v>
      </c>
      <c r="AH60" s="1696">
        <v>0</v>
      </c>
      <c r="AI60" s="1694">
        <v>0</v>
      </c>
      <c r="AJ60" s="1695">
        <v>0</v>
      </c>
      <c r="AK60" s="1695">
        <v>0</v>
      </c>
      <c r="AL60" s="1695">
        <v>0</v>
      </c>
      <c r="AM60" s="1695">
        <v>0</v>
      </c>
      <c r="AN60" s="1696">
        <v>0</v>
      </c>
      <c r="AO60" s="1694">
        <v>0</v>
      </c>
      <c r="AP60" s="1696">
        <v>0</v>
      </c>
      <c r="AQ60" s="1694">
        <v>0</v>
      </c>
      <c r="AR60" s="1695">
        <v>0</v>
      </c>
      <c r="AS60" s="1695">
        <v>0</v>
      </c>
      <c r="AT60" s="1695">
        <v>0</v>
      </c>
      <c r="AU60" s="1695">
        <v>0</v>
      </c>
      <c r="AV60" s="1696">
        <v>0</v>
      </c>
      <c r="AW60" s="1694">
        <v>0</v>
      </c>
      <c r="AX60" s="1696">
        <v>0</v>
      </c>
      <c r="AY60" s="1696">
        <v>4.1520292321876005E-3</v>
      </c>
    </row>
    <row r="61" spans="1:51" x14ac:dyDescent="0.25">
      <c r="A61" s="783"/>
      <c r="B61" s="783" t="s">
        <v>655</v>
      </c>
      <c r="C61" s="1694">
        <v>0</v>
      </c>
      <c r="D61" s="1695">
        <v>0</v>
      </c>
      <c r="E61" s="1695">
        <v>0</v>
      </c>
      <c r="F61" s="1695">
        <v>0</v>
      </c>
      <c r="G61" s="1695">
        <v>0</v>
      </c>
      <c r="H61" s="1696">
        <v>0</v>
      </c>
      <c r="I61" s="1694">
        <v>6.7864671860632534E-3</v>
      </c>
      <c r="J61" s="1695">
        <v>0</v>
      </c>
      <c r="K61" s="1695">
        <v>0</v>
      </c>
      <c r="L61" s="1695">
        <v>0</v>
      </c>
      <c r="M61" s="1695">
        <v>8.2179397271094946E-3</v>
      </c>
      <c r="N61" s="1695">
        <v>8.7077182737271795E-3</v>
      </c>
      <c r="O61" s="1696">
        <v>0</v>
      </c>
      <c r="P61" s="1694">
        <v>0</v>
      </c>
      <c r="Q61" s="1695">
        <v>0</v>
      </c>
      <c r="R61" s="1695">
        <v>0</v>
      </c>
      <c r="S61" s="1695">
        <v>0</v>
      </c>
      <c r="T61" s="1695">
        <v>0</v>
      </c>
      <c r="U61" s="1695">
        <v>0</v>
      </c>
      <c r="V61" s="1695">
        <v>0</v>
      </c>
      <c r="W61" s="1695">
        <v>0</v>
      </c>
      <c r="X61" s="1695">
        <v>0</v>
      </c>
      <c r="Y61" s="1696">
        <v>0</v>
      </c>
      <c r="Z61" s="1694">
        <v>5.8762115064828844E-3</v>
      </c>
      <c r="AA61" s="1695">
        <v>7.6201208733332401E-3</v>
      </c>
      <c r="AB61" s="1695">
        <v>0</v>
      </c>
      <c r="AC61" s="1695">
        <v>0</v>
      </c>
      <c r="AD61" s="1695">
        <v>2.9505096518840295E-2</v>
      </c>
      <c r="AE61" s="1695">
        <v>0</v>
      </c>
      <c r="AF61" s="1695">
        <v>2.0085023377985331E-2</v>
      </c>
      <c r="AG61" s="1695">
        <v>4.2585512207062833E-3</v>
      </c>
      <c r="AH61" s="1696">
        <v>0</v>
      </c>
      <c r="AI61" s="1694">
        <v>0</v>
      </c>
      <c r="AJ61" s="1695">
        <v>0</v>
      </c>
      <c r="AK61" s="1695">
        <v>1.608371311161777E-2</v>
      </c>
      <c r="AL61" s="1695">
        <v>3.8771570071532307E-3</v>
      </c>
      <c r="AM61" s="1695">
        <v>1.1044010195619335E-2</v>
      </c>
      <c r="AN61" s="1696">
        <v>0</v>
      </c>
      <c r="AO61" s="1694">
        <v>0</v>
      </c>
      <c r="AP61" s="1696">
        <v>0</v>
      </c>
      <c r="AQ61" s="1694">
        <v>1.3932257280700553E-2</v>
      </c>
      <c r="AR61" s="1695">
        <v>0</v>
      </c>
      <c r="AS61" s="1695">
        <v>0</v>
      </c>
      <c r="AT61" s="1695">
        <v>0</v>
      </c>
      <c r="AU61" s="1695">
        <v>0</v>
      </c>
      <c r="AV61" s="1696">
        <v>0</v>
      </c>
      <c r="AW61" s="1694">
        <v>0</v>
      </c>
      <c r="AX61" s="1696">
        <v>0</v>
      </c>
      <c r="AY61" s="1696">
        <v>2.693070113482232E-3</v>
      </c>
    </row>
    <row r="62" spans="1:51" x14ac:dyDescent="0.25">
      <c r="A62" s="783"/>
      <c r="B62" s="783" t="s">
        <v>623</v>
      </c>
      <c r="C62" s="1694">
        <v>0</v>
      </c>
      <c r="D62" s="1695">
        <v>0</v>
      </c>
      <c r="E62" s="1695">
        <v>0</v>
      </c>
      <c r="F62" s="1695">
        <v>0</v>
      </c>
      <c r="G62" s="1695">
        <v>0</v>
      </c>
      <c r="H62" s="1696">
        <v>0</v>
      </c>
      <c r="I62" s="1694">
        <v>0</v>
      </c>
      <c r="J62" s="1695">
        <v>0</v>
      </c>
      <c r="K62" s="1695">
        <v>0</v>
      </c>
      <c r="L62" s="1695">
        <v>0</v>
      </c>
      <c r="M62" s="1695">
        <v>0</v>
      </c>
      <c r="N62" s="1695">
        <v>0</v>
      </c>
      <c r="O62" s="1696">
        <v>0</v>
      </c>
      <c r="P62" s="1694">
        <v>0</v>
      </c>
      <c r="Q62" s="1695">
        <v>0</v>
      </c>
      <c r="R62" s="1695">
        <v>0</v>
      </c>
      <c r="S62" s="1695">
        <v>0</v>
      </c>
      <c r="T62" s="1695">
        <v>0</v>
      </c>
      <c r="U62" s="1695">
        <v>0</v>
      </c>
      <c r="V62" s="1695">
        <v>0</v>
      </c>
      <c r="W62" s="1695">
        <v>0</v>
      </c>
      <c r="X62" s="1695">
        <v>0</v>
      </c>
      <c r="Y62" s="1696">
        <v>0</v>
      </c>
      <c r="Z62" s="1694">
        <v>0</v>
      </c>
      <c r="AA62" s="1695">
        <v>0</v>
      </c>
      <c r="AB62" s="1695">
        <v>0</v>
      </c>
      <c r="AC62" s="1695">
        <v>0</v>
      </c>
      <c r="AD62" s="1695">
        <v>0</v>
      </c>
      <c r="AE62" s="1695">
        <v>0</v>
      </c>
      <c r="AF62" s="1695">
        <v>0</v>
      </c>
      <c r="AG62" s="1695">
        <v>0</v>
      </c>
      <c r="AH62" s="1696">
        <v>0</v>
      </c>
      <c r="AI62" s="1694">
        <v>0</v>
      </c>
      <c r="AJ62" s="1695">
        <v>0</v>
      </c>
      <c r="AK62" s="1695">
        <v>0</v>
      </c>
      <c r="AL62" s="1695">
        <v>0</v>
      </c>
      <c r="AM62" s="1695">
        <v>0</v>
      </c>
      <c r="AN62" s="1696">
        <v>0</v>
      </c>
      <c r="AO62" s="1694">
        <v>0</v>
      </c>
      <c r="AP62" s="1696">
        <v>0</v>
      </c>
      <c r="AQ62" s="1694">
        <v>0</v>
      </c>
      <c r="AR62" s="1695">
        <v>0</v>
      </c>
      <c r="AS62" s="1695">
        <v>0</v>
      </c>
      <c r="AT62" s="1695">
        <v>0</v>
      </c>
      <c r="AU62" s="1695">
        <v>0</v>
      </c>
      <c r="AV62" s="1696">
        <v>8.4456131483982861E-3</v>
      </c>
      <c r="AW62" s="1694">
        <v>0</v>
      </c>
      <c r="AX62" s="1696">
        <v>0</v>
      </c>
      <c r="AY62" s="1696">
        <v>4.0305887293443147E-5</v>
      </c>
    </row>
    <row r="63" spans="1:51" x14ac:dyDescent="0.25">
      <c r="A63" s="783"/>
      <c r="B63" s="783" t="s">
        <v>642</v>
      </c>
      <c r="C63" s="1694">
        <v>0</v>
      </c>
      <c r="D63" s="1695">
        <v>0</v>
      </c>
      <c r="E63" s="1695">
        <v>0</v>
      </c>
      <c r="F63" s="1695">
        <v>0</v>
      </c>
      <c r="G63" s="1695">
        <v>0</v>
      </c>
      <c r="H63" s="1696">
        <v>0</v>
      </c>
      <c r="I63" s="1694">
        <v>0</v>
      </c>
      <c r="J63" s="1695">
        <v>0</v>
      </c>
      <c r="K63" s="1695">
        <v>0</v>
      </c>
      <c r="L63" s="1695">
        <v>0</v>
      </c>
      <c r="M63" s="1695">
        <v>0</v>
      </c>
      <c r="N63" s="1695">
        <v>0</v>
      </c>
      <c r="O63" s="1696">
        <v>0</v>
      </c>
      <c r="P63" s="1694">
        <v>0</v>
      </c>
      <c r="Q63" s="1695">
        <v>0</v>
      </c>
      <c r="R63" s="1695">
        <v>0</v>
      </c>
      <c r="S63" s="1695">
        <v>0</v>
      </c>
      <c r="T63" s="1695">
        <v>0</v>
      </c>
      <c r="U63" s="1695">
        <v>0</v>
      </c>
      <c r="V63" s="1695">
        <v>0</v>
      </c>
      <c r="W63" s="1695">
        <v>0</v>
      </c>
      <c r="X63" s="1695">
        <v>0</v>
      </c>
      <c r="Y63" s="1696">
        <v>0</v>
      </c>
      <c r="Z63" s="1694">
        <v>0</v>
      </c>
      <c r="AA63" s="1695">
        <v>0</v>
      </c>
      <c r="AB63" s="1695">
        <v>0</v>
      </c>
      <c r="AC63" s="1695">
        <v>0</v>
      </c>
      <c r="AD63" s="1695">
        <v>0</v>
      </c>
      <c r="AE63" s="1695">
        <v>0</v>
      </c>
      <c r="AF63" s="1695">
        <v>0</v>
      </c>
      <c r="AG63" s="1695">
        <v>0</v>
      </c>
      <c r="AH63" s="1696">
        <v>0</v>
      </c>
      <c r="AI63" s="1694">
        <v>0</v>
      </c>
      <c r="AJ63" s="1695">
        <v>0</v>
      </c>
      <c r="AK63" s="1695">
        <v>0</v>
      </c>
      <c r="AL63" s="1695">
        <v>0</v>
      </c>
      <c r="AM63" s="1695">
        <v>0</v>
      </c>
      <c r="AN63" s="1696">
        <v>0</v>
      </c>
      <c r="AO63" s="1694">
        <v>0</v>
      </c>
      <c r="AP63" s="1696">
        <v>0</v>
      </c>
      <c r="AQ63" s="1694">
        <v>0</v>
      </c>
      <c r="AR63" s="1695">
        <v>0</v>
      </c>
      <c r="AS63" s="1695">
        <v>3.4165780891878439E-2</v>
      </c>
      <c r="AT63" s="1695">
        <v>0</v>
      </c>
      <c r="AU63" s="1695">
        <v>3.3407915359681163E-3</v>
      </c>
      <c r="AV63" s="1696">
        <v>0</v>
      </c>
      <c r="AW63" s="1694">
        <v>5.6601986856953238E-2</v>
      </c>
      <c r="AX63" s="1696">
        <v>0</v>
      </c>
      <c r="AY63" s="1696">
        <v>8.7169647465101308E-4</v>
      </c>
    </row>
    <row r="64" spans="1:51" ht="15.75" thickBot="1" x14ac:dyDescent="0.3">
      <c r="A64" s="783"/>
      <c r="B64" s="783" t="s">
        <v>665</v>
      </c>
      <c r="C64" s="1694">
        <v>0</v>
      </c>
      <c r="D64" s="1695">
        <v>0</v>
      </c>
      <c r="E64" s="1695">
        <v>0</v>
      </c>
      <c r="F64" s="1695">
        <v>0</v>
      </c>
      <c r="G64" s="1695">
        <v>0</v>
      </c>
      <c r="H64" s="1696">
        <v>0</v>
      </c>
      <c r="I64" s="1694">
        <v>0</v>
      </c>
      <c r="J64" s="1695">
        <v>0</v>
      </c>
      <c r="K64" s="1695">
        <v>0</v>
      </c>
      <c r="L64" s="1695">
        <v>0</v>
      </c>
      <c r="M64" s="1695">
        <v>0</v>
      </c>
      <c r="N64" s="1695">
        <v>0</v>
      </c>
      <c r="O64" s="1696">
        <v>0</v>
      </c>
      <c r="P64" s="1694">
        <v>0</v>
      </c>
      <c r="Q64" s="1695">
        <v>0</v>
      </c>
      <c r="R64" s="1695">
        <v>0</v>
      </c>
      <c r="S64" s="1695">
        <v>0</v>
      </c>
      <c r="T64" s="1695">
        <v>0</v>
      </c>
      <c r="U64" s="1695">
        <v>0</v>
      </c>
      <c r="V64" s="1695">
        <v>0</v>
      </c>
      <c r="W64" s="1695">
        <v>0</v>
      </c>
      <c r="X64" s="1695">
        <v>0</v>
      </c>
      <c r="Y64" s="1696">
        <v>0</v>
      </c>
      <c r="Z64" s="1694">
        <v>0</v>
      </c>
      <c r="AA64" s="1695">
        <v>0</v>
      </c>
      <c r="AB64" s="1695">
        <v>0</v>
      </c>
      <c r="AC64" s="1695">
        <v>0</v>
      </c>
      <c r="AD64" s="1695">
        <v>0</v>
      </c>
      <c r="AE64" s="1695">
        <v>0</v>
      </c>
      <c r="AF64" s="1695">
        <v>0</v>
      </c>
      <c r="AG64" s="1695">
        <v>0</v>
      </c>
      <c r="AH64" s="1696">
        <v>0</v>
      </c>
      <c r="AI64" s="1694">
        <v>2.6092820461890497E-2</v>
      </c>
      <c r="AJ64" s="1695">
        <v>0</v>
      </c>
      <c r="AK64" s="1695">
        <v>2.7411808154844747E-2</v>
      </c>
      <c r="AL64" s="1695">
        <v>0</v>
      </c>
      <c r="AM64" s="1695">
        <v>0</v>
      </c>
      <c r="AN64" s="1696">
        <v>0</v>
      </c>
      <c r="AO64" s="1694">
        <v>0</v>
      </c>
      <c r="AP64" s="1696">
        <v>0</v>
      </c>
      <c r="AQ64" s="1694">
        <v>0</v>
      </c>
      <c r="AR64" s="1695">
        <v>0</v>
      </c>
      <c r="AS64" s="1695">
        <v>0</v>
      </c>
      <c r="AT64" s="1695">
        <v>0</v>
      </c>
      <c r="AU64" s="1695">
        <v>0</v>
      </c>
      <c r="AV64" s="1696">
        <v>0</v>
      </c>
      <c r="AW64" s="1694">
        <v>0</v>
      </c>
      <c r="AX64" s="1696">
        <v>0</v>
      </c>
      <c r="AY64" s="1696">
        <v>1.1858343525900025E-3</v>
      </c>
    </row>
    <row r="65" spans="1:51" ht="15.75" thickBot="1" x14ac:dyDescent="0.3">
      <c r="A65" s="1270" t="s">
        <v>2326</v>
      </c>
      <c r="B65" s="1266"/>
      <c r="C65" s="1688">
        <v>0</v>
      </c>
      <c r="D65" s="1689">
        <v>0</v>
      </c>
      <c r="E65" s="1689">
        <v>0</v>
      </c>
      <c r="F65" s="1689">
        <v>0</v>
      </c>
      <c r="G65" s="1689">
        <v>0</v>
      </c>
      <c r="H65" s="1690">
        <v>0</v>
      </c>
      <c r="I65" s="1688">
        <v>0</v>
      </c>
      <c r="J65" s="1689">
        <v>0</v>
      </c>
      <c r="K65" s="1689">
        <v>0</v>
      </c>
      <c r="L65" s="1689">
        <v>0</v>
      </c>
      <c r="M65" s="1689">
        <v>0</v>
      </c>
      <c r="N65" s="1689">
        <v>0</v>
      </c>
      <c r="O65" s="1690">
        <v>0</v>
      </c>
      <c r="P65" s="1688">
        <v>0</v>
      </c>
      <c r="Q65" s="1689">
        <v>0.21902453179655595</v>
      </c>
      <c r="R65" s="1689">
        <v>0</v>
      </c>
      <c r="S65" s="1689">
        <v>0</v>
      </c>
      <c r="T65" s="1689">
        <v>0</v>
      </c>
      <c r="U65" s="1689">
        <v>0</v>
      </c>
      <c r="V65" s="1689">
        <v>0</v>
      </c>
      <c r="W65" s="1689">
        <v>0</v>
      </c>
      <c r="X65" s="1689">
        <v>0</v>
      </c>
      <c r="Y65" s="1690">
        <v>0</v>
      </c>
      <c r="Z65" s="1688">
        <v>0</v>
      </c>
      <c r="AA65" s="1689">
        <v>0</v>
      </c>
      <c r="AB65" s="1689">
        <v>0</v>
      </c>
      <c r="AC65" s="1689">
        <v>0</v>
      </c>
      <c r="AD65" s="1689">
        <v>0</v>
      </c>
      <c r="AE65" s="1689">
        <v>0</v>
      </c>
      <c r="AF65" s="1689">
        <v>0</v>
      </c>
      <c r="AG65" s="1689">
        <v>0</v>
      </c>
      <c r="AH65" s="1690">
        <v>0</v>
      </c>
      <c r="AI65" s="1688">
        <v>0</v>
      </c>
      <c r="AJ65" s="1689">
        <v>0</v>
      </c>
      <c r="AK65" s="1689">
        <v>0</v>
      </c>
      <c r="AL65" s="1689">
        <v>0</v>
      </c>
      <c r="AM65" s="1689">
        <v>0</v>
      </c>
      <c r="AN65" s="1690">
        <v>0</v>
      </c>
      <c r="AO65" s="1688">
        <v>0</v>
      </c>
      <c r="AP65" s="1690">
        <v>0</v>
      </c>
      <c r="AQ65" s="1688">
        <v>0</v>
      </c>
      <c r="AR65" s="1689">
        <v>0</v>
      </c>
      <c r="AS65" s="1689">
        <v>0</v>
      </c>
      <c r="AT65" s="1689">
        <v>0</v>
      </c>
      <c r="AU65" s="1689">
        <v>0</v>
      </c>
      <c r="AV65" s="1690">
        <v>0</v>
      </c>
      <c r="AW65" s="1688">
        <v>0</v>
      </c>
      <c r="AX65" s="1690">
        <v>0</v>
      </c>
      <c r="AY65" s="1690">
        <v>3.2381620053120665E-3</v>
      </c>
    </row>
    <row r="66" spans="1:51" ht="15.75" thickBot="1" x14ac:dyDescent="0.3">
      <c r="A66" s="783"/>
      <c r="B66" s="1546" t="s">
        <v>753</v>
      </c>
      <c r="C66" s="1702">
        <v>0</v>
      </c>
      <c r="D66" s="1703">
        <v>0</v>
      </c>
      <c r="E66" s="1703">
        <v>0</v>
      </c>
      <c r="F66" s="1703">
        <v>0</v>
      </c>
      <c r="G66" s="1703">
        <v>0</v>
      </c>
      <c r="H66" s="1703">
        <v>0</v>
      </c>
      <c r="I66" s="1702">
        <v>0</v>
      </c>
      <c r="J66" s="1703">
        <v>0</v>
      </c>
      <c r="K66" s="1703">
        <v>0</v>
      </c>
      <c r="L66" s="1703">
        <v>0</v>
      </c>
      <c r="M66" s="1703">
        <v>0</v>
      </c>
      <c r="N66" s="1703">
        <v>0</v>
      </c>
      <c r="O66" s="1705">
        <v>0</v>
      </c>
      <c r="P66" s="1703">
        <v>0</v>
      </c>
      <c r="Q66" s="1703">
        <v>0.21902453179655595</v>
      </c>
      <c r="R66" s="1703">
        <v>0</v>
      </c>
      <c r="S66" s="1703">
        <v>0</v>
      </c>
      <c r="T66" s="1703">
        <v>0</v>
      </c>
      <c r="U66" s="1703">
        <v>0</v>
      </c>
      <c r="V66" s="1703">
        <v>0</v>
      </c>
      <c r="W66" s="1703">
        <v>0</v>
      </c>
      <c r="X66" s="1703">
        <v>0</v>
      </c>
      <c r="Y66" s="1703">
        <v>0</v>
      </c>
      <c r="Z66" s="1703">
        <v>0</v>
      </c>
      <c r="AA66" s="1703">
        <v>0</v>
      </c>
      <c r="AB66" s="1703">
        <v>0</v>
      </c>
      <c r="AC66" s="1703">
        <v>0</v>
      </c>
      <c r="AD66" s="1703">
        <v>0</v>
      </c>
      <c r="AE66" s="1703">
        <v>0</v>
      </c>
      <c r="AF66" s="1703">
        <v>0</v>
      </c>
      <c r="AG66" s="1703">
        <v>0</v>
      </c>
      <c r="AH66" s="1703">
        <v>0</v>
      </c>
      <c r="AI66" s="1703">
        <v>0</v>
      </c>
      <c r="AJ66" s="1703">
        <v>0</v>
      </c>
      <c r="AK66" s="1703">
        <v>0</v>
      </c>
      <c r="AL66" s="1703">
        <v>0</v>
      </c>
      <c r="AM66" s="1703">
        <v>0</v>
      </c>
      <c r="AN66" s="1703">
        <v>0</v>
      </c>
      <c r="AO66" s="1703">
        <v>0</v>
      </c>
      <c r="AP66" s="1703">
        <v>0</v>
      </c>
      <c r="AQ66" s="1703">
        <v>0</v>
      </c>
      <c r="AR66" s="1703">
        <v>0</v>
      </c>
      <c r="AS66" s="1703">
        <v>0</v>
      </c>
      <c r="AT66" s="1703">
        <v>0</v>
      </c>
      <c r="AU66" s="1703">
        <v>0</v>
      </c>
      <c r="AV66" s="1703">
        <v>0</v>
      </c>
      <c r="AW66" s="1703">
        <v>0</v>
      </c>
      <c r="AX66" s="1703">
        <v>0</v>
      </c>
      <c r="AY66" s="1704">
        <v>3.2381620053120665E-3</v>
      </c>
    </row>
    <row r="67" spans="1:51" ht="15.75" thickBot="1" x14ac:dyDescent="0.3">
      <c r="A67" s="1270" t="s">
        <v>1744</v>
      </c>
      <c r="B67" s="1266"/>
      <c r="C67" s="1688">
        <v>0</v>
      </c>
      <c r="D67" s="1689">
        <v>0</v>
      </c>
      <c r="E67" s="1689">
        <v>0</v>
      </c>
      <c r="F67" s="1689">
        <v>0</v>
      </c>
      <c r="G67" s="1689">
        <v>0</v>
      </c>
      <c r="H67" s="1690">
        <v>0</v>
      </c>
      <c r="I67" s="1688">
        <v>0</v>
      </c>
      <c r="J67" s="1689">
        <v>0</v>
      </c>
      <c r="K67" s="1689">
        <v>0</v>
      </c>
      <c r="L67" s="1689">
        <v>0</v>
      </c>
      <c r="M67" s="1689">
        <v>0</v>
      </c>
      <c r="N67" s="1689">
        <v>0</v>
      </c>
      <c r="O67" s="1690">
        <v>0</v>
      </c>
      <c r="P67" s="1688">
        <v>0</v>
      </c>
      <c r="Q67" s="1689">
        <v>0</v>
      </c>
      <c r="R67" s="1689">
        <v>0</v>
      </c>
      <c r="S67" s="1689">
        <v>0</v>
      </c>
      <c r="T67" s="1689">
        <v>0</v>
      </c>
      <c r="U67" s="1689">
        <v>0</v>
      </c>
      <c r="V67" s="1689">
        <v>0</v>
      </c>
      <c r="W67" s="1689">
        <v>0</v>
      </c>
      <c r="X67" s="1689">
        <v>0</v>
      </c>
      <c r="Y67" s="1690">
        <v>0</v>
      </c>
      <c r="Z67" s="1688">
        <v>0</v>
      </c>
      <c r="AA67" s="1689">
        <v>0</v>
      </c>
      <c r="AB67" s="1689">
        <v>0</v>
      </c>
      <c r="AC67" s="1689">
        <v>0</v>
      </c>
      <c r="AD67" s="1689">
        <v>0</v>
      </c>
      <c r="AE67" s="1689">
        <v>0</v>
      </c>
      <c r="AF67" s="1689">
        <v>0</v>
      </c>
      <c r="AG67" s="1689">
        <v>0</v>
      </c>
      <c r="AH67" s="1690">
        <v>0</v>
      </c>
      <c r="AI67" s="1688">
        <v>1.687537445123503E-3</v>
      </c>
      <c r="AJ67" s="1689">
        <v>0</v>
      </c>
      <c r="AK67" s="1689">
        <v>1.1196898845781603E-2</v>
      </c>
      <c r="AL67" s="1689">
        <v>0</v>
      </c>
      <c r="AM67" s="1689">
        <v>6.5766769424984734E-3</v>
      </c>
      <c r="AN67" s="1690">
        <v>0</v>
      </c>
      <c r="AO67" s="1688">
        <v>0</v>
      </c>
      <c r="AP67" s="1690">
        <v>0</v>
      </c>
      <c r="AQ67" s="1688">
        <v>0</v>
      </c>
      <c r="AR67" s="1689">
        <v>0</v>
      </c>
      <c r="AS67" s="1689">
        <v>0</v>
      </c>
      <c r="AT67" s="1689">
        <v>0</v>
      </c>
      <c r="AU67" s="1689">
        <v>0</v>
      </c>
      <c r="AV67" s="1690">
        <v>0</v>
      </c>
      <c r="AW67" s="1688">
        <v>0</v>
      </c>
      <c r="AX67" s="1690">
        <v>0</v>
      </c>
      <c r="AY67" s="1690">
        <v>6.2161798996054831E-4</v>
      </c>
    </row>
    <row r="68" spans="1:51" ht="15.75" thickBot="1" x14ac:dyDescent="0.3">
      <c r="A68" s="783"/>
      <c r="B68" s="783" t="s">
        <v>877</v>
      </c>
      <c r="C68" s="1694">
        <v>0</v>
      </c>
      <c r="D68" s="1695">
        <v>0</v>
      </c>
      <c r="E68" s="1695">
        <v>0</v>
      </c>
      <c r="F68" s="1695">
        <v>0</v>
      </c>
      <c r="G68" s="1695">
        <v>0</v>
      </c>
      <c r="H68" s="1696">
        <v>0</v>
      </c>
      <c r="I68" s="1694">
        <v>0</v>
      </c>
      <c r="J68" s="1695">
        <v>0</v>
      </c>
      <c r="K68" s="1695">
        <v>0</v>
      </c>
      <c r="L68" s="1695">
        <v>0</v>
      </c>
      <c r="M68" s="1695">
        <v>0</v>
      </c>
      <c r="N68" s="1695">
        <v>0</v>
      </c>
      <c r="O68" s="1696">
        <v>0</v>
      </c>
      <c r="P68" s="1694">
        <v>0</v>
      </c>
      <c r="Q68" s="1695">
        <v>0</v>
      </c>
      <c r="R68" s="1695">
        <v>0</v>
      </c>
      <c r="S68" s="1695">
        <v>0</v>
      </c>
      <c r="T68" s="1695">
        <v>0</v>
      </c>
      <c r="U68" s="1695">
        <v>0</v>
      </c>
      <c r="V68" s="1695">
        <v>0</v>
      </c>
      <c r="W68" s="1695">
        <v>0</v>
      </c>
      <c r="X68" s="1695">
        <v>0</v>
      </c>
      <c r="Y68" s="1696">
        <v>0</v>
      </c>
      <c r="Z68" s="1694">
        <v>0</v>
      </c>
      <c r="AA68" s="1695">
        <v>0</v>
      </c>
      <c r="AB68" s="1695">
        <v>0</v>
      </c>
      <c r="AC68" s="1695">
        <v>0</v>
      </c>
      <c r="AD68" s="1695">
        <v>0</v>
      </c>
      <c r="AE68" s="1695">
        <v>0</v>
      </c>
      <c r="AF68" s="1695">
        <v>0</v>
      </c>
      <c r="AG68" s="1695">
        <v>0</v>
      </c>
      <c r="AH68" s="1696">
        <v>0</v>
      </c>
      <c r="AI68" s="1694">
        <v>1.687537445123503E-3</v>
      </c>
      <c r="AJ68" s="1695">
        <v>0</v>
      </c>
      <c r="AK68" s="1695">
        <v>1.1196898845781603E-2</v>
      </c>
      <c r="AL68" s="1695">
        <v>0</v>
      </c>
      <c r="AM68" s="1695">
        <v>6.5766769424984734E-3</v>
      </c>
      <c r="AN68" s="1696">
        <v>0</v>
      </c>
      <c r="AO68" s="1694">
        <v>0</v>
      </c>
      <c r="AP68" s="1696">
        <v>0</v>
      </c>
      <c r="AQ68" s="1694">
        <v>0</v>
      </c>
      <c r="AR68" s="1695">
        <v>0</v>
      </c>
      <c r="AS68" s="1695">
        <v>0</v>
      </c>
      <c r="AT68" s="1695">
        <v>0</v>
      </c>
      <c r="AU68" s="1695">
        <v>0</v>
      </c>
      <c r="AV68" s="1696">
        <v>0</v>
      </c>
      <c r="AW68" s="1694">
        <v>0</v>
      </c>
      <c r="AX68" s="1696">
        <v>0</v>
      </c>
      <c r="AY68" s="1696">
        <v>6.2161798996054831E-4</v>
      </c>
    </row>
    <row r="69" spans="1:51" ht="15.75" thickBot="1" x14ac:dyDescent="0.3">
      <c r="A69" s="1271" t="s">
        <v>1745</v>
      </c>
      <c r="B69" s="1266"/>
      <c r="C69" s="1688">
        <v>0</v>
      </c>
      <c r="D69" s="1689">
        <v>0</v>
      </c>
      <c r="E69" s="1689">
        <v>0</v>
      </c>
      <c r="F69" s="1689">
        <v>0</v>
      </c>
      <c r="G69" s="1689">
        <v>0</v>
      </c>
      <c r="H69" s="1690">
        <v>0</v>
      </c>
      <c r="I69" s="1688">
        <v>0</v>
      </c>
      <c r="J69" s="1689">
        <v>0</v>
      </c>
      <c r="K69" s="1689">
        <v>0</v>
      </c>
      <c r="L69" s="1689">
        <v>0</v>
      </c>
      <c r="M69" s="1689">
        <v>0</v>
      </c>
      <c r="N69" s="1689">
        <v>0</v>
      </c>
      <c r="O69" s="1690">
        <v>0</v>
      </c>
      <c r="P69" s="1688">
        <v>0</v>
      </c>
      <c r="Q69" s="1689">
        <v>0</v>
      </c>
      <c r="R69" s="1689">
        <v>0</v>
      </c>
      <c r="S69" s="1689">
        <v>0</v>
      </c>
      <c r="T69" s="1689">
        <v>0</v>
      </c>
      <c r="U69" s="1689">
        <v>0</v>
      </c>
      <c r="V69" s="1689">
        <v>0</v>
      </c>
      <c r="W69" s="1689">
        <v>0</v>
      </c>
      <c r="X69" s="1689">
        <v>0</v>
      </c>
      <c r="Y69" s="1690">
        <v>0</v>
      </c>
      <c r="Z69" s="1688">
        <v>0</v>
      </c>
      <c r="AA69" s="1689">
        <v>0</v>
      </c>
      <c r="AB69" s="1689">
        <v>0</v>
      </c>
      <c r="AC69" s="1689">
        <v>0</v>
      </c>
      <c r="AD69" s="1689">
        <v>0</v>
      </c>
      <c r="AE69" s="1689">
        <v>0</v>
      </c>
      <c r="AF69" s="1689">
        <v>0</v>
      </c>
      <c r="AG69" s="1689">
        <v>0</v>
      </c>
      <c r="AH69" s="1690">
        <v>0</v>
      </c>
      <c r="AI69" s="1688">
        <v>0</v>
      </c>
      <c r="AJ69" s="1689">
        <v>0</v>
      </c>
      <c r="AK69" s="1689">
        <v>0</v>
      </c>
      <c r="AL69" s="1689">
        <v>0</v>
      </c>
      <c r="AM69" s="1689">
        <v>0</v>
      </c>
      <c r="AN69" s="1690">
        <v>0</v>
      </c>
      <c r="AO69" s="1688">
        <v>0</v>
      </c>
      <c r="AP69" s="1690">
        <v>0</v>
      </c>
      <c r="AQ69" s="1688">
        <v>1.9759265718781944E-3</v>
      </c>
      <c r="AR69" s="1689">
        <v>0</v>
      </c>
      <c r="AS69" s="1689">
        <v>2.3088330822731516E-3</v>
      </c>
      <c r="AT69" s="1689">
        <v>0</v>
      </c>
      <c r="AU69" s="1689">
        <v>0</v>
      </c>
      <c r="AV69" s="1690">
        <v>9.9962232057705814E-3</v>
      </c>
      <c r="AW69" s="1688">
        <v>0</v>
      </c>
      <c r="AX69" s="1690">
        <v>0</v>
      </c>
      <c r="AY69" s="1690">
        <v>9.8218290151723869E-5</v>
      </c>
    </row>
    <row r="70" spans="1:51" ht="15.75" thickBot="1" x14ac:dyDescent="0.3">
      <c r="A70" s="783"/>
      <c r="B70" s="783" t="s">
        <v>642</v>
      </c>
      <c r="C70" s="1694">
        <v>0</v>
      </c>
      <c r="D70" s="1695">
        <v>0</v>
      </c>
      <c r="E70" s="1695">
        <v>0</v>
      </c>
      <c r="F70" s="1695">
        <v>0</v>
      </c>
      <c r="G70" s="1695">
        <v>0</v>
      </c>
      <c r="H70" s="1696">
        <v>0</v>
      </c>
      <c r="I70" s="1694">
        <v>0</v>
      </c>
      <c r="J70" s="1695">
        <v>0</v>
      </c>
      <c r="K70" s="1695">
        <v>0</v>
      </c>
      <c r="L70" s="1695">
        <v>0</v>
      </c>
      <c r="M70" s="1695">
        <v>0</v>
      </c>
      <c r="N70" s="1695">
        <v>0</v>
      </c>
      <c r="O70" s="1696">
        <v>0</v>
      </c>
      <c r="P70" s="1694">
        <v>0</v>
      </c>
      <c r="Q70" s="1695">
        <v>0</v>
      </c>
      <c r="R70" s="1695">
        <v>0</v>
      </c>
      <c r="S70" s="1695">
        <v>0</v>
      </c>
      <c r="T70" s="1695">
        <v>0</v>
      </c>
      <c r="U70" s="1695">
        <v>0</v>
      </c>
      <c r="V70" s="1695">
        <v>0</v>
      </c>
      <c r="W70" s="1695">
        <v>0</v>
      </c>
      <c r="X70" s="1695">
        <v>0</v>
      </c>
      <c r="Y70" s="1696">
        <v>0</v>
      </c>
      <c r="Z70" s="1694">
        <v>0</v>
      </c>
      <c r="AA70" s="1695">
        <v>0</v>
      </c>
      <c r="AB70" s="1695">
        <v>0</v>
      </c>
      <c r="AC70" s="1695">
        <v>0</v>
      </c>
      <c r="AD70" s="1695">
        <v>0</v>
      </c>
      <c r="AE70" s="1695">
        <v>0</v>
      </c>
      <c r="AF70" s="1695">
        <v>0</v>
      </c>
      <c r="AG70" s="1695">
        <v>0</v>
      </c>
      <c r="AH70" s="1696">
        <v>0</v>
      </c>
      <c r="AI70" s="1694">
        <v>0</v>
      </c>
      <c r="AJ70" s="1695">
        <v>0</v>
      </c>
      <c r="AK70" s="1695">
        <v>0</v>
      </c>
      <c r="AL70" s="1695">
        <v>0</v>
      </c>
      <c r="AM70" s="1695">
        <v>0</v>
      </c>
      <c r="AN70" s="1696">
        <v>0</v>
      </c>
      <c r="AO70" s="1694">
        <v>0</v>
      </c>
      <c r="AP70" s="1696">
        <v>0</v>
      </c>
      <c r="AQ70" s="1694">
        <v>1.9759265718781944E-3</v>
      </c>
      <c r="AR70" s="1695">
        <v>0</v>
      </c>
      <c r="AS70" s="1695">
        <v>2.3088330822731516E-3</v>
      </c>
      <c r="AT70" s="1695">
        <v>0</v>
      </c>
      <c r="AU70" s="1695">
        <v>0</v>
      </c>
      <c r="AV70" s="1696">
        <v>9.9962232057705814E-3</v>
      </c>
      <c r="AW70" s="1694">
        <v>0</v>
      </c>
      <c r="AX70" s="1696">
        <v>0</v>
      </c>
      <c r="AY70" s="1696">
        <v>9.8218290151723869E-5</v>
      </c>
    </row>
    <row r="71" spans="1:51" ht="15.75" thickBot="1" x14ac:dyDescent="0.3">
      <c r="A71" s="1272" t="s">
        <v>1746</v>
      </c>
      <c r="B71" s="1266"/>
      <c r="C71" s="1688">
        <v>0</v>
      </c>
      <c r="D71" s="1689">
        <v>0</v>
      </c>
      <c r="E71" s="1689">
        <v>0</v>
      </c>
      <c r="F71" s="1689">
        <v>0</v>
      </c>
      <c r="G71" s="1689">
        <v>0</v>
      </c>
      <c r="H71" s="1690">
        <v>0</v>
      </c>
      <c r="I71" s="1688">
        <v>0</v>
      </c>
      <c r="J71" s="1689">
        <v>0</v>
      </c>
      <c r="K71" s="1689">
        <v>0</v>
      </c>
      <c r="L71" s="1689">
        <v>0</v>
      </c>
      <c r="M71" s="1689">
        <v>0</v>
      </c>
      <c r="N71" s="1689">
        <v>0</v>
      </c>
      <c r="O71" s="1690">
        <v>0</v>
      </c>
      <c r="P71" s="1688">
        <v>0</v>
      </c>
      <c r="Q71" s="1689">
        <v>0.34665426092592805</v>
      </c>
      <c r="R71" s="1689">
        <v>0</v>
      </c>
      <c r="S71" s="1689">
        <v>0</v>
      </c>
      <c r="T71" s="1689">
        <v>0</v>
      </c>
      <c r="U71" s="1689">
        <v>0</v>
      </c>
      <c r="V71" s="1689">
        <v>0</v>
      </c>
      <c r="W71" s="1689">
        <v>0</v>
      </c>
      <c r="X71" s="1689">
        <v>0</v>
      </c>
      <c r="Y71" s="1690">
        <v>0</v>
      </c>
      <c r="Z71" s="1688">
        <v>0</v>
      </c>
      <c r="AA71" s="1689">
        <v>0</v>
      </c>
      <c r="AB71" s="1689">
        <v>0</v>
      </c>
      <c r="AC71" s="1689">
        <v>0</v>
      </c>
      <c r="AD71" s="1689">
        <v>0</v>
      </c>
      <c r="AE71" s="1689">
        <v>0</v>
      </c>
      <c r="AF71" s="1689">
        <v>0</v>
      </c>
      <c r="AG71" s="1689">
        <v>0</v>
      </c>
      <c r="AH71" s="1690">
        <v>0</v>
      </c>
      <c r="AI71" s="1688">
        <v>0</v>
      </c>
      <c r="AJ71" s="1689">
        <v>0</v>
      </c>
      <c r="AK71" s="1689">
        <v>0</v>
      </c>
      <c r="AL71" s="1689">
        <v>0</v>
      </c>
      <c r="AM71" s="1689">
        <v>0</v>
      </c>
      <c r="AN71" s="1690">
        <v>0</v>
      </c>
      <c r="AO71" s="1688">
        <v>0</v>
      </c>
      <c r="AP71" s="1690">
        <v>0</v>
      </c>
      <c r="AQ71" s="1688">
        <v>0</v>
      </c>
      <c r="AR71" s="1689">
        <v>0</v>
      </c>
      <c r="AS71" s="1689">
        <v>0</v>
      </c>
      <c r="AT71" s="1689">
        <v>0</v>
      </c>
      <c r="AU71" s="1689">
        <v>0</v>
      </c>
      <c r="AV71" s="1690">
        <v>0</v>
      </c>
      <c r="AW71" s="1688">
        <v>0</v>
      </c>
      <c r="AX71" s="1690">
        <v>0</v>
      </c>
      <c r="AY71" s="1690">
        <v>5.1251001314891369E-3</v>
      </c>
    </row>
    <row r="72" spans="1:51" ht="15.75" thickBot="1" x14ac:dyDescent="0.3">
      <c r="A72" s="783"/>
      <c r="B72" s="783" t="s">
        <v>753</v>
      </c>
      <c r="C72" s="1694">
        <v>0</v>
      </c>
      <c r="D72" s="1695">
        <v>0</v>
      </c>
      <c r="E72" s="1695">
        <v>0</v>
      </c>
      <c r="F72" s="1695">
        <v>0</v>
      </c>
      <c r="G72" s="1695">
        <v>0</v>
      </c>
      <c r="H72" s="1696">
        <v>0</v>
      </c>
      <c r="I72" s="1694">
        <v>0</v>
      </c>
      <c r="J72" s="1695">
        <v>0</v>
      </c>
      <c r="K72" s="1695">
        <v>0</v>
      </c>
      <c r="L72" s="1695">
        <v>0</v>
      </c>
      <c r="M72" s="1695">
        <v>0</v>
      </c>
      <c r="N72" s="1695">
        <v>0</v>
      </c>
      <c r="O72" s="1696">
        <v>0</v>
      </c>
      <c r="P72" s="1694">
        <v>0</v>
      </c>
      <c r="Q72" s="1695">
        <v>0.34665426092592805</v>
      </c>
      <c r="R72" s="1695">
        <v>0</v>
      </c>
      <c r="S72" s="1695">
        <v>0</v>
      </c>
      <c r="T72" s="1695">
        <v>0</v>
      </c>
      <c r="U72" s="1695">
        <v>0</v>
      </c>
      <c r="V72" s="1695">
        <v>0</v>
      </c>
      <c r="W72" s="1695">
        <v>0</v>
      </c>
      <c r="X72" s="1695">
        <v>0</v>
      </c>
      <c r="Y72" s="1696">
        <v>0</v>
      </c>
      <c r="Z72" s="1694">
        <v>0</v>
      </c>
      <c r="AA72" s="1695">
        <v>0</v>
      </c>
      <c r="AB72" s="1695">
        <v>0</v>
      </c>
      <c r="AC72" s="1695">
        <v>0</v>
      </c>
      <c r="AD72" s="1695">
        <v>0</v>
      </c>
      <c r="AE72" s="1695">
        <v>0</v>
      </c>
      <c r="AF72" s="1695">
        <v>0</v>
      </c>
      <c r="AG72" s="1695">
        <v>0</v>
      </c>
      <c r="AH72" s="1696">
        <v>0</v>
      </c>
      <c r="AI72" s="1694">
        <v>0</v>
      </c>
      <c r="AJ72" s="1695">
        <v>0</v>
      </c>
      <c r="AK72" s="1695">
        <v>0</v>
      </c>
      <c r="AL72" s="1695">
        <v>0</v>
      </c>
      <c r="AM72" s="1695">
        <v>0</v>
      </c>
      <c r="AN72" s="1696">
        <v>0</v>
      </c>
      <c r="AO72" s="1694">
        <v>0</v>
      </c>
      <c r="AP72" s="1696">
        <v>0</v>
      </c>
      <c r="AQ72" s="1694">
        <v>0</v>
      </c>
      <c r="AR72" s="1695">
        <v>0</v>
      </c>
      <c r="AS72" s="1695">
        <v>0</v>
      </c>
      <c r="AT72" s="1695">
        <v>0</v>
      </c>
      <c r="AU72" s="1695">
        <v>0</v>
      </c>
      <c r="AV72" s="1696">
        <v>0</v>
      </c>
      <c r="AW72" s="1694">
        <v>0</v>
      </c>
      <c r="AX72" s="1696">
        <v>0</v>
      </c>
      <c r="AY72" s="1696">
        <v>5.1251001314891369E-3</v>
      </c>
    </row>
    <row r="73" spans="1:51" ht="15.75" thickBot="1" x14ac:dyDescent="0.3">
      <c r="A73" s="1272" t="s">
        <v>1682</v>
      </c>
      <c r="B73" s="1266"/>
      <c r="C73" s="1688">
        <v>0</v>
      </c>
      <c r="D73" s="1689">
        <v>0</v>
      </c>
      <c r="E73" s="1689">
        <v>0</v>
      </c>
      <c r="F73" s="1689">
        <v>0</v>
      </c>
      <c r="G73" s="1689">
        <v>0</v>
      </c>
      <c r="H73" s="1690">
        <v>0</v>
      </c>
      <c r="I73" s="1688">
        <v>0</v>
      </c>
      <c r="J73" s="1689">
        <v>0</v>
      </c>
      <c r="K73" s="1689">
        <v>0</v>
      </c>
      <c r="L73" s="1689">
        <v>0</v>
      </c>
      <c r="M73" s="1689">
        <v>0</v>
      </c>
      <c r="N73" s="1689">
        <v>0</v>
      </c>
      <c r="O73" s="1690">
        <v>0</v>
      </c>
      <c r="P73" s="1688">
        <v>0</v>
      </c>
      <c r="Q73" s="1689">
        <v>0</v>
      </c>
      <c r="R73" s="1689">
        <v>0</v>
      </c>
      <c r="S73" s="1689">
        <v>0</v>
      </c>
      <c r="T73" s="1689">
        <v>0</v>
      </c>
      <c r="U73" s="1689">
        <v>0</v>
      </c>
      <c r="V73" s="1689">
        <v>0</v>
      </c>
      <c r="W73" s="1689">
        <v>0</v>
      </c>
      <c r="X73" s="1689">
        <v>0</v>
      </c>
      <c r="Y73" s="1690">
        <v>0</v>
      </c>
      <c r="Z73" s="1688">
        <v>0</v>
      </c>
      <c r="AA73" s="1689">
        <v>0</v>
      </c>
      <c r="AB73" s="1689">
        <v>0</v>
      </c>
      <c r="AC73" s="1689">
        <v>0</v>
      </c>
      <c r="AD73" s="1689">
        <v>0</v>
      </c>
      <c r="AE73" s="1689">
        <v>0</v>
      </c>
      <c r="AF73" s="1689">
        <v>0</v>
      </c>
      <c r="AG73" s="1689">
        <v>0</v>
      </c>
      <c r="AH73" s="1690">
        <v>0</v>
      </c>
      <c r="AI73" s="1688">
        <v>0</v>
      </c>
      <c r="AJ73" s="1689">
        <v>0</v>
      </c>
      <c r="AK73" s="1689">
        <v>0</v>
      </c>
      <c r="AL73" s="1689">
        <v>0</v>
      </c>
      <c r="AM73" s="1689">
        <v>0</v>
      </c>
      <c r="AN73" s="1690">
        <v>0</v>
      </c>
      <c r="AO73" s="1688">
        <v>0</v>
      </c>
      <c r="AP73" s="1690">
        <v>0</v>
      </c>
      <c r="AQ73" s="1688">
        <v>0</v>
      </c>
      <c r="AR73" s="1689">
        <v>0</v>
      </c>
      <c r="AS73" s="1689">
        <v>1.3230318627921891E-2</v>
      </c>
      <c r="AT73" s="1689">
        <v>0.13330924890963286</v>
      </c>
      <c r="AU73" s="1689">
        <v>0</v>
      </c>
      <c r="AV73" s="1690">
        <v>0</v>
      </c>
      <c r="AW73" s="1688">
        <v>0</v>
      </c>
      <c r="AX73" s="1690">
        <v>0</v>
      </c>
      <c r="AY73" s="1690">
        <v>3.0565789507697016E-3</v>
      </c>
    </row>
    <row r="74" spans="1:51" ht="15.75" thickBot="1" x14ac:dyDescent="0.3">
      <c r="A74" s="783"/>
      <c r="B74" s="783" t="s">
        <v>765</v>
      </c>
      <c r="C74" s="1694">
        <v>0</v>
      </c>
      <c r="D74" s="1695">
        <v>0</v>
      </c>
      <c r="E74" s="1695">
        <v>0</v>
      </c>
      <c r="F74" s="1695">
        <v>0</v>
      </c>
      <c r="G74" s="1695">
        <v>0</v>
      </c>
      <c r="H74" s="1696">
        <v>0</v>
      </c>
      <c r="I74" s="1694">
        <v>0</v>
      </c>
      <c r="J74" s="1695">
        <v>0</v>
      </c>
      <c r="K74" s="1695">
        <v>0</v>
      </c>
      <c r="L74" s="1695">
        <v>0</v>
      </c>
      <c r="M74" s="1695">
        <v>0</v>
      </c>
      <c r="N74" s="1695">
        <v>0</v>
      </c>
      <c r="O74" s="1696">
        <v>0</v>
      </c>
      <c r="P74" s="1694">
        <v>0</v>
      </c>
      <c r="Q74" s="1695">
        <v>0</v>
      </c>
      <c r="R74" s="1695">
        <v>0</v>
      </c>
      <c r="S74" s="1695">
        <v>0</v>
      </c>
      <c r="T74" s="1695">
        <v>0</v>
      </c>
      <c r="U74" s="1695">
        <v>0</v>
      </c>
      <c r="V74" s="1695">
        <v>0</v>
      </c>
      <c r="W74" s="1695">
        <v>0</v>
      </c>
      <c r="X74" s="1695">
        <v>0</v>
      </c>
      <c r="Y74" s="1696">
        <v>0</v>
      </c>
      <c r="Z74" s="1694">
        <v>0</v>
      </c>
      <c r="AA74" s="1695">
        <v>0</v>
      </c>
      <c r="AB74" s="1695">
        <v>0</v>
      </c>
      <c r="AC74" s="1695">
        <v>0</v>
      </c>
      <c r="AD74" s="1695">
        <v>0</v>
      </c>
      <c r="AE74" s="1695">
        <v>0</v>
      </c>
      <c r="AF74" s="1695">
        <v>0</v>
      </c>
      <c r="AG74" s="1695">
        <v>0</v>
      </c>
      <c r="AH74" s="1696">
        <v>0</v>
      </c>
      <c r="AI74" s="1694">
        <v>0</v>
      </c>
      <c r="AJ74" s="1695">
        <v>0</v>
      </c>
      <c r="AK74" s="1695">
        <v>0</v>
      </c>
      <c r="AL74" s="1695">
        <v>0</v>
      </c>
      <c r="AM74" s="1695">
        <v>0</v>
      </c>
      <c r="AN74" s="1696">
        <v>0</v>
      </c>
      <c r="AO74" s="1694">
        <v>0</v>
      </c>
      <c r="AP74" s="1696">
        <v>0</v>
      </c>
      <c r="AQ74" s="1694">
        <v>0</v>
      </c>
      <c r="AR74" s="1695">
        <v>0</v>
      </c>
      <c r="AS74" s="1695">
        <v>1.3230318627921891E-2</v>
      </c>
      <c r="AT74" s="1695">
        <v>0.13330924890963286</v>
      </c>
      <c r="AU74" s="1695">
        <v>0</v>
      </c>
      <c r="AV74" s="1696">
        <v>0</v>
      </c>
      <c r="AW74" s="1694">
        <v>0</v>
      </c>
      <c r="AX74" s="1696">
        <v>0</v>
      </c>
      <c r="AY74" s="1696">
        <v>3.0565789507697016E-3</v>
      </c>
    </row>
    <row r="75" spans="1:51" ht="15.75" thickBot="1" x14ac:dyDescent="0.3">
      <c r="A75" s="1272" t="s">
        <v>2444</v>
      </c>
      <c r="B75" s="1266"/>
      <c r="C75" s="1688">
        <v>0</v>
      </c>
      <c r="D75" s="1689">
        <v>0</v>
      </c>
      <c r="E75" s="1689">
        <v>0</v>
      </c>
      <c r="F75" s="1689">
        <v>0</v>
      </c>
      <c r="G75" s="1689">
        <v>0</v>
      </c>
      <c r="H75" s="1690">
        <v>0</v>
      </c>
      <c r="I75" s="1688">
        <v>2.0944844331255645E-2</v>
      </c>
      <c r="J75" s="1689">
        <v>0</v>
      </c>
      <c r="K75" s="1689">
        <v>2.4825387482125764E-2</v>
      </c>
      <c r="L75" s="1689">
        <v>0</v>
      </c>
      <c r="M75" s="1689">
        <v>8.3255047287057876E-3</v>
      </c>
      <c r="N75" s="1689">
        <v>0</v>
      </c>
      <c r="O75" s="1690">
        <v>0</v>
      </c>
      <c r="P75" s="1688">
        <v>0</v>
      </c>
      <c r="Q75" s="1689">
        <v>0</v>
      </c>
      <c r="R75" s="1689">
        <v>0</v>
      </c>
      <c r="S75" s="1689">
        <v>0</v>
      </c>
      <c r="T75" s="1689">
        <v>0</v>
      </c>
      <c r="U75" s="1689">
        <v>0</v>
      </c>
      <c r="V75" s="1689">
        <v>0</v>
      </c>
      <c r="W75" s="1689">
        <v>0</v>
      </c>
      <c r="X75" s="1689">
        <v>0</v>
      </c>
      <c r="Y75" s="1690">
        <v>0</v>
      </c>
      <c r="Z75" s="1688">
        <v>1.6417495025941399E-2</v>
      </c>
      <c r="AA75" s="1689">
        <v>6.7237692894459196E-3</v>
      </c>
      <c r="AB75" s="1689">
        <v>0</v>
      </c>
      <c r="AC75" s="1689">
        <v>0</v>
      </c>
      <c r="AD75" s="1689">
        <v>0</v>
      </c>
      <c r="AE75" s="1689">
        <v>0</v>
      </c>
      <c r="AF75" s="1689">
        <v>2.0237927360450273E-2</v>
      </c>
      <c r="AG75" s="1689">
        <v>0</v>
      </c>
      <c r="AH75" s="1690">
        <v>0</v>
      </c>
      <c r="AI75" s="1688">
        <v>0</v>
      </c>
      <c r="AJ75" s="1689">
        <v>0</v>
      </c>
      <c r="AK75" s="1689">
        <v>2.7433176500189099E-2</v>
      </c>
      <c r="AL75" s="1689">
        <v>0</v>
      </c>
      <c r="AM75" s="1689">
        <v>0</v>
      </c>
      <c r="AN75" s="1690">
        <v>0</v>
      </c>
      <c r="AO75" s="1688">
        <v>0</v>
      </c>
      <c r="AP75" s="1690">
        <v>0</v>
      </c>
      <c r="AQ75" s="1688">
        <v>0</v>
      </c>
      <c r="AR75" s="1689">
        <v>0</v>
      </c>
      <c r="AS75" s="1689">
        <v>0</v>
      </c>
      <c r="AT75" s="1689">
        <v>0</v>
      </c>
      <c r="AU75" s="1689">
        <v>0</v>
      </c>
      <c r="AV75" s="1690">
        <v>0</v>
      </c>
      <c r="AW75" s="1688">
        <v>0</v>
      </c>
      <c r="AX75" s="1690">
        <v>0</v>
      </c>
      <c r="AY75" s="1690">
        <v>2.72598484148588E-3</v>
      </c>
    </row>
    <row r="76" spans="1:51" ht="15.75" thickBot="1" x14ac:dyDescent="0.3">
      <c r="A76" s="783"/>
      <c r="B76" s="783" t="s">
        <v>736</v>
      </c>
      <c r="C76" s="1694">
        <v>0</v>
      </c>
      <c r="D76" s="1695">
        <v>0</v>
      </c>
      <c r="E76" s="1695">
        <v>0</v>
      </c>
      <c r="F76" s="1695">
        <v>0</v>
      </c>
      <c r="G76" s="1695">
        <v>0</v>
      </c>
      <c r="H76" s="1696">
        <v>0</v>
      </c>
      <c r="I76" s="1694">
        <v>2.0944844331255645E-2</v>
      </c>
      <c r="J76" s="1695">
        <v>0</v>
      </c>
      <c r="K76" s="1695">
        <v>2.4825387482125764E-2</v>
      </c>
      <c r="L76" s="1695">
        <v>0</v>
      </c>
      <c r="M76" s="1695">
        <v>8.3255047287057876E-3</v>
      </c>
      <c r="N76" s="1695">
        <v>0</v>
      </c>
      <c r="O76" s="1696">
        <v>0</v>
      </c>
      <c r="P76" s="1694">
        <v>0</v>
      </c>
      <c r="Q76" s="1695">
        <v>0</v>
      </c>
      <c r="R76" s="1695">
        <v>0</v>
      </c>
      <c r="S76" s="1695">
        <v>0</v>
      </c>
      <c r="T76" s="1695">
        <v>0</v>
      </c>
      <c r="U76" s="1695">
        <v>0</v>
      </c>
      <c r="V76" s="1695">
        <v>0</v>
      </c>
      <c r="W76" s="1695">
        <v>0</v>
      </c>
      <c r="X76" s="1695">
        <v>0</v>
      </c>
      <c r="Y76" s="1696">
        <v>0</v>
      </c>
      <c r="Z76" s="1694">
        <v>1.6417495025941399E-2</v>
      </c>
      <c r="AA76" s="1695">
        <v>6.7237692894459196E-3</v>
      </c>
      <c r="AB76" s="1695">
        <v>0</v>
      </c>
      <c r="AC76" s="1695">
        <v>0</v>
      </c>
      <c r="AD76" s="1695">
        <v>0</v>
      </c>
      <c r="AE76" s="1695">
        <v>0</v>
      </c>
      <c r="AF76" s="1695">
        <v>2.0237927360450273E-2</v>
      </c>
      <c r="AG76" s="1695">
        <v>0</v>
      </c>
      <c r="AH76" s="1696">
        <v>0</v>
      </c>
      <c r="AI76" s="1694">
        <v>0</v>
      </c>
      <c r="AJ76" s="1695">
        <v>0</v>
      </c>
      <c r="AK76" s="1695">
        <v>2.7433176500189099E-2</v>
      </c>
      <c r="AL76" s="1695">
        <v>0</v>
      </c>
      <c r="AM76" s="1695">
        <v>0</v>
      </c>
      <c r="AN76" s="1696">
        <v>0</v>
      </c>
      <c r="AO76" s="1694">
        <v>0</v>
      </c>
      <c r="AP76" s="1696">
        <v>0</v>
      </c>
      <c r="AQ76" s="1694">
        <v>0</v>
      </c>
      <c r="AR76" s="1695">
        <v>0</v>
      </c>
      <c r="AS76" s="1695">
        <v>0</v>
      </c>
      <c r="AT76" s="1695">
        <v>0</v>
      </c>
      <c r="AU76" s="1695">
        <v>0</v>
      </c>
      <c r="AV76" s="1696">
        <v>0</v>
      </c>
      <c r="AW76" s="1694">
        <v>0</v>
      </c>
      <c r="AX76" s="1696">
        <v>0</v>
      </c>
      <c r="AY76" s="1696">
        <v>2.72598484148588E-3</v>
      </c>
    </row>
    <row r="77" spans="1:51" ht="15.75" thickBot="1" x14ac:dyDescent="0.3">
      <c r="A77" s="1273" t="s">
        <v>766</v>
      </c>
      <c r="B77" s="1266"/>
      <c r="C77" s="1688">
        <v>0</v>
      </c>
      <c r="D77" s="1689">
        <v>0</v>
      </c>
      <c r="E77" s="1689">
        <v>0</v>
      </c>
      <c r="F77" s="1689">
        <v>0</v>
      </c>
      <c r="G77" s="1689">
        <v>0</v>
      </c>
      <c r="H77" s="1690">
        <v>0</v>
      </c>
      <c r="I77" s="1688">
        <v>0</v>
      </c>
      <c r="J77" s="1689">
        <v>0</v>
      </c>
      <c r="K77" s="1689">
        <v>0</v>
      </c>
      <c r="L77" s="1689">
        <v>0</v>
      </c>
      <c r="M77" s="1689">
        <v>0</v>
      </c>
      <c r="N77" s="1689">
        <v>0</v>
      </c>
      <c r="O77" s="1690">
        <v>0</v>
      </c>
      <c r="P77" s="1688">
        <v>0</v>
      </c>
      <c r="Q77" s="1689">
        <v>0</v>
      </c>
      <c r="R77" s="1689">
        <v>0</v>
      </c>
      <c r="S77" s="1689">
        <v>0</v>
      </c>
      <c r="T77" s="1689">
        <v>0</v>
      </c>
      <c r="U77" s="1689">
        <v>0</v>
      </c>
      <c r="V77" s="1689">
        <v>0</v>
      </c>
      <c r="W77" s="1689">
        <v>0</v>
      </c>
      <c r="X77" s="1689">
        <v>1.4929067003304576E-2</v>
      </c>
      <c r="Y77" s="1690">
        <v>6.0807124624091451E-3</v>
      </c>
      <c r="Z77" s="1688">
        <v>0</v>
      </c>
      <c r="AA77" s="1689">
        <v>0</v>
      </c>
      <c r="AB77" s="1689">
        <v>0</v>
      </c>
      <c r="AC77" s="1689">
        <v>0</v>
      </c>
      <c r="AD77" s="1689">
        <v>0</v>
      </c>
      <c r="AE77" s="1689">
        <v>0</v>
      </c>
      <c r="AF77" s="1689">
        <v>0</v>
      </c>
      <c r="AG77" s="1689">
        <v>0</v>
      </c>
      <c r="AH77" s="1690">
        <v>0</v>
      </c>
      <c r="AI77" s="1688">
        <v>0</v>
      </c>
      <c r="AJ77" s="1689">
        <v>0</v>
      </c>
      <c r="AK77" s="1689">
        <v>0</v>
      </c>
      <c r="AL77" s="1689">
        <v>0</v>
      </c>
      <c r="AM77" s="1689">
        <v>0</v>
      </c>
      <c r="AN77" s="1690">
        <v>0</v>
      </c>
      <c r="AO77" s="1688">
        <v>0</v>
      </c>
      <c r="AP77" s="1690">
        <v>0</v>
      </c>
      <c r="AQ77" s="1688">
        <v>0</v>
      </c>
      <c r="AR77" s="1689">
        <v>6.1075865446150825E-2</v>
      </c>
      <c r="AS77" s="1689">
        <v>0</v>
      </c>
      <c r="AT77" s="1689">
        <v>0.22854742780049483</v>
      </c>
      <c r="AU77" s="1689">
        <v>0</v>
      </c>
      <c r="AV77" s="1690">
        <v>0</v>
      </c>
      <c r="AW77" s="1688">
        <v>0</v>
      </c>
      <c r="AX77" s="1690">
        <v>0</v>
      </c>
      <c r="AY77" s="1690">
        <v>6.1584157408429499E-3</v>
      </c>
    </row>
    <row r="78" spans="1:51" ht="15.75" thickBot="1" x14ac:dyDescent="0.3">
      <c r="A78" s="783"/>
      <c r="B78" s="783" t="s">
        <v>765</v>
      </c>
      <c r="C78" s="1694">
        <v>0</v>
      </c>
      <c r="D78" s="1695">
        <v>0</v>
      </c>
      <c r="E78" s="1695">
        <v>0</v>
      </c>
      <c r="F78" s="1695">
        <v>0</v>
      </c>
      <c r="G78" s="1695">
        <v>0</v>
      </c>
      <c r="H78" s="1696">
        <v>0</v>
      </c>
      <c r="I78" s="1694">
        <v>0</v>
      </c>
      <c r="J78" s="1695">
        <v>0</v>
      </c>
      <c r="K78" s="1695">
        <v>0</v>
      </c>
      <c r="L78" s="1695">
        <v>0</v>
      </c>
      <c r="M78" s="1695">
        <v>0</v>
      </c>
      <c r="N78" s="1695">
        <v>0</v>
      </c>
      <c r="O78" s="1696">
        <v>0</v>
      </c>
      <c r="P78" s="1694">
        <v>0</v>
      </c>
      <c r="Q78" s="1695">
        <v>0</v>
      </c>
      <c r="R78" s="1695">
        <v>0</v>
      </c>
      <c r="S78" s="1695">
        <v>0</v>
      </c>
      <c r="T78" s="1695">
        <v>0</v>
      </c>
      <c r="U78" s="1695">
        <v>0</v>
      </c>
      <c r="V78" s="1695">
        <v>0</v>
      </c>
      <c r="W78" s="1695">
        <v>0</v>
      </c>
      <c r="X78" s="1695">
        <v>1.4929067003304576E-2</v>
      </c>
      <c r="Y78" s="1696">
        <v>6.0807124624091451E-3</v>
      </c>
      <c r="Z78" s="1694">
        <v>0</v>
      </c>
      <c r="AA78" s="1695">
        <v>0</v>
      </c>
      <c r="AB78" s="1695">
        <v>0</v>
      </c>
      <c r="AC78" s="1695">
        <v>0</v>
      </c>
      <c r="AD78" s="1695">
        <v>0</v>
      </c>
      <c r="AE78" s="1695">
        <v>0</v>
      </c>
      <c r="AF78" s="1695">
        <v>0</v>
      </c>
      <c r="AG78" s="1695">
        <v>0</v>
      </c>
      <c r="AH78" s="1696">
        <v>0</v>
      </c>
      <c r="AI78" s="1694">
        <v>0</v>
      </c>
      <c r="AJ78" s="1695">
        <v>0</v>
      </c>
      <c r="AK78" s="1695">
        <v>0</v>
      </c>
      <c r="AL78" s="1695">
        <v>0</v>
      </c>
      <c r="AM78" s="1695">
        <v>0</v>
      </c>
      <c r="AN78" s="1696">
        <v>0</v>
      </c>
      <c r="AO78" s="1694">
        <v>0</v>
      </c>
      <c r="AP78" s="1696">
        <v>0</v>
      </c>
      <c r="AQ78" s="1694">
        <v>0</v>
      </c>
      <c r="AR78" s="1695">
        <v>6.1075865446150825E-2</v>
      </c>
      <c r="AS78" s="1695">
        <v>0</v>
      </c>
      <c r="AT78" s="1695">
        <v>0.22854742780049483</v>
      </c>
      <c r="AU78" s="1695">
        <v>0</v>
      </c>
      <c r="AV78" s="1696">
        <v>0</v>
      </c>
      <c r="AW78" s="1694">
        <v>0</v>
      </c>
      <c r="AX78" s="1696">
        <v>0</v>
      </c>
      <c r="AY78" s="1696">
        <v>6.1584157408429499E-3</v>
      </c>
    </row>
    <row r="79" spans="1:51" ht="15.75" thickBot="1" x14ac:dyDescent="0.3">
      <c r="A79" s="1274" t="s">
        <v>744</v>
      </c>
      <c r="B79" s="1266"/>
      <c r="C79" s="1688">
        <v>0.47394036378402343</v>
      </c>
      <c r="D79" s="1689">
        <v>0.55292597045880321</v>
      </c>
      <c r="E79" s="1689">
        <v>0.55701308505898328</v>
      </c>
      <c r="F79" s="1689">
        <v>0.62203593316452432</v>
      </c>
      <c r="G79" s="1689">
        <v>0.4815904585872024</v>
      </c>
      <c r="H79" s="1690">
        <v>0.34038170562727865</v>
      </c>
      <c r="I79" s="1688">
        <v>0.53726506958370801</v>
      </c>
      <c r="J79" s="1689">
        <v>0.64089525127498881</v>
      </c>
      <c r="K79" s="1689">
        <v>0.60242598070181264</v>
      </c>
      <c r="L79" s="1689">
        <v>0.38291084327467351</v>
      </c>
      <c r="M79" s="1689">
        <v>0.68276733892699448</v>
      </c>
      <c r="N79" s="1689">
        <v>0.63337986890490927</v>
      </c>
      <c r="O79" s="1690">
        <v>0.42573030541159385</v>
      </c>
      <c r="P79" s="1688">
        <v>0.49115595340497703</v>
      </c>
      <c r="Q79" s="1689">
        <v>0.19251963939787786</v>
      </c>
      <c r="R79" s="1689">
        <v>0.53848111073050209</v>
      </c>
      <c r="S79" s="1689">
        <v>0.6980057059587802</v>
      </c>
      <c r="T79" s="1689">
        <v>0.70862644907884542</v>
      </c>
      <c r="U79" s="1689">
        <v>0.81137008394799892</v>
      </c>
      <c r="V79" s="1689">
        <v>0.41060119840098169</v>
      </c>
      <c r="W79" s="1689">
        <v>0.73747474549895575</v>
      </c>
      <c r="X79" s="1689">
        <v>0.61282506535438297</v>
      </c>
      <c r="Y79" s="1690">
        <v>0.8883304081219412</v>
      </c>
      <c r="Z79" s="1688">
        <v>0.44664612768541728</v>
      </c>
      <c r="AA79" s="1689">
        <v>0.33000251524153335</v>
      </c>
      <c r="AB79" s="1689">
        <v>0.52618653158589324</v>
      </c>
      <c r="AC79" s="1689">
        <v>0.42465854253791346</v>
      </c>
      <c r="AD79" s="1689">
        <v>4.9870199286451394E-2</v>
      </c>
      <c r="AE79" s="1689">
        <v>0.53124088083204779</v>
      </c>
      <c r="AF79" s="1689">
        <v>0.24671507269309628</v>
      </c>
      <c r="AG79" s="1689">
        <v>0.31536966459009547</v>
      </c>
      <c r="AH79" s="1690">
        <v>0.73704235021117981</v>
      </c>
      <c r="AI79" s="1688">
        <v>0.32781061817053875</v>
      </c>
      <c r="AJ79" s="1689">
        <v>0.36360307066107467</v>
      </c>
      <c r="AK79" s="1689">
        <v>0.4724798349057549</v>
      </c>
      <c r="AL79" s="1689">
        <v>0.23183241086799811</v>
      </c>
      <c r="AM79" s="1689">
        <v>0.50330600171831774</v>
      </c>
      <c r="AN79" s="1690">
        <v>0.74674145152235172</v>
      </c>
      <c r="AO79" s="1688">
        <v>0</v>
      </c>
      <c r="AP79" s="1690">
        <v>0</v>
      </c>
      <c r="AQ79" s="1688">
        <v>0.42824519215648987</v>
      </c>
      <c r="AR79" s="1689">
        <v>0.67944351585012097</v>
      </c>
      <c r="AS79" s="1689">
        <v>0.57139442797878548</v>
      </c>
      <c r="AT79" s="1689">
        <v>0.34560041565014937</v>
      </c>
      <c r="AU79" s="1689">
        <v>0.86905454170573582</v>
      </c>
      <c r="AV79" s="1690">
        <v>0.68890822300438648</v>
      </c>
      <c r="AW79" s="1688">
        <v>0.59901202059611058</v>
      </c>
      <c r="AX79" s="1690">
        <v>0.47308594694427497</v>
      </c>
      <c r="AY79" s="1690">
        <v>0.50467836830484469</v>
      </c>
    </row>
    <row r="80" spans="1:51" x14ac:dyDescent="0.25">
      <c r="A80" s="783"/>
      <c r="B80" s="783" t="s">
        <v>733</v>
      </c>
      <c r="C80" s="1694">
        <v>5.3224084248766318E-2</v>
      </c>
      <c r="D80" s="1695">
        <v>0</v>
      </c>
      <c r="E80" s="1695">
        <v>0</v>
      </c>
      <c r="F80" s="1695">
        <v>1.1662297719981365E-2</v>
      </c>
      <c r="G80" s="1695">
        <v>0</v>
      </c>
      <c r="H80" s="1696">
        <v>5.015684711592025E-2</v>
      </c>
      <c r="I80" s="1694">
        <v>0.18264631871345965</v>
      </c>
      <c r="J80" s="1695">
        <v>0</v>
      </c>
      <c r="K80" s="1695">
        <v>7.8302509687348754E-2</v>
      </c>
      <c r="L80" s="1695">
        <v>0</v>
      </c>
      <c r="M80" s="1695">
        <v>0.13856723518017453</v>
      </c>
      <c r="N80" s="1695">
        <v>5.2603359733813249E-2</v>
      </c>
      <c r="O80" s="1696">
        <v>0</v>
      </c>
      <c r="P80" s="1694">
        <v>2.2873712913711774E-2</v>
      </c>
      <c r="Q80" s="1695">
        <v>0</v>
      </c>
      <c r="R80" s="1695">
        <v>0</v>
      </c>
      <c r="S80" s="1695">
        <v>6.2706600560228601E-2</v>
      </c>
      <c r="T80" s="1695">
        <v>0</v>
      </c>
      <c r="U80" s="1695">
        <v>0</v>
      </c>
      <c r="V80" s="1695">
        <v>2.0218141213987816E-2</v>
      </c>
      <c r="W80" s="1695">
        <v>0</v>
      </c>
      <c r="X80" s="1695">
        <v>8.7044988143217567E-2</v>
      </c>
      <c r="Y80" s="1696">
        <v>0</v>
      </c>
      <c r="Z80" s="1694">
        <v>2.8354735410704615E-2</v>
      </c>
      <c r="AA80" s="1695">
        <v>9.1656454789372978E-3</v>
      </c>
      <c r="AB80" s="1695">
        <v>0</v>
      </c>
      <c r="AC80" s="1695">
        <v>0</v>
      </c>
      <c r="AD80" s="1695">
        <v>0</v>
      </c>
      <c r="AE80" s="1695">
        <v>0</v>
      </c>
      <c r="AF80" s="1695">
        <v>5.923711101569832E-2</v>
      </c>
      <c r="AG80" s="1695">
        <v>3.5686490008539476E-2</v>
      </c>
      <c r="AH80" s="1696">
        <v>0</v>
      </c>
      <c r="AI80" s="1694">
        <v>0</v>
      </c>
      <c r="AJ80" s="1695">
        <v>0</v>
      </c>
      <c r="AK80" s="1695">
        <v>9.720121143874003E-3</v>
      </c>
      <c r="AL80" s="1695">
        <v>0</v>
      </c>
      <c r="AM80" s="1695">
        <v>0</v>
      </c>
      <c r="AN80" s="1696">
        <v>2.7239733191031356E-3</v>
      </c>
      <c r="AO80" s="1694">
        <v>0</v>
      </c>
      <c r="AP80" s="1696">
        <v>0</v>
      </c>
      <c r="AQ80" s="1694">
        <v>0</v>
      </c>
      <c r="AR80" s="1695">
        <v>0</v>
      </c>
      <c r="AS80" s="1695">
        <v>0</v>
      </c>
      <c r="AT80" s="1695">
        <v>0</v>
      </c>
      <c r="AU80" s="1695">
        <v>0</v>
      </c>
      <c r="AV80" s="1696">
        <v>0</v>
      </c>
      <c r="AW80" s="1694">
        <v>0</v>
      </c>
      <c r="AX80" s="1696">
        <v>0</v>
      </c>
      <c r="AY80" s="1696">
        <v>1.9158520847780289E-2</v>
      </c>
    </row>
    <row r="81" spans="1:51" x14ac:dyDescent="0.25">
      <c r="A81" s="783"/>
      <c r="B81" s="783" t="s">
        <v>734</v>
      </c>
      <c r="C81" s="1694">
        <v>3.6717359982347444E-2</v>
      </c>
      <c r="D81" s="1695">
        <v>0.10043550255110886</v>
      </c>
      <c r="E81" s="1695">
        <v>0</v>
      </c>
      <c r="F81" s="1695">
        <v>8.0399630930390695E-2</v>
      </c>
      <c r="G81" s="1695">
        <v>0</v>
      </c>
      <c r="H81" s="1696">
        <v>1.2254265946133453E-2</v>
      </c>
      <c r="I81" s="1694">
        <v>3.6779960462948895E-2</v>
      </c>
      <c r="J81" s="1695">
        <v>5.9899629143070073E-2</v>
      </c>
      <c r="K81" s="1695">
        <v>0</v>
      </c>
      <c r="L81" s="1695">
        <v>0</v>
      </c>
      <c r="M81" s="1695">
        <v>0</v>
      </c>
      <c r="N81" s="1695">
        <v>0</v>
      </c>
      <c r="O81" s="1696">
        <v>7.47137686260234E-2</v>
      </c>
      <c r="P81" s="1694">
        <v>0</v>
      </c>
      <c r="Q81" s="1695">
        <v>0</v>
      </c>
      <c r="R81" s="1695">
        <v>0.10684375741594902</v>
      </c>
      <c r="S81" s="1695">
        <v>3.5067827916372814E-2</v>
      </c>
      <c r="T81" s="1695">
        <v>0.15719443482515547</v>
      </c>
      <c r="U81" s="1695">
        <v>0.19964572980266679</v>
      </c>
      <c r="V81" s="1695">
        <v>0</v>
      </c>
      <c r="W81" s="1695">
        <v>0.16645165258411662</v>
      </c>
      <c r="X81" s="1695">
        <v>0</v>
      </c>
      <c r="Y81" s="1696">
        <v>0.19362493930058836</v>
      </c>
      <c r="Z81" s="1694">
        <v>4.3064263891562258E-3</v>
      </c>
      <c r="AA81" s="1695">
        <v>9.815125792491974E-3</v>
      </c>
      <c r="AB81" s="1695">
        <v>5.1363485166239981E-2</v>
      </c>
      <c r="AC81" s="1695">
        <v>1.9769036189019776E-2</v>
      </c>
      <c r="AD81" s="1695">
        <v>0</v>
      </c>
      <c r="AE81" s="1695">
        <v>5.6194724995085973E-2</v>
      </c>
      <c r="AF81" s="1695">
        <v>2.7029153774720083E-2</v>
      </c>
      <c r="AG81" s="1695">
        <v>3.8296159721048759E-2</v>
      </c>
      <c r="AH81" s="1696">
        <v>9.49904665259622E-2</v>
      </c>
      <c r="AI81" s="1694">
        <v>0</v>
      </c>
      <c r="AJ81" s="1695">
        <v>0</v>
      </c>
      <c r="AK81" s="1695">
        <v>8.6069972065848255E-3</v>
      </c>
      <c r="AL81" s="1695">
        <v>1.9467322080781183E-2</v>
      </c>
      <c r="AM81" s="1695">
        <v>8.5846975687967723E-3</v>
      </c>
      <c r="AN81" s="1696">
        <v>2.0843912354697479E-2</v>
      </c>
      <c r="AO81" s="1694">
        <v>0</v>
      </c>
      <c r="AP81" s="1696">
        <v>0</v>
      </c>
      <c r="AQ81" s="1694">
        <v>0.13330500880733329</v>
      </c>
      <c r="AR81" s="1695">
        <v>0</v>
      </c>
      <c r="AS81" s="1695">
        <v>0.17524510360915679</v>
      </c>
      <c r="AT81" s="1695">
        <v>0</v>
      </c>
      <c r="AU81" s="1695">
        <v>5.9568094706801376E-2</v>
      </c>
      <c r="AV81" s="1696">
        <v>2.7144010787846728E-2</v>
      </c>
      <c r="AW81" s="1694">
        <v>0.18716054564346338</v>
      </c>
      <c r="AX81" s="1696">
        <v>1.5383704077741847E-2</v>
      </c>
      <c r="AY81" s="1696">
        <v>3.3287290610779195E-2</v>
      </c>
    </row>
    <row r="82" spans="1:51" x14ac:dyDescent="0.25">
      <c r="A82" s="783"/>
      <c r="B82" s="783" t="s">
        <v>725</v>
      </c>
      <c r="C82" s="1694">
        <v>6.0725449042722313E-2</v>
      </c>
      <c r="D82" s="1695">
        <v>0.14006164806780635</v>
      </c>
      <c r="E82" s="1695">
        <v>0.14470782251359365</v>
      </c>
      <c r="F82" s="1695">
        <v>0</v>
      </c>
      <c r="G82" s="1695">
        <v>0.11278944202145259</v>
      </c>
      <c r="H82" s="1696">
        <v>1.9809394507269897E-2</v>
      </c>
      <c r="I82" s="1694">
        <v>0</v>
      </c>
      <c r="J82" s="1695">
        <v>3.5408402109086891E-2</v>
      </c>
      <c r="K82" s="1695">
        <v>0</v>
      </c>
      <c r="L82" s="1695">
        <v>0</v>
      </c>
      <c r="M82" s="1695">
        <v>5.5060734123759643E-3</v>
      </c>
      <c r="N82" s="1695">
        <v>1.188642158819758E-2</v>
      </c>
      <c r="O82" s="1696">
        <v>0</v>
      </c>
      <c r="P82" s="1694">
        <v>0</v>
      </c>
      <c r="Q82" s="1695">
        <v>0</v>
      </c>
      <c r="R82" s="1695">
        <v>0</v>
      </c>
      <c r="S82" s="1695">
        <v>0</v>
      </c>
      <c r="T82" s="1695">
        <v>0</v>
      </c>
      <c r="U82" s="1695">
        <v>0</v>
      </c>
      <c r="V82" s="1695">
        <v>0</v>
      </c>
      <c r="W82" s="1695">
        <v>0.13175430669621599</v>
      </c>
      <c r="X82" s="1695">
        <v>0</v>
      </c>
      <c r="Y82" s="1696">
        <v>0.13295951793555014</v>
      </c>
      <c r="Z82" s="1694">
        <v>0</v>
      </c>
      <c r="AA82" s="1695">
        <v>9.7668316600354549E-2</v>
      </c>
      <c r="AB82" s="1695">
        <v>1.2556833133072898E-2</v>
      </c>
      <c r="AC82" s="1695">
        <v>0</v>
      </c>
      <c r="AD82" s="1695">
        <v>0</v>
      </c>
      <c r="AE82" s="1695">
        <v>1.8946368370197576E-2</v>
      </c>
      <c r="AF82" s="1695">
        <v>5.4282446077946245E-2</v>
      </c>
      <c r="AG82" s="1695">
        <v>0</v>
      </c>
      <c r="AH82" s="1696">
        <v>0.15831158277236884</v>
      </c>
      <c r="AI82" s="1694">
        <v>1.2948405884302912E-2</v>
      </c>
      <c r="AJ82" s="1695">
        <v>0</v>
      </c>
      <c r="AK82" s="1695">
        <v>2.3968816103119656E-2</v>
      </c>
      <c r="AL82" s="1695">
        <v>0</v>
      </c>
      <c r="AM82" s="1695">
        <v>0</v>
      </c>
      <c r="AN82" s="1696">
        <v>7.2644305264042058E-2</v>
      </c>
      <c r="AO82" s="1694">
        <v>0</v>
      </c>
      <c r="AP82" s="1696">
        <v>0</v>
      </c>
      <c r="AQ82" s="1694">
        <v>0</v>
      </c>
      <c r="AR82" s="1695">
        <v>0</v>
      </c>
      <c r="AS82" s="1695">
        <v>0</v>
      </c>
      <c r="AT82" s="1695">
        <v>9.1656881004041606E-3</v>
      </c>
      <c r="AU82" s="1695">
        <v>0</v>
      </c>
      <c r="AV82" s="1696">
        <v>0</v>
      </c>
      <c r="AW82" s="1694">
        <v>9.3114401191530069E-2</v>
      </c>
      <c r="AX82" s="1696">
        <v>1.5374529080810214E-2</v>
      </c>
      <c r="AY82" s="1696">
        <v>2.8567262128355704E-2</v>
      </c>
    </row>
    <row r="83" spans="1:51" x14ac:dyDescent="0.25">
      <c r="A83" s="783"/>
      <c r="B83" s="783" t="s">
        <v>735</v>
      </c>
      <c r="C83" s="1694">
        <v>0.10650211010488991</v>
      </c>
      <c r="D83" s="1695">
        <v>2.5418973587272936E-2</v>
      </c>
      <c r="E83" s="1695">
        <v>9.2294302146867402E-2</v>
      </c>
      <c r="F83" s="1695">
        <v>0.1281267745446811</v>
      </c>
      <c r="G83" s="1695">
        <v>0</v>
      </c>
      <c r="H83" s="1696">
        <v>9.0571762705753234E-2</v>
      </c>
      <c r="I83" s="1694">
        <v>0.12660601425986306</v>
      </c>
      <c r="J83" s="1695">
        <v>0.1582531736640832</v>
      </c>
      <c r="K83" s="1695">
        <v>0.14657895934605866</v>
      </c>
      <c r="L83" s="1695">
        <v>0.11847347651206008</v>
      </c>
      <c r="M83" s="1695">
        <v>0.12698114411277747</v>
      </c>
      <c r="N83" s="1695">
        <v>7.5182118686037608E-2</v>
      </c>
      <c r="O83" s="1696">
        <v>0.12477704740496529</v>
      </c>
      <c r="P83" s="1694">
        <v>0.11606800121902551</v>
      </c>
      <c r="Q83" s="1695">
        <v>0</v>
      </c>
      <c r="R83" s="1695">
        <v>4.3229140059481384E-2</v>
      </c>
      <c r="S83" s="1695">
        <v>0.1640713857918091</v>
      </c>
      <c r="T83" s="1695">
        <v>8.4921471732615925E-2</v>
      </c>
      <c r="U83" s="1695">
        <v>0.16064173818425428</v>
      </c>
      <c r="V83" s="1695">
        <v>0</v>
      </c>
      <c r="W83" s="1695">
        <v>0.12985648521035895</v>
      </c>
      <c r="X83" s="1695">
        <v>9.5720494487625041E-2</v>
      </c>
      <c r="Y83" s="1696">
        <v>0.19211601331342165</v>
      </c>
      <c r="Z83" s="1694">
        <v>7.5994512825227692E-2</v>
      </c>
      <c r="AA83" s="1695">
        <v>6.5352607587805991E-2</v>
      </c>
      <c r="AB83" s="1695">
        <v>0.11733594443334322</v>
      </c>
      <c r="AC83" s="1695">
        <v>9.9027411465952897E-2</v>
      </c>
      <c r="AD83" s="1695">
        <v>4.9870199286451394E-2</v>
      </c>
      <c r="AE83" s="1695">
        <v>0.10025780981011639</v>
      </c>
      <c r="AF83" s="1695">
        <v>7.1122391623298239E-2</v>
      </c>
      <c r="AG83" s="1695">
        <v>4.7768351641704426E-2</v>
      </c>
      <c r="AH83" s="1696">
        <v>6.3369413066506258E-2</v>
      </c>
      <c r="AI83" s="1694">
        <v>3.6898138056473073E-2</v>
      </c>
      <c r="AJ83" s="1695">
        <v>5.9027320209840563E-2</v>
      </c>
      <c r="AK83" s="1695">
        <v>0.15738193367580314</v>
      </c>
      <c r="AL83" s="1695">
        <v>2.7860089041607052E-2</v>
      </c>
      <c r="AM83" s="1695">
        <v>0.10963695545156336</v>
      </c>
      <c r="AN83" s="1696">
        <v>0.14226441693047595</v>
      </c>
      <c r="AO83" s="1694">
        <v>0</v>
      </c>
      <c r="AP83" s="1696">
        <v>0</v>
      </c>
      <c r="AQ83" s="1694">
        <v>0</v>
      </c>
      <c r="AR83" s="1695">
        <v>0</v>
      </c>
      <c r="AS83" s="1695">
        <v>2.5192277439628263E-2</v>
      </c>
      <c r="AT83" s="1695">
        <v>6.0968572707968662E-2</v>
      </c>
      <c r="AU83" s="1695">
        <v>0.18270199685365313</v>
      </c>
      <c r="AV83" s="1696">
        <v>0</v>
      </c>
      <c r="AW83" s="1694">
        <v>0</v>
      </c>
      <c r="AX83" s="1696">
        <v>9.4156229971568122E-3</v>
      </c>
      <c r="AY83" s="1696">
        <v>8.9391584640140784E-2</v>
      </c>
    </row>
    <row r="84" spans="1:51" x14ac:dyDescent="0.25">
      <c r="A84" s="783"/>
      <c r="B84" s="783" t="s">
        <v>745</v>
      </c>
      <c r="C84" s="1694">
        <v>0</v>
      </c>
      <c r="D84" s="1695">
        <v>6.6889708702407569E-2</v>
      </c>
      <c r="E84" s="1695">
        <v>0.14110568073171748</v>
      </c>
      <c r="F84" s="1695">
        <v>6.4130928884166105E-2</v>
      </c>
      <c r="G84" s="1695">
        <v>0</v>
      </c>
      <c r="H84" s="1696">
        <v>2.3019891423967317E-2</v>
      </c>
      <c r="I84" s="1694">
        <v>0</v>
      </c>
      <c r="J84" s="1695">
        <v>0.15938643698258728</v>
      </c>
      <c r="K84" s="1695">
        <v>8.4245278595596385E-2</v>
      </c>
      <c r="L84" s="1695">
        <v>4.9807787926051623E-2</v>
      </c>
      <c r="M84" s="1695">
        <v>3.5232217252182965E-2</v>
      </c>
      <c r="N84" s="1695">
        <v>3.788422534847985E-2</v>
      </c>
      <c r="O84" s="1696">
        <v>0</v>
      </c>
      <c r="P84" s="1694">
        <v>0</v>
      </c>
      <c r="Q84" s="1695">
        <v>0</v>
      </c>
      <c r="R84" s="1695">
        <v>0.12502926810462678</v>
      </c>
      <c r="S84" s="1695">
        <v>0</v>
      </c>
      <c r="T84" s="1695">
        <v>0.19644698136035707</v>
      </c>
      <c r="U84" s="1695">
        <v>0.17936541825869678</v>
      </c>
      <c r="V84" s="1695">
        <v>3.4226591525394368E-2</v>
      </c>
      <c r="W84" s="1695">
        <v>2.6005833592022576E-2</v>
      </c>
      <c r="X84" s="1695">
        <v>6.757026817583188E-2</v>
      </c>
      <c r="Y84" s="1696">
        <v>0.19240127185483144</v>
      </c>
      <c r="Z84" s="1694">
        <v>1.3510250856762064E-2</v>
      </c>
      <c r="AA84" s="1695">
        <v>2.8886495254075949E-2</v>
      </c>
      <c r="AB84" s="1695">
        <v>5.1277544652808107E-2</v>
      </c>
      <c r="AC84" s="1695">
        <v>1.3821434242380717E-2</v>
      </c>
      <c r="AD84" s="1695">
        <v>0</v>
      </c>
      <c r="AE84" s="1695">
        <v>6.5755371732536955E-2</v>
      </c>
      <c r="AF84" s="1695">
        <v>3.5569762400193185E-3</v>
      </c>
      <c r="AG84" s="1695">
        <v>4.3678357228370122E-2</v>
      </c>
      <c r="AH84" s="1696">
        <v>0.11877616158454102</v>
      </c>
      <c r="AI84" s="1694">
        <v>6.1486258065233085E-2</v>
      </c>
      <c r="AJ84" s="1695">
        <v>0.12450423322325183</v>
      </c>
      <c r="AK84" s="1695">
        <v>7.8061574941685238E-2</v>
      </c>
      <c r="AL84" s="1695">
        <v>0.10972186792043674</v>
      </c>
      <c r="AM84" s="1695">
        <v>0.13476685670836719</v>
      </c>
      <c r="AN84" s="1696">
        <v>0.12961746646707462</v>
      </c>
      <c r="AO84" s="1694">
        <v>0</v>
      </c>
      <c r="AP84" s="1696">
        <v>0</v>
      </c>
      <c r="AQ84" s="1694">
        <v>0.10306966649620541</v>
      </c>
      <c r="AR84" s="1695">
        <v>0</v>
      </c>
      <c r="AS84" s="1695">
        <v>3.4567979259421372E-2</v>
      </c>
      <c r="AT84" s="1695">
        <v>0</v>
      </c>
      <c r="AU84" s="1695">
        <v>2.5825635763764166E-2</v>
      </c>
      <c r="AV84" s="1696">
        <v>5.7510661746059913E-2</v>
      </c>
      <c r="AW84" s="1694">
        <v>4.6604333847388796E-2</v>
      </c>
      <c r="AX84" s="1696">
        <v>0</v>
      </c>
      <c r="AY84" s="1696">
        <v>6.5254230616557482E-2</v>
      </c>
    </row>
    <row r="85" spans="1:51" x14ac:dyDescent="0.25">
      <c r="A85" s="783"/>
      <c r="B85" s="783" t="s">
        <v>736</v>
      </c>
      <c r="C85" s="1694">
        <v>0</v>
      </c>
      <c r="D85" s="1695">
        <v>0</v>
      </c>
      <c r="E85" s="1695">
        <v>0</v>
      </c>
      <c r="F85" s="1695">
        <v>0</v>
      </c>
      <c r="G85" s="1695">
        <v>0</v>
      </c>
      <c r="H85" s="1696">
        <v>2.4554600898246976E-2</v>
      </c>
      <c r="I85" s="1694">
        <v>9.0739008944941968E-2</v>
      </c>
      <c r="J85" s="1695">
        <v>0</v>
      </c>
      <c r="K85" s="1695">
        <v>0.13062093860477658</v>
      </c>
      <c r="L85" s="1695">
        <v>0</v>
      </c>
      <c r="M85" s="1695">
        <v>0.17543562245444777</v>
      </c>
      <c r="N85" s="1695">
        <v>9.5427402168000539E-2</v>
      </c>
      <c r="O85" s="1696">
        <v>0</v>
      </c>
      <c r="P85" s="1694">
        <v>0</v>
      </c>
      <c r="Q85" s="1695">
        <v>0</v>
      </c>
      <c r="R85" s="1695">
        <v>0</v>
      </c>
      <c r="S85" s="1695">
        <v>0</v>
      </c>
      <c r="T85" s="1695">
        <v>0</v>
      </c>
      <c r="U85" s="1695">
        <v>0</v>
      </c>
      <c r="V85" s="1695">
        <v>0</v>
      </c>
      <c r="W85" s="1695">
        <v>0</v>
      </c>
      <c r="X85" s="1695">
        <v>0</v>
      </c>
      <c r="Y85" s="1696">
        <v>0</v>
      </c>
      <c r="Z85" s="1694">
        <v>7.2130319459730738E-2</v>
      </c>
      <c r="AA85" s="1695">
        <v>0</v>
      </c>
      <c r="AB85" s="1695">
        <v>0</v>
      </c>
      <c r="AC85" s="1695">
        <v>0</v>
      </c>
      <c r="AD85" s="1695">
        <v>0</v>
      </c>
      <c r="AE85" s="1695">
        <v>0</v>
      </c>
      <c r="AF85" s="1695">
        <v>0</v>
      </c>
      <c r="AG85" s="1695">
        <v>6.5432754400138599E-2</v>
      </c>
      <c r="AH85" s="1696">
        <v>0</v>
      </c>
      <c r="AI85" s="1694">
        <v>1.0419950911323918E-3</v>
      </c>
      <c r="AJ85" s="1695">
        <v>0</v>
      </c>
      <c r="AK85" s="1695">
        <v>4.6913582643509602E-2</v>
      </c>
      <c r="AL85" s="1695">
        <v>2.2090552714543861E-2</v>
      </c>
      <c r="AM85" s="1695">
        <v>8.5197408149500484E-2</v>
      </c>
      <c r="AN85" s="1696">
        <v>0</v>
      </c>
      <c r="AO85" s="1694">
        <v>0</v>
      </c>
      <c r="AP85" s="1696">
        <v>0</v>
      </c>
      <c r="AQ85" s="1694">
        <v>2.1527251232513592E-2</v>
      </c>
      <c r="AR85" s="1695">
        <v>0.11085730997265775</v>
      </c>
      <c r="AS85" s="1695">
        <v>0</v>
      </c>
      <c r="AT85" s="1695">
        <v>1.3922407806110482E-2</v>
      </c>
      <c r="AU85" s="1695">
        <v>6.2158629687631681E-2</v>
      </c>
      <c r="AV85" s="1696">
        <v>3.8755911168286694E-2</v>
      </c>
      <c r="AW85" s="1694">
        <v>0</v>
      </c>
      <c r="AX85" s="1696">
        <v>0</v>
      </c>
      <c r="AY85" s="1696">
        <v>2.4418145221174786E-2</v>
      </c>
    </row>
    <row r="86" spans="1:51" x14ac:dyDescent="0.25">
      <c r="A86" s="783"/>
      <c r="B86" s="783" t="s">
        <v>746</v>
      </c>
      <c r="C86" s="1694">
        <v>5.8463719154044261E-2</v>
      </c>
      <c r="D86" s="1695">
        <v>0</v>
      </c>
      <c r="E86" s="1695">
        <v>0</v>
      </c>
      <c r="F86" s="1695">
        <v>1.6656983314546101E-2</v>
      </c>
      <c r="G86" s="1695">
        <v>0.19406188794137957</v>
      </c>
      <c r="H86" s="1696">
        <v>2.5193891152936708E-3</v>
      </c>
      <c r="I86" s="1694">
        <v>1.4146750445101582E-2</v>
      </c>
      <c r="J86" s="1695">
        <v>7.0197910655781057E-2</v>
      </c>
      <c r="K86" s="1695">
        <v>3.3545036083486426E-2</v>
      </c>
      <c r="L86" s="1695">
        <v>0</v>
      </c>
      <c r="M86" s="1695">
        <v>3.6178585648836845E-2</v>
      </c>
      <c r="N86" s="1695">
        <v>0.13177119315900829</v>
      </c>
      <c r="O86" s="1696">
        <v>0</v>
      </c>
      <c r="P86" s="1694">
        <v>7.8545223024315519E-2</v>
      </c>
      <c r="Q86" s="1695">
        <v>0</v>
      </c>
      <c r="R86" s="1695">
        <v>0</v>
      </c>
      <c r="S86" s="1695">
        <v>0.14124623012946913</v>
      </c>
      <c r="T86" s="1695">
        <v>0</v>
      </c>
      <c r="U86" s="1695">
        <v>0</v>
      </c>
      <c r="V86" s="1695">
        <v>0</v>
      </c>
      <c r="W86" s="1695">
        <v>0</v>
      </c>
      <c r="X86" s="1695">
        <v>5.7522944412034899E-2</v>
      </c>
      <c r="Y86" s="1696">
        <v>0</v>
      </c>
      <c r="Z86" s="1694">
        <v>1.0581911306737059E-2</v>
      </c>
      <c r="AA86" s="1695">
        <v>1.6613305401813345E-2</v>
      </c>
      <c r="AB86" s="1695">
        <v>0</v>
      </c>
      <c r="AC86" s="1695">
        <v>0</v>
      </c>
      <c r="AD86" s="1695">
        <v>0</v>
      </c>
      <c r="AE86" s="1695">
        <v>0</v>
      </c>
      <c r="AF86" s="1695">
        <v>0</v>
      </c>
      <c r="AG86" s="1695">
        <v>0</v>
      </c>
      <c r="AH86" s="1696">
        <v>0</v>
      </c>
      <c r="AI86" s="1694">
        <v>0</v>
      </c>
      <c r="AJ86" s="1695">
        <v>0</v>
      </c>
      <c r="AK86" s="1695">
        <v>6.6087962174439605E-3</v>
      </c>
      <c r="AL86" s="1695">
        <v>0</v>
      </c>
      <c r="AM86" s="1695">
        <v>2.7562946988178069E-3</v>
      </c>
      <c r="AN86" s="1696">
        <v>0</v>
      </c>
      <c r="AO86" s="1694">
        <v>0</v>
      </c>
      <c r="AP86" s="1696">
        <v>0</v>
      </c>
      <c r="AQ86" s="1694">
        <v>0</v>
      </c>
      <c r="AR86" s="1695">
        <v>0</v>
      </c>
      <c r="AS86" s="1695">
        <v>0</v>
      </c>
      <c r="AT86" s="1695">
        <v>1.0886810293109943E-2</v>
      </c>
      <c r="AU86" s="1695">
        <v>9.6180692329089663E-3</v>
      </c>
      <c r="AV86" s="1696">
        <v>3.1076538396961034E-2</v>
      </c>
      <c r="AW86" s="1694">
        <v>0</v>
      </c>
      <c r="AX86" s="1696">
        <v>0</v>
      </c>
      <c r="AY86" s="1696">
        <v>1.4117647030742024E-2</v>
      </c>
    </row>
    <row r="87" spans="1:51" x14ac:dyDescent="0.25">
      <c r="A87" s="783"/>
      <c r="B87" s="783" t="s">
        <v>737</v>
      </c>
      <c r="C87" s="1694">
        <v>1.5205044066311839E-2</v>
      </c>
      <c r="D87" s="1695">
        <v>0.11362230510868529</v>
      </c>
      <c r="E87" s="1695">
        <v>0</v>
      </c>
      <c r="F87" s="1695">
        <v>0.1771357154508508</v>
      </c>
      <c r="G87" s="1695">
        <v>7.4612810598544271E-2</v>
      </c>
      <c r="H87" s="1696">
        <v>1.6600369255514325E-2</v>
      </c>
      <c r="I87" s="1694">
        <v>0</v>
      </c>
      <c r="J87" s="1695">
        <v>0.12756953520764447</v>
      </c>
      <c r="K87" s="1695">
        <v>1.1897028466415141E-2</v>
      </c>
      <c r="L87" s="1695">
        <v>0.13904366871965299</v>
      </c>
      <c r="M87" s="1695">
        <v>3.9444786891409338E-2</v>
      </c>
      <c r="N87" s="1695">
        <v>3.0246001886199914E-2</v>
      </c>
      <c r="O87" s="1696">
        <v>0.16788149700820174</v>
      </c>
      <c r="P87" s="1694">
        <v>2.5885142083618844E-2</v>
      </c>
      <c r="Q87" s="1695">
        <v>5.2795550611052747E-2</v>
      </c>
      <c r="R87" s="1695">
        <v>0.1829588648591095</v>
      </c>
      <c r="S87" s="1695">
        <v>0.12601296409129562</v>
      </c>
      <c r="T87" s="1695">
        <v>0.19667117897819597</v>
      </c>
      <c r="U87" s="1695">
        <v>0.19656194099218896</v>
      </c>
      <c r="V87" s="1695">
        <v>0.1453371539891449</v>
      </c>
      <c r="W87" s="1695">
        <v>0.1954823835980555</v>
      </c>
      <c r="X87" s="1695">
        <v>0.14524401814776949</v>
      </c>
      <c r="Y87" s="1696">
        <v>0.17722866571754964</v>
      </c>
      <c r="Z87" s="1694">
        <v>0.10836826761153349</v>
      </c>
      <c r="AA87" s="1695">
        <v>2.757399323863895E-2</v>
      </c>
      <c r="AB87" s="1695">
        <v>0.18443342654569</v>
      </c>
      <c r="AC87" s="1695">
        <v>0.12831681599139122</v>
      </c>
      <c r="AD87" s="1695">
        <v>0</v>
      </c>
      <c r="AE87" s="1695">
        <v>0.18941136098996617</v>
      </c>
      <c r="AF87" s="1695">
        <v>0</v>
      </c>
      <c r="AG87" s="1695">
        <v>2.5371923207045514E-2</v>
      </c>
      <c r="AH87" s="1696">
        <v>0.17376707186300641</v>
      </c>
      <c r="AI87" s="1694">
        <v>0</v>
      </c>
      <c r="AJ87" s="1695">
        <v>0.18007151722798226</v>
      </c>
      <c r="AK87" s="1695">
        <v>0</v>
      </c>
      <c r="AL87" s="1695">
        <v>0</v>
      </c>
      <c r="AM87" s="1695">
        <v>0</v>
      </c>
      <c r="AN87" s="1696">
        <v>0.19725642082467162</v>
      </c>
      <c r="AO87" s="1694">
        <v>0</v>
      </c>
      <c r="AP87" s="1696">
        <v>0</v>
      </c>
      <c r="AQ87" s="1694">
        <v>0</v>
      </c>
      <c r="AR87" s="1695">
        <v>0</v>
      </c>
      <c r="AS87" s="1695">
        <v>0.14315163920741653</v>
      </c>
      <c r="AT87" s="1695">
        <v>4.7741730738749995E-2</v>
      </c>
      <c r="AU87" s="1695">
        <v>9.9646676099648113E-2</v>
      </c>
      <c r="AV87" s="1696">
        <v>0</v>
      </c>
      <c r="AW87" s="1694">
        <v>0.14103840148035801</v>
      </c>
      <c r="AX87" s="1696">
        <v>7.5123003519906445E-4</v>
      </c>
      <c r="AY87" s="1696">
        <v>8.5652589668149065E-2</v>
      </c>
    </row>
    <row r="88" spans="1:51" x14ac:dyDescent="0.25">
      <c r="A88" s="783"/>
      <c r="B88" s="783" t="s">
        <v>747</v>
      </c>
      <c r="C88" s="1694">
        <v>0</v>
      </c>
      <c r="D88" s="1695">
        <v>0</v>
      </c>
      <c r="E88" s="1695">
        <v>0</v>
      </c>
      <c r="F88" s="1695">
        <v>0</v>
      </c>
      <c r="G88" s="1695">
        <v>0</v>
      </c>
      <c r="H88" s="1696">
        <v>0</v>
      </c>
      <c r="I88" s="1694">
        <v>0</v>
      </c>
      <c r="J88" s="1695">
        <v>0</v>
      </c>
      <c r="K88" s="1695">
        <v>0</v>
      </c>
      <c r="L88" s="1695">
        <v>0</v>
      </c>
      <c r="M88" s="1695">
        <v>0</v>
      </c>
      <c r="N88" s="1695">
        <v>0</v>
      </c>
      <c r="O88" s="1696">
        <v>0</v>
      </c>
      <c r="P88" s="1694">
        <v>0</v>
      </c>
      <c r="Q88" s="1695">
        <v>0</v>
      </c>
      <c r="R88" s="1695">
        <v>0</v>
      </c>
      <c r="S88" s="1695">
        <v>0</v>
      </c>
      <c r="T88" s="1695">
        <v>0</v>
      </c>
      <c r="U88" s="1695">
        <v>0</v>
      </c>
      <c r="V88" s="1695">
        <v>0</v>
      </c>
      <c r="W88" s="1695">
        <v>0</v>
      </c>
      <c r="X88" s="1695">
        <v>0</v>
      </c>
      <c r="Y88" s="1696">
        <v>0</v>
      </c>
      <c r="Z88" s="1694">
        <v>0</v>
      </c>
      <c r="AA88" s="1695">
        <v>0</v>
      </c>
      <c r="AB88" s="1695">
        <v>0</v>
      </c>
      <c r="AC88" s="1695">
        <v>0</v>
      </c>
      <c r="AD88" s="1695">
        <v>0</v>
      </c>
      <c r="AE88" s="1695">
        <v>0</v>
      </c>
      <c r="AF88" s="1695">
        <v>0</v>
      </c>
      <c r="AG88" s="1695">
        <v>0</v>
      </c>
      <c r="AH88" s="1696">
        <v>0</v>
      </c>
      <c r="AI88" s="1694">
        <v>0</v>
      </c>
      <c r="AJ88" s="1695">
        <v>0</v>
      </c>
      <c r="AK88" s="1695">
        <v>0</v>
      </c>
      <c r="AL88" s="1695">
        <v>0</v>
      </c>
      <c r="AM88" s="1695">
        <v>0</v>
      </c>
      <c r="AN88" s="1696">
        <v>0</v>
      </c>
      <c r="AO88" s="1694">
        <v>0</v>
      </c>
      <c r="AP88" s="1696">
        <v>0</v>
      </c>
      <c r="AQ88" s="1694">
        <v>0</v>
      </c>
      <c r="AR88" s="1695">
        <v>0</v>
      </c>
      <c r="AS88" s="1695">
        <v>0</v>
      </c>
      <c r="AT88" s="1695">
        <v>1.3551631493555417E-2</v>
      </c>
      <c r="AU88" s="1695">
        <v>3.5985360737213111E-2</v>
      </c>
      <c r="AV88" s="1696">
        <v>0</v>
      </c>
      <c r="AW88" s="1694">
        <v>0</v>
      </c>
      <c r="AX88" s="1696">
        <v>0</v>
      </c>
      <c r="AY88" s="1696">
        <v>7.4494165075428601E-4</v>
      </c>
    </row>
    <row r="89" spans="1:51" x14ac:dyDescent="0.25">
      <c r="A89" s="783"/>
      <c r="B89" s="783" t="s">
        <v>748</v>
      </c>
      <c r="C89" s="1694">
        <v>6.1983056743605901E-2</v>
      </c>
      <c r="D89" s="1695">
        <v>0</v>
      </c>
      <c r="E89" s="1695">
        <v>0</v>
      </c>
      <c r="F89" s="1695">
        <v>0</v>
      </c>
      <c r="G89" s="1695">
        <v>0</v>
      </c>
      <c r="H89" s="1696">
        <v>2.2164200351460793E-2</v>
      </c>
      <c r="I89" s="1694">
        <v>0</v>
      </c>
      <c r="J89" s="1695">
        <v>0</v>
      </c>
      <c r="K89" s="1695">
        <v>0</v>
      </c>
      <c r="L89" s="1695">
        <v>0</v>
      </c>
      <c r="M89" s="1695">
        <v>0</v>
      </c>
      <c r="N89" s="1695">
        <v>0</v>
      </c>
      <c r="O89" s="1696">
        <v>0</v>
      </c>
      <c r="P89" s="1694">
        <v>0</v>
      </c>
      <c r="Q89" s="1695">
        <v>0</v>
      </c>
      <c r="R89" s="1695">
        <v>0</v>
      </c>
      <c r="S89" s="1695">
        <v>0</v>
      </c>
      <c r="T89" s="1695">
        <v>0</v>
      </c>
      <c r="U89" s="1695">
        <v>0</v>
      </c>
      <c r="V89" s="1695">
        <v>0</v>
      </c>
      <c r="W89" s="1695">
        <v>0</v>
      </c>
      <c r="X89" s="1695">
        <v>0</v>
      </c>
      <c r="Y89" s="1696">
        <v>0</v>
      </c>
      <c r="Z89" s="1694">
        <v>0</v>
      </c>
      <c r="AA89" s="1695">
        <v>0</v>
      </c>
      <c r="AB89" s="1695">
        <v>0</v>
      </c>
      <c r="AC89" s="1695">
        <v>0</v>
      </c>
      <c r="AD89" s="1695">
        <v>0</v>
      </c>
      <c r="AE89" s="1695">
        <v>0</v>
      </c>
      <c r="AF89" s="1695">
        <v>0</v>
      </c>
      <c r="AG89" s="1695">
        <v>0</v>
      </c>
      <c r="AH89" s="1696">
        <v>0</v>
      </c>
      <c r="AI89" s="1694">
        <v>0</v>
      </c>
      <c r="AJ89" s="1695">
        <v>0</v>
      </c>
      <c r="AK89" s="1695">
        <v>0</v>
      </c>
      <c r="AL89" s="1695">
        <v>0</v>
      </c>
      <c r="AM89" s="1695">
        <v>0</v>
      </c>
      <c r="AN89" s="1696">
        <v>0</v>
      </c>
      <c r="AO89" s="1694">
        <v>0</v>
      </c>
      <c r="AP89" s="1696">
        <v>0</v>
      </c>
      <c r="AQ89" s="1694">
        <v>0</v>
      </c>
      <c r="AR89" s="1695">
        <v>0</v>
      </c>
      <c r="AS89" s="1695">
        <v>0</v>
      </c>
      <c r="AT89" s="1695">
        <v>0</v>
      </c>
      <c r="AU89" s="1695">
        <v>0</v>
      </c>
      <c r="AV89" s="1696">
        <v>0</v>
      </c>
      <c r="AW89" s="1694">
        <v>0</v>
      </c>
      <c r="AX89" s="1696">
        <v>0</v>
      </c>
      <c r="AY89" s="1696">
        <v>2.0958143250277626E-3</v>
      </c>
    </row>
    <row r="90" spans="1:51" x14ac:dyDescent="0.25">
      <c r="A90" s="783"/>
      <c r="B90" s="783" t="s">
        <v>741</v>
      </c>
      <c r="C90" s="1694">
        <v>5.2092195883733511E-2</v>
      </c>
      <c r="D90" s="1695">
        <v>0</v>
      </c>
      <c r="E90" s="1695">
        <v>0</v>
      </c>
      <c r="F90" s="1695">
        <v>0</v>
      </c>
      <c r="G90" s="1695">
        <v>0</v>
      </c>
      <c r="H90" s="1696">
        <v>1.7385553383583358E-2</v>
      </c>
      <c r="I90" s="1694">
        <v>0</v>
      </c>
      <c r="J90" s="1695">
        <v>0</v>
      </c>
      <c r="K90" s="1695">
        <v>0</v>
      </c>
      <c r="L90" s="1695">
        <v>0</v>
      </c>
      <c r="M90" s="1695">
        <v>0</v>
      </c>
      <c r="N90" s="1695">
        <v>3.7454220549848635E-2</v>
      </c>
      <c r="O90" s="1696">
        <v>0</v>
      </c>
      <c r="P90" s="1694">
        <v>0</v>
      </c>
      <c r="Q90" s="1695">
        <v>0</v>
      </c>
      <c r="R90" s="1695">
        <v>0</v>
      </c>
      <c r="S90" s="1695">
        <v>0</v>
      </c>
      <c r="T90" s="1695">
        <v>0</v>
      </c>
      <c r="U90" s="1695">
        <v>0</v>
      </c>
      <c r="V90" s="1695">
        <v>0</v>
      </c>
      <c r="W90" s="1695">
        <v>0</v>
      </c>
      <c r="X90" s="1695">
        <v>0</v>
      </c>
      <c r="Y90" s="1696">
        <v>0</v>
      </c>
      <c r="Z90" s="1694">
        <v>0</v>
      </c>
      <c r="AA90" s="1695">
        <v>0</v>
      </c>
      <c r="AB90" s="1695">
        <v>0</v>
      </c>
      <c r="AC90" s="1695">
        <v>0</v>
      </c>
      <c r="AD90" s="1695">
        <v>0</v>
      </c>
      <c r="AE90" s="1695">
        <v>0</v>
      </c>
      <c r="AF90" s="1695">
        <v>0</v>
      </c>
      <c r="AG90" s="1695">
        <v>0</v>
      </c>
      <c r="AH90" s="1696">
        <v>0</v>
      </c>
      <c r="AI90" s="1694">
        <v>0</v>
      </c>
      <c r="AJ90" s="1695">
        <v>0</v>
      </c>
      <c r="AK90" s="1695">
        <v>0</v>
      </c>
      <c r="AL90" s="1695">
        <v>0</v>
      </c>
      <c r="AM90" s="1695">
        <v>0</v>
      </c>
      <c r="AN90" s="1696">
        <v>0</v>
      </c>
      <c r="AO90" s="1694">
        <v>0</v>
      </c>
      <c r="AP90" s="1696">
        <v>0</v>
      </c>
      <c r="AQ90" s="1694">
        <v>0</v>
      </c>
      <c r="AR90" s="1695">
        <v>0</v>
      </c>
      <c r="AS90" s="1695">
        <v>4.181901067114336E-2</v>
      </c>
      <c r="AT90" s="1695">
        <v>4.6255804478530338E-2</v>
      </c>
      <c r="AU90" s="1695">
        <v>6.8443813141781967E-2</v>
      </c>
      <c r="AV90" s="1696">
        <v>6.0004017688443219E-2</v>
      </c>
      <c r="AW90" s="1694">
        <v>7.4966781394249435E-2</v>
      </c>
      <c r="AX90" s="1696">
        <v>0.10088223311152253</v>
      </c>
      <c r="AY90" s="1696">
        <v>8.6903465602166715E-3</v>
      </c>
    </row>
    <row r="91" spans="1:51" x14ac:dyDescent="0.25">
      <c r="A91" s="783"/>
      <c r="B91" s="783" t="s">
        <v>878</v>
      </c>
      <c r="C91" s="1694">
        <v>0</v>
      </c>
      <c r="D91" s="1695">
        <v>0</v>
      </c>
      <c r="E91" s="1695">
        <v>0</v>
      </c>
      <c r="F91" s="1695">
        <v>0</v>
      </c>
      <c r="G91" s="1695">
        <v>0</v>
      </c>
      <c r="H91" s="1696">
        <v>0</v>
      </c>
      <c r="I91" s="1694">
        <v>0</v>
      </c>
      <c r="J91" s="1695">
        <v>0</v>
      </c>
      <c r="K91" s="1695">
        <v>0</v>
      </c>
      <c r="L91" s="1695">
        <v>0</v>
      </c>
      <c r="M91" s="1695">
        <v>0</v>
      </c>
      <c r="N91" s="1695">
        <v>0</v>
      </c>
      <c r="O91" s="1696">
        <v>0</v>
      </c>
      <c r="P91" s="1694">
        <v>0</v>
      </c>
      <c r="Q91" s="1695">
        <v>0</v>
      </c>
      <c r="R91" s="1695">
        <v>0</v>
      </c>
      <c r="S91" s="1695">
        <v>0</v>
      </c>
      <c r="T91" s="1695">
        <v>0</v>
      </c>
      <c r="U91" s="1695">
        <v>0</v>
      </c>
      <c r="V91" s="1695">
        <v>0</v>
      </c>
      <c r="W91" s="1695">
        <v>0</v>
      </c>
      <c r="X91" s="1695">
        <v>0</v>
      </c>
      <c r="Y91" s="1696">
        <v>0</v>
      </c>
      <c r="Z91" s="1694">
        <v>0</v>
      </c>
      <c r="AA91" s="1695">
        <v>0</v>
      </c>
      <c r="AB91" s="1695">
        <v>0</v>
      </c>
      <c r="AC91" s="1695">
        <v>0</v>
      </c>
      <c r="AD91" s="1695">
        <v>0</v>
      </c>
      <c r="AE91" s="1695">
        <v>0</v>
      </c>
      <c r="AF91" s="1695">
        <v>0</v>
      </c>
      <c r="AG91" s="1695">
        <v>0</v>
      </c>
      <c r="AH91" s="1696">
        <v>0</v>
      </c>
      <c r="AI91" s="1694">
        <v>0</v>
      </c>
      <c r="AJ91" s="1695">
        <v>0</v>
      </c>
      <c r="AK91" s="1695">
        <v>0</v>
      </c>
      <c r="AL91" s="1695">
        <v>0</v>
      </c>
      <c r="AM91" s="1695">
        <v>0</v>
      </c>
      <c r="AN91" s="1696">
        <v>0</v>
      </c>
      <c r="AO91" s="1694">
        <v>0</v>
      </c>
      <c r="AP91" s="1696">
        <v>0</v>
      </c>
      <c r="AQ91" s="1694">
        <v>0</v>
      </c>
      <c r="AR91" s="1695">
        <v>1.9992424393097855E-2</v>
      </c>
      <c r="AS91" s="1695">
        <v>0</v>
      </c>
      <c r="AT91" s="1695">
        <v>0</v>
      </c>
      <c r="AU91" s="1695">
        <v>0</v>
      </c>
      <c r="AV91" s="1696">
        <v>0</v>
      </c>
      <c r="AW91" s="1694">
        <v>0</v>
      </c>
      <c r="AX91" s="1696">
        <v>0</v>
      </c>
      <c r="AY91" s="1696">
        <v>3.227991719853953E-4</v>
      </c>
    </row>
    <row r="92" spans="1:51" x14ac:dyDescent="0.25">
      <c r="A92" s="783"/>
      <c r="B92" s="783" t="s">
        <v>738</v>
      </c>
      <c r="C92" s="1694">
        <v>0</v>
      </c>
      <c r="D92" s="1695">
        <v>0</v>
      </c>
      <c r="E92" s="1695">
        <v>0</v>
      </c>
      <c r="F92" s="1695">
        <v>0</v>
      </c>
      <c r="G92" s="1695">
        <v>0</v>
      </c>
      <c r="H92" s="1696">
        <v>0</v>
      </c>
      <c r="I92" s="1694">
        <v>0</v>
      </c>
      <c r="J92" s="1695">
        <v>0</v>
      </c>
      <c r="K92" s="1695">
        <v>0</v>
      </c>
      <c r="L92" s="1695">
        <v>0</v>
      </c>
      <c r="M92" s="1695">
        <v>0</v>
      </c>
      <c r="N92" s="1695">
        <v>0</v>
      </c>
      <c r="O92" s="1696">
        <v>0</v>
      </c>
      <c r="P92" s="1694">
        <v>0</v>
      </c>
      <c r="Q92" s="1695">
        <v>0</v>
      </c>
      <c r="R92" s="1695">
        <v>0</v>
      </c>
      <c r="S92" s="1695">
        <v>0</v>
      </c>
      <c r="T92" s="1695">
        <v>0</v>
      </c>
      <c r="U92" s="1695">
        <v>0</v>
      </c>
      <c r="V92" s="1695">
        <v>0</v>
      </c>
      <c r="W92" s="1695">
        <v>0</v>
      </c>
      <c r="X92" s="1695">
        <v>0</v>
      </c>
      <c r="Y92" s="1696">
        <v>0</v>
      </c>
      <c r="Z92" s="1694">
        <v>9.1543909510026125E-2</v>
      </c>
      <c r="AA92" s="1695">
        <v>2.2858972906463163E-2</v>
      </c>
      <c r="AB92" s="1695">
        <v>3.9378129955159963E-2</v>
      </c>
      <c r="AC92" s="1695">
        <v>4.6832531031569626E-2</v>
      </c>
      <c r="AD92" s="1695">
        <v>0</v>
      </c>
      <c r="AE92" s="1695">
        <v>2.7496247685880999E-2</v>
      </c>
      <c r="AF92" s="1695">
        <v>1.8641725592384188E-2</v>
      </c>
      <c r="AG92" s="1695">
        <v>1.7443381436641526E-2</v>
      </c>
      <c r="AH92" s="1696">
        <v>7.9245091154495725E-2</v>
      </c>
      <c r="AI92" s="1694">
        <v>0.17446312014692292</v>
      </c>
      <c r="AJ92" s="1695">
        <v>0</v>
      </c>
      <c r="AK92" s="1695">
        <v>0.10915156508584115</v>
      </c>
      <c r="AL92" s="1695">
        <v>0</v>
      </c>
      <c r="AM92" s="1695">
        <v>4.3683331286369316E-2</v>
      </c>
      <c r="AN92" s="1696">
        <v>0</v>
      </c>
      <c r="AO92" s="1694">
        <v>0</v>
      </c>
      <c r="AP92" s="1696">
        <v>0</v>
      </c>
      <c r="AQ92" s="1694">
        <v>2.6552035346165109E-2</v>
      </c>
      <c r="AR92" s="1695">
        <v>0.1837912557467053</v>
      </c>
      <c r="AS92" s="1695">
        <v>4.4279557135772425E-2</v>
      </c>
      <c r="AT92" s="1695">
        <v>8.6310854490560834E-5</v>
      </c>
      <c r="AU92" s="1695">
        <v>0.19401375062276791</v>
      </c>
      <c r="AV92" s="1696">
        <v>5.6553458013937109E-2</v>
      </c>
      <c r="AW92" s="1694">
        <v>0</v>
      </c>
      <c r="AX92" s="1696">
        <v>0</v>
      </c>
      <c r="AY92" s="1696">
        <v>2.224228496289176E-2</v>
      </c>
    </row>
    <row r="93" spans="1:51" x14ac:dyDescent="0.25">
      <c r="A93" s="783"/>
      <c r="B93" s="783" t="s">
        <v>749</v>
      </c>
      <c r="C93" s="1694">
        <v>0</v>
      </c>
      <c r="D93" s="1695">
        <v>0</v>
      </c>
      <c r="E93" s="1695">
        <v>0</v>
      </c>
      <c r="F93" s="1695">
        <v>0</v>
      </c>
      <c r="G93" s="1695">
        <v>0</v>
      </c>
      <c r="H93" s="1696">
        <v>0</v>
      </c>
      <c r="I93" s="1694">
        <v>0</v>
      </c>
      <c r="J93" s="1695">
        <v>0</v>
      </c>
      <c r="K93" s="1695">
        <v>0</v>
      </c>
      <c r="L93" s="1695">
        <v>0</v>
      </c>
      <c r="M93" s="1695">
        <v>0</v>
      </c>
      <c r="N93" s="1695">
        <v>0</v>
      </c>
      <c r="O93" s="1696">
        <v>0</v>
      </c>
      <c r="P93" s="1694">
        <v>0.14978377784475344</v>
      </c>
      <c r="Q93" s="1695">
        <v>9.776711738301623E-2</v>
      </c>
      <c r="R93" s="1695">
        <v>0</v>
      </c>
      <c r="S93" s="1695">
        <v>6.3905647017302183E-2</v>
      </c>
      <c r="T93" s="1695">
        <v>0</v>
      </c>
      <c r="U93" s="1695">
        <v>0</v>
      </c>
      <c r="V93" s="1695">
        <v>0.1202496100034134</v>
      </c>
      <c r="W93" s="1695">
        <v>0</v>
      </c>
      <c r="X93" s="1695">
        <v>9.0899646864089634E-2</v>
      </c>
      <c r="Y93" s="1696">
        <v>0</v>
      </c>
      <c r="Z93" s="1694">
        <v>2.998838906527403E-2</v>
      </c>
      <c r="AA93" s="1695">
        <v>4.4159971747726158E-2</v>
      </c>
      <c r="AB93" s="1695">
        <v>0</v>
      </c>
      <c r="AC93" s="1695">
        <v>0</v>
      </c>
      <c r="AD93" s="1695">
        <v>0</v>
      </c>
      <c r="AE93" s="1695">
        <v>0</v>
      </c>
      <c r="AF93" s="1695">
        <v>0</v>
      </c>
      <c r="AG93" s="1695">
        <v>3.4651226183683284E-2</v>
      </c>
      <c r="AH93" s="1696">
        <v>0</v>
      </c>
      <c r="AI93" s="1694">
        <v>0</v>
      </c>
      <c r="AJ93" s="1695">
        <v>0</v>
      </c>
      <c r="AK93" s="1695">
        <v>0</v>
      </c>
      <c r="AL93" s="1695">
        <v>0</v>
      </c>
      <c r="AM93" s="1695">
        <v>0</v>
      </c>
      <c r="AN93" s="1696">
        <v>0</v>
      </c>
      <c r="AO93" s="1694">
        <v>0</v>
      </c>
      <c r="AP93" s="1696">
        <v>0</v>
      </c>
      <c r="AQ93" s="1694">
        <v>0</v>
      </c>
      <c r="AR93" s="1695">
        <v>0.13261265694549959</v>
      </c>
      <c r="AS93" s="1695">
        <v>0</v>
      </c>
      <c r="AT93" s="1695">
        <v>5.5185358034944197E-2</v>
      </c>
      <c r="AU93" s="1695">
        <v>2.474933971955354E-2</v>
      </c>
      <c r="AV93" s="1696">
        <v>3.4722632882764594E-2</v>
      </c>
      <c r="AW93" s="1694">
        <v>0</v>
      </c>
      <c r="AX93" s="1696">
        <v>9.7012158244114244E-2</v>
      </c>
      <c r="AY93" s="1696">
        <v>1.8297162032001216E-2</v>
      </c>
    </row>
    <row r="94" spans="1:51" x14ac:dyDescent="0.25">
      <c r="A94" s="783"/>
      <c r="B94" s="783" t="s">
        <v>739</v>
      </c>
      <c r="C94" s="1694">
        <v>2.9027344557601951E-2</v>
      </c>
      <c r="D94" s="1695">
        <v>0.10649783244152215</v>
      </c>
      <c r="E94" s="1695">
        <v>0.17890527966680472</v>
      </c>
      <c r="F94" s="1695">
        <v>8.8629804677282986E-2</v>
      </c>
      <c r="G94" s="1695">
        <v>0.10012631802582596</v>
      </c>
      <c r="H94" s="1696">
        <v>2.4485906600115185E-2</v>
      </c>
      <c r="I94" s="1694">
        <v>6.4778295140075381E-2</v>
      </c>
      <c r="J94" s="1695">
        <v>0</v>
      </c>
      <c r="K94" s="1695">
        <v>0.10461227687300331</v>
      </c>
      <c r="L94" s="1695">
        <v>7.558591011690885E-2</v>
      </c>
      <c r="M94" s="1695">
        <v>0.11272087137400351</v>
      </c>
      <c r="N94" s="1695">
        <v>0.13107051433576922</v>
      </c>
      <c r="O94" s="1696">
        <v>0</v>
      </c>
      <c r="P94" s="1694">
        <v>9.800009631955188E-2</v>
      </c>
      <c r="Q94" s="1695">
        <v>4.1956971403808899E-2</v>
      </c>
      <c r="R94" s="1695">
        <v>1.6874854533295489E-2</v>
      </c>
      <c r="S94" s="1695">
        <v>0.10499505045230274</v>
      </c>
      <c r="T94" s="1695">
        <v>7.3392382182520977E-2</v>
      </c>
      <c r="U94" s="1695">
        <v>2.1762389802434289E-2</v>
      </c>
      <c r="V94" s="1695">
        <v>7.5532149798374387E-2</v>
      </c>
      <c r="W94" s="1695">
        <v>8.7924083818186061E-2</v>
      </c>
      <c r="X94" s="1695">
        <v>6.8822705123814443E-2</v>
      </c>
      <c r="Y94" s="1696">
        <v>0</v>
      </c>
      <c r="Z94" s="1694">
        <v>7.2824330082743695E-3</v>
      </c>
      <c r="AA94" s="1695">
        <v>7.9080812332259724E-3</v>
      </c>
      <c r="AB94" s="1695">
        <v>6.9841167699578974E-2</v>
      </c>
      <c r="AC94" s="1695">
        <v>0.11689131361759929</v>
      </c>
      <c r="AD94" s="1695">
        <v>0</v>
      </c>
      <c r="AE94" s="1695">
        <v>7.3178997248263808E-2</v>
      </c>
      <c r="AF94" s="1695">
        <v>1.2845268369029942E-2</v>
      </c>
      <c r="AG94" s="1695">
        <v>7.0410207629237826E-3</v>
      </c>
      <c r="AH94" s="1696">
        <v>4.858256324429934E-2</v>
      </c>
      <c r="AI94" s="1694">
        <v>0</v>
      </c>
      <c r="AJ94" s="1695">
        <v>0</v>
      </c>
      <c r="AK94" s="1695">
        <v>0</v>
      </c>
      <c r="AL94" s="1695">
        <v>4.3183849447165509E-2</v>
      </c>
      <c r="AM94" s="1695">
        <v>4.0477577707255671E-2</v>
      </c>
      <c r="AN94" s="1696">
        <v>5.8922894272611305E-2</v>
      </c>
      <c r="AO94" s="1694">
        <v>0</v>
      </c>
      <c r="AP94" s="1696">
        <v>0</v>
      </c>
      <c r="AQ94" s="1694">
        <v>0.14379123027427246</v>
      </c>
      <c r="AR94" s="1695">
        <v>7.4175812241577432E-2</v>
      </c>
      <c r="AS94" s="1695">
        <v>2.9955496130245351E-2</v>
      </c>
      <c r="AT94" s="1695">
        <v>1.0909626057117584E-2</v>
      </c>
      <c r="AU94" s="1695">
        <v>8.7753809656651499E-2</v>
      </c>
      <c r="AV94" s="1696">
        <v>6.7504685140543669E-2</v>
      </c>
      <c r="AW94" s="1694">
        <v>0</v>
      </c>
      <c r="AX94" s="1696">
        <v>3.3024484405807353E-2</v>
      </c>
      <c r="AY94" s="1696">
        <v>5.329408248369339E-2</v>
      </c>
    </row>
    <row r="95" spans="1:51" x14ac:dyDescent="0.25">
      <c r="A95" s="783"/>
      <c r="B95" s="783" t="s">
        <v>767</v>
      </c>
      <c r="C95" s="1694">
        <v>0</v>
      </c>
      <c r="D95" s="1695">
        <v>0</v>
      </c>
      <c r="E95" s="1695">
        <v>0</v>
      </c>
      <c r="F95" s="1695">
        <v>0</v>
      </c>
      <c r="G95" s="1695">
        <v>0</v>
      </c>
      <c r="H95" s="1696">
        <v>0</v>
      </c>
      <c r="I95" s="1694">
        <v>0</v>
      </c>
      <c r="J95" s="1695">
        <v>0</v>
      </c>
      <c r="K95" s="1695">
        <v>0</v>
      </c>
      <c r="L95" s="1695">
        <v>0</v>
      </c>
      <c r="M95" s="1695">
        <v>0</v>
      </c>
      <c r="N95" s="1695">
        <v>0</v>
      </c>
      <c r="O95" s="1696">
        <v>0</v>
      </c>
      <c r="P95" s="1694">
        <v>0</v>
      </c>
      <c r="Q95" s="1695">
        <v>0</v>
      </c>
      <c r="R95" s="1695">
        <v>0</v>
      </c>
      <c r="S95" s="1695">
        <v>0</v>
      </c>
      <c r="T95" s="1695">
        <v>0</v>
      </c>
      <c r="U95" s="1695">
        <v>0</v>
      </c>
      <c r="V95" s="1695">
        <v>0</v>
      </c>
      <c r="W95" s="1695">
        <v>0</v>
      </c>
      <c r="X95" s="1695">
        <v>0</v>
      </c>
      <c r="Y95" s="1696">
        <v>0</v>
      </c>
      <c r="Z95" s="1694">
        <v>0</v>
      </c>
      <c r="AA95" s="1695">
        <v>0</v>
      </c>
      <c r="AB95" s="1695">
        <v>0</v>
      </c>
      <c r="AC95" s="1695">
        <v>0</v>
      </c>
      <c r="AD95" s="1695">
        <v>0</v>
      </c>
      <c r="AE95" s="1695">
        <v>0</v>
      </c>
      <c r="AF95" s="1695">
        <v>0</v>
      </c>
      <c r="AG95" s="1695">
        <v>0</v>
      </c>
      <c r="AH95" s="1696">
        <v>0</v>
      </c>
      <c r="AI95" s="1694">
        <v>4.0972700926474377E-2</v>
      </c>
      <c r="AJ95" s="1695">
        <v>0</v>
      </c>
      <c r="AK95" s="1695">
        <v>3.2066447887893285E-2</v>
      </c>
      <c r="AL95" s="1695">
        <v>9.5087296634637219E-3</v>
      </c>
      <c r="AM95" s="1695">
        <v>7.8202880147647119E-2</v>
      </c>
      <c r="AN95" s="1696">
        <v>1.8975486797422239E-2</v>
      </c>
      <c r="AO95" s="1694">
        <v>0</v>
      </c>
      <c r="AP95" s="1696">
        <v>0</v>
      </c>
      <c r="AQ95" s="1694">
        <v>0</v>
      </c>
      <c r="AR95" s="1695">
        <v>7.4640950521997179E-2</v>
      </c>
      <c r="AS95" s="1695">
        <v>0</v>
      </c>
      <c r="AT95" s="1695">
        <v>3.8309594528643305E-2</v>
      </c>
      <c r="AU95" s="1695">
        <v>0</v>
      </c>
      <c r="AV95" s="1696">
        <v>0.13871164587154206</v>
      </c>
      <c r="AW95" s="1694">
        <v>0</v>
      </c>
      <c r="AX95" s="1696">
        <v>0</v>
      </c>
      <c r="AY95" s="1696">
        <v>1.039947359073873E-2</v>
      </c>
    </row>
    <row r="96" spans="1:51" x14ac:dyDescent="0.25">
      <c r="A96" s="783"/>
      <c r="B96" s="783" t="s">
        <v>750</v>
      </c>
      <c r="C96" s="1694">
        <v>0</v>
      </c>
      <c r="D96" s="1695">
        <v>0</v>
      </c>
      <c r="E96" s="1695">
        <v>0</v>
      </c>
      <c r="F96" s="1695">
        <v>0</v>
      </c>
      <c r="G96" s="1695">
        <v>0</v>
      </c>
      <c r="H96" s="1696">
        <v>0</v>
      </c>
      <c r="I96" s="1694">
        <v>0</v>
      </c>
      <c r="J96" s="1695">
        <v>0</v>
      </c>
      <c r="K96" s="1695">
        <v>0</v>
      </c>
      <c r="L96" s="1695">
        <v>0</v>
      </c>
      <c r="M96" s="1695">
        <v>0</v>
      </c>
      <c r="N96" s="1695">
        <v>0</v>
      </c>
      <c r="O96" s="1696">
        <v>0</v>
      </c>
      <c r="P96" s="1694">
        <v>0</v>
      </c>
      <c r="Q96" s="1695">
        <v>0</v>
      </c>
      <c r="R96" s="1695">
        <v>0</v>
      </c>
      <c r="S96" s="1695">
        <v>0</v>
      </c>
      <c r="T96" s="1695">
        <v>0</v>
      </c>
      <c r="U96" s="1695">
        <v>0</v>
      </c>
      <c r="V96" s="1695">
        <v>0</v>
      </c>
      <c r="W96" s="1695">
        <v>0</v>
      </c>
      <c r="X96" s="1695">
        <v>0</v>
      </c>
      <c r="Y96" s="1696">
        <v>0</v>
      </c>
      <c r="Z96" s="1694">
        <v>0</v>
      </c>
      <c r="AA96" s="1695">
        <v>0</v>
      </c>
      <c r="AB96" s="1695">
        <v>0</v>
      </c>
      <c r="AC96" s="1695">
        <v>0</v>
      </c>
      <c r="AD96" s="1695">
        <v>0</v>
      </c>
      <c r="AE96" s="1695">
        <v>0</v>
      </c>
      <c r="AF96" s="1695">
        <v>0</v>
      </c>
      <c r="AG96" s="1695">
        <v>0</v>
      </c>
      <c r="AH96" s="1696">
        <v>0</v>
      </c>
      <c r="AI96" s="1694">
        <v>0</v>
      </c>
      <c r="AJ96" s="1695">
        <v>0</v>
      </c>
      <c r="AK96" s="1695">
        <v>0</v>
      </c>
      <c r="AL96" s="1695">
        <v>0</v>
      </c>
      <c r="AM96" s="1695">
        <v>0</v>
      </c>
      <c r="AN96" s="1696">
        <v>0</v>
      </c>
      <c r="AO96" s="1694">
        <v>0</v>
      </c>
      <c r="AP96" s="1696">
        <v>0</v>
      </c>
      <c r="AQ96" s="1694">
        <v>0</v>
      </c>
      <c r="AR96" s="1695">
        <v>8.3373106028585858E-2</v>
      </c>
      <c r="AS96" s="1695">
        <v>0</v>
      </c>
      <c r="AT96" s="1695">
        <v>0</v>
      </c>
      <c r="AU96" s="1695">
        <v>0</v>
      </c>
      <c r="AV96" s="1696">
        <v>0</v>
      </c>
      <c r="AW96" s="1694">
        <v>0</v>
      </c>
      <c r="AX96" s="1696">
        <v>0</v>
      </c>
      <c r="AY96" s="1696">
        <v>1.3461483741396263E-3</v>
      </c>
    </row>
    <row r="97" spans="1:51" x14ac:dyDescent="0.25">
      <c r="A97" s="783"/>
      <c r="B97" s="783" t="s">
        <v>728</v>
      </c>
      <c r="C97" s="1694">
        <v>0</v>
      </c>
      <c r="D97" s="1695">
        <v>0</v>
      </c>
      <c r="E97" s="1695">
        <v>0</v>
      </c>
      <c r="F97" s="1695">
        <v>0</v>
      </c>
      <c r="G97" s="1695">
        <v>0</v>
      </c>
      <c r="H97" s="1696">
        <v>0</v>
      </c>
      <c r="I97" s="1694">
        <v>0</v>
      </c>
      <c r="J97" s="1695">
        <v>1.7741910924451688E-3</v>
      </c>
      <c r="K97" s="1695">
        <v>0</v>
      </c>
      <c r="L97" s="1695">
        <v>0</v>
      </c>
      <c r="M97" s="1695">
        <v>0</v>
      </c>
      <c r="N97" s="1695">
        <v>0</v>
      </c>
      <c r="O97" s="1696">
        <v>0</v>
      </c>
      <c r="P97" s="1694">
        <v>0</v>
      </c>
      <c r="Q97" s="1695">
        <v>0</v>
      </c>
      <c r="R97" s="1695">
        <v>0</v>
      </c>
      <c r="S97" s="1695">
        <v>0</v>
      </c>
      <c r="T97" s="1695">
        <v>0</v>
      </c>
      <c r="U97" s="1695">
        <v>0</v>
      </c>
      <c r="V97" s="1695">
        <v>0</v>
      </c>
      <c r="W97" s="1695">
        <v>0</v>
      </c>
      <c r="X97" s="1695">
        <v>0</v>
      </c>
      <c r="Y97" s="1696">
        <v>0</v>
      </c>
      <c r="Z97" s="1694">
        <v>0</v>
      </c>
      <c r="AA97" s="1695">
        <v>0</v>
      </c>
      <c r="AB97" s="1695">
        <v>0</v>
      </c>
      <c r="AC97" s="1695">
        <v>0</v>
      </c>
      <c r="AD97" s="1695">
        <v>0</v>
      </c>
      <c r="AE97" s="1695">
        <v>0</v>
      </c>
      <c r="AF97" s="1695">
        <v>0</v>
      </c>
      <c r="AG97" s="1695">
        <v>0</v>
      </c>
      <c r="AH97" s="1696">
        <v>0</v>
      </c>
      <c r="AI97" s="1694">
        <v>0</v>
      </c>
      <c r="AJ97" s="1695">
        <v>0</v>
      </c>
      <c r="AK97" s="1695">
        <v>0</v>
      </c>
      <c r="AL97" s="1695">
        <v>0</v>
      </c>
      <c r="AM97" s="1695">
        <v>0</v>
      </c>
      <c r="AN97" s="1696">
        <v>0</v>
      </c>
      <c r="AO97" s="1694">
        <v>0</v>
      </c>
      <c r="AP97" s="1696">
        <v>0</v>
      </c>
      <c r="AQ97" s="1694">
        <v>0</v>
      </c>
      <c r="AR97" s="1695">
        <v>0</v>
      </c>
      <c r="AS97" s="1695">
        <v>0</v>
      </c>
      <c r="AT97" s="1695">
        <v>0</v>
      </c>
      <c r="AU97" s="1695">
        <v>0</v>
      </c>
      <c r="AV97" s="1696">
        <v>0</v>
      </c>
      <c r="AW97" s="1694">
        <v>5.6127557039120764E-2</v>
      </c>
      <c r="AX97" s="1696">
        <v>0.10032843016670437</v>
      </c>
      <c r="AY97" s="1696">
        <v>3.7926453043210665E-3</v>
      </c>
    </row>
    <row r="98" spans="1:51" x14ac:dyDescent="0.25">
      <c r="A98" s="783"/>
      <c r="B98" s="783" t="s">
        <v>1974</v>
      </c>
      <c r="C98" s="1694">
        <v>0</v>
      </c>
      <c r="D98" s="1695">
        <v>0</v>
      </c>
      <c r="E98" s="1695">
        <v>0</v>
      </c>
      <c r="F98" s="1695">
        <v>0</v>
      </c>
      <c r="G98" s="1695">
        <v>0</v>
      </c>
      <c r="H98" s="1696">
        <v>0</v>
      </c>
      <c r="I98" s="1694">
        <v>0</v>
      </c>
      <c r="J98" s="1695">
        <v>0</v>
      </c>
      <c r="K98" s="1695">
        <v>0</v>
      </c>
      <c r="L98" s="1695">
        <v>0</v>
      </c>
      <c r="M98" s="1695">
        <v>0</v>
      </c>
      <c r="N98" s="1695">
        <v>0</v>
      </c>
      <c r="O98" s="1696">
        <v>0</v>
      </c>
      <c r="P98" s="1694">
        <v>0</v>
      </c>
      <c r="Q98" s="1695">
        <v>0</v>
      </c>
      <c r="R98" s="1695">
        <v>0</v>
      </c>
      <c r="S98" s="1695">
        <v>0</v>
      </c>
      <c r="T98" s="1695">
        <v>0</v>
      </c>
      <c r="U98" s="1695">
        <v>0</v>
      </c>
      <c r="V98" s="1695">
        <v>0</v>
      </c>
      <c r="W98" s="1695">
        <v>0</v>
      </c>
      <c r="X98" s="1695">
        <v>0</v>
      </c>
      <c r="Y98" s="1696">
        <v>0</v>
      </c>
      <c r="Z98" s="1694">
        <v>0</v>
      </c>
      <c r="AA98" s="1695">
        <v>0</v>
      </c>
      <c r="AB98" s="1695">
        <v>0</v>
      </c>
      <c r="AC98" s="1695">
        <v>0</v>
      </c>
      <c r="AD98" s="1695">
        <v>0</v>
      </c>
      <c r="AE98" s="1695">
        <v>0</v>
      </c>
      <c r="AF98" s="1695">
        <v>0</v>
      </c>
      <c r="AG98" s="1695">
        <v>0</v>
      </c>
      <c r="AH98" s="1696">
        <v>0</v>
      </c>
      <c r="AI98" s="1694">
        <v>0</v>
      </c>
      <c r="AJ98" s="1695">
        <v>0</v>
      </c>
      <c r="AK98" s="1695">
        <v>0</v>
      </c>
      <c r="AL98" s="1695">
        <v>0</v>
      </c>
      <c r="AM98" s="1695">
        <v>0</v>
      </c>
      <c r="AN98" s="1696">
        <v>0</v>
      </c>
      <c r="AO98" s="1694">
        <v>0</v>
      </c>
      <c r="AP98" s="1696">
        <v>0</v>
      </c>
      <c r="AQ98" s="1694">
        <v>0</v>
      </c>
      <c r="AR98" s="1695">
        <v>0</v>
      </c>
      <c r="AS98" s="1695">
        <v>0</v>
      </c>
      <c r="AT98" s="1695">
        <v>0</v>
      </c>
      <c r="AU98" s="1695">
        <v>0</v>
      </c>
      <c r="AV98" s="1696">
        <v>0</v>
      </c>
      <c r="AW98" s="1694">
        <v>0</v>
      </c>
      <c r="AX98" s="1696">
        <v>0.10091355482521853</v>
      </c>
      <c r="AY98" s="1696">
        <v>3.2768080426496564E-3</v>
      </c>
    </row>
    <row r="99" spans="1:51" ht="15.75" thickBot="1" x14ac:dyDescent="0.3">
      <c r="A99" s="783"/>
      <c r="B99" s="783" t="s">
        <v>751</v>
      </c>
      <c r="C99" s="1694">
        <v>0</v>
      </c>
      <c r="D99" s="1695">
        <v>0</v>
      </c>
      <c r="E99" s="1695">
        <v>0</v>
      </c>
      <c r="F99" s="1695">
        <v>5.5293797642625264E-2</v>
      </c>
      <c r="G99" s="1695">
        <v>0</v>
      </c>
      <c r="H99" s="1696">
        <v>3.6859524324020149E-2</v>
      </c>
      <c r="I99" s="1694">
        <v>2.1568721617317429E-2</v>
      </c>
      <c r="J99" s="1695">
        <v>2.8405972420290682E-2</v>
      </c>
      <c r="K99" s="1695">
        <v>1.2623953045127345E-2</v>
      </c>
      <c r="L99" s="1695">
        <v>0</v>
      </c>
      <c r="M99" s="1695">
        <v>1.2700802600786E-2</v>
      </c>
      <c r="N99" s="1695">
        <v>2.9854411449554436E-2</v>
      </c>
      <c r="O99" s="1696">
        <v>5.835799237240346E-2</v>
      </c>
      <c r="P99" s="1694">
        <v>0</v>
      </c>
      <c r="Q99" s="1695">
        <v>0</v>
      </c>
      <c r="R99" s="1695">
        <v>6.3545225758039989E-2</v>
      </c>
      <c r="S99" s="1695">
        <v>0</v>
      </c>
      <c r="T99" s="1695">
        <v>0</v>
      </c>
      <c r="U99" s="1695">
        <v>5.3392866907757727E-2</v>
      </c>
      <c r="V99" s="1695">
        <v>1.5037551870666821E-2</v>
      </c>
      <c r="W99" s="1695">
        <v>0</v>
      </c>
      <c r="X99" s="1695">
        <v>0</v>
      </c>
      <c r="Y99" s="1696">
        <v>0</v>
      </c>
      <c r="Z99" s="1694">
        <v>4.5849722419907674E-3</v>
      </c>
      <c r="AA99" s="1695">
        <v>0</v>
      </c>
      <c r="AB99" s="1695">
        <v>0</v>
      </c>
      <c r="AC99" s="1695">
        <v>0</v>
      </c>
      <c r="AD99" s="1695">
        <v>0</v>
      </c>
      <c r="AE99" s="1695">
        <v>0</v>
      </c>
      <c r="AF99" s="1695">
        <v>0</v>
      </c>
      <c r="AG99" s="1695">
        <v>0</v>
      </c>
      <c r="AH99" s="1696">
        <v>0</v>
      </c>
      <c r="AI99" s="1694">
        <v>0</v>
      </c>
      <c r="AJ99" s="1695">
        <v>0</v>
      </c>
      <c r="AK99" s="1695">
        <v>0</v>
      </c>
      <c r="AL99" s="1695">
        <v>0</v>
      </c>
      <c r="AM99" s="1695">
        <v>0</v>
      </c>
      <c r="AN99" s="1696">
        <v>0.10349257529225342</v>
      </c>
      <c r="AO99" s="1694">
        <v>0</v>
      </c>
      <c r="AP99" s="1696">
        <v>0</v>
      </c>
      <c r="AQ99" s="1694">
        <v>0</v>
      </c>
      <c r="AR99" s="1695">
        <v>0</v>
      </c>
      <c r="AS99" s="1695">
        <v>7.7183364526001441E-2</v>
      </c>
      <c r="AT99" s="1695">
        <v>3.8616880556524659E-2</v>
      </c>
      <c r="AU99" s="1695">
        <v>1.8589365483360314E-2</v>
      </c>
      <c r="AV99" s="1696">
        <v>0.17692466130800147</v>
      </c>
      <c r="AW99" s="1694">
        <v>0</v>
      </c>
      <c r="AX99" s="1696">
        <v>0</v>
      </c>
      <c r="AY99" s="1696">
        <v>2.0328591042745977E-2</v>
      </c>
    </row>
    <row r="100" spans="1:51" ht="15.75" thickBot="1" x14ac:dyDescent="0.3">
      <c r="A100" s="1275" t="s">
        <v>2446</v>
      </c>
      <c r="B100" s="1266"/>
      <c r="C100" s="1688">
        <v>0</v>
      </c>
      <c r="D100" s="1689">
        <v>0</v>
      </c>
      <c r="E100" s="1689">
        <v>0</v>
      </c>
      <c r="F100" s="1689">
        <v>0</v>
      </c>
      <c r="G100" s="1689">
        <v>0</v>
      </c>
      <c r="H100" s="1690">
        <v>0</v>
      </c>
      <c r="I100" s="1688">
        <v>0</v>
      </c>
      <c r="J100" s="1689">
        <v>0</v>
      </c>
      <c r="K100" s="1689">
        <v>0</v>
      </c>
      <c r="L100" s="1689">
        <v>0</v>
      </c>
      <c r="M100" s="1689">
        <v>0</v>
      </c>
      <c r="N100" s="1689">
        <v>0</v>
      </c>
      <c r="O100" s="1690">
        <v>0</v>
      </c>
      <c r="P100" s="1688">
        <v>9.7440913780877436E-2</v>
      </c>
      <c r="Q100" s="1689">
        <v>7.2626868111111173E-2</v>
      </c>
      <c r="R100" s="1689">
        <v>0</v>
      </c>
      <c r="S100" s="1689">
        <v>2.8069797228243758E-2</v>
      </c>
      <c r="T100" s="1689">
        <v>0</v>
      </c>
      <c r="U100" s="1689">
        <v>0</v>
      </c>
      <c r="V100" s="1689">
        <v>1.9613961432308983E-2</v>
      </c>
      <c r="W100" s="1689">
        <v>0</v>
      </c>
      <c r="X100" s="1689">
        <v>1.9360978918806771E-2</v>
      </c>
      <c r="Y100" s="1690">
        <v>0</v>
      </c>
      <c r="Z100" s="1688">
        <v>0</v>
      </c>
      <c r="AA100" s="1689">
        <v>0</v>
      </c>
      <c r="AB100" s="1689">
        <v>0</v>
      </c>
      <c r="AC100" s="1689">
        <v>0</v>
      </c>
      <c r="AD100" s="1689">
        <v>0</v>
      </c>
      <c r="AE100" s="1689">
        <v>0</v>
      </c>
      <c r="AF100" s="1689">
        <v>0</v>
      </c>
      <c r="AG100" s="1689">
        <v>0</v>
      </c>
      <c r="AH100" s="1690">
        <v>0</v>
      </c>
      <c r="AI100" s="1688">
        <v>0</v>
      </c>
      <c r="AJ100" s="1689">
        <v>0</v>
      </c>
      <c r="AK100" s="1689">
        <v>0</v>
      </c>
      <c r="AL100" s="1689">
        <v>0</v>
      </c>
      <c r="AM100" s="1689">
        <v>0</v>
      </c>
      <c r="AN100" s="1690">
        <v>0</v>
      </c>
      <c r="AO100" s="1688">
        <v>0</v>
      </c>
      <c r="AP100" s="1690">
        <v>0</v>
      </c>
      <c r="AQ100" s="1688">
        <v>0</v>
      </c>
      <c r="AR100" s="1689">
        <v>0</v>
      </c>
      <c r="AS100" s="1689">
        <v>0</v>
      </c>
      <c r="AT100" s="1689">
        <v>0</v>
      </c>
      <c r="AU100" s="1689">
        <v>0</v>
      </c>
      <c r="AV100" s="1690">
        <v>0</v>
      </c>
      <c r="AW100" s="1688">
        <v>0</v>
      </c>
      <c r="AX100" s="1690">
        <v>0</v>
      </c>
      <c r="AY100" s="1690">
        <v>3.9973560616812657E-3</v>
      </c>
    </row>
    <row r="101" spans="1:51" ht="15.75" thickBot="1" x14ac:dyDescent="0.3">
      <c r="A101" s="783"/>
      <c r="B101" s="1548" t="s">
        <v>753</v>
      </c>
      <c r="C101" s="1697">
        <v>0</v>
      </c>
      <c r="D101" s="1697">
        <v>0</v>
      </c>
      <c r="E101" s="1697">
        <v>0</v>
      </c>
      <c r="F101" s="1697">
        <v>0</v>
      </c>
      <c r="G101" s="1697">
        <v>0</v>
      </c>
      <c r="H101" s="1697">
        <v>0</v>
      </c>
      <c r="I101" s="1697">
        <v>0</v>
      </c>
      <c r="J101" s="1697">
        <v>0</v>
      </c>
      <c r="K101" s="1697">
        <v>0</v>
      </c>
      <c r="L101" s="1697">
        <v>0</v>
      </c>
      <c r="M101" s="1697">
        <v>0</v>
      </c>
      <c r="N101" s="1697">
        <v>0</v>
      </c>
      <c r="O101" s="1697">
        <v>0</v>
      </c>
      <c r="P101" s="1697">
        <v>9.7440913780877436E-2</v>
      </c>
      <c r="Q101" s="1697">
        <v>7.2626868111111173E-2</v>
      </c>
      <c r="R101" s="1697">
        <v>0</v>
      </c>
      <c r="S101" s="1697">
        <v>2.8069797228243758E-2</v>
      </c>
      <c r="T101" s="1697">
        <v>0</v>
      </c>
      <c r="U101" s="1697">
        <v>0</v>
      </c>
      <c r="V101" s="1697">
        <v>1.9613961432308983E-2</v>
      </c>
      <c r="W101" s="1697">
        <v>0</v>
      </c>
      <c r="X101" s="1697">
        <v>1.9360978918806771E-2</v>
      </c>
      <c r="Y101" s="1697">
        <v>0</v>
      </c>
      <c r="Z101" s="1697">
        <v>0</v>
      </c>
      <c r="AA101" s="1697">
        <v>0</v>
      </c>
      <c r="AB101" s="1697">
        <v>0</v>
      </c>
      <c r="AC101" s="1697">
        <v>0</v>
      </c>
      <c r="AD101" s="1697">
        <v>0</v>
      </c>
      <c r="AE101" s="1697">
        <v>0</v>
      </c>
      <c r="AF101" s="1697">
        <v>0</v>
      </c>
      <c r="AG101" s="1697">
        <v>0</v>
      </c>
      <c r="AH101" s="1697">
        <v>0</v>
      </c>
      <c r="AI101" s="1697">
        <v>0</v>
      </c>
      <c r="AJ101" s="1697">
        <v>0</v>
      </c>
      <c r="AK101" s="1697">
        <v>0</v>
      </c>
      <c r="AL101" s="1697">
        <v>0</v>
      </c>
      <c r="AM101" s="1697">
        <v>0</v>
      </c>
      <c r="AN101" s="1697">
        <v>0</v>
      </c>
      <c r="AO101" s="1697">
        <v>0</v>
      </c>
      <c r="AP101" s="1697">
        <v>0</v>
      </c>
      <c r="AQ101" s="1697">
        <v>0</v>
      </c>
      <c r="AR101" s="1697">
        <v>0</v>
      </c>
      <c r="AS101" s="1697">
        <v>0</v>
      </c>
      <c r="AT101" s="1697">
        <v>0</v>
      </c>
      <c r="AU101" s="1697">
        <v>0</v>
      </c>
      <c r="AV101" s="1697">
        <v>0</v>
      </c>
      <c r="AW101" s="1697">
        <v>0</v>
      </c>
      <c r="AX101" s="1697">
        <v>0</v>
      </c>
      <c r="AY101" s="1696">
        <v>3.9973560616812657E-3</v>
      </c>
    </row>
    <row r="102" spans="1:51" ht="15.75" thickBot="1" x14ac:dyDescent="0.3">
      <c r="A102" s="1275" t="s">
        <v>752</v>
      </c>
      <c r="B102" s="1266"/>
      <c r="C102" s="1688">
        <v>0</v>
      </c>
      <c r="D102" s="1689">
        <v>0</v>
      </c>
      <c r="E102" s="1689">
        <v>0</v>
      </c>
      <c r="F102" s="1689">
        <v>0.34177890514290948</v>
      </c>
      <c r="G102" s="1689">
        <v>0</v>
      </c>
      <c r="H102" s="1690">
        <v>0</v>
      </c>
      <c r="I102" s="1688">
        <v>2.1059469470402898E-2</v>
      </c>
      <c r="J102" s="1689">
        <v>0</v>
      </c>
      <c r="K102" s="1689">
        <v>2.4958056532911645E-2</v>
      </c>
      <c r="L102" s="1689">
        <v>0</v>
      </c>
      <c r="M102" s="1689">
        <v>1.2556601893920766E-2</v>
      </c>
      <c r="N102" s="1689">
        <v>6.2988633625766857E-2</v>
      </c>
      <c r="O102" s="1690">
        <v>0</v>
      </c>
      <c r="P102" s="1688">
        <v>0.11050629943120206</v>
      </c>
      <c r="Q102" s="1689">
        <v>0</v>
      </c>
      <c r="R102" s="1689">
        <v>0</v>
      </c>
      <c r="S102" s="1689">
        <v>0</v>
      </c>
      <c r="T102" s="1689">
        <v>0</v>
      </c>
      <c r="U102" s="1689">
        <v>0</v>
      </c>
      <c r="V102" s="1689">
        <v>0</v>
      </c>
      <c r="W102" s="1689">
        <v>0</v>
      </c>
      <c r="X102" s="1689">
        <v>0</v>
      </c>
      <c r="Y102" s="1690">
        <v>0</v>
      </c>
      <c r="Z102" s="1688">
        <v>0</v>
      </c>
      <c r="AA102" s="1689">
        <v>7.4091424550503646E-2</v>
      </c>
      <c r="AB102" s="1689">
        <v>0</v>
      </c>
      <c r="AC102" s="1689">
        <v>0</v>
      </c>
      <c r="AD102" s="1689">
        <v>0</v>
      </c>
      <c r="AE102" s="1689">
        <v>0</v>
      </c>
      <c r="AF102" s="1689">
        <v>0</v>
      </c>
      <c r="AG102" s="1689">
        <v>0</v>
      </c>
      <c r="AH102" s="1690">
        <v>0</v>
      </c>
      <c r="AI102" s="1688">
        <v>0</v>
      </c>
      <c r="AJ102" s="1689">
        <v>0</v>
      </c>
      <c r="AK102" s="1689">
        <v>0</v>
      </c>
      <c r="AL102" s="1689">
        <v>0</v>
      </c>
      <c r="AM102" s="1689">
        <v>0</v>
      </c>
      <c r="AN102" s="1690">
        <v>0</v>
      </c>
      <c r="AO102" s="1688">
        <v>0</v>
      </c>
      <c r="AP102" s="1690">
        <v>0</v>
      </c>
      <c r="AQ102" s="1688">
        <v>0</v>
      </c>
      <c r="AR102" s="1689">
        <v>0</v>
      </c>
      <c r="AS102" s="1689">
        <v>0</v>
      </c>
      <c r="AT102" s="1689">
        <v>0</v>
      </c>
      <c r="AU102" s="1689">
        <v>0</v>
      </c>
      <c r="AV102" s="1690">
        <v>0</v>
      </c>
      <c r="AW102" s="1688">
        <v>0</v>
      </c>
      <c r="AX102" s="1690">
        <v>1.2361974736451432E-2</v>
      </c>
      <c r="AY102" s="1690">
        <v>1.6121820684889144E-2</v>
      </c>
    </row>
    <row r="103" spans="1:51" ht="15.75" thickBot="1" x14ac:dyDescent="0.3">
      <c r="A103" s="783"/>
      <c r="B103" s="1548" t="s">
        <v>753</v>
      </c>
      <c r="C103" s="1697">
        <v>0</v>
      </c>
      <c r="D103" s="1697">
        <v>0</v>
      </c>
      <c r="E103" s="1697">
        <v>0</v>
      </c>
      <c r="F103" s="1697">
        <v>0.34177890514290948</v>
      </c>
      <c r="G103" s="1697">
        <v>0</v>
      </c>
      <c r="H103" s="1697">
        <v>0</v>
      </c>
      <c r="I103" s="1697">
        <v>2.1059469470402898E-2</v>
      </c>
      <c r="J103" s="1697">
        <v>0</v>
      </c>
      <c r="K103" s="1697">
        <v>2.4958056532911645E-2</v>
      </c>
      <c r="L103" s="1697">
        <v>0</v>
      </c>
      <c r="M103" s="1697">
        <v>1.2556601893920766E-2</v>
      </c>
      <c r="N103" s="1697">
        <v>6.2988633625766857E-2</v>
      </c>
      <c r="O103" s="1697">
        <v>0</v>
      </c>
      <c r="P103" s="1697">
        <v>0.11050629943120206</v>
      </c>
      <c r="Q103" s="1697">
        <v>0</v>
      </c>
      <c r="R103" s="1697">
        <v>0</v>
      </c>
      <c r="S103" s="1697">
        <v>0</v>
      </c>
      <c r="T103" s="1697">
        <v>0</v>
      </c>
      <c r="U103" s="1697">
        <v>0</v>
      </c>
      <c r="V103" s="1697">
        <v>0</v>
      </c>
      <c r="W103" s="1697">
        <v>0</v>
      </c>
      <c r="X103" s="1697">
        <v>0</v>
      </c>
      <c r="Y103" s="1697">
        <v>0</v>
      </c>
      <c r="Z103" s="1697">
        <v>0</v>
      </c>
      <c r="AA103" s="1697">
        <v>7.4091424550503646E-2</v>
      </c>
      <c r="AB103" s="1697">
        <v>0</v>
      </c>
      <c r="AC103" s="1697">
        <v>0</v>
      </c>
      <c r="AD103" s="1697">
        <v>0</v>
      </c>
      <c r="AE103" s="1697">
        <v>0</v>
      </c>
      <c r="AF103" s="1697">
        <v>0</v>
      </c>
      <c r="AG103" s="1697">
        <v>0</v>
      </c>
      <c r="AH103" s="1697">
        <v>0</v>
      </c>
      <c r="AI103" s="1697">
        <v>0</v>
      </c>
      <c r="AJ103" s="1697">
        <v>0</v>
      </c>
      <c r="AK103" s="1697">
        <v>0</v>
      </c>
      <c r="AL103" s="1697">
        <v>0</v>
      </c>
      <c r="AM103" s="1697">
        <v>0</v>
      </c>
      <c r="AN103" s="1697">
        <v>0</v>
      </c>
      <c r="AO103" s="1697">
        <v>0</v>
      </c>
      <c r="AP103" s="1697">
        <v>0</v>
      </c>
      <c r="AQ103" s="1697">
        <v>0</v>
      </c>
      <c r="AR103" s="1697">
        <v>0</v>
      </c>
      <c r="AS103" s="1697">
        <v>0</v>
      </c>
      <c r="AT103" s="1697">
        <v>0</v>
      </c>
      <c r="AU103" s="1697">
        <v>0</v>
      </c>
      <c r="AV103" s="1697">
        <v>0</v>
      </c>
      <c r="AW103" s="1697">
        <v>0</v>
      </c>
      <c r="AX103" s="1697">
        <v>1.2361974736451432E-2</v>
      </c>
      <c r="AY103" s="1696">
        <v>1.6121820684889144E-2</v>
      </c>
    </row>
    <row r="104" spans="1:51" ht="15.75" thickBot="1" x14ac:dyDescent="0.3">
      <c r="A104" s="1276" t="s">
        <v>727</v>
      </c>
      <c r="B104" s="1266"/>
      <c r="C104" s="1688">
        <v>0.12344690717441101</v>
      </c>
      <c r="D104" s="1689">
        <v>0</v>
      </c>
      <c r="E104" s="1689">
        <v>1.9159197136503329E-2</v>
      </c>
      <c r="F104" s="1689">
        <v>0</v>
      </c>
      <c r="G104" s="1689">
        <v>0</v>
      </c>
      <c r="H104" s="1690">
        <v>9.4027701295119961E-2</v>
      </c>
      <c r="I104" s="1688">
        <v>1.4089945956764409E-2</v>
      </c>
      <c r="J104" s="1689">
        <v>0</v>
      </c>
      <c r="K104" s="1689">
        <v>0</v>
      </c>
      <c r="L104" s="1689">
        <v>0</v>
      </c>
      <c r="M104" s="1689">
        <v>2.1428136885954175E-2</v>
      </c>
      <c r="N104" s="1689">
        <v>4.6112676353957459E-2</v>
      </c>
      <c r="O104" s="1690">
        <v>0</v>
      </c>
      <c r="P104" s="1688">
        <v>8.8548635473406925E-2</v>
      </c>
      <c r="Q104" s="1689">
        <v>2.0437628338091877E-2</v>
      </c>
      <c r="R104" s="1689">
        <v>0</v>
      </c>
      <c r="S104" s="1689">
        <v>1.6708703498096122E-2</v>
      </c>
      <c r="T104" s="1689">
        <v>0</v>
      </c>
      <c r="U104" s="1689">
        <v>0</v>
      </c>
      <c r="V104" s="1689">
        <v>0.12488448749172874</v>
      </c>
      <c r="W104" s="1689">
        <v>0</v>
      </c>
      <c r="X104" s="1689">
        <v>0.10878912097524314</v>
      </c>
      <c r="Y104" s="1690">
        <v>0</v>
      </c>
      <c r="Z104" s="1688">
        <v>4.8644238674206967E-2</v>
      </c>
      <c r="AA104" s="1689">
        <v>2.7630749765096073E-2</v>
      </c>
      <c r="AB104" s="1689">
        <v>0</v>
      </c>
      <c r="AC104" s="1689">
        <v>0</v>
      </c>
      <c r="AD104" s="1689">
        <v>0</v>
      </c>
      <c r="AE104" s="1689">
        <v>0</v>
      </c>
      <c r="AF104" s="1689">
        <v>6.7836521303089904E-3</v>
      </c>
      <c r="AG104" s="1689">
        <v>2.5351270201346036E-2</v>
      </c>
      <c r="AH104" s="1690">
        <v>0</v>
      </c>
      <c r="AI104" s="1688">
        <v>6.47298531996955E-2</v>
      </c>
      <c r="AJ104" s="1689">
        <v>2.4793671410141011E-3</v>
      </c>
      <c r="AK104" s="1689">
        <v>9.4597220017505479E-2</v>
      </c>
      <c r="AL104" s="1689">
        <v>0</v>
      </c>
      <c r="AM104" s="1689">
        <v>4.1839203725966362E-2</v>
      </c>
      <c r="AN104" s="1690">
        <v>9.16205464202389E-3</v>
      </c>
      <c r="AO104" s="1688">
        <v>0</v>
      </c>
      <c r="AP104" s="1690">
        <v>0</v>
      </c>
      <c r="AQ104" s="1688">
        <v>0</v>
      </c>
      <c r="AR104" s="1689">
        <v>0</v>
      </c>
      <c r="AS104" s="1689">
        <v>0</v>
      </c>
      <c r="AT104" s="1689">
        <v>7.8768128820954714E-2</v>
      </c>
      <c r="AU104" s="1689">
        <v>0</v>
      </c>
      <c r="AV104" s="1690">
        <v>4.1193853302917784E-2</v>
      </c>
      <c r="AW104" s="1688">
        <v>9.4381867579868814E-2</v>
      </c>
      <c r="AX104" s="1690">
        <v>0.26738672203793695</v>
      </c>
      <c r="AY104" s="1690">
        <v>3.395748393147683E-2</v>
      </c>
    </row>
    <row r="105" spans="1:51" x14ac:dyDescent="0.25">
      <c r="A105" s="783"/>
      <c r="B105" s="1410" t="s">
        <v>734</v>
      </c>
      <c r="C105" s="1698">
        <v>0</v>
      </c>
      <c r="D105" s="1699">
        <v>0</v>
      </c>
      <c r="E105" s="1699">
        <v>0</v>
      </c>
      <c r="F105" s="1699">
        <v>0</v>
      </c>
      <c r="G105" s="1699">
        <v>0</v>
      </c>
      <c r="H105" s="1700">
        <v>1.2452388569166523E-2</v>
      </c>
      <c r="I105" s="1698">
        <v>1.4089945956764409E-2</v>
      </c>
      <c r="J105" s="1699">
        <v>0</v>
      </c>
      <c r="K105" s="1699">
        <v>0</v>
      </c>
      <c r="L105" s="1699">
        <v>0</v>
      </c>
      <c r="M105" s="1699">
        <v>2.1428136885954175E-2</v>
      </c>
      <c r="N105" s="1699">
        <v>4.6112676353957459E-2</v>
      </c>
      <c r="O105" s="1700">
        <v>0</v>
      </c>
      <c r="P105" s="1698">
        <v>0</v>
      </c>
      <c r="Q105" s="1699">
        <v>0</v>
      </c>
      <c r="R105" s="1699">
        <v>0</v>
      </c>
      <c r="S105" s="1699">
        <v>1.2001112701716807E-2</v>
      </c>
      <c r="T105" s="1699">
        <v>0</v>
      </c>
      <c r="U105" s="1699">
        <v>0</v>
      </c>
      <c r="V105" s="1699">
        <v>0</v>
      </c>
      <c r="W105" s="1699">
        <v>0</v>
      </c>
      <c r="X105" s="1699">
        <v>0</v>
      </c>
      <c r="Y105" s="1700">
        <v>0</v>
      </c>
      <c r="Z105" s="1698">
        <v>1.6851395930165419E-2</v>
      </c>
      <c r="AA105" s="1699">
        <v>1.380476963399729E-2</v>
      </c>
      <c r="AB105" s="1699">
        <v>0</v>
      </c>
      <c r="AC105" s="1699">
        <v>0</v>
      </c>
      <c r="AD105" s="1699">
        <v>0</v>
      </c>
      <c r="AE105" s="1699">
        <v>0</v>
      </c>
      <c r="AF105" s="1699">
        <v>0</v>
      </c>
      <c r="AG105" s="1699">
        <v>1.7859563931820172E-2</v>
      </c>
      <c r="AH105" s="1700">
        <v>0</v>
      </c>
      <c r="AI105" s="1698">
        <v>0</v>
      </c>
      <c r="AJ105" s="1699">
        <v>0</v>
      </c>
      <c r="AK105" s="1699">
        <v>0</v>
      </c>
      <c r="AL105" s="1699">
        <v>0</v>
      </c>
      <c r="AM105" s="1699">
        <v>0</v>
      </c>
      <c r="AN105" s="1700">
        <v>0</v>
      </c>
      <c r="AO105" s="1698">
        <v>0</v>
      </c>
      <c r="AP105" s="1700">
        <v>0</v>
      </c>
      <c r="AQ105" s="1698">
        <v>0</v>
      </c>
      <c r="AR105" s="1699">
        <v>0</v>
      </c>
      <c r="AS105" s="1699">
        <v>0</v>
      </c>
      <c r="AT105" s="1699">
        <v>1.1091891546449129E-2</v>
      </c>
      <c r="AU105" s="1699">
        <v>0</v>
      </c>
      <c r="AV105" s="1700">
        <v>0</v>
      </c>
      <c r="AW105" s="1698">
        <v>0</v>
      </c>
      <c r="AX105" s="1700">
        <v>3.2653992863724383E-2</v>
      </c>
      <c r="AY105" s="1700">
        <v>5.0718055752462833E-3</v>
      </c>
    </row>
    <row r="106" spans="1:51" x14ac:dyDescent="0.25">
      <c r="A106" s="783"/>
      <c r="B106" s="1410" t="s">
        <v>629</v>
      </c>
      <c r="C106" s="1698">
        <v>4.2768029051673206E-2</v>
      </c>
      <c r="D106" s="1699">
        <v>0</v>
      </c>
      <c r="E106" s="1699">
        <v>0</v>
      </c>
      <c r="F106" s="1699">
        <v>0</v>
      </c>
      <c r="G106" s="1699">
        <v>0</v>
      </c>
      <c r="H106" s="1700">
        <v>3.0163861867626852E-2</v>
      </c>
      <c r="I106" s="1698">
        <v>0</v>
      </c>
      <c r="J106" s="1699">
        <v>0</v>
      </c>
      <c r="K106" s="1699">
        <v>0</v>
      </c>
      <c r="L106" s="1699">
        <v>0</v>
      </c>
      <c r="M106" s="1699">
        <v>0</v>
      </c>
      <c r="N106" s="1699">
        <v>0</v>
      </c>
      <c r="O106" s="1700">
        <v>0</v>
      </c>
      <c r="P106" s="1698">
        <v>0</v>
      </c>
      <c r="Q106" s="1699">
        <v>0</v>
      </c>
      <c r="R106" s="1699">
        <v>0</v>
      </c>
      <c r="S106" s="1699">
        <v>0</v>
      </c>
      <c r="T106" s="1699">
        <v>0</v>
      </c>
      <c r="U106" s="1699">
        <v>0</v>
      </c>
      <c r="V106" s="1699">
        <v>0</v>
      </c>
      <c r="W106" s="1699">
        <v>0</v>
      </c>
      <c r="X106" s="1699">
        <v>0</v>
      </c>
      <c r="Y106" s="1700">
        <v>0</v>
      </c>
      <c r="Z106" s="1698">
        <v>0</v>
      </c>
      <c r="AA106" s="1699">
        <v>0</v>
      </c>
      <c r="AB106" s="1699">
        <v>0</v>
      </c>
      <c r="AC106" s="1699">
        <v>0</v>
      </c>
      <c r="AD106" s="1699">
        <v>0</v>
      </c>
      <c r="AE106" s="1699">
        <v>0</v>
      </c>
      <c r="AF106" s="1699">
        <v>0</v>
      </c>
      <c r="AG106" s="1699">
        <v>0</v>
      </c>
      <c r="AH106" s="1700">
        <v>0</v>
      </c>
      <c r="AI106" s="1698">
        <v>0</v>
      </c>
      <c r="AJ106" s="1699">
        <v>0</v>
      </c>
      <c r="AK106" s="1699">
        <v>0</v>
      </c>
      <c r="AL106" s="1699">
        <v>0</v>
      </c>
      <c r="AM106" s="1699">
        <v>0</v>
      </c>
      <c r="AN106" s="1700">
        <v>0</v>
      </c>
      <c r="AO106" s="1698">
        <v>0</v>
      </c>
      <c r="AP106" s="1700">
        <v>0</v>
      </c>
      <c r="AQ106" s="1698">
        <v>0</v>
      </c>
      <c r="AR106" s="1699">
        <v>0</v>
      </c>
      <c r="AS106" s="1699">
        <v>0</v>
      </c>
      <c r="AT106" s="1699">
        <v>0</v>
      </c>
      <c r="AU106" s="1699">
        <v>0</v>
      </c>
      <c r="AV106" s="1700">
        <v>0</v>
      </c>
      <c r="AW106" s="1698">
        <v>0</v>
      </c>
      <c r="AX106" s="1700">
        <v>2.2670030654024682E-2</v>
      </c>
      <c r="AY106" s="1700">
        <v>2.909548892808457E-3</v>
      </c>
    </row>
    <row r="107" spans="1:51" x14ac:dyDescent="0.25">
      <c r="A107" s="783"/>
      <c r="B107" s="1410" t="s">
        <v>659</v>
      </c>
      <c r="C107" s="1698">
        <v>0</v>
      </c>
      <c r="D107" s="1699">
        <v>0</v>
      </c>
      <c r="E107" s="1699">
        <v>0</v>
      </c>
      <c r="F107" s="1699">
        <v>0</v>
      </c>
      <c r="G107" s="1699">
        <v>0</v>
      </c>
      <c r="H107" s="1700">
        <v>0</v>
      </c>
      <c r="I107" s="1698">
        <v>0</v>
      </c>
      <c r="J107" s="1699">
        <v>0</v>
      </c>
      <c r="K107" s="1699">
        <v>0</v>
      </c>
      <c r="L107" s="1699">
        <v>0</v>
      </c>
      <c r="M107" s="1699">
        <v>0</v>
      </c>
      <c r="N107" s="1699">
        <v>0</v>
      </c>
      <c r="O107" s="1700">
        <v>0</v>
      </c>
      <c r="P107" s="1698">
        <v>0</v>
      </c>
      <c r="Q107" s="1699">
        <v>0</v>
      </c>
      <c r="R107" s="1699">
        <v>0</v>
      </c>
      <c r="S107" s="1699">
        <v>0</v>
      </c>
      <c r="T107" s="1699">
        <v>0</v>
      </c>
      <c r="U107" s="1699">
        <v>0</v>
      </c>
      <c r="V107" s="1699">
        <v>0</v>
      </c>
      <c r="W107" s="1699">
        <v>0</v>
      </c>
      <c r="X107" s="1699">
        <v>0</v>
      </c>
      <c r="Y107" s="1700">
        <v>0</v>
      </c>
      <c r="Z107" s="1698">
        <v>0</v>
      </c>
      <c r="AA107" s="1699">
        <v>0</v>
      </c>
      <c r="AB107" s="1699">
        <v>0</v>
      </c>
      <c r="AC107" s="1699">
        <v>0</v>
      </c>
      <c r="AD107" s="1699">
        <v>0</v>
      </c>
      <c r="AE107" s="1699">
        <v>0</v>
      </c>
      <c r="AF107" s="1699">
        <v>0</v>
      </c>
      <c r="AG107" s="1699">
        <v>0</v>
      </c>
      <c r="AH107" s="1700">
        <v>0</v>
      </c>
      <c r="AI107" s="1698">
        <v>2.7638737552725307E-2</v>
      </c>
      <c r="AJ107" s="1699">
        <v>0</v>
      </c>
      <c r="AK107" s="1699">
        <v>3.9087871452307021E-2</v>
      </c>
      <c r="AL107" s="1699">
        <v>0</v>
      </c>
      <c r="AM107" s="1699">
        <v>1.6302165981104302E-2</v>
      </c>
      <c r="AN107" s="1700">
        <v>0</v>
      </c>
      <c r="AO107" s="1698">
        <v>0</v>
      </c>
      <c r="AP107" s="1700">
        <v>0</v>
      </c>
      <c r="AQ107" s="1698">
        <v>0</v>
      </c>
      <c r="AR107" s="1699">
        <v>0</v>
      </c>
      <c r="AS107" s="1699">
        <v>0</v>
      </c>
      <c r="AT107" s="1699">
        <v>0</v>
      </c>
      <c r="AU107" s="1699">
        <v>0</v>
      </c>
      <c r="AV107" s="1700">
        <v>0</v>
      </c>
      <c r="AW107" s="1698">
        <v>0</v>
      </c>
      <c r="AX107" s="1700">
        <v>7.4392444420481084E-3</v>
      </c>
      <c r="AY107" s="1700">
        <v>2.5605492454371468E-3</v>
      </c>
    </row>
    <row r="108" spans="1:51" x14ac:dyDescent="0.25">
      <c r="A108" s="783"/>
      <c r="B108" s="1410" t="s">
        <v>633</v>
      </c>
      <c r="C108" s="1698">
        <v>0</v>
      </c>
      <c r="D108" s="1699">
        <v>0</v>
      </c>
      <c r="E108" s="1699">
        <v>0</v>
      </c>
      <c r="F108" s="1699">
        <v>0</v>
      </c>
      <c r="G108" s="1699">
        <v>0</v>
      </c>
      <c r="H108" s="1700">
        <v>0</v>
      </c>
      <c r="I108" s="1698">
        <v>0</v>
      </c>
      <c r="J108" s="1699">
        <v>0</v>
      </c>
      <c r="K108" s="1699">
        <v>0</v>
      </c>
      <c r="L108" s="1699">
        <v>0</v>
      </c>
      <c r="M108" s="1699">
        <v>0</v>
      </c>
      <c r="N108" s="1699">
        <v>0</v>
      </c>
      <c r="O108" s="1700">
        <v>0</v>
      </c>
      <c r="P108" s="1698">
        <v>5.1600845031172161E-2</v>
      </c>
      <c r="Q108" s="1699">
        <v>0</v>
      </c>
      <c r="R108" s="1699">
        <v>0</v>
      </c>
      <c r="S108" s="1699">
        <v>0</v>
      </c>
      <c r="T108" s="1699">
        <v>0</v>
      </c>
      <c r="U108" s="1699">
        <v>0</v>
      </c>
      <c r="V108" s="1699">
        <v>7.3369302221969732E-2</v>
      </c>
      <c r="W108" s="1699">
        <v>0</v>
      </c>
      <c r="X108" s="1699">
        <v>5.7938382869717239E-2</v>
      </c>
      <c r="Y108" s="1700">
        <v>0</v>
      </c>
      <c r="Z108" s="1698">
        <v>0</v>
      </c>
      <c r="AA108" s="1699">
        <v>0</v>
      </c>
      <c r="AB108" s="1699">
        <v>0</v>
      </c>
      <c r="AC108" s="1699">
        <v>0</v>
      </c>
      <c r="AD108" s="1699">
        <v>0</v>
      </c>
      <c r="AE108" s="1699">
        <v>0</v>
      </c>
      <c r="AF108" s="1699">
        <v>0</v>
      </c>
      <c r="AG108" s="1699">
        <v>0</v>
      </c>
      <c r="AH108" s="1700">
        <v>0</v>
      </c>
      <c r="AI108" s="1698">
        <v>0</v>
      </c>
      <c r="AJ108" s="1699">
        <v>0</v>
      </c>
      <c r="AK108" s="1699">
        <v>0</v>
      </c>
      <c r="AL108" s="1699">
        <v>0</v>
      </c>
      <c r="AM108" s="1699">
        <v>0</v>
      </c>
      <c r="AN108" s="1700">
        <v>0</v>
      </c>
      <c r="AO108" s="1698">
        <v>0</v>
      </c>
      <c r="AP108" s="1700">
        <v>0</v>
      </c>
      <c r="AQ108" s="1698">
        <v>0</v>
      </c>
      <c r="AR108" s="1699">
        <v>0</v>
      </c>
      <c r="AS108" s="1699">
        <v>0</v>
      </c>
      <c r="AT108" s="1699">
        <v>0</v>
      </c>
      <c r="AU108" s="1699">
        <v>0</v>
      </c>
      <c r="AV108" s="1700">
        <v>0</v>
      </c>
      <c r="AW108" s="1698">
        <v>0</v>
      </c>
      <c r="AX108" s="1700">
        <v>2.2261964707725113E-2</v>
      </c>
      <c r="AY108" s="1700">
        <v>2.8877132390212191E-3</v>
      </c>
    </row>
    <row r="109" spans="1:51" x14ac:dyDescent="0.25">
      <c r="A109" s="783"/>
      <c r="B109" s="1410" t="s">
        <v>728</v>
      </c>
      <c r="C109" s="1698">
        <v>6.1685136119538374E-2</v>
      </c>
      <c r="D109" s="1699">
        <v>0</v>
      </c>
      <c r="E109" s="1699">
        <v>1.9159197136503329E-2</v>
      </c>
      <c r="F109" s="1699">
        <v>0</v>
      </c>
      <c r="G109" s="1699">
        <v>0</v>
      </c>
      <c r="H109" s="1700">
        <v>3.7991530657377141E-2</v>
      </c>
      <c r="I109" s="1698">
        <v>0</v>
      </c>
      <c r="J109" s="1699">
        <v>0</v>
      </c>
      <c r="K109" s="1699">
        <v>0</v>
      </c>
      <c r="L109" s="1699">
        <v>0</v>
      </c>
      <c r="M109" s="1699">
        <v>0</v>
      </c>
      <c r="N109" s="1699">
        <v>0</v>
      </c>
      <c r="O109" s="1700">
        <v>0</v>
      </c>
      <c r="P109" s="1698">
        <v>0</v>
      </c>
      <c r="Q109" s="1699">
        <v>0</v>
      </c>
      <c r="R109" s="1699">
        <v>0</v>
      </c>
      <c r="S109" s="1699">
        <v>4.7075907963793143E-3</v>
      </c>
      <c r="T109" s="1699">
        <v>0</v>
      </c>
      <c r="U109" s="1699">
        <v>0</v>
      </c>
      <c r="V109" s="1699">
        <v>0</v>
      </c>
      <c r="W109" s="1699">
        <v>0</v>
      </c>
      <c r="X109" s="1699">
        <v>0</v>
      </c>
      <c r="Y109" s="1700">
        <v>0</v>
      </c>
      <c r="Z109" s="1698">
        <v>0</v>
      </c>
      <c r="AA109" s="1699">
        <v>0</v>
      </c>
      <c r="AB109" s="1699">
        <v>0</v>
      </c>
      <c r="AC109" s="1699">
        <v>0</v>
      </c>
      <c r="AD109" s="1699">
        <v>0</v>
      </c>
      <c r="AE109" s="1699">
        <v>0</v>
      </c>
      <c r="AF109" s="1699">
        <v>0</v>
      </c>
      <c r="AG109" s="1699">
        <v>0</v>
      </c>
      <c r="AH109" s="1700">
        <v>0</v>
      </c>
      <c r="AI109" s="1698">
        <v>0</v>
      </c>
      <c r="AJ109" s="1699">
        <v>0</v>
      </c>
      <c r="AK109" s="1699">
        <v>0</v>
      </c>
      <c r="AL109" s="1699">
        <v>0</v>
      </c>
      <c r="AM109" s="1699">
        <v>0</v>
      </c>
      <c r="AN109" s="1700">
        <v>0</v>
      </c>
      <c r="AO109" s="1698">
        <v>0</v>
      </c>
      <c r="AP109" s="1700">
        <v>0</v>
      </c>
      <c r="AQ109" s="1698">
        <v>0</v>
      </c>
      <c r="AR109" s="1699">
        <v>0</v>
      </c>
      <c r="AS109" s="1699">
        <v>0</v>
      </c>
      <c r="AT109" s="1699">
        <v>1.128024414764674E-2</v>
      </c>
      <c r="AU109" s="1699">
        <v>0</v>
      </c>
      <c r="AV109" s="1700">
        <v>0</v>
      </c>
      <c r="AW109" s="1698">
        <v>0</v>
      </c>
      <c r="AX109" s="1700">
        <v>0</v>
      </c>
      <c r="AY109" s="1700">
        <v>3.656625581693846E-3</v>
      </c>
    </row>
    <row r="110" spans="1:51" x14ac:dyDescent="0.25">
      <c r="A110" s="783"/>
      <c r="B110" s="1410" t="s">
        <v>634</v>
      </c>
      <c r="C110" s="1698">
        <v>0</v>
      </c>
      <c r="D110" s="1699">
        <v>0</v>
      </c>
      <c r="E110" s="1699">
        <v>0</v>
      </c>
      <c r="F110" s="1699">
        <v>0</v>
      </c>
      <c r="G110" s="1699">
        <v>0</v>
      </c>
      <c r="H110" s="1700">
        <v>0</v>
      </c>
      <c r="I110" s="1698">
        <v>0</v>
      </c>
      <c r="J110" s="1699">
        <v>0</v>
      </c>
      <c r="K110" s="1699">
        <v>0</v>
      </c>
      <c r="L110" s="1699">
        <v>0</v>
      </c>
      <c r="M110" s="1699">
        <v>0</v>
      </c>
      <c r="N110" s="1699">
        <v>0</v>
      </c>
      <c r="O110" s="1700">
        <v>0</v>
      </c>
      <c r="P110" s="1698">
        <v>0</v>
      </c>
      <c r="Q110" s="1699">
        <v>0</v>
      </c>
      <c r="R110" s="1699">
        <v>0</v>
      </c>
      <c r="S110" s="1699">
        <v>0</v>
      </c>
      <c r="T110" s="1699">
        <v>0</v>
      </c>
      <c r="U110" s="1699">
        <v>0</v>
      </c>
      <c r="V110" s="1699">
        <v>0</v>
      </c>
      <c r="W110" s="1699">
        <v>0</v>
      </c>
      <c r="X110" s="1699">
        <v>0</v>
      </c>
      <c r="Y110" s="1700">
        <v>0</v>
      </c>
      <c r="Z110" s="1698">
        <v>0</v>
      </c>
      <c r="AA110" s="1699">
        <v>0</v>
      </c>
      <c r="AB110" s="1699">
        <v>0</v>
      </c>
      <c r="AC110" s="1699">
        <v>0</v>
      </c>
      <c r="AD110" s="1699">
        <v>0</v>
      </c>
      <c r="AE110" s="1699">
        <v>0</v>
      </c>
      <c r="AF110" s="1699">
        <v>0</v>
      </c>
      <c r="AG110" s="1699">
        <v>0</v>
      </c>
      <c r="AH110" s="1700">
        <v>0</v>
      </c>
      <c r="AI110" s="1698">
        <v>0</v>
      </c>
      <c r="AJ110" s="1699">
        <v>0</v>
      </c>
      <c r="AK110" s="1699">
        <v>0</v>
      </c>
      <c r="AL110" s="1699">
        <v>0</v>
      </c>
      <c r="AM110" s="1699">
        <v>0</v>
      </c>
      <c r="AN110" s="1700">
        <v>0</v>
      </c>
      <c r="AO110" s="1698">
        <v>0</v>
      </c>
      <c r="AP110" s="1700">
        <v>0</v>
      </c>
      <c r="AQ110" s="1698">
        <v>0</v>
      </c>
      <c r="AR110" s="1699">
        <v>0</v>
      </c>
      <c r="AS110" s="1699">
        <v>0</v>
      </c>
      <c r="AT110" s="1699">
        <v>0</v>
      </c>
      <c r="AU110" s="1699">
        <v>0</v>
      </c>
      <c r="AV110" s="1700">
        <v>0</v>
      </c>
      <c r="AW110" s="1698">
        <v>0</v>
      </c>
      <c r="AX110" s="1700">
        <v>3.7307394877664456E-2</v>
      </c>
      <c r="AY110" s="1700">
        <v>1.2114246871708372E-3</v>
      </c>
    </row>
    <row r="111" spans="1:51" x14ac:dyDescent="0.25">
      <c r="A111" s="783"/>
      <c r="B111" s="1410" t="s">
        <v>639</v>
      </c>
      <c r="C111" s="1698">
        <v>0</v>
      </c>
      <c r="D111" s="1699">
        <v>0</v>
      </c>
      <c r="E111" s="1699">
        <v>0</v>
      </c>
      <c r="F111" s="1699">
        <v>0</v>
      </c>
      <c r="G111" s="1699">
        <v>0</v>
      </c>
      <c r="H111" s="1700">
        <v>0</v>
      </c>
      <c r="I111" s="1698">
        <v>0</v>
      </c>
      <c r="J111" s="1699">
        <v>0</v>
      </c>
      <c r="K111" s="1699">
        <v>0</v>
      </c>
      <c r="L111" s="1699">
        <v>0</v>
      </c>
      <c r="M111" s="1699">
        <v>0</v>
      </c>
      <c r="N111" s="1699">
        <v>0</v>
      </c>
      <c r="O111" s="1700">
        <v>0</v>
      </c>
      <c r="P111" s="1698">
        <v>3.6947790442234771E-2</v>
      </c>
      <c r="Q111" s="1699">
        <v>2.0437628338091877E-2</v>
      </c>
      <c r="R111" s="1699">
        <v>0</v>
      </c>
      <c r="S111" s="1699">
        <v>0</v>
      </c>
      <c r="T111" s="1699">
        <v>0</v>
      </c>
      <c r="U111" s="1699">
        <v>0</v>
      </c>
      <c r="V111" s="1699">
        <v>5.1515185269759026E-2</v>
      </c>
      <c r="W111" s="1699">
        <v>0</v>
      </c>
      <c r="X111" s="1699">
        <v>5.08507381055259E-2</v>
      </c>
      <c r="Y111" s="1700">
        <v>0</v>
      </c>
      <c r="Z111" s="1698">
        <v>1.6934573912704916E-2</v>
      </c>
      <c r="AA111" s="1699">
        <v>1.0445319249717104E-2</v>
      </c>
      <c r="AB111" s="1699">
        <v>0</v>
      </c>
      <c r="AC111" s="1699">
        <v>0</v>
      </c>
      <c r="AD111" s="1699">
        <v>0</v>
      </c>
      <c r="AE111" s="1699">
        <v>0</v>
      </c>
      <c r="AF111" s="1699">
        <v>0</v>
      </c>
      <c r="AG111" s="1699">
        <v>7.4917062695258607E-3</v>
      </c>
      <c r="AH111" s="1700">
        <v>0</v>
      </c>
      <c r="AI111" s="1698">
        <v>3.7091115646970201E-2</v>
      </c>
      <c r="AJ111" s="1699">
        <v>0</v>
      </c>
      <c r="AK111" s="1699">
        <v>5.5509348565198458E-2</v>
      </c>
      <c r="AL111" s="1699">
        <v>0</v>
      </c>
      <c r="AM111" s="1699">
        <v>2.5537037744862053E-2</v>
      </c>
      <c r="AN111" s="1700">
        <v>0</v>
      </c>
      <c r="AO111" s="1698">
        <v>0</v>
      </c>
      <c r="AP111" s="1700">
        <v>0</v>
      </c>
      <c r="AQ111" s="1698">
        <v>0</v>
      </c>
      <c r="AR111" s="1699">
        <v>0</v>
      </c>
      <c r="AS111" s="1699">
        <v>0</v>
      </c>
      <c r="AT111" s="1699">
        <v>3.3770428629856228E-2</v>
      </c>
      <c r="AU111" s="1699">
        <v>0</v>
      </c>
      <c r="AV111" s="1700">
        <v>4.1193853302917784E-2</v>
      </c>
      <c r="AW111" s="1698">
        <v>0</v>
      </c>
      <c r="AX111" s="1700">
        <v>6.6270434979067913E-2</v>
      </c>
      <c r="AY111" s="1700">
        <v>9.3822364980110373E-3</v>
      </c>
    </row>
    <row r="112" spans="1:51" x14ac:dyDescent="0.25">
      <c r="A112" s="783"/>
      <c r="B112" s="1410" t="s">
        <v>664</v>
      </c>
      <c r="C112" s="1698">
        <v>1.8993742003199417E-2</v>
      </c>
      <c r="D112" s="1699">
        <v>0</v>
      </c>
      <c r="E112" s="1699">
        <v>0</v>
      </c>
      <c r="F112" s="1699">
        <v>0</v>
      </c>
      <c r="G112" s="1699">
        <v>0</v>
      </c>
      <c r="H112" s="1700">
        <v>1.3419920200949459E-2</v>
      </c>
      <c r="I112" s="1698">
        <v>0</v>
      </c>
      <c r="J112" s="1699">
        <v>0</v>
      </c>
      <c r="K112" s="1699">
        <v>0</v>
      </c>
      <c r="L112" s="1699">
        <v>0</v>
      </c>
      <c r="M112" s="1699">
        <v>0</v>
      </c>
      <c r="N112" s="1699">
        <v>0</v>
      </c>
      <c r="O112" s="1700">
        <v>0</v>
      </c>
      <c r="P112" s="1698">
        <v>0</v>
      </c>
      <c r="Q112" s="1699">
        <v>0</v>
      </c>
      <c r="R112" s="1699">
        <v>0</v>
      </c>
      <c r="S112" s="1699">
        <v>0</v>
      </c>
      <c r="T112" s="1699">
        <v>0</v>
      </c>
      <c r="U112" s="1699">
        <v>0</v>
      </c>
      <c r="V112" s="1699">
        <v>0</v>
      </c>
      <c r="W112" s="1699">
        <v>0</v>
      </c>
      <c r="X112" s="1699">
        <v>0</v>
      </c>
      <c r="Y112" s="1700">
        <v>0</v>
      </c>
      <c r="Z112" s="1698">
        <v>1.4858268831336625E-2</v>
      </c>
      <c r="AA112" s="1699">
        <v>3.380660881381677E-3</v>
      </c>
      <c r="AB112" s="1699">
        <v>0</v>
      </c>
      <c r="AC112" s="1699">
        <v>0</v>
      </c>
      <c r="AD112" s="1699">
        <v>0</v>
      </c>
      <c r="AE112" s="1699">
        <v>0</v>
      </c>
      <c r="AF112" s="1699">
        <v>6.7836521303089904E-3</v>
      </c>
      <c r="AG112" s="1699">
        <v>0</v>
      </c>
      <c r="AH112" s="1700">
        <v>0</v>
      </c>
      <c r="AI112" s="1698">
        <v>0</v>
      </c>
      <c r="AJ112" s="1699">
        <v>0</v>
      </c>
      <c r="AK112" s="1699">
        <v>0</v>
      </c>
      <c r="AL112" s="1699">
        <v>0</v>
      </c>
      <c r="AM112" s="1699">
        <v>0</v>
      </c>
      <c r="AN112" s="1700">
        <v>0</v>
      </c>
      <c r="AO112" s="1698">
        <v>0</v>
      </c>
      <c r="AP112" s="1700">
        <v>0</v>
      </c>
      <c r="AQ112" s="1698">
        <v>0</v>
      </c>
      <c r="AR112" s="1699">
        <v>0</v>
      </c>
      <c r="AS112" s="1699">
        <v>0</v>
      </c>
      <c r="AT112" s="1699">
        <v>0</v>
      </c>
      <c r="AU112" s="1699">
        <v>0</v>
      </c>
      <c r="AV112" s="1700">
        <v>0</v>
      </c>
      <c r="AW112" s="1698">
        <v>0</v>
      </c>
      <c r="AX112" s="1700">
        <v>0</v>
      </c>
      <c r="AY112" s="1700">
        <v>1.4795609964314037E-3</v>
      </c>
    </row>
    <row r="113" spans="1:51" x14ac:dyDescent="0.25">
      <c r="A113" s="783"/>
      <c r="B113" s="1410" t="s">
        <v>642</v>
      </c>
      <c r="C113" s="1698">
        <v>0</v>
      </c>
      <c r="D113" s="1699">
        <v>0</v>
      </c>
      <c r="E113" s="1699">
        <v>0</v>
      </c>
      <c r="F113" s="1699">
        <v>0</v>
      </c>
      <c r="G113" s="1699">
        <v>0</v>
      </c>
      <c r="H113" s="1700">
        <v>0</v>
      </c>
      <c r="I113" s="1698">
        <v>0</v>
      </c>
      <c r="J113" s="1699">
        <v>0</v>
      </c>
      <c r="K113" s="1699">
        <v>0</v>
      </c>
      <c r="L113" s="1699">
        <v>0</v>
      </c>
      <c r="M113" s="1699">
        <v>0</v>
      </c>
      <c r="N113" s="1699">
        <v>0</v>
      </c>
      <c r="O113" s="1700">
        <v>0</v>
      </c>
      <c r="P113" s="1698">
        <v>0</v>
      </c>
      <c r="Q113" s="1699">
        <v>0</v>
      </c>
      <c r="R113" s="1699">
        <v>0</v>
      </c>
      <c r="S113" s="1699">
        <v>0</v>
      </c>
      <c r="T113" s="1699">
        <v>0</v>
      </c>
      <c r="U113" s="1699">
        <v>0</v>
      </c>
      <c r="V113" s="1699">
        <v>0</v>
      </c>
      <c r="W113" s="1699">
        <v>0</v>
      </c>
      <c r="X113" s="1699">
        <v>0</v>
      </c>
      <c r="Y113" s="1700">
        <v>0</v>
      </c>
      <c r="Z113" s="1698">
        <v>0</v>
      </c>
      <c r="AA113" s="1699">
        <v>0</v>
      </c>
      <c r="AB113" s="1699">
        <v>0</v>
      </c>
      <c r="AC113" s="1699">
        <v>0</v>
      </c>
      <c r="AD113" s="1699">
        <v>0</v>
      </c>
      <c r="AE113" s="1699">
        <v>0</v>
      </c>
      <c r="AF113" s="1699">
        <v>0</v>
      </c>
      <c r="AG113" s="1699">
        <v>0</v>
      </c>
      <c r="AH113" s="1700">
        <v>0</v>
      </c>
      <c r="AI113" s="1698">
        <v>0</v>
      </c>
      <c r="AJ113" s="1699">
        <v>0</v>
      </c>
      <c r="AK113" s="1699">
        <v>0</v>
      </c>
      <c r="AL113" s="1699">
        <v>0</v>
      </c>
      <c r="AM113" s="1699">
        <v>0</v>
      </c>
      <c r="AN113" s="1700">
        <v>0</v>
      </c>
      <c r="AO113" s="1698">
        <v>0</v>
      </c>
      <c r="AP113" s="1700">
        <v>0</v>
      </c>
      <c r="AQ113" s="1698">
        <v>0</v>
      </c>
      <c r="AR113" s="1699">
        <v>0</v>
      </c>
      <c r="AS113" s="1699">
        <v>0</v>
      </c>
      <c r="AT113" s="1699">
        <v>2.2625564497002624E-2</v>
      </c>
      <c r="AU113" s="1699">
        <v>0</v>
      </c>
      <c r="AV113" s="1700">
        <v>0</v>
      </c>
      <c r="AW113" s="1698">
        <v>0</v>
      </c>
      <c r="AX113" s="1700">
        <v>7.8783659513682325E-2</v>
      </c>
      <c r="AY113" s="1700">
        <v>3.055154555438267E-3</v>
      </c>
    </row>
    <row r="114" spans="1:51" ht="15.75" thickBot="1" x14ac:dyDescent="0.3">
      <c r="A114" s="783"/>
      <c r="B114" s="1410" t="s">
        <v>665</v>
      </c>
      <c r="C114" s="1698">
        <v>0</v>
      </c>
      <c r="D114" s="1699">
        <v>0</v>
      </c>
      <c r="E114" s="1699">
        <v>0</v>
      </c>
      <c r="F114" s="1699">
        <v>0</v>
      </c>
      <c r="G114" s="1699">
        <v>0</v>
      </c>
      <c r="H114" s="1700">
        <v>0</v>
      </c>
      <c r="I114" s="1698">
        <v>0</v>
      </c>
      <c r="J114" s="1699">
        <v>0</v>
      </c>
      <c r="K114" s="1699">
        <v>0</v>
      </c>
      <c r="L114" s="1699">
        <v>0</v>
      </c>
      <c r="M114" s="1699">
        <v>0</v>
      </c>
      <c r="N114" s="1699">
        <v>0</v>
      </c>
      <c r="O114" s="1700">
        <v>0</v>
      </c>
      <c r="P114" s="1698">
        <v>0</v>
      </c>
      <c r="Q114" s="1699">
        <v>0</v>
      </c>
      <c r="R114" s="1699">
        <v>0</v>
      </c>
      <c r="S114" s="1699">
        <v>0</v>
      </c>
      <c r="T114" s="1699">
        <v>0</v>
      </c>
      <c r="U114" s="1699">
        <v>0</v>
      </c>
      <c r="V114" s="1699">
        <v>0</v>
      </c>
      <c r="W114" s="1699">
        <v>0</v>
      </c>
      <c r="X114" s="1699">
        <v>0</v>
      </c>
      <c r="Y114" s="1700">
        <v>0</v>
      </c>
      <c r="Z114" s="1698">
        <v>0</v>
      </c>
      <c r="AA114" s="1699">
        <v>0</v>
      </c>
      <c r="AB114" s="1699">
        <v>0</v>
      </c>
      <c r="AC114" s="1699">
        <v>0</v>
      </c>
      <c r="AD114" s="1699">
        <v>0</v>
      </c>
      <c r="AE114" s="1699">
        <v>0</v>
      </c>
      <c r="AF114" s="1699">
        <v>0</v>
      </c>
      <c r="AG114" s="1699">
        <v>0</v>
      </c>
      <c r="AH114" s="1700">
        <v>0</v>
      </c>
      <c r="AI114" s="1698">
        <v>0</v>
      </c>
      <c r="AJ114" s="1699">
        <v>2.4793671410141011E-3</v>
      </c>
      <c r="AK114" s="1699">
        <v>0</v>
      </c>
      <c r="AL114" s="1699">
        <v>0</v>
      </c>
      <c r="AM114" s="1699">
        <v>0</v>
      </c>
      <c r="AN114" s="1700">
        <v>9.16205464202389E-3</v>
      </c>
      <c r="AO114" s="1698">
        <v>0</v>
      </c>
      <c r="AP114" s="1700">
        <v>0</v>
      </c>
      <c r="AQ114" s="1698">
        <v>0</v>
      </c>
      <c r="AR114" s="1699">
        <v>0</v>
      </c>
      <c r="AS114" s="1699">
        <v>0</v>
      </c>
      <c r="AT114" s="1699">
        <v>0</v>
      </c>
      <c r="AU114" s="1699">
        <v>0</v>
      </c>
      <c r="AV114" s="1700">
        <v>0</v>
      </c>
      <c r="AW114" s="1698">
        <v>9.4381867579868814E-2</v>
      </c>
      <c r="AX114" s="1700">
        <v>0</v>
      </c>
      <c r="AY114" s="1700">
        <v>1.7428646602183418E-3</v>
      </c>
    </row>
    <row r="115" spans="1:51" ht="15.75" thickBot="1" x14ac:dyDescent="0.3">
      <c r="A115" s="1277" t="s">
        <v>729</v>
      </c>
      <c r="B115" s="1266"/>
      <c r="C115" s="1688">
        <v>8.6000709005078543E-2</v>
      </c>
      <c r="D115" s="1689">
        <v>0</v>
      </c>
      <c r="E115" s="1689">
        <v>0</v>
      </c>
      <c r="F115" s="1689">
        <v>0</v>
      </c>
      <c r="G115" s="1689">
        <v>7.4705837191996152E-2</v>
      </c>
      <c r="H115" s="1690">
        <v>8.2988515300715965E-2</v>
      </c>
      <c r="I115" s="1688">
        <v>4.8495340731771709E-3</v>
      </c>
      <c r="J115" s="1689">
        <v>0</v>
      </c>
      <c r="K115" s="1689">
        <v>1.1505079246024155E-3</v>
      </c>
      <c r="L115" s="1689">
        <v>0</v>
      </c>
      <c r="M115" s="1689">
        <v>7.7228923682487235E-3</v>
      </c>
      <c r="N115" s="1689">
        <v>0</v>
      </c>
      <c r="O115" s="1690">
        <v>0</v>
      </c>
      <c r="P115" s="1688">
        <v>0</v>
      </c>
      <c r="Q115" s="1689">
        <v>0</v>
      </c>
      <c r="R115" s="1689">
        <v>0</v>
      </c>
      <c r="S115" s="1689">
        <v>0</v>
      </c>
      <c r="T115" s="1689">
        <v>0</v>
      </c>
      <c r="U115" s="1689">
        <v>0</v>
      </c>
      <c r="V115" s="1689">
        <v>0</v>
      </c>
      <c r="W115" s="1689">
        <v>0</v>
      </c>
      <c r="X115" s="1689">
        <v>0</v>
      </c>
      <c r="Y115" s="1690">
        <v>0</v>
      </c>
      <c r="Z115" s="1688">
        <v>1.2415458886503694E-3</v>
      </c>
      <c r="AA115" s="1689">
        <v>1.0169476829982548E-3</v>
      </c>
      <c r="AB115" s="1689">
        <v>0</v>
      </c>
      <c r="AC115" s="1689">
        <v>0</v>
      </c>
      <c r="AD115" s="1689">
        <v>0</v>
      </c>
      <c r="AE115" s="1689">
        <v>0</v>
      </c>
      <c r="AF115" s="1689">
        <v>5.1015301699066436E-4</v>
      </c>
      <c r="AG115" s="1689">
        <v>0</v>
      </c>
      <c r="AH115" s="1690">
        <v>0</v>
      </c>
      <c r="AI115" s="1688">
        <v>2.8041649115044894E-4</v>
      </c>
      <c r="AJ115" s="1689">
        <v>0</v>
      </c>
      <c r="AK115" s="1689">
        <v>5.9708615251536465E-2</v>
      </c>
      <c r="AL115" s="1689">
        <v>0</v>
      </c>
      <c r="AM115" s="1689">
        <v>1.9728072148942354E-2</v>
      </c>
      <c r="AN115" s="1690">
        <v>0</v>
      </c>
      <c r="AO115" s="1688">
        <v>0</v>
      </c>
      <c r="AP115" s="1690">
        <v>0</v>
      </c>
      <c r="AQ115" s="1688">
        <v>1.6735973032302332E-3</v>
      </c>
      <c r="AR115" s="1689">
        <v>4.4967849370918956E-3</v>
      </c>
      <c r="AS115" s="1689">
        <v>0</v>
      </c>
      <c r="AT115" s="1689">
        <v>0</v>
      </c>
      <c r="AU115" s="1689">
        <v>4.0130121338405392E-3</v>
      </c>
      <c r="AV115" s="1690">
        <v>0</v>
      </c>
      <c r="AW115" s="1688">
        <v>0</v>
      </c>
      <c r="AX115" s="1690">
        <v>0</v>
      </c>
      <c r="AY115" s="1690">
        <v>8.523455503993126E-3</v>
      </c>
    </row>
    <row r="116" spans="1:51" x14ac:dyDescent="0.25">
      <c r="A116" s="783"/>
      <c r="B116" s="783" t="s">
        <v>768</v>
      </c>
      <c r="C116" s="1694">
        <v>0</v>
      </c>
      <c r="D116" s="1695">
        <v>0</v>
      </c>
      <c r="E116" s="1695">
        <v>0</v>
      </c>
      <c r="F116" s="1695">
        <v>0</v>
      </c>
      <c r="G116" s="1695">
        <v>0</v>
      </c>
      <c r="H116" s="1696">
        <v>0</v>
      </c>
      <c r="I116" s="1694">
        <v>0</v>
      </c>
      <c r="J116" s="1695">
        <v>0</v>
      </c>
      <c r="K116" s="1695">
        <v>0</v>
      </c>
      <c r="L116" s="1695">
        <v>0</v>
      </c>
      <c r="M116" s="1695">
        <v>0</v>
      </c>
      <c r="N116" s="1695">
        <v>0</v>
      </c>
      <c r="O116" s="1696">
        <v>0</v>
      </c>
      <c r="P116" s="1694">
        <v>0</v>
      </c>
      <c r="Q116" s="1695">
        <v>0</v>
      </c>
      <c r="R116" s="1695">
        <v>0</v>
      </c>
      <c r="S116" s="1695">
        <v>0</v>
      </c>
      <c r="T116" s="1695">
        <v>0</v>
      </c>
      <c r="U116" s="1695">
        <v>0</v>
      </c>
      <c r="V116" s="1695">
        <v>0</v>
      </c>
      <c r="W116" s="1695">
        <v>0</v>
      </c>
      <c r="X116" s="1695">
        <v>0</v>
      </c>
      <c r="Y116" s="1696">
        <v>0</v>
      </c>
      <c r="Z116" s="1694">
        <v>0</v>
      </c>
      <c r="AA116" s="1695">
        <v>0</v>
      </c>
      <c r="AB116" s="1695">
        <v>0</v>
      </c>
      <c r="AC116" s="1695">
        <v>0</v>
      </c>
      <c r="AD116" s="1695">
        <v>0</v>
      </c>
      <c r="AE116" s="1695">
        <v>0</v>
      </c>
      <c r="AF116" s="1695">
        <v>0</v>
      </c>
      <c r="AG116" s="1695">
        <v>0</v>
      </c>
      <c r="AH116" s="1696">
        <v>0</v>
      </c>
      <c r="AI116" s="1694">
        <v>0</v>
      </c>
      <c r="AJ116" s="1695">
        <v>0</v>
      </c>
      <c r="AK116" s="1695">
        <v>0</v>
      </c>
      <c r="AL116" s="1695">
        <v>0</v>
      </c>
      <c r="AM116" s="1695">
        <v>0</v>
      </c>
      <c r="AN116" s="1696">
        <v>0</v>
      </c>
      <c r="AO116" s="1694">
        <v>0</v>
      </c>
      <c r="AP116" s="1696">
        <v>0</v>
      </c>
      <c r="AQ116" s="1694">
        <v>0</v>
      </c>
      <c r="AR116" s="1695">
        <v>3.0246841629629532E-3</v>
      </c>
      <c r="AS116" s="1695">
        <v>0</v>
      </c>
      <c r="AT116" s="1695">
        <v>0</v>
      </c>
      <c r="AU116" s="1695">
        <v>4.0130121338405392E-3</v>
      </c>
      <c r="AV116" s="1696">
        <v>0</v>
      </c>
      <c r="AW116" s="1694">
        <v>0</v>
      </c>
      <c r="AX116" s="1696">
        <v>0</v>
      </c>
      <c r="AY116" s="1696">
        <v>9.8718818989851942E-5</v>
      </c>
    </row>
    <row r="117" spans="1:51" x14ac:dyDescent="0.25">
      <c r="A117" s="783"/>
      <c r="B117" s="783" t="s">
        <v>1975</v>
      </c>
      <c r="C117" s="1694">
        <v>0</v>
      </c>
      <c r="D117" s="1695">
        <v>0</v>
      </c>
      <c r="E117" s="1695">
        <v>0</v>
      </c>
      <c r="F117" s="1695">
        <v>0</v>
      </c>
      <c r="G117" s="1695">
        <v>0</v>
      </c>
      <c r="H117" s="1696">
        <v>0</v>
      </c>
      <c r="I117" s="1694">
        <v>0</v>
      </c>
      <c r="J117" s="1695">
        <v>0</v>
      </c>
      <c r="K117" s="1695">
        <v>0</v>
      </c>
      <c r="L117" s="1695">
        <v>0</v>
      </c>
      <c r="M117" s="1695">
        <v>0</v>
      </c>
      <c r="N117" s="1695">
        <v>0</v>
      </c>
      <c r="O117" s="1696">
        <v>0</v>
      </c>
      <c r="P117" s="1694">
        <v>0</v>
      </c>
      <c r="Q117" s="1695">
        <v>0</v>
      </c>
      <c r="R117" s="1695">
        <v>0</v>
      </c>
      <c r="S117" s="1695">
        <v>0</v>
      </c>
      <c r="T117" s="1695">
        <v>0</v>
      </c>
      <c r="U117" s="1695">
        <v>0</v>
      </c>
      <c r="V117" s="1695">
        <v>0</v>
      </c>
      <c r="W117" s="1695">
        <v>0</v>
      </c>
      <c r="X117" s="1695">
        <v>0</v>
      </c>
      <c r="Y117" s="1696">
        <v>0</v>
      </c>
      <c r="Z117" s="1694">
        <v>0</v>
      </c>
      <c r="AA117" s="1695">
        <v>0</v>
      </c>
      <c r="AB117" s="1695">
        <v>0</v>
      </c>
      <c r="AC117" s="1695">
        <v>0</v>
      </c>
      <c r="AD117" s="1695">
        <v>0</v>
      </c>
      <c r="AE117" s="1695">
        <v>0</v>
      </c>
      <c r="AF117" s="1695">
        <v>0</v>
      </c>
      <c r="AG117" s="1695">
        <v>0</v>
      </c>
      <c r="AH117" s="1696">
        <v>0</v>
      </c>
      <c r="AI117" s="1694">
        <v>0</v>
      </c>
      <c r="AJ117" s="1695">
        <v>0</v>
      </c>
      <c r="AK117" s="1695">
        <v>0</v>
      </c>
      <c r="AL117" s="1695">
        <v>0</v>
      </c>
      <c r="AM117" s="1695">
        <v>0</v>
      </c>
      <c r="AN117" s="1696">
        <v>0</v>
      </c>
      <c r="AO117" s="1694">
        <v>0</v>
      </c>
      <c r="AP117" s="1696">
        <v>0</v>
      </c>
      <c r="AQ117" s="1694">
        <v>1.6735973032302332E-3</v>
      </c>
      <c r="AR117" s="1695">
        <v>1.4721007741289426E-3</v>
      </c>
      <c r="AS117" s="1695">
        <v>0</v>
      </c>
      <c r="AT117" s="1695">
        <v>0</v>
      </c>
      <c r="AU117" s="1695">
        <v>0</v>
      </c>
      <c r="AV117" s="1696">
        <v>0</v>
      </c>
      <c r="AW117" s="1694">
        <v>0</v>
      </c>
      <c r="AX117" s="1696">
        <v>0</v>
      </c>
      <c r="AY117" s="1696">
        <v>4.7537297290661431E-5</v>
      </c>
    </row>
    <row r="118" spans="1:51" x14ac:dyDescent="0.25">
      <c r="A118" s="783"/>
      <c r="B118" s="783" t="s">
        <v>879</v>
      </c>
      <c r="C118" s="1694">
        <v>8.6000709005078543E-2</v>
      </c>
      <c r="D118" s="1695">
        <v>0</v>
      </c>
      <c r="E118" s="1695">
        <v>0</v>
      </c>
      <c r="F118" s="1695">
        <v>0</v>
      </c>
      <c r="G118" s="1695">
        <v>0</v>
      </c>
      <c r="H118" s="1696">
        <v>3.8901278896646255E-2</v>
      </c>
      <c r="I118" s="1694">
        <v>1.7013089423050971E-3</v>
      </c>
      <c r="J118" s="1695">
        <v>0</v>
      </c>
      <c r="K118" s="1695">
        <v>0</v>
      </c>
      <c r="L118" s="1695">
        <v>0</v>
      </c>
      <c r="M118" s="1695">
        <v>0</v>
      </c>
      <c r="N118" s="1695">
        <v>0</v>
      </c>
      <c r="O118" s="1696">
        <v>0</v>
      </c>
      <c r="P118" s="1694">
        <v>0</v>
      </c>
      <c r="Q118" s="1695">
        <v>0</v>
      </c>
      <c r="R118" s="1695">
        <v>0</v>
      </c>
      <c r="S118" s="1695">
        <v>0</v>
      </c>
      <c r="T118" s="1695">
        <v>0</v>
      </c>
      <c r="U118" s="1695">
        <v>0</v>
      </c>
      <c r="V118" s="1695">
        <v>0</v>
      </c>
      <c r="W118" s="1695">
        <v>0</v>
      </c>
      <c r="X118" s="1695">
        <v>0</v>
      </c>
      <c r="Y118" s="1696">
        <v>0</v>
      </c>
      <c r="Z118" s="1694">
        <v>0</v>
      </c>
      <c r="AA118" s="1695">
        <v>0</v>
      </c>
      <c r="AB118" s="1695">
        <v>0</v>
      </c>
      <c r="AC118" s="1695">
        <v>0</v>
      </c>
      <c r="AD118" s="1695">
        <v>0</v>
      </c>
      <c r="AE118" s="1695">
        <v>0</v>
      </c>
      <c r="AF118" s="1695">
        <v>0</v>
      </c>
      <c r="AG118" s="1695">
        <v>0</v>
      </c>
      <c r="AH118" s="1696">
        <v>0</v>
      </c>
      <c r="AI118" s="1694">
        <v>0</v>
      </c>
      <c r="AJ118" s="1695">
        <v>0</v>
      </c>
      <c r="AK118" s="1695">
        <v>0</v>
      </c>
      <c r="AL118" s="1695">
        <v>0</v>
      </c>
      <c r="AM118" s="1695">
        <v>0</v>
      </c>
      <c r="AN118" s="1696">
        <v>0</v>
      </c>
      <c r="AO118" s="1694">
        <v>0</v>
      </c>
      <c r="AP118" s="1696">
        <v>0</v>
      </c>
      <c r="AQ118" s="1694">
        <v>0</v>
      </c>
      <c r="AR118" s="1695">
        <v>0</v>
      </c>
      <c r="AS118" s="1695">
        <v>0</v>
      </c>
      <c r="AT118" s="1695">
        <v>0</v>
      </c>
      <c r="AU118" s="1695">
        <v>0</v>
      </c>
      <c r="AV118" s="1696">
        <v>0</v>
      </c>
      <c r="AW118" s="1694">
        <v>0</v>
      </c>
      <c r="AX118" s="1696">
        <v>0</v>
      </c>
      <c r="AY118" s="1696">
        <v>3.3352996513801216E-3</v>
      </c>
    </row>
    <row r="119" spans="1:51" x14ac:dyDescent="0.25">
      <c r="A119" s="783"/>
      <c r="B119" s="783" t="s">
        <v>881</v>
      </c>
      <c r="C119" s="1694">
        <v>0</v>
      </c>
      <c r="D119" s="1695">
        <v>0</v>
      </c>
      <c r="E119" s="1695">
        <v>0</v>
      </c>
      <c r="F119" s="1695">
        <v>0</v>
      </c>
      <c r="G119" s="1695">
        <v>0</v>
      </c>
      <c r="H119" s="1696">
        <v>2.1935970601277204E-2</v>
      </c>
      <c r="I119" s="1694">
        <v>0</v>
      </c>
      <c r="J119" s="1695">
        <v>0</v>
      </c>
      <c r="K119" s="1695">
        <v>0</v>
      </c>
      <c r="L119" s="1695">
        <v>0</v>
      </c>
      <c r="M119" s="1695">
        <v>0</v>
      </c>
      <c r="N119" s="1695">
        <v>0</v>
      </c>
      <c r="O119" s="1696">
        <v>0</v>
      </c>
      <c r="P119" s="1694">
        <v>0</v>
      </c>
      <c r="Q119" s="1695">
        <v>0</v>
      </c>
      <c r="R119" s="1695">
        <v>0</v>
      </c>
      <c r="S119" s="1695">
        <v>0</v>
      </c>
      <c r="T119" s="1695">
        <v>0</v>
      </c>
      <c r="U119" s="1695">
        <v>0</v>
      </c>
      <c r="V119" s="1695">
        <v>0</v>
      </c>
      <c r="W119" s="1695">
        <v>0</v>
      </c>
      <c r="X119" s="1695">
        <v>0</v>
      </c>
      <c r="Y119" s="1696">
        <v>0</v>
      </c>
      <c r="Z119" s="1694">
        <v>0</v>
      </c>
      <c r="AA119" s="1695">
        <v>0</v>
      </c>
      <c r="AB119" s="1695">
        <v>0</v>
      </c>
      <c r="AC119" s="1695">
        <v>0</v>
      </c>
      <c r="AD119" s="1695">
        <v>0</v>
      </c>
      <c r="AE119" s="1695">
        <v>0</v>
      </c>
      <c r="AF119" s="1695">
        <v>0</v>
      </c>
      <c r="AG119" s="1695">
        <v>0</v>
      </c>
      <c r="AH119" s="1696">
        <v>0</v>
      </c>
      <c r="AI119" s="1694">
        <v>0</v>
      </c>
      <c r="AJ119" s="1695">
        <v>0</v>
      </c>
      <c r="AK119" s="1695">
        <v>0</v>
      </c>
      <c r="AL119" s="1695">
        <v>0</v>
      </c>
      <c r="AM119" s="1695">
        <v>0</v>
      </c>
      <c r="AN119" s="1696">
        <v>0</v>
      </c>
      <c r="AO119" s="1694">
        <v>0</v>
      </c>
      <c r="AP119" s="1696">
        <v>0</v>
      </c>
      <c r="AQ119" s="1694">
        <v>0</v>
      </c>
      <c r="AR119" s="1695">
        <v>0</v>
      </c>
      <c r="AS119" s="1695">
        <v>0</v>
      </c>
      <c r="AT119" s="1695">
        <v>0</v>
      </c>
      <c r="AU119" s="1695">
        <v>0</v>
      </c>
      <c r="AV119" s="1696">
        <v>0</v>
      </c>
      <c r="AW119" s="1694">
        <v>0</v>
      </c>
      <c r="AX119" s="1696">
        <v>0</v>
      </c>
      <c r="AY119" s="1696">
        <v>1.0728792693622962E-3</v>
      </c>
    </row>
    <row r="120" spans="1:51" x14ac:dyDescent="0.25">
      <c r="A120" s="783"/>
      <c r="B120" s="783" t="s">
        <v>727</v>
      </c>
      <c r="C120" s="1694">
        <v>0</v>
      </c>
      <c r="D120" s="1695">
        <v>0</v>
      </c>
      <c r="E120" s="1695">
        <v>0</v>
      </c>
      <c r="F120" s="1695">
        <v>0</v>
      </c>
      <c r="G120" s="1695">
        <v>7.4705837191996152E-2</v>
      </c>
      <c r="H120" s="1696">
        <v>1.7731374723904104E-2</v>
      </c>
      <c r="I120" s="1694">
        <v>0</v>
      </c>
      <c r="J120" s="1695">
        <v>0</v>
      </c>
      <c r="K120" s="1695">
        <v>0</v>
      </c>
      <c r="L120" s="1695">
        <v>0</v>
      </c>
      <c r="M120" s="1695">
        <v>0</v>
      </c>
      <c r="N120" s="1695">
        <v>0</v>
      </c>
      <c r="O120" s="1696">
        <v>0</v>
      </c>
      <c r="P120" s="1694">
        <v>0</v>
      </c>
      <c r="Q120" s="1695">
        <v>0</v>
      </c>
      <c r="R120" s="1695">
        <v>0</v>
      </c>
      <c r="S120" s="1695">
        <v>0</v>
      </c>
      <c r="T120" s="1695">
        <v>0</v>
      </c>
      <c r="U120" s="1695">
        <v>0</v>
      </c>
      <c r="V120" s="1695">
        <v>0</v>
      </c>
      <c r="W120" s="1695">
        <v>0</v>
      </c>
      <c r="X120" s="1695">
        <v>0</v>
      </c>
      <c r="Y120" s="1696">
        <v>0</v>
      </c>
      <c r="Z120" s="1694">
        <v>0</v>
      </c>
      <c r="AA120" s="1695">
        <v>0</v>
      </c>
      <c r="AB120" s="1695">
        <v>0</v>
      </c>
      <c r="AC120" s="1695">
        <v>0</v>
      </c>
      <c r="AD120" s="1695">
        <v>0</v>
      </c>
      <c r="AE120" s="1695">
        <v>0</v>
      </c>
      <c r="AF120" s="1695">
        <v>0</v>
      </c>
      <c r="AG120" s="1695">
        <v>0</v>
      </c>
      <c r="AH120" s="1696">
        <v>0</v>
      </c>
      <c r="AI120" s="1694">
        <v>0</v>
      </c>
      <c r="AJ120" s="1695">
        <v>0</v>
      </c>
      <c r="AK120" s="1695">
        <v>0</v>
      </c>
      <c r="AL120" s="1695">
        <v>0</v>
      </c>
      <c r="AM120" s="1695">
        <v>0</v>
      </c>
      <c r="AN120" s="1696">
        <v>0</v>
      </c>
      <c r="AO120" s="1694">
        <v>0</v>
      </c>
      <c r="AP120" s="1696">
        <v>0</v>
      </c>
      <c r="AQ120" s="1694">
        <v>0</v>
      </c>
      <c r="AR120" s="1695">
        <v>0</v>
      </c>
      <c r="AS120" s="1695">
        <v>0</v>
      </c>
      <c r="AT120" s="1695">
        <v>0</v>
      </c>
      <c r="AU120" s="1695">
        <v>0</v>
      </c>
      <c r="AV120" s="1696">
        <v>0</v>
      </c>
      <c r="AW120" s="1694">
        <v>0</v>
      </c>
      <c r="AX120" s="1696">
        <v>0</v>
      </c>
      <c r="AY120" s="1696">
        <v>1.0507758538383068E-3</v>
      </c>
    </row>
    <row r="121" spans="1:51" x14ac:dyDescent="0.25">
      <c r="A121" s="783"/>
      <c r="B121" s="783" t="s">
        <v>882</v>
      </c>
      <c r="C121" s="1694">
        <v>0</v>
      </c>
      <c r="D121" s="1695">
        <v>0</v>
      </c>
      <c r="E121" s="1695">
        <v>0</v>
      </c>
      <c r="F121" s="1695">
        <v>0</v>
      </c>
      <c r="G121" s="1695">
        <v>0</v>
      </c>
      <c r="H121" s="1696">
        <v>0</v>
      </c>
      <c r="I121" s="1694">
        <v>0</v>
      </c>
      <c r="J121" s="1695">
        <v>0</v>
      </c>
      <c r="K121" s="1695">
        <v>0</v>
      </c>
      <c r="L121" s="1695">
        <v>0</v>
      </c>
      <c r="M121" s="1695">
        <v>0</v>
      </c>
      <c r="N121" s="1695">
        <v>0</v>
      </c>
      <c r="O121" s="1696">
        <v>0</v>
      </c>
      <c r="P121" s="1694">
        <v>0</v>
      </c>
      <c r="Q121" s="1695">
        <v>0</v>
      </c>
      <c r="R121" s="1695">
        <v>0</v>
      </c>
      <c r="S121" s="1695">
        <v>0</v>
      </c>
      <c r="T121" s="1695">
        <v>0</v>
      </c>
      <c r="U121" s="1695">
        <v>0</v>
      </c>
      <c r="V121" s="1695">
        <v>0</v>
      </c>
      <c r="W121" s="1695">
        <v>0</v>
      </c>
      <c r="X121" s="1695">
        <v>0</v>
      </c>
      <c r="Y121" s="1696">
        <v>0</v>
      </c>
      <c r="Z121" s="1694">
        <v>0</v>
      </c>
      <c r="AA121" s="1695">
        <v>0</v>
      </c>
      <c r="AB121" s="1695">
        <v>0</v>
      </c>
      <c r="AC121" s="1695">
        <v>0</v>
      </c>
      <c r="AD121" s="1695">
        <v>0</v>
      </c>
      <c r="AE121" s="1695">
        <v>0</v>
      </c>
      <c r="AF121" s="1695">
        <v>0</v>
      </c>
      <c r="AG121" s="1695">
        <v>0</v>
      </c>
      <c r="AH121" s="1696">
        <v>0</v>
      </c>
      <c r="AI121" s="1694">
        <v>0</v>
      </c>
      <c r="AJ121" s="1695">
        <v>0</v>
      </c>
      <c r="AK121" s="1695">
        <v>8.3950438665131365E-4</v>
      </c>
      <c r="AL121" s="1695">
        <v>0</v>
      </c>
      <c r="AM121" s="1695">
        <v>3.5012752919415176E-4</v>
      </c>
      <c r="AN121" s="1696">
        <v>0</v>
      </c>
      <c r="AO121" s="1694">
        <v>0</v>
      </c>
      <c r="AP121" s="1696">
        <v>0</v>
      </c>
      <c r="AQ121" s="1694">
        <v>0</v>
      </c>
      <c r="AR121" s="1695">
        <v>0</v>
      </c>
      <c r="AS121" s="1695">
        <v>0</v>
      </c>
      <c r="AT121" s="1695">
        <v>0</v>
      </c>
      <c r="AU121" s="1695">
        <v>0</v>
      </c>
      <c r="AV121" s="1696">
        <v>0</v>
      </c>
      <c r="AW121" s="1694">
        <v>0</v>
      </c>
      <c r="AX121" s="1696">
        <v>0</v>
      </c>
      <c r="AY121" s="1696">
        <v>3.6316945427957157E-5</v>
      </c>
    </row>
    <row r="122" spans="1:51" x14ac:dyDescent="0.25">
      <c r="A122" s="783"/>
      <c r="B122" s="783" t="s">
        <v>883</v>
      </c>
      <c r="C122" s="1694">
        <v>0</v>
      </c>
      <c r="D122" s="1695">
        <v>0</v>
      </c>
      <c r="E122" s="1695">
        <v>0</v>
      </c>
      <c r="F122" s="1695">
        <v>0</v>
      </c>
      <c r="G122" s="1695">
        <v>0</v>
      </c>
      <c r="H122" s="1696">
        <v>0</v>
      </c>
      <c r="I122" s="1694">
        <v>0</v>
      </c>
      <c r="J122" s="1695">
        <v>0</v>
      </c>
      <c r="K122" s="1695">
        <v>0</v>
      </c>
      <c r="L122" s="1695">
        <v>0</v>
      </c>
      <c r="M122" s="1695">
        <v>0</v>
      </c>
      <c r="N122" s="1695">
        <v>0</v>
      </c>
      <c r="O122" s="1696">
        <v>0</v>
      </c>
      <c r="P122" s="1694">
        <v>0</v>
      </c>
      <c r="Q122" s="1695">
        <v>0</v>
      </c>
      <c r="R122" s="1695">
        <v>0</v>
      </c>
      <c r="S122" s="1695">
        <v>0</v>
      </c>
      <c r="T122" s="1695">
        <v>0</v>
      </c>
      <c r="U122" s="1695">
        <v>0</v>
      </c>
      <c r="V122" s="1695">
        <v>0</v>
      </c>
      <c r="W122" s="1695">
        <v>0</v>
      </c>
      <c r="X122" s="1695">
        <v>0</v>
      </c>
      <c r="Y122" s="1696">
        <v>0</v>
      </c>
      <c r="Z122" s="1694">
        <v>1.2415458886503694E-3</v>
      </c>
      <c r="AA122" s="1695">
        <v>1.0169476829982548E-3</v>
      </c>
      <c r="AB122" s="1695">
        <v>0</v>
      </c>
      <c r="AC122" s="1695">
        <v>0</v>
      </c>
      <c r="AD122" s="1695">
        <v>0</v>
      </c>
      <c r="AE122" s="1695">
        <v>0</v>
      </c>
      <c r="AF122" s="1695">
        <v>5.1015301699066436E-4</v>
      </c>
      <c r="AG122" s="1695">
        <v>0</v>
      </c>
      <c r="AH122" s="1696">
        <v>0</v>
      </c>
      <c r="AI122" s="1694">
        <v>2.8041649115044894E-4</v>
      </c>
      <c r="AJ122" s="1695">
        <v>0</v>
      </c>
      <c r="AK122" s="1695">
        <v>0</v>
      </c>
      <c r="AL122" s="1695">
        <v>0</v>
      </c>
      <c r="AM122" s="1695">
        <v>1.03828468292352E-3</v>
      </c>
      <c r="AN122" s="1696">
        <v>0</v>
      </c>
      <c r="AO122" s="1694">
        <v>0</v>
      </c>
      <c r="AP122" s="1696">
        <v>0</v>
      </c>
      <c r="AQ122" s="1694">
        <v>0</v>
      </c>
      <c r="AR122" s="1695">
        <v>0</v>
      </c>
      <c r="AS122" s="1695">
        <v>0</v>
      </c>
      <c r="AT122" s="1695">
        <v>0</v>
      </c>
      <c r="AU122" s="1695">
        <v>0</v>
      </c>
      <c r="AV122" s="1696">
        <v>0</v>
      </c>
      <c r="AW122" s="1694">
        <v>0</v>
      </c>
      <c r="AX122" s="1696">
        <v>0</v>
      </c>
      <c r="AY122" s="1696">
        <v>1.4099198938853148E-4</v>
      </c>
    </row>
    <row r="123" spans="1:51" x14ac:dyDescent="0.25">
      <c r="A123" s="783"/>
      <c r="B123" s="783" t="s">
        <v>884</v>
      </c>
      <c r="C123" s="1694">
        <v>0</v>
      </c>
      <c r="D123" s="1695">
        <v>0</v>
      </c>
      <c r="E123" s="1695">
        <v>0</v>
      </c>
      <c r="F123" s="1695">
        <v>0</v>
      </c>
      <c r="G123" s="1695">
        <v>0</v>
      </c>
      <c r="H123" s="1696">
        <v>4.4198910788883997E-3</v>
      </c>
      <c r="I123" s="1694">
        <v>1.6047620090761877E-3</v>
      </c>
      <c r="J123" s="1695">
        <v>0</v>
      </c>
      <c r="K123" s="1695">
        <v>1.1505079246024155E-3</v>
      </c>
      <c r="L123" s="1695">
        <v>0</v>
      </c>
      <c r="M123" s="1695">
        <v>7.7228923682487235E-3</v>
      </c>
      <c r="N123" s="1695">
        <v>0</v>
      </c>
      <c r="O123" s="1696">
        <v>0</v>
      </c>
      <c r="P123" s="1694">
        <v>0</v>
      </c>
      <c r="Q123" s="1695">
        <v>0</v>
      </c>
      <c r="R123" s="1695">
        <v>0</v>
      </c>
      <c r="S123" s="1695">
        <v>0</v>
      </c>
      <c r="T123" s="1695">
        <v>0</v>
      </c>
      <c r="U123" s="1695">
        <v>0</v>
      </c>
      <c r="V123" s="1695">
        <v>0</v>
      </c>
      <c r="W123" s="1695">
        <v>0</v>
      </c>
      <c r="X123" s="1695">
        <v>0</v>
      </c>
      <c r="Y123" s="1696">
        <v>0</v>
      </c>
      <c r="Z123" s="1694">
        <v>0</v>
      </c>
      <c r="AA123" s="1695">
        <v>0</v>
      </c>
      <c r="AB123" s="1695">
        <v>0</v>
      </c>
      <c r="AC123" s="1695">
        <v>0</v>
      </c>
      <c r="AD123" s="1695">
        <v>0</v>
      </c>
      <c r="AE123" s="1695">
        <v>0</v>
      </c>
      <c r="AF123" s="1695">
        <v>0</v>
      </c>
      <c r="AG123" s="1695">
        <v>0</v>
      </c>
      <c r="AH123" s="1696">
        <v>0</v>
      </c>
      <c r="AI123" s="1694">
        <v>0</v>
      </c>
      <c r="AJ123" s="1695">
        <v>0</v>
      </c>
      <c r="AK123" s="1695">
        <v>0</v>
      </c>
      <c r="AL123" s="1695">
        <v>0</v>
      </c>
      <c r="AM123" s="1695">
        <v>0</v>
      </c>
      <c r="AN123" s="1696">
        <v>0</v>
      </c>
      <c r="AO123" s="1694">
        <v>0</v>
      </c>
      <c r="AP123" s="1696">
        <v>0</v>
      </c>
      <c r="AQ123" s="1694">
        <v>0</v>
      </c>
      <c r="AR123" s="1695">
        <v>0</v>
      </c>
      <c r="AS123" s="1695">
        <v>0</v>
      </c>
      <c r="AT123" s="1695">
        <v>0</v>
      </c>
      <c r="AU123" s="1695">
        <v>0</v>
      </c>
      <c r="AV123" s="1696">
        <v>0</v>
      </c>
      <c r="AW123" s="1694">
        <v>0</v>
      </c>
      <c r="AX123" s="1696">
        <v>0</v>
      </c>
      <c r="AY123" s="1696">
        <v>4.9029994680496074E-4</v>
      </c>
    </row>
    <row r="124" spans="1:51" x14ac:dyDescent="0.25">
      <c r="A124" s="783"/>
      <c r="B124" s="783" t="s">
        <v>730</v>
      </c>
      <c r="C124" s="1694">
        <v>0</v>
      </c>
      <c r="D124" s="1695">
        <v>0</v>
      </c>
      <c r="E124" s="1695">
        <v>0</v>
      </c>
      <c r="F124" s="1695">
        <v>0</v>
      </c>
      <c r="G124" s="1695">
        <v>0</v>
      </c>
      <c r="H124" s="1696">
        <v>0</v>
      </c>
      <c r="I124" s="1694">
        <v>1.5434631217958858E-3</v>
      </c>
      <c r="J124" s="1695">
        <v>0</v>
      </c>
      <c r="K124" s="1695">
        <v>0</v>
      </c>
      <c r="L124" s="1695">
        <v>0</v>
      </c>
      <c r="M124" s="1695">
        <v>0</v>
      </c>
      <c r="N124" s="1695">
        <v>0</v>
      </c>
      <c r="O124" s="1696">
        <v>0</v>
      </c>
      <c r="P124" s="1694">
        <v>0</v>
      </c>
      <c r="Q124" s="1695">
        <v>0</v>
      </c>
      <c r="R124" s="1695">
        <v>0</v>
      </c>
      <c r="S124" s="1695">
        <v>0</v>
      </c>
      <c r="T124" s="1695">
        <v>0</v>
      </c>
      <c r="U124" s="1695">
        <v>0</v>
      </c>
      <c r="V124" s="1695">
        <v>0</v>
      </c>
      <c r="W124" s="1695">
        <v>0</v>
      </c>
      <c r="X124" s="1695">
        <v>0</v>
      </c>
      <c r="Y124" s="1696">
        <v>0</v>
      </c>
      <c r="Z124" s="1694">
        <v>0</v>
      </c>
      <c r="AA124" s="1695">
        <v>0</v>
      </c>
      <c r="AB124" s="1695">
        <v>0</v>
      </c>
      <c r="AC124" s="1695">
        <v>0</v>
      </c>
      <c r="AD124" s="1695">
        <v>0</v>
      </c>
      <c r="AE124" s="1695">
        <v>0</v>
      </c>
      <c r="AF124" s="1695">
        <v>0</v>
      </c>
      <c r="AG124" s="1695">
        <v>0</v>
      </c>
      <c r="AH124" s="1696">
        <v>0</v>
      </c>
      <c r="AI124" s="1694">
        <v>0</v>
      </c>
      <c r="AJ124" s="1695">
        <v>0</v>
      </c>
      <c r="AK124" s="1695">
        <v>0</v>
      </c>
      <c r="AL124" s="1695">
        <v>0</v>
      </c>
      <c r="AM124" s="1695">
        <v>0</v>
      </c>
      <c r="AN124" s="1696">
        <v>0</v>
      </c>
      <c r="AO124" s="1694">
        <v>0</v>
      </c>
      <c r="AP124" s="1696">
        <v>0</v>
      </c>
      <c r="AQ124" s="1694">
        <v>0</v>
      </c>
      <c r="AR124" s="1695">
        <v>0</v>
      </c>
      <c r="AS124" s="1695">
        <v>0</v>
      </c>
      <c r="AT124" s="1695">
        <v>0</v>
      </c>
      <c r="AU124" s="1695">
        <v>0</v>
      </c>
      <c r="AV124" s="1696">
        <v>0</v>
      </c>
      <c r="AW124" s="1694">
        <v>0</v>
      </c>
      <c r="AX124" s="1696">
        <v>0</v>
      </c>
      <c r="AY124" s="1696">
        <v>2.6157604927729349E-5</v>
      </c>
    </row>
    <row r="125" spans="1:51" ht="15.75" thickBot="1" x14ac:dyDescent="0.3">
      <c r="A125" s="783"/>
      <c r="B125" s="783" t="s">
        <v>771</v>
      </c>
      <c r="C125" s="1694">
        <v>0</v>
      </c>
      <c r="D125" s="1695">
        <v>0</v>
      </c>
      <c r="E125" s="1695">
        <v>0</v>
      </c>
      <c r="F125" s="1695">
        <v>0</v>
      </c>
      <c r="G125" s="1695">
        <v>0</v>
      </c>
      <c r="H125" s="1696">
        <v>0</v>
      </c>
      <c r="I125" s="1694">
        <v>0</v>
      </c>
      <c r="J125" s="1695">
        <v>0</v>
      </c>
      <c r="K125" s="1695">
        <v>0</v>
      </c>
      <c r="L125" s="1695">
        <v>0</v>
      </c>
      <c r="M125" s="1695">
        <v>0</v>
      </c>
      <c r="N125" s="1695">
        <v>0</v>
      </c>
      <c r="O125" s="1696">
        <v>0</v>
      </c>
      <c r="P125" s="1694">
        <v>0</v>
      </c>
      <c r="Q125" s="1695">
        <v>0</v>
      </c>
      <c r="R125" s="1695">
        <v>0</v>
      </c>
      <c r="S125" s="1695">
        <v>0</v>
      </c>
      <c r="T125" s="1695">
        <v>0</v>
      </c>
      <c r="U125" s="1695">
        <v>0</v>
      </c>
      <c r="V125" s="1695">
        <v>0</v>
      </c>
      <c r="W125" s="1695">
        <v>0</v>
      </c>
      <c r="X125" s="1695">
        <v>0</v>
      </c>
      <c r="Y125" s="1696">
        <v>0</v>
      </c>
      <c r="Z125" s="1694">
        <v>0</v>
      </c>
      <c r="AA125" s="1695">
        <v>0</v>
      </c>
      <c r="AB125" s="1695">
        <v>0</v>
      </c>
      <c r="AC125" s="1695">
        <v>0</v>
      </c>
      <c r="AD125" s="1695">
        <v>0</v>
      </c>
      <c r="AE125" s="1695">
        <v>0</v>
      </c>
      <c r="AF125" s="1695">
        <v>0</v>
      </c>
      <c r="AG125" s="1695">
        <v>0</v>
      </c>
      <c r="AH125" s="1696">
        <v>0</v>
      </c>
      <c r="AI125" s="1694">
        <v>0</v>
      </c>
      <c r="AJ125" s="1695">
        <v>0</v>
      </c>
      <c r="AK125" s="1695">
        <v>5.8869110864885145E-2</v>
      </c>
      <c r="AL125" s="1695">
        <v>0</v>
      </c>
      <c r="AM125" s="1695">
        <v>1.8339659936824682E-2</v>
      </c>
      <c r="AN125" s="1696">
        <v>0</v>
      </c>
      <c r="AO125" s="1694">
        <v>0</v>
      </c>
      <c r="AP125" s="1696">
        <v>0</v>
      </c>
      <c r="AQ125" s="1694">
        <v>0</v>
      </c>
      <c r="AR125" s="1695">
        <v>0</v>
      </c>
      <c r="AS125" s="1695">
        <v>0</v>
      </c>
      <c r="AT125" s="1695">
        <v>0</v>
      </c>
      <c r="AU125" s="1695">
        <v>0</v>
      </c>
      <c r="AV125" s="1696">
        <v>0</v>
      </c>
      <c r="AW125" s="1694">
        <v>0</v>
      </c>
      <c r="AX125" s="1696">
        <v>0</v>
      </c>
      <c r="AY125" s="1696">
        <v>2.224478126582712E-3</v>
      </c>
    </row>
    <row r="126" spans="1:51" ht="15.75" thickBot="1" x14ac:dyDescent="0.3">
      <c r="A126" s="2064" t="s">
        <v>1747</v>
      </c>
      <c r="B126" s="2065"/>
      <c r="C126" s="1688">
        <v>0.86369377719323126</v>
      </c>
      <c r="D126" s="1689">
        <v>0.67427110469693519</v>
      </c>
      <c r="E126" s="1689">
        <v>0.58737676831690533</v>
      </c>
      <c r="F126" s="1689">
        <v>0.96381483830743375</v>
      </c>
      <c r="G126" s="1689">
        <v>0.91102616514163604</v>
      </c>
      <c r="H126" s="1690">
        <v>0.87890312834411255</v>
      </c>
      <c r="I126" s="1688">
        <v>0.93339076416692313</v>
      </c>
      <c r="J126" s="1689">
        <v>0.71678235071635155</v>
      </c>
      <c r="K126" s="1689">
        <v>0.88187986069080626</v>
      </c>
      <c r="L126" s="1689">
        <v>0.48156579106302816</v>
      </c>
      <c r="M126" s="1689">
        <v>0.91312344802660328</v>
      </c>
      <c r="N126" s="1689">
        <v>0.76420460324716322</v>
      </c>
      <c r="O126" s="1690">
        <v>0.60501802344242595</v>
      </c>
      <c r="P126" s="1688">
        <v>0.83199008196380564</v>
      </c>
      <c r="Q126" s="1689">
        <v>0.87745451716606648</v>
      </c>
      <c r="R126" s="1689">
        <v>0.53939022198957098</v>
      </c>
      <c r="S126" s="1689">
        <v>0.75049717368257751</v>
      </c>
      <c r="T126" s="1689">
        <v>0.78181442777301835</v>
      </c>
      <c r="U126" s="1689">
        <v>0.83030457377147493</v>
      </c>
      <c r="V126" s="1689">
        <v>0.91566811685300753</v>
      </c>
      <c r="W126" s="1689">
        <v>0.80334588478847968</v>
      </c>
      <c r="X126" s="1689">
        <v>0.90326645782559667</v>
      </c>
      <c r="Y126" s="1690">
        <v>0.89441112058435035</v>
      </c>
      <c r="Z126" s="1688">
        <v>0.79497432939027035</v>
      </c>
      <c r="AA126" s="1689">
        <v>0.75935262061482833</v>
      </c>
      <c r="AB126" s="1689">
        <v>0.64013340493286663</v>
      </c>
      <c r="AC126" s="1689">
        <v>0.62923421876181174</v>
      </c>
      <c r="AD126" s="1689">
        <v>0.90693180962293063</v>
      </c>
      <c r="AE126" s="1689">
        <v>0.65088321817065642</v>
      </c>
      <c r="AF126" s="1689">
        <v>0.87573587171283773</v>
      </c>
      <c r="AG126" s="1689">
        <v>0.51287651992587158</v>
      </c>
      <c r="AH126" s="1690">
        <v>0.77311336895676364</v>
      </c>
      <c r="AI126" s="1688">
        <v>0.7378144768512086</v>
      </c>
      <c r="AJ126" s="1689">
        <v>0.53185789838353426</v>
      </c>
      <c r="AK126" s="1689">
        <v>0.9179680521028355</v>
      </c>
      <c r="AL126" s="1689">
        <v>0.36453434271084439</v>
      </c>
      <c r="AM126" s="1689">
        <v>0.69166407538856234</v>
      </c>
      <c r="AN126" s="1690">
        <v>0.84294853889159649</v>
      </c>
      <c r="AO126" s="1688">
        <v>0</v>
      </c>
      <c r="AP126" s="1690">
        <v>0</v>
      </c>
      <c r="AQ126" s="1688">
        <v>0.61862666952875645</v>
      </c>
      <c r="AR126" s="1689">
        <v>0.76993396059815444</v>
      </c>
      <c r="AS126" s="1689">
        <v>0.71100406582028053</v>
      </c>
      <c r="AT126" s="1689">
        <v>0.79861205169422933</v>
      </c>
      <c r="AU126" s="1689">
        <v>0.88061297038481512</v>
      </c>
      <c r="AV126" s="1690">
        <v>0.75011044540549165</v>
      </c>
      <c r="AW126" s="1688">
        <v>0.74999587503293264</v>
      </c>
      <c r="AX126" s="1690">
        <v>0.76722483337993719</v>
      </c>
      <c r="AY126" s="1690">
        <v>0.73617063009492989</v>
      </c>
    </row>
    <row r="127" spans="1:51" x14ac:dyDescent="0.25">
      <c r="A127" s="2050" t="s">
        <v>885</v>
      </c>
      <c r="B127" s="2050"/>
      <c r="C127" s="1694">
        <v>0</v>
      </c>
      <c r="D127" s="1695">
        <v>2.1515120130064083E-2</v>
      </c>
      <c r="E127" s="1695">
        <v>4.2765116863303108E-2</v>
      </c>
      <c r="F127" s="1695">
        <v>0</v>
      </c>
      <c r="G127" s="1695">
        <v>0</v>
      </c>
      <c r="H127" s="1696">
        <v>0</v>
      </c>
      <c r="I127" s="1694">
        <v>0</v>
      </c>
      <c r="J127" s="1695">
        <v>0.18443658329823001</v>
      </c>
      <c r="K127" s="1695">
        <v>0</v>
      </c>
      <c r="L127" s="1695">
        <v>0.24673130733128978</v>
      </c>
      <c r="M127" s="1695">
        <v>0</v>
      </c>
      <c r="N127" s="1695">
        <v>0</v>
      </c>
      <c r="O127" s="1696">
        <v>0.13786572553312756</v>
      </c>
      <c r="P127" s="1694">
        <v>0</v>
      </c>
      <c r="Q127" s="1695">
        <v>0</v>
      </c>
      <c r="R127" s="1695">
        <v>3.3282506022167729E-2</v>
      </c>
      <c r="S127" s="1695">
        <v>0</v>
      </c>
      <c r="T127" s="1695">
        <v>1.5813571977045939E-2</v>
      </c>
      <c r="U127" s="1695">
        <v>1.550078583033678E-2</v>
      </c>
      <c r="V127" s="1695">
        <v>0</v>
      </c>
      <c r="W127" s="1695">
        <v>4.5557355386563338E-2</v>
      </c>
      <c r="X127" s="1695">
        <v>0</v>
      </c>
      <c r="Y127" s="1696">
        <v>4.1672298092767276E-2</v>
      </c>
      <c r="Z127" s="1694">
        <v>0</v>
      </c>
      <c r="AA127" s="1695">
        <v>0</v>
      </c>
      <c r="AB127" s="1695">
        <v>0.16316072301479692</v>
      </c>
      <c r="AC127" s="1695">
        <v>0.14799459786453939</v>
      </c>
      <c r="AD127" s="1695">
        <v>0</v>
      </c>
      <c r="AE127" s="1695">
        <v>0.12638295283764539</v>
      </c>
      <c r="AF127" s="1695">
        <v>0</v>
      </c>
      <c r="AG127" s="1695">
        <v>0</v>
      </c>
      <c r="AH127" s="1696">
        <v>2.3129561119942684E-2</v>
      </c>
      <c r="AI127" s="1694">
        <v>1.7454657034070162E-2</v>
      </c>
      <c r="AJ127" s="1695">
        <v>0</v>
      </c>
      <c r="AK127" s="1695">
        <v>0</v>
      </c>
      <c r="AL127" s="1695">
        <v>0</v>
      </c>
      <c r="AM127" s="1695">
        <v>0</v>
      </c>
      <c r="AN127" s="1696">
        <v>0</v>
      </c>
      <c r="AO127" s="1694">
        <v>0</v>
      </c>
      <c r="AP127" s="1696">
        <v>0</v>
      </c>
      <c r="AQ127" s="1694">
        <v>0</v>
      </c>
      <c r="AR127" s="1695">
        <v>0</v>
      </c>
      <c r="AS127" s="1695">
        <v>9.6846005404871302E-2</v>
      </c>
      <c r="AT127" s="1695">
        <v>6.3182550226872344E-2</v>
      </c>
      <c r="AU127" s="1695">
        <v>0</v>
      </c>
      <c r="AV127" s="1696">
        <v>0</v>
      </c>
      <c r="AW127" s="1694">
        <v>4.6176059914556443E-2</v>
      </c>
      <c r="AX127" s="1696">
        <v>0</v>
      </c>
      <c r="AY127" s="1696">
        <v>3.4070277292396561E-2</v>
      </c>
    </row>
    <row r="128" spans="1:51" ht="15.75" thickBot="1" x14ac:dyDescent="0.3">
      <c r="A128" s="2051" t="s">
        <v>1748</v>
      </c>
      <c r="B128" s="2051"/>
      <c r="C128" s="1694">
        <v>0.13630622280676882</v>
      </c>
      <c r="D128" s="1695">
        <v>0.30421377517300074</v>
      </c>
      <c r="E128" s="1695">
        <v>0.36985811481979153</v>
      </c>
      <c r="F128" s="1695">
        <v>3.6185161692566289E-2</v>
      </c>
      <c r="G128" s="1695">
        <v>8.8973834858363909E-2</v>
      </c>
      <c r="H128" s="1696">
        <v>0.12109687165588749</v>
      </c>
      <c r="I128" s="1694">
        <v>6.6609235833076888E-2</v>
      </c>
      <c r="J128" s="1695">
        <v>9.878106598541829E-2</v>
      </c>
      <c r="K128" s="1695">
        <v>0.1181201393091937</v>
      </c>
      <c r="L128" s="1695">
        <v>0.271702901605682</v>
      </c>
      <c r="M128" s="1695">
        <v>8.6876551973396665E-2</v>
      </c>
      <c r="N128" s="1695">
        <v>0.2357953967528367</v>
      </c>
      <c r="O128" s="1696">
        <v>0.25711625102444635</v>
      </c>
      <c r="P128" s="1694">
        <v>0.16800991803619447</v>
      </c>
      <c r="Q128" s="1695">
        <v>0.12254548283393357</v>
      </c>
      <c r="R128" s="1695">
        <v>0.42732727198826131</v>
      </c>
      <c r="S128" s="1695">
        <v>0.24950282631742235</v>
      </c>
      <c r="T128" s="1695">
        <v>0.20237200024993571</v>
      </c>
      <c r="U128" s="1695">
        <v>0.15419464039818825</v>
      </c>
      <c r="V128" s="1695">
        <v>8.4331883146992526E-2</v>
      </c>
      <c r="W128" s="1695">
        <v>0.15109675982495682</v>
      </c>
      <c r="X128" s="1695">
        <v>9.6733542174403289E-2</v>
      </c>
      <c r="Y128" s="1696">
        <v>6.3916581322882332E-2</v>
      </c>
      <c r="Z128" s="1694">
        <v>0.2050256706097297</v>
      </c>
      <c r="AA128" s="1695">
        <v>0.24064737938517167</v>
      </c>
      <c r="AB128" s="1695">
        <v>0.19670587205233636</v>
      </c>
      <c r="AC128" s="1695">
        <v>0.22277118337364879</v>
      </c>
      <c r="AD128" s="1695">
        <v>9.306819037706944E-2</v>
      </c>
      <c r="AE128" s="1695">
        <v>0.22273382899169822</v>
      </c>
      <c r="AF128" s="1695">
        <v>0.1242641282871622</v>
      </c>
      <c r="AG128" s="1695">
        <v>0.48712348007412837</v>
      </c>
      <c r="AH128" s="1696">
        <v>0.20375706992329357</v>
      </c>
      <c r="AI128" s="1694">
        <v>0.24473086611472131</v>
      </c>
      <c r="AJ128" s="1695">
        <v>0.46814210161646563</v>
      </c>
      <c r="AK128" s="1695">
        <v>8.2031947897164489E-2</v>
      </c>
      <c r="AL128" s="1695">
        <v>0.63546565728915572</v>
      </c>
      <c r="AM128" s="1695">
        <v>0.30833592461143772</v>
      </c>
      <c r="AN128" s="1696">
        <v>0.15705146110840362</v>
      </c>
      <c r="AO128" s="1694">
        <v>1</v>
      </c>
      <c r="AP128" s="1696">
        <v>1</v>
      </c>
      <c r="AQ128" s="1694">
        <v>0.3813733304712435</v>
      </c>
      <c r="AR128" s="1695">
        <v>0.2300660394018455</v>
      </c>
      <c r="AS128" s="1695">
        <v>0.19214992877484818</v>
      </c>
      <c r="AT128" s="1695">
        <v>0.13820539807889831</v>
      </c>
      <c r="AU128" s="1695">
        <v>0.11938702961518499</v>
      </c>
      <c r="AV128" s="1696">
        <v>0.24988955459450823</v>
      </c>
      <c r="AW128" s="1694">
        <v>0.20382806505251097</v>
      </c>
      <c r="AX128" s="1696">
        <v>0.23277516662006284</v>
      </c>
      <c r="AY128" s="1696">
        <v>0.22975909261267324</v>
      </c>
    </row>
    <row r="129" spans="1:51" ht="15.75" thickBot="1" x14ac:dyDescent="0.3">
      <c r="A129" s="1278" t="s">
        <v>1</v>
      </c>
      <c r="B129" s="1266"/>
      <c r="C129" s="1688">
        <v>1</v>
      </c>
      <c r="D129" s="1689">
        <v>1</v>
      </c>
      <c r="E129" s="1689">
        <v>1</v>
      </c>
      <c r="F129" s="1689">
        <v>1</v>
      </c>
      <c r="G129" s="1689">
        <v>1</v>
      </c>
      <c r="H129" s="1690">
        <v>1</v>
      </c>
      <c r="I129" s="1688">
        <v>1</v>
      </c>
      <c r="J129" s="1689">
        <v>1</v>
      </c>
      <c r="K129" s="1689">
        <v>1</v>
      </c>
      <c r="L129" s="1689">
        <v>1</v>
      </c>
      <c r="M129" s="1689">
        <v>1</v>
      </c>
      <c r="N129" s="1689">
        <v>1</v>
      </c>
      <c r="O129" s="1690">
        <v>1</v>
      </c>
      <c r="P129" s="1688">
        <v>1</v>
      </c>
      <c r="Q129" s="1689">
        <v>1</v>
      </c>
      <c r="R129" s="1689">
        <v>1</v>
      </c>
      <c r="S129" s="1689">
        <v>1</v>
      </c>
      <c r="T129" s="1689">
        <v>1</v>
      </c>
      <c r="U129" s="1689">
        <v>1</v>
      </c>
      <c r="V129" s="1689">
        <v>1</v>
      </c>
      <c r="W129" s="1689">
        <v>1</v>
      </c>
      <c r="X129" s="1689">
        <v>1</v>
      </c>
      <c r="Y129" s="1690">
        <v>1</v>
      </c>
      <c r="Z129" s="1688">
        <v>1</v>
      </c>
      <c r="AA129" s="1689">
        <v>1</v>
      </c>
      <c r="AB129" s="1689">
        <v>1</v>
      </c>
      <c r="AC129" s="1689">
        <v>1</v>
      </c>
      <c r="AD129" s="1689">
        <v>1</v>
      </c>
      <c r="AE129" s="1689">
        <v>1</v>
      </c>
      <c r="AF129" s="1689">
        <v>1</v>
      </c>
      <c r="AG129" s="1689">
        <v>1</v>
      </c>
      <c r="AH129" s="1690">
        <v>1</v>
      </c>
      <c r="AI129" s="1688">
        <v>1</v>
      </c>
      <c r="AJ129" s="1689">
        <v>1</v>
      </c>
      <c r="AK129" s="1689">
        <v>1</v>
      </c>
      <c r="AL129" s="1689">
        <v>1</v>
      </c>
      <c r="AM129" s="1689">
        <v>1</v>
      </c>
      <c r="AN129" s="1690">
        <v>1</v>
      </c>
      <c r="AO129" s="1688">
        <v>1</v>
      </c>
      <c r="AP129" s="1690">
        <v>1</v>
      </c>
      <c r="AQ129" s="1688">
        <v>1</v>
      </c>
      <c r="AR129" s="1689">
        <v>1</v>
      </c>
      <c r="AS129" s="1689">
        <v>1</v>
      </c>
      <c r="AT129" s="1689">
        <v>1</v>
      </c>
      <c r="AU129" s="1689">
        <v>1</v>
      </c>
      <c r="AV129" s="1690">
        <v>1</v>
      </c>
      <c r="AW129" s="1688">
        <v>1</v>
      </c>
      <c r="AX129" s="1690">
        <v>1</v>
      </c>
      <c r="AY129" s="1690">
        <v>1</v>
      </c>
    </row>
  </sheetData>
  <mergeCells count="15">
    <mergeCell ref="A126:B126"/>
    <mergeCell ref="A127:B127"/>
    <mergeCell ref="A128:B128"/>
    <mergeCell ref="A1:AY1"/>
    <mergeCell ref="A2:AY2"/>
    <mergeCell ref="A3:AY3"/>
    <mergeCell ref="C5:H5"/>
    <mergeCell ref="I5:O5"/>
    <mergeCell ref="P5:Y5"/>
    <mergeCell ref="Z5:AH5"/>
    <mergeCell ref="AI5:AN5"/>
    <mergeCell ref="AO5:AP5"/>
    <mergeCell ref="AQ5:AV5"/>
    <mergeCell ref="AW5:AX5"/>
    <mergeCell ref="AY5:AY6"/>
  </mergeCells>
  <conditionalFormatting sqref="A32:B32">
    <cfRule type="expression" dxfId="92" priority="26" stopIfTrue="1">
      <formula>$A$29&lt;&gt;""</formula>
    </cfRule>
  </conditionalFormatting>
  <conditionalFormatting sqref="A8:B8">
    <cfRule type="expression" dxfId="91" priority="62" stopIfTrue="1">
      <formula>$A$9&lt;&gt;""</formula>
    </cfRule>
  </conditionalFormatting>
  <conditionalFormatting sqref="A9:B9">
    <cfRule type="expression" dxfId="90" priority="61" stopIfTrue="1">
      <formula>$A$10&lt;&gt;""</formula>
    </cfRule>
  </conditionalFormatting>
  <conditionalFormatting sqref="A10:B10">
    <cfRule type="expression" dxfId="89" priority="60" stopIfTrue="1">
      <formula>$A$11&lt;&gt;""</formula>
    </cfRule>
  </conditionalFormatting>
  <conditionalFormatting sqref="A11:B11">
    <cfRule type="expression" dxfId="88" priority="59" stopIfTrue="1">
      <formula>$A$12&lt;&gt;""</formula>
    </cfRule>
  </conditionalFormatting>
  <conditionalFormatting sqref="A12:B12">
    <cfRule type="expression" dxfId="87" priority="58" stopIfTrue="1">
      <formula>$A$13&lt;&gt;""</formula>
    </cfRule>
  </conditionalFormatting>
  <conditionalFormatting sqref="A13:B13">
    <cfRule type="expression" dxfId="86" priority="57" stopIfTrue="1">
      <formula>$A$14&lt;&gt;""</formula>
    </cfRule>
  </conditionalFormatting>
  <conditionalFormatting sqref="A14:B14">
    <cfRule type="expression" dxfId="85" priority="56" stopIfTrue="1">
      <formula>$A$15&lt;&gt;""</formula>
    </cfRule>
  </conditionalFormatting>
  <conditionalFormatting sqref="A15:B15">
    <cfRule type="expression" dxfId="84" priority="55" stopIfTrue="1">
      <formula>$A$16&lt;&gt;""</formula>
    </cfRule>
  </conditionalFormatting>
  <conditionalFormatting sqref="A16:B16">
    <cfRule type="expression" dxfId="83" priority="54" stopIfTrue="1">
      <formula>$A$17&lt;&gt;""</formula>
    </cfRule>
  </conditionalFormatting>
  <conditionalFormatting sqref="A17:B17">
    <cfRule type="expression" dxfId="82" priority="53" stopIfTrue="1">
      <formula>$A$18&lt;&gt;""</formula>
    </cfRule>
  </conditionalFormatting>
  <conditionalFormatting sqref="A19:B19">
    <cfRule type="expression" dxfId="81" priority="52" stopIfTrue="1">
      <formula>$A$20&lt;&gt;""</formula>
    </cfRule>
  </conditionalFormatting>
  <conditionalFormatting sqref="C67:AN67 AP67:AX67 C69:AN69 AP69:AX69 C71:AN71 AP71:AX71 C77:AN77 AP77:AX77 C79:AN79 AP79:AX79 C102:AN102 AP102:AX102 C115:AN115 AP115:AX115 C73:AN73 AP73:AX73 C104:AN104 AP104:AX104">
    <cfRule type="expression" dxfId="80" priority="51" stopIfTrue="1">
      <formula>$A$22&lt;&gt;""</formula>
    </cfRule>
  </conditionalFormatting>
  <conditionalFormatting sqref="A22:B22">
    <cfRule type="expression" dxfId="79" priority="50" stopIfTrue="1">
      <formula>$A$23&lt;&gt;""</formula>
    </cfRule>
  </conditionalFormatting>
  <conditionalFormatting sqref="A23:B23">
    <cfRule type="expression" dxfId="78" priority="49" stopIfTrue="1">
      <formula>$A$24&lt;&gt;""</formula>
    </cfRule>
  </conditionalFormatting>
  <conditionalFormatting sqref="A25:B25">
    <cfRule type="expression" dxfId="77" priority="48" stopIfTrue="1">
      <formula>$A$26&lt;&gt;""</formula>
    </cfRule>
  </conditionalFormatting>
  <conditionalFormatting sqref="A26:B26">
    <cfRule type="expression" dxfId="76" priority="47" stopIfTrue="1">
      <formula>$A$27&lt;&gt;""</formula>
    </cfRule>
  </conditionalFormatting>
  <conditionalFormatting sqref="A27:B27">
    <cfRule type="expression" dxfId="75" priority="46" stopIfTrue="1">
      <formula>$A$28&lt;&gt;""</formula>
    </cfRule>
  </conditionalFormatting>
  <conditionalFormatting sqref="A28:B28">
    <cfRule type="expression" dxfId="74" priority="45" stopIfTrue="1">
      <formula>$A$29&lt;&gt;""</formula>
    </cfRule>
  </conditionalFormatting>
  <conditionalFormatting sqref="A29:B29">
    <cfRule type="expression" dxfId="73" priority="44" stopIfTrue="1">
      <formula>$A$30&lt;&gt;""</formula>
    </cfRule>
  </conditionalFormatting>
  <conditionalFormatting sqref="A30:B30">
    <cfRule type="expression" dxfId="72" priority="43" stopIfTrue="1">
      <formula>$A$31&lt;&gt;""</formula>
    </cfRule>
  </conditionalFormatting>
  <conditionalFormatting sqref="A31:B31">
    <cfRule type="expression" dxfId="71" priority="42" stopIfTrue="1">
      <formula>$A$32&lt;&gt;""</formula>
    </cfRule>
  </conditionalFormatting>
  <conditionalFormatting sqref="A34:B34">
    <cfRule type="expression" dxfId="70" priority="41" stopIfTrue="1">
      <formula>$A$35&lt;&gt;""</formula>
    </cfRule>
  </conditionalFormatting>
  <conditionalFormatting sqref="A35:B35">
    <cfRule type="expression" dxfId="69" priority="40" stopIfTrue="1">
      <formula>$A$36&lt;&gt;""</formula>
    </cfRule>
  </conditionalFormatting>
  <conditionalFormatting sqref="A36:B36">
    <cfRule type="expression" dxfId="68" priority="39" stopIfTrue="1">
      <formula>$A$37&lt;&gt;""</formula>
    </cfRule>
  </conditionalFormatting>
  <conditionalFormatting sqref="A37:B37">
    <cfRule type="expression" dxfId="67" priority="38" stopIfTrue="1">
      <formula>$A$38&lt;&gt;""</formula>
    </cfRule>
  </conditionalFormatting>
  <conditionalFormatting sqref="A38:B38">
    <cfRule type="expression" dxfId="66" priority="37" stopIfTrue="1">
      <formula>$A$39&lt;&gt;""</formula>
    </cfRule>
  </conditionalFormatting>
  <conditionalFormatting sqref="A39:B39">
    <cfRule type="expression" dxfId="65" priority="36" stopIfTrue="1">
      <formula>$A$40&lt;&gt;""</formula>
    </cfRule>
  </conditionalFormatting>
  <conditionalFormatting sqref="A40:B40">
    <cfRule type="expression" dxfId="64" priority="35" stopIfTrue="1">
      <formula>$A$41&lt;&gt;""</formula>
    </cfRule>
  </conditionalFormatting>
  <conditionalFormatting sqref="A7:AN7 AP7:AX7">
    <cfRule type="expression" dxfId="63" priority="34" stopIfTrue="1">
      <formula>$A$8&lt;&gt;""</formula>
    </cfRule>
  </conditionalFormatting>
  <conditionalFormatting sqref="A48:B48">
    <cfRule type="expression" dxfId="62" priority="33" stopIfTrue="1">
      <formula>$A$49&lt;&gt;""</formula>
    </cfRule>
  </conditionalFormatting>
  <conditionalFormatting sqref="A55:B55">
    <cfRule type="expression" dxfId="61" priority="32" stopIfTrue="1">
      <formula>$A$56&lt;&gt;""</formula>
    </cfRule>
  </conditionalFormatting>
  <conditionalFormatting sqref="A58:B58">
    <cfRule type="expression" dxfId="60" priority="31" stopIfTrue="1">
      <formula>$A$59&lt;&gt;""</formula>
    </cfRule>
  </conditionalFormatting>
  <conditionalFormatting sqref="A80:B80">
    <cfRule type="expression" dxfId="59" priority="30" stopIfTrue="1">
      <formula>$A$81&lt;&gt;""</formula>
    </cfRule>
  </conditionalFormatting>
  <conditionalFormatting sqref="A82:B82">
    <cfRule type="expression" dxfId="58" priority="29" stopIfTrue="1">
      <formula>$A$83&lt;&gt;""</formula>
    </cfRule>
  </conditionalFormatting>
  <conditionalFormatting sqref="A88:B88">
    <cfRule type="expression" dxfId="57" priority="28" stopIfTrue="1">
      <formula>$A$89&lt;&gt;""</formula>
    </cfRule>
  </conditionalFormatting>
  <conditionalFormatting sqref="A20:B20">
    <cfRule type="expression" dxfId="56" priority="27" stopIfTrue="1">
      <formula>$A$20&lt;&gt;""</formula>
    </cfRule>
  </conditionalFormatting>
  <conditionalFormatting sqref="C129:AN129 AP129:AX129">
    <cfRule type="expression" dxfId="55" priority="25" stopIfTrue="1">
      <formula>$A$22&lt;&gt;""</formula>
    </cfRule>
  </conditionalFormatting>
  <conditionalFormatting sqref="AO67 AO69 AO71 AO77 AO79 AO102 AO115 AO73 AO104">
    <cfRule type="expression" dxfId="54" priority="24" stopIfTrue="1">
      <formula>$A$22&lt;&gt;""</formula>
    </cfRule>
  </conditionalFormatting>
  <conditionalFormatting sqref="AO7">
    <cfRule type="expression" dxfId="53" priority="23" stopIfTrue="1">
      <formula>$A$8&lt;&gt;""</formula>
    </cfRule>
  </conditionalFormatting>
  <conditionalFormatting sqref="AO129">
    <cfRule type="expression" dxfId="52" priority="22" stopIfTrue="1">
      <formula>$A$22&lt;&gt;""</formula>
    </cfRule>
  </conditionalFormatting>
  <conditionalFormatting sqref="A21:AN21 AP21:AX21">
    <cfRule type="expression" dxfId="51" priority="21" stopIfTrue="1">
      <formula>$A$8&lt;&gt;""</formula>
    </cfRule>
  </conditionalFormatting>
  <conditionalFormatting sqref="AO21">
    <cfRule type="expression" dxfId="50" priority="20" stopIfTrue="1">
      <formula>$A$8&lt;&gt;""</formula>
    </cfRule>
  </conditionalFormatting>
  <conditionalFormatting sqref="A33:AN33 AP33:AX33">
    <cfRule type="expression" dxfId="49" priority="19" stopIfTrue="1">
      <formula>$A$8&lt;&gt;""</formula>
    </cfRule>
  </conditionalFormatting>
  <conditionalFormatting sqref="AO33">
    <cfRule type="expression" dxfId="48" priority="18" stopIfTrue="1">
      <formula>$A$8&lt;&gt;""</formula>
    </cfRule>
  </conditionalFormatting>
  <conditionalFormatting sqref="C65:AN65 AP65:AX65">
    <cfRule type="expression" dxfId="47" priority="17" stopIfTrue="1">
      <formula>$A$22&lt;&gt;""</formula>
    </cfRule>
  </conditionalFormatting>
  <conditionalFormatting sqref="AO65">
    <cfRule type="expression" dxfId="46" priority="16" stopIfTrue="1">
      <formula>$A$22&lt;&gt;""</formula>
    </cfRule>
  </conditionalFormatting>
  <conditionalFormatting sqref="AY65">
    <cfRule type="expression" dxfId="45" priority="10" stopIfTrue="1">
      <formula>$A$22&lt;&gt;""</formula>
    </cfRule>
  </conditionalFormatting>
  <conditionalFormatting sqref="AY67 AY69 AY71 AY77 AY79 AY102 AY115 AY73 AY104">
    <cfRule type="expression" dxfId="44" priority="15" stopIfTrue="1">
      <formula>$A$22&lt;&gt;""</formula>
    </cfRule>
  </conditionalFormatting>
  <conditionalFormatting sqref="AY7">
    <cfRule type="expression" dxfId="43" priority="14" stopIfTrue="1">
      <formula>$A$8&lt;&gt;""</formula>
    </cfRule>
  </conditionalFormatting>
  <conditionalFormatting sqref="AY129">
    <cfRule type="expression" dxfId="42" priority="13" stopIfTrue="1">
      <formula>$A$22&lt;&gt;""</formula>
    </cfRule>
  </conditionalFormatting>
  <conditionalFormatting sqref="AY21">
    <cfRule type="expression" dxfId="41" priority="12" stopIfTrue="1">
      <formula>$A$8&lt;&gt;""</formula>
    </cfRule>
  </conditionalFormatting>
  <conditionalFormatting sqref="AY33">
    <cfRule type="expression" dxfId="40" priority="11" stopIfTrue="1">
      <formula>$A$8&lt;&gt;""</formula>
    </cfRule>
  </conditionalFormatting>
  <conditionalFormatting sqref="C75:AN75 AP75:AX75">
    <cfRule type="expression" dxfId="39" priority="9" stopIfTrue="1">
      <formula>$A$22&lt;&gt;""</formula>
    </cfRule>
  </conditionalFormatting>
  <conditionalFormatting sqref="AO75">
    <cfRule type="expression" dxfId="38" priority="8" stopIfTrue="1">
      <formula>$A$22&lt;&gt;""</formula>
    </cfRule>
  </conditionalFormatting>
  <conditionalFormatting sqref="AY75">
    <cfRule type="expression" dxfId="37" priority="7" stopIfTrue="1">
      <formula>$A$22&lt;&gt;""</formula>
    </cfRule>
  </conditionalFormatting>
  <conditionalFormatting sqref="C100:AN100 AP100:AX100">
    <cfRule type="expression" dxfId="36" priority="6" stopIfTrue="1">
      <formula>$A$22&lt;&gt;""</formula>
    </cfRule>
  </conditionalFormatting>
  <conditionalFormatting sqref="AO100">
    <cfRule type="expression" dxfId="35" priority="5" stopIfTrue="1">
      <formula>$A$22&lt;&gt;""</formula>
    </cfRule>
  </conditionalFormatting>
  <conditionalFormatting sqref="AY100">
    <cfRule type="expression" dxfId="34" priority="4" stopIfTrue="1">
      <formula>$A$22&lt;&gt;""</formula>
    </cfRule>
  </conditionalFormatting>
  <conditionalFormatting sqref="C126:AN126 AP126:AX126">
    <cfRule type="expression" dxfId="33" priority="3" stopIfTrue="1">
      <formula>$A$22&lt;&gt;""</formula>
    </cfRule>
  </conditionalFormatting>
  <conditionalFormatting sqref="AO126">
    <cfRule type="expression" dxfId="32" priority="2" stopIfTrue="1">
      <formula>$A$22&lt;&gt;""</formula>
    </cfRule>
  </conditionalFormatting>
  <conditionalFormatting sqref="AY126">
    <cfRule type="expression" dxfId="31" priority="1" stopIfTrue="1">
      <formula>$A$22&lt;&gt;""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N827"/>
  <sheetViews>
    <sheetView zoomScale="75" zoomScaleNormal="75" workbookViewId="0">
      <selection activeCell="B28" sqref="B28"/>
    </sheetView>
  </sheetViews>
  <sheetFormatPr baseColWidth="10" defaultColWidth="0" defaultRowHeight="15" zeroHeight="1" x14ac:dyDescent="0.25"/>
  <cols>
    <col min="1" max="1" width="75.28515625" style="1202" customWidth="1"/>
    <col min="2" max="2" width="81.28515625" style="1172" customWidth="1"/>
    <col min="3" max="3" width="31.42578125" style="1172" customWidth="1"/>
    <col min="4" max="4" width="23.28515625" style="1172" customWidth="1"/>
    <col min="5" max="5" width="20.5703125" style="1172" customWidth="1"/>
    <col min="6" max="6" width="68.42578125" style="1172" customWidth="1"/>
    <col min="7" max="256" width="9.140625" style="1172" hidden="1"/>
    <col min="257" max="257" width="75.28515625" style="1172" customWidth="1"/>
    <col min="258" max="258" width="81.28515625" style="1172" customWidth="1"/>
    <col min="259" max="259" width="31.42578125" style="1172" customWidth="1"/>
    <col min="260" max="260" width="23.28515625" style="1172" customWidth="1"/>
    <col min="261" max="261" width="20.5703125" style="1172" customWidth="1"/>
    <col min="262" max="262" width="68.42578125" style="1172" customWidth="1"/>
    <col min="263" max="512" width="9.140625" style="1172" hidden="1"/>
    <col min="513" max="513" width="75.28515625" style="1172" customWidth="1"/>
    <col min="514" max="514" width="81.28515625" style="1172" customWidth="1"/>
    <col min="515" max="515" width="31.42578125" style="1172" customWidth="1"/>
    <col min="516" max="516" width="23.28515625" style="1172" customWidth="1"/>
    <col min="517" max="517" width="20.5703125" style="1172" customWidth="1"/>
    <col min="518" max="518" width="68.42578125" style="1172" customWidth="1"/>
    <col min="519" max="768" width="9.140625" style="1172" hidden="1"/>
    <col min="769" max="769" width="75.28515625" style="1172" customWidth="1"/>
    <col min="770" max="770" width="81.28515625" style="1172" customWidth="1"/>
    <col min="771" max="771" width="31.42578125" style="1172" customWidth="1"/>
    <col min="772" max="772" width="23.28515625" style="1172" customWidth="1"/>
    <col min="773" max="773" width="20.5703125" style="1172" customWidth="1"/>
    <col min="774" max="774" width="68.42578125" style="1172" customWidth="1"/>
    <col min="775" max="1024" width="9.140625" style="1172" hidden="1"/>
    <col min="1025" max="1025" width="75.28515625" style="1172" customWidth="1"/>
    <col min="1026" max="1026" width="81.28515625" style="1172" customWidth="1"/>
    <col min="1027" max="1027" width="31.42578125" style="1172" customWidth="1"/>
    <col min="1028" max="1028" width="23.28515625" style="1172" customWidth="1"/>
    <col min="1029" max="1029" width="20.5703125" style="1172" customWidth="1"/>
    <col min="1030" max="1030" width="68.42578125" style="1172" customWidth="1"/>
    <col min="1031" max="1280" width="9.140625" style="1172" hidden="1"/>
    <col min="1281" max="1281" width="75.28515625" style="1172" customWidth="1"/>
    <col min="1282" max="1282" width="81.28515625" style="1172" customWidth="1"/>
    <col min="1283" max="1283" width="31.42578125" style="1172" customWidth="1"/>
    <col min="1284" max="1284" width="23.28515625" style="1172" customWidth="1"/>
    <col min="1285" max="1285" width="20.5703125" style="1172" customWidth="1"/>
    <col min="1286" max="1286" width="68.42578125" style="1172" customWidth="1"/>
    <col min="1287" max="1536" width="9.140625" style="1172" hidden="1"/>
    <col min="1537" max="1537" width="75.28515625" style="1172" customWidth="1"/>
    <col min="1538" max="1538" width="81.28515625" style="1172" customWidth="1"/>
    <col min="1539" max="1539" width="31.42578125" style="1172" customWidth="1"/>
    <col min="1540" max="1540" width="23.28515625" style="1172" customWidth="1"/>
    <col min="1541" max="1541" width="20.5703125" style="1172" customWidth="1"/>
    <col min="1542" max="1542" width="68.42578125" style="1172" customWidth="1"/>
    <col min="1543" max="1792" width="9.140625" style="1172" hidden="1"/>
    <col min="1793" max="1793" width="75.28515625" style="1172" customWidth="1"/>
    <col min="1794" max="1794" width="81.28515625" style="1172" customWidth="1"/>
    <col min="1795" max="1795" width="31.42578125" style="1172" customWidth="1"/>
    <col min="1796" max="1796" width="23.28515625" style="1172" customWidth="1"/>
    <col min="1797" max="1797" width="20.5703125" style="1172" customWidth="1"/>
    <col min="1798" max="1798" width="68.42578125" style="1172" customWidth="1"/>
    <col min="1799" max="2048" width="9.140625" style="1172" hidden="1"/>
    <col min="2049" max="2049" width="75.28515625" style="1172" customWidth="1"/>
    <col min="2050" max="2050" width="81.28515625" style="1172" customWidth="1"/>
    <col min="2051" max="2051" width="31.42578125" style="1172" customWidth="1"/>
    <col min="2052" max="2052" width="23.28515625" style="1172" customWidth="1"/>
    <col min="2053" max="2053" width="20.5703125" style="1172" customWidth="1"/>
    <col min="2054" max="2054" width="68.42578125" style="1172" customWidth="1"/>
    <col min="2055" max="2304" width="9.140625" style="1172" hidden="1"/>
    <col min="2305" max="2305" width="75.28515625" style="1172" customWidth="1"/>
    <col min="2306" max="2306" width="81.28515625" style="1172" customWidth="1"/>
    <col min="2307" max="2307" width="31.42578125" style="1172" customWidth="1"/>
    <col min="2308" max="2308" width="23.28515625" style="1172" customWidth="1"/>
    <col min="2309" max="2309" width="20.5703125" style="1172" customWidth="1"/>
    <col min="2310" max="2310" width="68.42578125" style="1172" customWidth="1"/>
    <col min="2311" max="2560" width="9.140625" style="1172" hidden="1"/>
    <col min="2561" max="2561" width="75.28515625" style="1172" customWidth="1"/>
    <col min="2562" max="2562" width="81.28515625" style="1172" customWidth="1"/>
    <col min="2563" max="2563" width="31.42578125" style="1172" customWidth="1"/>
    <col min="2564" max="2564" width="23.28515625" style="1172" customWidth="1"/>
    <col min="2565" max="2565" width="20.5703125" style="1172" customWidth="1"/>
    <col min="2566" max="2566" width="68.42578125" style="1172" customWidth="1"/>
    <col min="2567" max="2816" width="9.140625" style="1172" hidden="1"/>
    <col min="2817" max="2817" width="75.28515625" style="1172" customWidth="1"/>
    <col min="2818" max="2818" width="81.28515625" style="1172" customWidth="1"/>
    <col min="2819" max="2819" width="31.42578125" style="1172" customWidth="1"/>
    <col min="2820" max="2820" width="23.28515625" style="1172" customWidth="1"/>
    <col min="2821" max="2821" width="20.5703125" style="1172" customWidth="1"/>
    <col min="2822" max="2822" width="68.42578125" style="1172" customWidth="1"/>
    <col min="2823" max="3072" width="9.140625" style="1172" hidden="1"/>
    <col min="3073" max="3073" width="75.28515625" style="1172" customWidth="1"/>
    <col min="3074" max="3074" width="81.28515625" style="1172" customWidth="1"/>
    <col min="3075" max="3075" width="31.42578125" style="1172" customWidth="1"/>
    <col min="3076" max="3076" width="23.28515625" style="1172" customWidth="1"/>
    <col min="3077" max="3077" width="20.5703125" style="1172" customWidth="1"/>
    <col min="3078" max="3078" width="68.42578125" style="1172" customWidth="1"/>
    <col min="3079" max="3328" width="9.140625" style="1172" hidden="1"/>
    <col min="3329" max="3329" width="75.28515625" style="1172" customWidth="1"/>
    <col min="3330" max="3330" width="81.28515625" style="1172" customWidth="1"/>
    <col min="3331" max="3331" width="31.42578125" style="1172" customWidth="1"/>
    <col min="3332" max="3332" width="23.28515625" style="1172" customWidth="1"/>
    <col min="3333" max="3333" width="20.5703125" style="1172" customWidth="1"/>
    <col min="3334" max="3334" width="68.42578125" style="1172" customWidth="1"/>
    <col min="3335" max="3584" width="9.140625" style="1172" hidden="1"/>
    <col min="3585" max="3585" width="75.28515625" style="1172" customWidth="1"/>
    <col min="3586" max="3586" width="81.28515625" style="1172" customWidth="1"/>
    <col min="3587" max="3587" width="31.42578125" style="1172" customWidth="1"/>
    <col min="3588" max="3588" width="23.28515625" style="1172" customWidth="1"/>
    <col min="3589" max="3589" width="20.5703125" style="1172" customWidth="1"/>
    <col min="3590" max="3590" width="68.42578125" style="1172" customWidth="1"/>
    <col min="3591" max="3840" width="9.140625" style="1172" hidden="1"/>
    <col min="3841" max="3841" width="75.28515625" style="1172" customWidth="1"/>
    <col min="3842" max="3842" width="81.28515625" style="1172" customWidth="1"/>
    <col min="3843" max="3843" width="31.42578125" style="1172" customWidth="1"/>
    <col min="3844" max="3844" width="23.28515625" style="1172" customWidth="1"/>
    <col min="3845" max="3845" width="20.5703125" style="1172" customWidth="1"/>
    <col min="3846" max="3846" width="68.42578125" style="1172" customWidth="1"/>
    <col min="3847" max="4096" width="9.140625" style="1172" hidden="1"/>
    <col min="4097" max="4097" width="75.28515625" style="1172" customWidth="1"/>
    <col min="4098" max="4098" width="81.28515625" style="1172" customWidth="1"/>
    <col min="4099" max="4099" width="31.42578125" style="1172" customWidth="1"/>
    <col min="4100" max="4100" width="23.28515625" style="1172" customWidth="1"/>
    <col min="4101" max="4101" width="20.5703125" style="1172" customWidth="1"/>
    <col min="4102" max="4102" width="68.42578125" style="1172" customWidth="1"/>
    <col min="4103" max="4352" width="9.140625" style="1172" hidden="1"/>
    <col min="4353" max="4353" width="75.28515625" style="1172" customWidth="1"/>
    <col min="4354" max="4354" width="81.28515625" style="1172" customWidth="1"/>
    <col min="4355" max="4355" width="31.42578125" style="1172" customWidth="1"/>
    <col min="4356" max="4356" width="23.28515625" style="1172" customWidth="1"/>
    <col min="4357" max="4357" width="20.5703125" style="1172" customWidth="1"/>
    <col min="4358" max="4358" width="68.42578125" style="1172" customWidth="1"/>
    <col min="4359" max="4608" width="9.140625" style="1172" hidden="1"/>
    <col min="4609" max="4609" width="75.28515625" style="1172" customWidth="1"/>
    <col min="4610" max="4610" width="81.28515625" style="1172" customWidth="1"/>
    <col min="4611" max="4611" width="31.42578125" style="1172" customWidth="1"/>
    <col min="4612" max="4612" width="23.28515625" style="1172" customWidth="1"/>
    <col min="4613" max="4613" width="20.5703125" style="1172" customWidth="1"/>
    <col min="4614" max="4614" width="68.42578125" style="1172" customWidth="1"/>
    <col min="4615" max="4864" width="9.140625" style="1172" hidden="1"/>
    <col min="4865" max="4865" width="75.28515625" style="1172" customWidth="1"/>
    <col min="4866" max="4866" width="81.28515625" style="1172" customWidth="1"/>
    <col min="4867" max="4867" width="31.42578125" style="1172" customWidth="1"/>
    <col min="4868" max="4868" width="23.28515625" style="1172" customWidth="1"/>
    <col min="4869" max="4869" width="20.5703125" style="1172" customWidth="1"/>
    <col min="4870" max="4870" width="68.42578125" style="1172" customWidth="1"/>
    <col min="4871" max="5120" width="9.140625" style="1172" hidden="1"/>
    <col min="5121" max="5121" width="75.28515625" style="1172" customWidth="1"/>
    <col min="5122" max="5122" width="81.28515625" style="1172" customWidth="1"/>
    <col min="5123" max="5123" width="31.42578125" style="1172" customWidth="1"/>
    <col min="5124" max="5124" width="23.28515625" style="1172" customWidth="1"/>
    <col min="5125" max="5125" width="20.5703125" style="1172" customWidth="1"/>
    <col min="5126" max="5126" width="68.42578125" style="1172" customWidth="1"/>
    <col min="5127" max="5376" width="9.140625" style="1172" hidden="1"/>
    <col min="5377" max="5377" width="75.28515625" style="1172" customWidth="1"/>
    <col min="5378" max="5378" width="81.28515625" style="1172" customWidth="1"/>
    <col min="5379" max="5379" width="31.42578125" style="1172" customWidth="1"/>
    <col min="5380" max="5380" width="23.28515625" style="1172" customWidth="1"/>
    <col min="5381" max="5381" width="20.5703125" style="1172" customWidth="1"/>
    <col min="5382" max="5382" width="68.42578125" style="1172" customWidth="1"/>
    <col min="5383" max="5632" width="9.140625" style="1172" hidden="1"/>
    <col min="5633" max="5633" width="75.28515625" style="1172" customWidth="1"/>
    <col min="5634" max="5634" width="81.28515625" style="1172" customWidth="1"/>
    <col min="5635" max="5635" width="31.42578125" style="1172" customWidth="1"/>
    <col min="5636" max="5636" width="23.28515625" style="1172" customWidth="1"/>
    <col min="5637" max="5637" width="20.5703125" style="1172" customWidth="1"/>
    <col min="5638" max="5638" width="68.42578125" style="1172" customWidth="1"/>
    <col min="5639" max="5888" width="9.140625" style="1172" hidden="1"/>
    <col min="5889" max="5889" width="75.28515625" style="1172" customWidth="1"/>
    <col min="5890" max="5890" width="81.28515625" style="1172" customWidth="1"/>
    <col min="5891" max="5891" width="31.42578125" style="1172" customWidth="1"/>
    <col min="5892" max="5892" width="23.28515625" style="1172" customWidth="1"/>
    <col min="5893" max="5893" width="20.5703125" style="1172" customWidth="1"/>
    <col min="5894" max="5894" width="68.42578125" style="1172" customWidth="1"/>
    <col min="5895" max="6144" width="9.140625" style="1172" hidden="1"/>
    <col min="6145" max="6145" width="75.28515625" style="1172" customWidth="1"/>
    <col min="6146" max="6146" width="81.28515625" style="1172" customWidth="1"/>
    <col min="6147" max="6147" width="31.42578125" style="1172" customWidth="1"/>
    <col min="6148" max="6148" width="23.28515625" style="1172" customWidth="1"/>
    <col min="6149" max="6149" width="20.5703125" style="1172" customWidth="1"/>
    <col min="6150" max="6150" width="68.42578125" style="1172" customWidth="1"/>
    <col min="6151" max="6400" width="9.140625" style="1172" hidden="1"/>
    <col min="6401" max="6401" width="75.28515625" style="1172" customWidth="1"/>
    <col min="6402" max="6402" width="81.28515625" style="1172" customWidth="1"/>
    <col min="6403" max="6403" width="31.42578125" style="1172" customWidth="1"/>
    <col min="6404" max="6404" width="23.28515625" style="1172" customWidth="1"/>
    <col min="6405" max="6405" width="20.5703125" style="1172" customWidth="1"/>
    <col min="6406" max="6406" width="68.42578125" style="1172" customWidth="1"/>
    <col min="6407" max="6656" width="9.140625" style="1172" hidden="1"/>
    <col min="6657" max="6657" width="75.28515625" style="1172" customWidth="1"/>
    <col min="6658" max="6658" width="81.28515625" style="1172" customWidth="1"/>
    <col min="6659" max="6659" width="31.42578125" style="1172" customWidth="1"/>
    <col min="6660" max="6660" width="23.28515625" style="1172" customWidth="1"/>
    <col min="6661" max="6661" width="20.5703125" style="1172" customWidth="1"/>
    <col min="6662" max="6662" width="68.42578125" style="1172" customWidth="1"/>
    <col min="6663" max="6912" width="9.140625" style="1172" hidden="1"/>
    <col min="6913" max="6913" width="75.28515625" style="1172" customWidth="1"/>
    <col min="6914" max="6914" width="81.28515625" style="1172" customWidth="1"/>
    <col min="6915" max="6915" width="31.42578125" style="1172" customWidth="1"/>
    <col min="6916" max="6916" width="23.28515625" style="1172" customWidth="1"/>
    <col min="6917" max="6917" width="20.5703125" style="1172" customWidth="1"/>
    <col min="6918" max="6918" width="68.42578125" style="1172" customWidth="1"/>
    <col min="6919" max="7168" width="9.140625" style="1172" hidden="1"/>
    <col min="7169" max="7169" width="75.28515625" style="1172" customWidth="1"/>
    <col min="7170" max="7170" width="81.28515625" style="1172" customWidth="1"/>
    <col min="7171" max="7171" width="31.42578125" style="1172" customWidth="1"/>
    <col min="7172" max="7172" width="23.28515625" style="1172" customWidth="1"/>
    <col min="7173" max="7173" width="20.5703125" style="1172" customWidth="1"/>
    <col min="7174" max="7174" width="68.42578125" style="1172" customWidth="1"/>
    <col min="7175" max="7424" width="9.140625" style="1172" hidden="1"/>
    <col min="7425" max="7425" width="75.28515625" style="1172" customWidth="1"/>
    <col min="7426" max="7426" width="81.28515625" style="1172" customWidth="1"/>
    <col min="7427" max="7427" width="31.42578125" style="1172" customWidth="1"/>
    <col min="7428" max="7428" width="23.28515625" style="1172" customWidth="1"/>
    <col min="7429" max="7429" width="20.5703125" style="1172" customWidth="1"/>
    <col min="7430" max="7430" width="68.42578125" style="1172" customWidth="1"/>
    <col min="7431" max="7680" width="9.140625" style="1172" hidden="1"/>
    <col min="7681" max="7681" width="75.28515625" style="1172" customWidth="1"/>
    <col min="7682" max="7682" width="81.28515625" style="1172" customWidth="1"/>
    <col min="7683" max="7683" width="31.42578125" style="1172" customWidth="1"/>
    <col min="7684" max="7684" width="23.28515625" style="1172" customWidth="1"/>
    <col min="7685" max="7685" width="20.5703125" style="1172" customWidth="1"/>
    <col min="7686" max="7686" width="68.42578125" style="1172" customWidth="1"/>
    <col min="7687" max="7936" width="9.140625" style="1172" hidden="1"/>
    <col min="7937" max="7937" width="75.28515625" style="1172" customWidth="1"/>
    <col min="7938" max="7938" width="81.28515625" style="1172" customWidth="1"/>
    <col min="7939" max="7939" width="31.42578125" style="1172" customWidth="1"/>
    <col min="7940" max="7940" width="23.28515625" style="1172" customWidth="1"/>
    <col min="7941" max="7941" width="20.5703125" style="1172" customWidth="1"/>
    <col min="7942" max="7942" width="68.42578125" style="1172" customWidth="1"/>
    <col min="7943" max="8192" width="9.140625" style="1172" hidden="1"/>
    <col min="8193" max="8193" width="75.28515625" style="1172" customWidth="1"/>
    <col min="8194" max="8194" width="81.28515625" style="1172" customWidth="1"/>
    <col min="8195" max="8195" width="31.42578125" style="1172" customWidth="1"/>
    <col min="8196" max="8196" width="23.28515625" style="1172" customWidth="1"/>
    <col min="8197" max="8197" width="20.5703125" style="1172" customWidth="1"/>
    <col min="8198" max="8198" width="68.42578125" style="1172" customWidth="1"/>
    <col min="8199" max="8448" width="9.140625" style="1172" hidden="1"/>
    <col min="8449" max="8449" width="75.28515625" style="1172" customWidth="1"/>
    <col min="8450" max="8450" width="81.28515625" style="1172" customWidth="1"/>
    <col min="8451" max="8451" width="31.42578125" style="1172" customWidth="1"/>
    <col min="8452" max="8452" width="23.28515625" style="1172" customWidth="1"/>
    <col min="8453" max="8453" width="20.5703125" style="1172" customWidth="1"/>
    <col min="8454" max="8454" width="68.42578125" style="1172" customWidth="1"/>
    <col min="8455" max="8704" width="9.140625" style="1172" hidden="1"/>
    <col min="8705" max="8705" width="75.28515625" style="1172" customWidth="1"/>
    <col min="8706" max="8706" width="81.28515625" style="1172" customWidth="1"/>
    <col min="8707" max="8707" width="31.42578125" style="1172" customWidth="1"/>
    <col min="8708" max="8708" width="23.28515625" style="1172" customWidth="1"/>
    <col min="8709" max="8709" width="20.5703125" style="1172" customWidth="1"/>
    <col min="8710" max="8710" width="68.42578125" style="1172" customWidth="1"/>
    <col min="8711" max="8960" width="9.140625" style="1172" hidden="1"/>
    <col min="8961" max="8961" width="75.28515625" style="1172" customWidth="1"/>
    <col min="8962" max="8962" width="81.28515625" style="1172" customWidth="1"/>
    <col min="8963" max="8963" width="31.42578125" style="1172" customWidth="1"/>
    <col min="8964" max="8964" width="23.28515625" style="1172" customWidth="1"/>
    <col min="8965" max="8965" width="20.5703125" style="1172" customWidth="1"/>
    <col min="8966" max="8966" width="68.42578125" style="1172" customWidth="1"/>
    <col min="8967" max="9216" width="9.140625" style="1172" hidden="1"/>
    <col min="9217" max="9217" width="75.28515625" style="1172" customWidth="1"/>
    <col min="9218" max="9218" width="81.28515625" style="1172" customWidth="1"/>
    <col min="9219" max="9219" width="31.42578125" style="1172" customWidth="1"/>
    <col min="9220" max="9220" width="23.28515625" style="1172" customWidth="1"/>
    <col min="9221" max="9221" width="20.5703125" style="1172" customWidth="1"/>
    <col min="9222" max="9222" width="68.42578125" style="1172" customWidth="1"/>
    <col min="9223" max="9472" width="9.140625" style="1172" hidden="1"/>
    <col min="9473" max="9473" width="75.28515625" style="1172" customWidth="1"/>
    <col min="9474" max="9474" width="81.28515625" style="1172" customWidth="1"/>
    <col min="9475" max="9475" width="31.42578125" style="1172" customWidth="1"/>
    <col min="9476" max="9476" width="23.28515625" style="1172" customWidth="1"/>
    <col min="9477" max="9477" width="20.5703125" style="1172" customWidth="1"/>
    <col min="9478" max="9478" width="68.42578125" style="1172" customWidth="1"/>
    <col min="9479" max="9728" width="9.140625" style="1172" hidden="1"/>
    <col min="9729" max="9729" width="75.28515625" style="1172" customWidth="1"/>
    <col min="9730" max="9730" width="81.28515625" style="1172" customWidth="1"/>
    <col min="9731" max="9731" width="31.42578125" style="1172" customWidth="1"/>
    <col min="9732" max="9732" width="23.28515625" style="1172" customWidth="1"/>
    <col min="9733" max="9733" width="20.5703125" style="1172" customWidth="1"/>
    <col min="9734" max="9734" width="68.42578125" style="1172" customWidth="1"/>
    <col min="9735" max="9984" width="9.140625" style="1172" hidden="1"/>
    <col min="9985" max="9985" width="75.28515625" style="1172" customWidth="1"/>
    <col min="9986" max="9986" width="81.28515625" style="1172" customWidth="1"/>
    <col min="9987" max="9987" width="31.42578125" style="1172" customWidth="1"/>
    <col min="9988" max="9988" width="23.28515625" style="1172" customWidth="1"/>
    <col min="9989" max="9989" width="20.5703125" style="1172" customWidth="1"/>
    <col min="9990" max="9990" width="68.42578125" style="1172" customWidth="1"/>
    <col min="9991" max="10240" width="9.140625" style="1172" hidden="1"/>
    <col min="10241" max="10241" width="75.28515625" style="1172" customWidth="1"/>
    <col min="10242" max="10242" width="81.28515625" style="1172" customWidth="1"/>
    <col min="10243" max="10243" width="31.42578125" style="1172" customWidth="1"/>
    <col min="10244" max="10244" width="23.28515625" style="1172" customWidth="1"/>
    <col min="10245" max="10245" width="20.5703125" style="1172" customWidth="1"/>
    <col min="10246" max="10246" width="68.42578125" style="1172" customWidth="1"/>
    <col min="10247" max="10496" width="9.140625" style="1172" hidden="1"/>
    <col min="10497" max="10497" width="75.28515625" style="1172" customWidth="1"/>
    <col min="10498" max="10498" width="81.28515625" style="1172" customWidth="1"/>
    <col min="10499" max="10499" width="31.42578125" style="1172" customWidth="1"/>
    <col min="10500" max="10500" width="23.28515625" style="1172" customWidth="1"/>
    <col min="10501" max="10501" width="20.5703125" style="1172" customWidth="1"/>
    <col min="10502" max="10502" width="68.42578125" style="1172" customWidth="1"/>
    <col min="10503" max="10752" width="9.140625" style="1172" hidden="1"/>
    <col min="10753" max="10753" width="75.28515625" style="1172" customWidth="1"/>
    <col min="10754" max="10754" width="81.28515625" style="1172" customWidth="1"/>
    <col min="10755" max="10755" width="31.42578125" style="1172" customWidth="1"/>
    <col min="10756" max="10756" width="23.28515625" style="1172" customWidth="1"/>
    <col min="10757" max="10757" width="20.5703125" style="1172" customWidth="1"/>
    <col min="10758" max="10758" width="68.42578125" style="1172" customWidth="1"/>
    <col min="10759" max="11008" width="9.140625" style="1172" hidden="1"/>
    <col min="11009" max="11009" width="75.28515625" style="1172" customWidth="1"/>
    <col min="11010" max="11010" width="81.28515625" style="1172" customWidth="1"/>
    <col min="11011" max="11011" width="31.42578125" style="1172" customWidth="1"/>
    <col min="11012" max="11012" width="23.28515625" style="1172" customWidth="1"/>
    <col min="11013" max="11013" width="20.5703125" style="1172" customWidth="1"/>
    <col min="11014" max="11014" width="68.42578125" style="1172" customWidth="1"/>
    <col min="11015" max="11264" width="9.140625" style="1172" hidden="1"/>
    <col min="11265" max="11265" width="75.28515625" style="1172" customWidth="1"/>
    <col min="11266" max="11266" width="81.28515625" style="1172" customWidth="1"/>
    <col min="11267" max="11267" width="31.42578125" style="1172" customWidth="1"/>
    <col min="11268" max="11268" width="23.28515625" style="1172" customWidth="1"/>
    <col min="11269" max="11269" width="20.5703125" style="1172" customWidth="1"/>
    <col min="11270" max="11270" width="68.42578125" style="1172" customWidth="1"/>
    <col min="11271" max="11520" width="9.140625" style="1172" hidden="1"/>
    <col min="11521" max="11521" width="75.28515625" style="1172" customWidth="1"/>
    <col min="11522" max="11522" width="81.28515625" style="1172" customWidth="1"/>
    <col min="11523" max="11523" width="31.42578125" style="1172" customWidth="1"/>
    <col min="11524" max="11524" width="23.28515625" style="1172" customWidth="1"/>
    <col min="11525" max="11525" width="20.5703125" style="1172" customWidth="1"/>
    <col min="11526" max="11526" width="68.42578125" style="1172" customWidth="1"/>
    <col min="11527" max="11776" width="9.140625" style="1172" hidden="1"/>
    <col min="11777" max="11777" width="75.28515625" style="1172" customWidth="1"/>
    <col min="11778" max="11778" width="81.28515625" style="1172" customWidth="1"/>
    <col min="11779" max="11779" width="31.42578125" style="1172" customWidth="1"/>
    <col min="11780" max="11780" width="23.28515625" style="1172" customWidth="1"/>
    <col min="11781" max="11781" width="20.5703125" style="1172" customWidth="1"/>
    <col min="11782" max="11782" width="68.42578125" style="1172" customWidth="1"/>
    <col min="11783" max="12032" width="9.140625" style="1172" hidden="1"/>
    <col min="12033" max="12033" width="75.28515625" style="1172" customWidth="1"/>
    <col min="12034" max="12034" width="81.28515625" style="1172" customWidth="1"/>
    <col min="12035" max="12035" width="31.42578125" style="1172" customWidth="1"/>
    <col min="12036" max="12036" width="23.28515625" style="1172" customWidth="1"/>
    <col min="12037" max="12037" width="20.5703125" style="1172" customWidth="1"/>
    <col min="12038" max="12038" width="68.42578125" style="1172" customWidth="1"/>
    <col min="12039" max="12288" width="9.140625" style="1172" hidden="1"/>
    <col min="12289" max="12289" width="75.28515625" style="1172" customWidth="1"/>
    <col min="12290" max="12290" width="81.28515625" style="1172" customWidth="1"/>
    <col min="12291" max="12291" width="31.42578125" style="1172" customWidth="1"/>
    <col min="12292" max="12292" width="23.28515625" style="1172" customWidth="1"/>
    <col min="12293" max="12293" width="20.5703125" style="1172" customWidth="1"/>
    <col min="12294" max="12294" width="68.42578125" style="1172" customWidth="1"/>
    <col min="12295" max="12544" width="9.140625" style="1172" hidden="1"/>
    <col min="12545" max="12545" width="75.28515625" style="1172" customWidth="1"/>
    <col min="12546" max="12546" width="81.28515625" style="1172" customWidth="1"/>
    <col min="12547" max="12547" width="31.42578125" style="1172" customWidth="1"/>
    <col min="12548" max="12548" width="23.28515625" style="1172" customWidth="1"/>
    <col min="12549" max="12549" width="20.5703125" style="1172" customWidth="1"/>
    <col min="12550" max="12550" width="68.42578125" style="1172" customWidth="1"/>
    <col min="12551" max="12800" width="9.140625" style="1172" hidden="1"/>
    <col min="12801" max="12801" width="75.28515625" style="1172" customWidth="1"/>
    <col min="12802" max="12802" width="81.28515625" style="1172" customWidth="1"/>
    <col min="12803" max="12803" width="31.42578125" style="1172" customWidth="1"/>
    <col min="12804" max="12804" width="23.28515625" style="1172" customWidth="1"/>
    <col min="12805" max="12805" width="20.5703125" style="1172" customWidth="1"/>
    <col min="12806" max="12806" width="68.42578125" style="1172" customWidth="1"/>
    <col min="12807" max="13056" width="9.140625" style="1172" hidden="1"/>
    <col min="13057" max="13057" width="75.28515625" style="1172" customWidth="1"/>
    <col min="13058" max="13058" width="81.28515625" style="1172" customWidth="1"/>
    <col min="13059" max="13059" width="31.42578125" style="1172" customWidth="1"/>
    <col min="13060" max="13060" width="23.28515625" style="1172" customWidth="1"/>
    <col min="13061" max="13061" width="20.5703125" style="1172" customWidth="1"/>
    <col min="13062" max="13062" width="68.42578125" style="1172" customWidth="1"/>
    <col min="13063" max="13312" width="9.140625" style="1172" hidden="1"/>
    <col min="13313" max="13313" width="75.28515625" style="1172" customWidth="1"/>
    <col min="13314" max="13314" width="81.28515625" style="1172" customWidth="1"/>
    <col min="13315" max="13315" width="31.42578125" style="1172" customWidth="1"/>
    <col min="13316" max="13316" width="23.28515625" style="1172" customWidth="1"/>
    <col min="13317" max="13317" width="20.5703125" style="1172" customWidth="1"/>
    <col min="13318" max="13318" width="68.42578125" style="1172" customWidth="1"/>
    <col min="13319" max="13568" width="9.140625" style="1172" hidden="1"/>
    <col min="13569" max="13569" width="75.28515625" style="1172" customWidth="1"/>
    <col min="13570" max="13570" width="81.28515625" style="1172" customWidth="1"/>
    <col min="13571" max="13571" width="31.42578125" style="1172" customWidth="1"/>
    <col min="13572" max="13572" width="23.28515625" style="1172" customWidth="1"/>
    <col min="13573" max="13573" width="20.5703125" style="1172" customWidth="1"/>
    <col min="13574" max="13574" width="68.42578125" style="1172" customWidth="1"/>
    <col min="13575" max="13824" width="9.140625" style="1172" hidden="1"/>
    <col min="13825" max="13825" width="75.28515625" style="1172" customWidth="1"/>
    <col min="13826" max="13826" width="81.28515625" style="1172" customWidth="1"/>
    <col min="13827" max="13827" width="31.42578125" style="1172" customWidth="1"/>
    <col min="13828" max="13828" width="23.28515625" style="1172" customWidth="1"/>
    <col min="13829" max="13829" width="20.5703125" style="1172" customWidth="1"/>
    <col min="13830" max="13830" width="68.42578125" style="1172" customWidth="1"/>
    <col min="13831" max="14080" width="9.140625" style="1172" hidden="1"/>
    <col min="14081" max="14081" width="75.28515625" style="1172" customWidth="1"/>
    <col min="14082" max="14082" width="81.28515625" style="1172" customWidth="1"/>
    <col min="14083" max="14083" width="31.42578125" style="1172" customWidth="1"/>
    <col min="14084" max="14084" width="23.28515625" style="1172" customWidth="1"/>
    <col min="14085" max="14085" width="20.5703125" style="1172" customWidth="1"/>
    <col min="14086" max="14086" width="68.42578125" style="1172" customWidth="1"/>
    <col min="14087" max="14336" width="9.140625" style="1172" hidden="1"/>
    <col min="14337" max="14337" width="75.28515625" style="1172" customWidth="1"/>
    <col min="14338" max="14338" width="81.28515625" style="1172" customWidth="1"/>
    <col min="14339" max="14339" width="31.42578125" style="1172" customWidth="1"/>
    <col min="14340" max="14340" width="23.28515625" style="1172" customWidth="1"/>
    <col min="14341" max="14341" width="20.5703125" style="1172" customWidth="1"/>
    <col min="14342" max="14342" width="68.42578125" style="1172" customWidth="1"/>
    <col min="14343" max="14592" width="9.140625" style="1172" hidden="1"/>
    <col min="14593" max="14593" width="75.28515625" style="1172" customWidth="1"/>
    <col min="14594" max="14594" width="81.28515625" style="1172" customWidth="1"/>
    <col min="14595" max="14595" width="31.42578125" style="1172" customWidth="1"/>
    <col min="14596" max="14596" width="23.28515625" style="1172" customWidth="1"/>
    <col min="14597" max="14597" width="20.5703125" style="1172" customWidth="1"/>
    <col min="14598" max="14598" width="68.42578125" style="1172" customWidth="1"/>
    <col min="14599" max="14848" width="9.140625" style="1172" hidden="1"/>
    <col min="14849" max="14849" width="75.28515625" style="1172" customWidth="1"/>
    <col min="14850" max="14850" width="81.28515625" style="1172" customWidth="1"/>
    <col min="14851" max="14851" width="31.42578125" style="1172" customWidth="1"/>
    <col min="14852" max="14852" width="23.28515625" style="1172" customWidth="1"/>
    <col min="14853" max="14853" width="20.5703125" style="1172" customWidth="1"/>
    <col min="14854" max="14854" width="68.42578125" style="1172" customWidth="1"/>
    <col min="14855" max="15104" width="9.140625" style="1172" hidden="1"/>
    <col min="15105" max="15105" width="75.28515625" style="1172" customWidth="1"/>
    <col min="15106" max="15106" width="81.28515625" style="1172" customWidth="1"/>
    <col min="15107" max="15107" width="31.42578125" style="1172" customWidth="1"/>
    <col min="15108" max="15108" width="23.28515625" style="1172" customWidth="1"/>
    <col min="15109" max="15109" width="20.5703125" style="1172" customWidth="1"/>
    <col min="15110" max="15110" width="68.42578125" style="1172" customWidth="1"/>
    <col min="15111" max="15360" width="9.140625" style="1172" hidden="1"/>
    <col min="15361" max="15361" width="75.28515625" style="1172" customWidth="1"/>
    <col min="15362" max="15362" width="81.28515625" style="1172" customWidth="1"/>
    <col min="15363" max="15363" width="31.42578125" style="1172" customWidth="1"/>
    <col min="15364" max="15364" width="23.28515625" style="1172" customWidth="1"/>
    <col min="15365" max="15365" width="20.5703125" style="1172" customWidth="1"/>
    <col min="15366" max="15366" width="68.42578125" style="1172" customWidth="1"/>
    <col min="15367" max="15616" width="9.140625" style="1172" hidden="1"/>
    <col min="15617" max="15617" width="75.28515625" style="1172" customWidth="1"/>
    <col min="15618" max="15618" width="81.28515625" style="1172" customWidth="1"/>
    <col min="15619" max="15619" width="31.42578125" style="1172" customWidth="1"/>
    <col min="15620" max="15620" width="23.28515625" style="1172" customWidth="1"/>
    <col min="15621" max="15621" width="20.5703125" style="1172" customWidth="1"/>
    <col min="15622" max="15622" width="68.42578125" style="1172" customWidth="1"/>
    <col min="15623" max="15872" width="9.140625" style="1172" hidden="1"/>
    <col min="15873" max="15873" width="75.28515625" style="1172" customWidth="1"/>
    <col min="15874" max="15874" width="81.28515625" style="1172" customWidth="1"/>
    <col min="15875" max="15875" width="31.42578125" style="1172" customWidth="1"/>
    <col min="15876" max="15876" width="23.28515625" style="1172" customWidth="1"/>
    <col min="15877" max="15877" width="20.5703125" style="1172" customWidth="1"/>
    <col min="15878" max="15878" width="68.42578125" style="1172" customWidth="1"/>
    <col min="15879" max="16128" width="9.140625" style="1172" hidden="1"/>
    <col min="16129" max="16129" width="75.28515625" style="1172" customWidth="1"/>
    <col min="16130" max="16130" width="81.28515625" style="1172" customWidth="1"/>
    <col min="16131" max="16131" width="31.42578125" style="1172" customWidth="1"/>
    <col min="16132" max="16132" width="23.28515625" style="1172" customWidth="1"/>
    <col min="16133" max="16133" width="20.5703125" style="1172" customWidth="1"/>
    <col min="16134" max="16134" width="68.42578125" style="1172" customWidth="1"/>
    <col min="16135" max="16384" width="9.140625" style="1172" hidden="1"/>
  </cols>
  <sheetData>
    <row r="1" spans="1:7" ht="24.75" customHeight="1" x14ac:dyDescent="0.25">
      <c r="A1" s="1761" t="s">
        <v>957</v>
      </c>
      <c r="B1" s="1762"/>
      <c r="C1" s="1762"/>
      <c r="D1" s="1762"/>
      <c r="E1" s="1762"/>
      <c r="F1" s="1763"/>
    </row>
    <row r="2" spans="1:7" ht="18.75" x14ac:dyDescent="0.25">
      <c r="A2" s="1764" t="s">
        <v>2414</v>
      </c>
      <c r="B2" s="1765"/>
      <c r="C2" s="1765"/>
      <c r="D2" s="1765"/>
      <c r="E2" s="1765"/>
      <c r="F2" s="1766"/>
    </row>
    <row r="3" spans="1:7" ht="8.25" customHeight="1" x14ac:dyDescent="0.25">
      <c r="A3" s="1767"/>
      <c r="B3" s="1768"/>
      <c r="C3" s="1768"/>
      <c r="D3" s="1768"/>
      <c r="E3" s="1768"/>
      <c r="F3" s="1769"/>
    </row>
    <row r="4" spans="1:7" ht="32.25" thickBot="1" x14ac:dyDescent="0.3">
      <c r="A4" s="1197" t="s">
        <v>24</v>
      </c>
      <c r="B4" s="1190" t="s">
        <v>1915</v>
      </c>
      <c r="C4" s="1192" t="s">
        <v>25</v>
      </c>
      <c r="D4" s="1192" t="s">
        <v>26</v>
      </c>
      <c r="E4" s="1190" t="s">
        <v>27</v>
      </c>
      <c r="F4" s="1203" t="s">
        <v>28</v>
      </c>
    </row>
    <row r="5" spans="1:7" s="1198" customFormat="1" x14ac:dyDescent="0.25">
      <c r="A5" s="1543" t="s">
        <v>31</v>
      </c>
      <c r="B5" s="1542" t="s">
        <v>2124</v>
      </c>
      <c r="C5" s="1542" t="s">
        <v>1977</v>
      </c>
      <c r="D5" s="1542" t="s">
        <v>1978</v>
      </c>
      <c r="E5" s="1193">
        <v>47725</v>
      </c>
      <c r="F5" s="1542" t="s">
        <v>36</v>
      </c>
      <c r="G5" s="1204"/>
    </row>
    <row r="6" spans="1:7" s="1198" customFormat="1" x14ac:dyDescent="0.25">
      <c r="A6" s="1760" t="s">
        <v>6</v>
      </c>
      <c r="B6" s="1542" t="s">
        <v>1916</v>
      </c>
      <c r="C6" s="1542" t="s">
        <v>34</v>
      </c>
      <c r="D6" s="1542" t="s">
        <v>35</v>
      </c>
      <c r="E6" s="1193">
        <v>46955</v>
      </c>
      <c r="F6" s="1542" t="s">
        <v>36</v>
      </c>
      <c r="G6" s="1204"/>
    </row>
    <row r="7" spans="1:7" s="1198" customFormat="1" x14ac:dyDescent="0.25">
      <c r="A7" s="1760" t="s">
        <v>6</v>
      </c>
      <c r="B7" s="1542" t="s">
        <v>2125</v>
      </c>
      <c r="C7" s="1542" t="s">
        <v>37</v>
      </c>
      <c r="D7" s="1542" t="s">
        <v>38</v>
      </c>
      <c r="E7" s="1193">
        <v>45509</v>
      </c>
      <c r="F7" s="1542" t="s">
        <v>36</v>
      </c>
      <c r="G7" s="1204"/>
    </row>
    <row r="8" spans="1:7" s="1198" customFormat="1" x14ac:dyDescent="0.25">
      <c r="A8" s="1760" t="s">
        <v>6</v>
      </c>
      <c r="B8" s="1542" t="s">
        <v>2125</v>
      </c>
      <c r="C8" s="1542" t="s">
        <v>37</v>
      </c>
      <c r="D8" s="1542" t="s">
        <v>39</v>
      </c>
      <c r="E8" s="1193">
        <v>45869</v>
      </c>
      <c r="F8" s="1542" t="s">
        <v>36</v>
      </c>
      <c r="G8" s="1204"/>
    </row>
    <row r="9" spans="1:7" s="1198" customFormat="1" x14ac:dyDescent="0.25">
      <c r="A9" s="1760" t="s">
        <v>6</v>
      </c>
      <c r="B9" s="1542" t="s">
        <v>2125</v>
      </c>
      <c r="C9" s="1542" t="s">
        <v>37</v>
      </c>
      <c r="D9" s="1542" t="s">
        <v>40</v>
      </c>
      <c r="E9" s="1193">
        <v>46229</v>
      </c>
      <c r="F9" s="1542" t="s">
        <v>36</v>
      </c>
      <c r="G9" s="1204"/>
    </row>
    <row r="10" spans="1:7" s="1198" customFormat="1" x14ac:dyDescent="0.25">
      <c r="A10" s="1760" t="s">
        <v>6</v>
      </c>
      <c r="B10" s="1542" t="s">
        <v>2126</v>
      </c>
      <c r="C10" s="1542" t="s">
        <v>41</v>
      </c>
      <c r="D10" s="1542" t="s">
        <v>42</v>
      </c>
      <c r="E10" s="1193">
        <v>48598</v>
      </c>
      <c r="F10" s="1542" t="s">
        <v>36</v>
      </c>
      <c r="G10" s="1204"/>
    </row>
    <row r="11" spans="1:7" s="1198" customFormat="1" x14ac:dyDescent="0.25">
      <c r="A11" s="1760" t="s">
        <v>6</v>
      </c>
      <c r="B11" s="1542" t="s">
        <v>2127</v>
      </c>
      <c r="C11" s="1542" t="s">
        <v>1917</v>
      </c>
      <c r="D11" s="1542" t="s">
        <v>1918</v>
      </c>
      <c r="E11" s="1193">
        <v>48005</v>
      </c>
      <c r="F11" s="1542" t="s">
        <v>36</v>
      </c>
      <c r="G11" s="1204"/>
    </row>
    <row r="12" spans="1:7" s="1198" customFormat="1" x14ac:dyDescent="0.25">
      <c r="A12" s="1760" t="s">
        <v>43</v>
      </c>
      <c r="B12" s="1542" t="s">
        <v>2128</v>
      </c>
      <c r="C12" s="1542" t="s">
        <v>2129</v>
      </c>
      <c r="D12" s="1542" t="s">
        <v>2130</v>
      </c>
      <c r="E12" s="1193">
        <v>45765</v>
      </c>
      <c r="F12" s="1542" t="s">
        <v>43</v>
      </c>
      <c r="G12" s="1204"/>
    </row>
    <row r="13" spans="1:7" s="1198" customFormat="1" x14ac:dyDescent="0.25">
      <c r="A13" s="1760" t="s">
        <v>43</v>
      </c>
      <c r="B13" s="1542" t="s">
        <v>2128</v>
      </c>
      <c r="C13" s="1542" t="s">
        <v>2129</v>
      </c>
      <c r="D13" s="1542" t="s">
        <v>2131</v>
      </c>
      <c r="E13" s="1193">
        <v>45772</v>
      </c>
      <c r="F13" s="1542" t="s">
        <v>43</v>
      </c>
      <c r="G13" s="1204"/>
    </row>
    <row r="14" spans="1:7" s="1198" customFormat="1" x14ac:dyDescent="0.25">
      <c r="A14" s="1760" t="s">
        <v>43</v>
      </c>
      <c r="B14" s="1542" t="s">
        <v>2128</v>
      </c>
      <c r="C14" s="1542" t="s">
        <v>2129</v>
      </c>
      <c r="D14" s="1542" t="s">
        <v>2292</v>
      </c>
      <c r="E14" s="1193">
        <v>45786</v>
      </c>
      <c r="F14" s="1542" t="s">
        <v>43</v>
      </c>
      <c r="G14" s="1204"/>
    </row>
    <row r="15" spans="1:7" s="1198" customFormat="1" x14ac:dyDescent="0.25">
      <c r="A15" s="1759" t="s">
        <v>43</v>
      </c>
      <c r="B15" s="1542" t="s">
        <v>2128</v>
      </c>
      <c r="C15" s="1542" t="s">
        <v>2129</v>
      </c>
      <c r="D15" s="1542" t="s">
        <v>2293</v>
      </c>
      <c r="E15" s="1193">
        <v>45800</v>
      </c>
      <c r="F15" s="1542" t="s">
        <v>43</v>
      </c>
      <c r="G15" s="1204"/>
    </row>
    <row r="16" spans="1:7" s="1198" customFormat="1" x14ac:dyDescent="0.25">
      <c r="A16" s="1759" t="s">
        <v>43</v>
      </c>
      <c r="B16" s="1542" t="s">
        <v>2128</v>
      </c>
      <c r="C16" s="1542" t="s">
        <v>2129</v>
      </c>
      <c r="D16" s="1542" t="s">
        <v>2132</v>
      </c>
      <c r="E16" s="1193">
        <v>45947</v>
      </c>
      <c r="F16" s="1542" t="s">
        <v>43</v>
      </c>
      <c r="G16" s="1194"/>
    </row>
    <row r="17" spans="1:7" s="1198" customFormat="1" x14ac:dyDescent="0.25">
      <c r="A17" s="1759" t="s">
        <v>43</v>
      </c>
      <c r="B17" s="1542" t="s">
        <v>2128</v>
      </c>
      <c r="C17" s="1542" t="s">
        <v>2129</v>
      </c>
      <c r="D17" s="1542" t="s">
        <v>2133</v>
      </c>
      <c r="E17" s="1193">
        <v>45954</v>
      </c>
      <c r="F17" s="1542" t="s">
        <v>43</v>
      </c>
      <c r="G17" s="1194"/>
    </row>
    <row r="18" spans="1:7" s="1198" customFormat="1" x14ac:dyDescent="0.25">
      <c r="A18" s="1759" t="s">
        <v>43</v>
      </c>
      <c r="B18" s="1542" t="s">
        <v>2128</v>
      </c>
      <c r="C18" s="1542" t="s">
        <v>2129</v>
      </c>
      <c r="D18" s="1542" t="s">
        <v>2294</v>
      </c>
      <c r="E18" s="1193">
        <v>45968</v>
      </c>
      <c r="F18" s="1542" t="s">
        <v>43</v>
      </c>
      <c r="G18" s="1194"/>
    </row>
    <row r="19" spans="1:7" s="1198" customFormat="1" x14ac:dyDescent="0.25">
      <c r="A19" s="1759" t="s">
        <v>43</v>
      </c>
      <c r="B19" s="1542" t="s">
        <v>2128</v>
      </c>
      <c r="C19" s="1542" t="s">
        <v>2129</v>
      </c>
      <c r="D19" s="1542" t="s">
        <v>2295</v>
      </c>
      <c r="E19" s="1193">
        <v>45982</v>
      </c>
      <c r="F19" s="1542" t="s">
        <v>43</v>
      </c>
      <c r="G19" s="1194"/>
    </row>
    <row r="20" spans="1:7" s="1198" customFormat="1" x14ac:dyDescent="0.25">
      <c r="A20" s="1760" t="s">
        <v>43</v>
      </c>
      <c r="B20" s="1542" t="s">
        <v>2128</v>
      </c>
      <c r="C20" s="1542" t="s">
        <v>2129</v>
      </c>
      <c r="D20" s="1542" t="s">
        <v>2296</v>
      </c>
      <c r="E20" s="1193">
        <v>45989</v>
      </c>
      <c r="F20" s="1542" t="s">
        <v>43</v>
      </c>
      <c r="G20" s="1194"/>
    </row>
    <row r="21" spans="1:7" s="1198" customFormat="1" x14ac:dyDescent="0.25">
      <c r="A21" s="1760" t="s">
        <v>43</v>
      </c>
      <c r="B21" s="1542" t="s">
        <v>2128</v>
      </c>
      <c r="C21" s="1542" t="s">
        <v>2129</v>
      </c>
      <c r="D21" s="1542" t="s">
        <v>2330</v>
      </c>
      <c r="E21" s="1193">
        <v>45996</v>
      </c>
      <c r="F21" s="1542" t="s">
        <v>43</v>
      </c>
      <c r="G21" s="1194"/>
    </row>
    <row r="22" spans="1:7" s="1198" customFormat="1" x14ac:dyDescent="0.25">
      <c r="A22" s="1760" t="s">
        <v>43</v>
      </c>
      <c r="B22" s="1542" t="s">
        <v>2128</v>
      </c>
      <c r="C22" s="1542" t="s">
        <v>2129</v>
      </c>
      <c r="D22" s="1542" t="s">
        <v>2331</v>
      </c>
      <c r="E22" s="1193">
        <v>46010</v>
      </c>
      <c r="F22" s="1542" t="s">
        <v>43</v>
      </c>
      <c r="G22" s="1194"/>
    </row>
    <row r="23" spans="1:7" s="1198" customFormat="1" x14ac:dyDescent="0.25">
      <c r="A23" s="1760" t="s">
        <v>43</v>
      </c>
      <c r="B23" s="1542" t="s">
        <v>2128</v>
      </c>
      <c r="C23" s="1542" t="s">
        <v>2129</v>
      </c>
      <c r="D23" s="1542" t="s">
        <v>2134</v>
      </c>
      <c r="E23" s="1193">
        <v>46129</v>
      </c>
      <c r="F23" s="1542" t="s">
        <v>43</v>
      </c>
      <c r="G23" s="1194"/>
    </row>
    <row r="24" spans="1:7" s="1198" customFormat="1" x14ac:dyDescent="0.25">
      <c r="A24" s="1759" t="s">
        <v>43</v>
      </c>
      <c r="B24" s="1542" t="s">
        <v>2128</v>
      </c>
      <c r="C24" s="1542" t="s">
        <v>2129</v>
      </c>
      <c r="D24" s="1542" t="s">
        <v>2135</v>
      </c>
      <c r="E24" s="1193">
        <v>46136</v>
      </c>
      <c r="F24" s="1542" t="s">
        <v>43</v>
      </c>
      <c r="G24" s="1194"/>
    </row>
    <row r="25" spans="1:7" s="1198" customFormat="1" x14ac:dyDescent="0.25">
      <c r="A25" s="1759" t="s">
        <v>43</v>
      </c>
      <c r="B25" s="1542" t="s">
        <v>2128</v>
      </c>
      <c r="C25" s="1542" t="s">
        <v>2129</v>
      </c>
      <c r="D25" s="1542" t="s">
        <v>2297</v>
      </c>
      <c r="E25" s="1193">
        <v>46150</v>
      </c>
      <c r="F25" s="1542" t="s">
        <v>43</v>
      </c>
      <c r="G25" s="1204"/>
    </row>
    <row r="26" spans="1:7" s="1198" customFormat="1" x14ac:dyDescent="0.25">
      <c r="A26" s="1759" t="s">
        <v>43</v>
      </c>
      <c r="B26" s="1542" t="s">
        <v>2128</v>
      </c>
      <c r="C26" s="1542" t="s">
        <v>2129</v>
      </c>
      <c r="D26" s="1542" t="s">
        <v>2298</v>
      </c>
      <c r="E26" s="1193">
        <v>46164</v>
      </c>
      <c r="F26" s="1542" t="s">
        <v>43</v>
      </c>
      <c r="G26" s="1204"/>
    </row>
    <row r="27" spans="1:7" s="1198" customFormat="1" x14ac:dyDescent="0.25">
      <c r="A27" s="1759" t="s">
        <v>43</v>
      </c>
      <c r="B27" s="1542" t="s">
        <v>2128</v>
      </c>
      <c r="C27" s="1542" t="s">
        <v>2129</v>
      </c>
      <c r="D27" s="1542" t="s">
        <v>2299</v>
      </c>
      <c r="E27" s="1193">
        <v>46171</v>
      </c>
      <c r="F27" s="1542" t="s">
        <v>43</v>
      </c>
      <c r="G27" s="1194"/>
    </row>
    <row r="28" spans="1:7" s="1198" customFormat="1" x14ac:dyDescent="0.25">
      <c r="A28" s="1759" t="s">
        <v>43</v>
      </c>
      <c r="B28" s="1542" t="s">
        <v>2128</v>
      </c>
      <c r="C28" s="1542" t="s">
        <v>2129</v>
      </c>
      <c r="D28" s="1542" t="s">
        <v>2332</v>
      </c>
      <c r="E28" s="1193">
        <v>46178</v>
      </c>
      <c r="F28" s="1542" t="s">
        <v>43</v>
      </c>
      <c r="G28" s="1194"/>
    </row>
    <row r="29" spans="1:7" s="1198" customFormat="1" x14ac:dyDescent="0.25">
      <c r="A29" s="1759" t="s">
        <v>43</v>
      </c>
      <c r="B29" s="1542" t="s">
        <v>2128</v>
      </c>
      <c r="C29" s="1542" t="s">
        <v>2129</v>
      </c>
      <c r="D29" s="1542" t="s">
        <v>2333</v>
      </c>
      <c r="E29" s="1193">
        <v>46185</v>
      </c>
      <c r="F29" s="1542" t="s">
        <v>43</v>
      </c>
      <c r="G29" s="1194"/>
    </row>
    <row r="30" spans="1:7" s="1198" customFormat="1" x14ac:dyDescent="0.25">
      <c r="A30" s="1759" t="s">
        <v>43</v>
      </c>
      <c r="B30" s="1542" t="s">
        <v>2128</v>
      </c>
      <c r="C30" s="1542" t="s">
        <v>2129</v>
      </c>
      <c r="D30" s="1542" t="s">
        <v>2334</v>
      </c>
      <c r="E30" s="1193">
        <v>46192</v>
      </c>
      <c r="F30" s="1542" t="s">
        <v>43</v>
      </c>
      <c r="G30" s="1194"/>
    </row>
    <row r="31" spans="1:7" s="1198" customFormat="1" x14ac:dyDescent="0.25">
      <c r="A31" s="1759" t="s">
        <v>43</v>
      </c>
      <c r="B31" s="1542" t="s">
        <v>2128</v>
      </c>
      <c r="C31" s="1542" t="s">
        <v>2129</v>
      </c>
      <c r="D31" s="1542" t="s">
        <v>2335</v>
      </c>
      <c r="E31" s="1193">
        <v>46199</v>
      </c>
      <c r="F31" s="1542" t="s">
        <v>43</v>
      </c>
      <c r="G31" s="1194"/>
    </row>
    <row r="32" spans="1:7" s="1198" customFormat="1" x14ac:dyDescent="0.25">
      <c r="A32" s="1759" t="s">
        <v>43</v>
      </c>
      <c r="B32" s="1542" t="s">
        <v>2128</v>
      </c>
      <c r="C32" s="1542" t="s">
        <v>2129</v>
      </c>
      <c r="D32" s="1542" t="s">
        <v>2336</v>
      </c>
      <c r="E32" s="1193">
        <v>46913</v>
      </c>
      <c r="F32" s="1542" t="s">
        <v>43</v>
      </c>
    </row>
    <row r="33" spans="1:7" s="1198" customFormat="1" x14ac:dyDescent="0.25">
      <c r="A33" s="1759" t="s">
        <v>43</v>
      </c>
      <c r="B33" s="1542" t="s">
        <v>44</v>
      </c>
      <c r="C33" s="1542" t="s">
        <v>45</v>
      </c>
      <c r="D33" s="1542" t="s">
        <v>46</v>
      </c>
      <c r="E33" s="1193">
        <v>45562</v>
      </c>
      <c r="F33" s="1542" t="s">
        <v>43</v>
      </c>
      <c r="G33" s="1194"/>
    </row>
    <row r="34" spans="1:7" s="1198" customFormat="1" x14ac:dyDescent="0.25">
      <c r="A34" s="1759" t="s">
        <v>43</v>
      </c>
      <c r="B34" s="1542" t="s">
        <v>44</v>
      </c>
      <c r="C34" s="1542" t="s">
        <v>45</v>
      </c>
      <c r="D34" s="1542" t="s">
        <v>1919</v>
      </c>
      <c r="E34" s="1193">
        <v>45716</v>
      </c>
      <c r="F34" s="1542" t="s">
        <v>43</v>
      </c>
      <c r="G34" s="1194"/>
    </row>
    <row r="35" spans="1:7" s="1198" customFormat="1" x14ac:dyDescent="0.25">
      <c r="A35" s="1759" t="s">
        <v>43</v>
      </c>
      <c r="B35" s="1542" t="s">
        <v>44</v>
      </c>
      <c r="C35" s="1542" t="s">
        <v>45</v>
      </c>
      <c r="D35" s="1542" t="s">
        <v>2136</v>
      </c>
      <c r="E35" s="1193">
        <v>45884</v>
      </c>
      <c r="F35" s="1542" t="s">
        <v>43</v>
      </c>
      <c r="G35" s="1194"/>
    </row>
    <row r="36" spans="1:7" s="1198" customFormat="1" x14ac:dyDescent="0.25">
      <c r="A36" s="1759" t="s">
        <v>43</v>
      </c>
      <c r="B36" s="1542" t="s">
        <v>44</v>
      </c>
      <c r="C36" s="1542" t="s">
        <v>45</v>
      </c>
      <c r="D36" s="1542" t="s">
        <v>2137</v>
      </c>
      <c r="E36" s="1193">
        <v>45940</v>
      </c>
      <c r="F36" s="1542" t="s">
        <v>43</v>
      </c>
      <c r="G36" s="1204"/>
    </row>
    <row r="37" spans="1:7" s="1198" customFormat="1" x14ac:dyDescent="0.25">
      <c r="A37" s="1759" t="s">
        <v>43</v>
      </c>
      <c r="B37" s="1542" t="s">
        <v>44</v>
      </c>
      <c r="C37" s="1542" t="s">
        <v>45</v>
      </c>
      <c r="D37" s="1542" t="s">
        <v>47</v>
      </c>
      <c r="E37" s="1193">
        <v>45716</v>
      </c>
      <c r="F37" s="1542" t="s">
        <v>43</v>
      </c>
      <c r="G37" s="1204"/>
    </row>
    <row r="38" spans="1:7" s="1198" customFormat="1" x14ac:dyDescent="0.25">
      <c r="A38" s="1759" t="s">
        <v>43</v>
      </c>
      <c r="B38" s="1542" t="s">
        <v>44</v>
      </c>
      <c r="C38" s="1542" t="s">
        <v>45</v>
      </c>
      <c r="D38" s="1542" t="s">
        <v>48</v>
      </c>
      <c r="E38" s="1193">
        <v>45723</v>
      </c>
      <c r="F38" s="1542" t="s">
        <v>43</v>
      </c>
      <c r="G38" s="1194"/>
    </row>
    <row r="39" spans="1:7" s="1198" customFormat="1" x14ac:dyDescent="0.25">
      <c r="A39" s="1759" t="s">
        <v>43</v>
      </c>
      <c r="B39" s="1542" t="s">
        <v>44</v>
      </c>
      <c r="C39" s="1542" t="s">
        <v>45</v>
      </c>
      <c r="D39" s="1542" t="s">
        <v>49</v>
      </c>
      <c r="E39" s="1193">
        <v>45730</v>
      </c>
      <c r="F39" s="1542" t="s">
        <v>43</v>
      </c>
      <c r="G39" s="1194"/>
    </row>
    <row r="40" spans="1:7" s="1198" customFormat="1" x14ac:dyDescent="0.25">
      <c r="A40" s="1759" t="s">
        <v>43</v>
      </c>
      <c r="B40" s="1542" t="s">
        <v>44</v>
      </c>
      <c r="C40" s="1542" t="s">
        <v>45</v>
      </c>
      <c r="D40" s="1542" t="s">
        <v>50</v>
      </c>
      <c r="E40" s="1193">
        <v>45737</v>
      </c>
      <c r="F40" s="1542" t="s">
        <v>43</v>
      </c>
      <c r="G40" s="1194"/>
    </row>
    <row r="41" spans="1:7" s="1198" customFormat="1" x14ac:dyDescent="0.25">
      <c r="A41" s="1759" t="s">
        <v>43</v>
      </c>
      <c r="B41" s="1542" t="s">
        <v>44</v>
      </c>
      <c r="C41" s="1542" t="s">
        <v>45</v>
      </c>
      <c r="D41" s="1542" t="s">
        <v>51</v>
      </c>
      <c r="E41" s="1193">
        <v>45744</v>
      </c>
      <c r="F41" s="1542" t="s">
        <v>43</v>
      </c>
      <c r="G41" s="1194"/>
    </row>
    <row r="42" spans="1:7" s="1198" customFormat="1" x14ac:dyDescent="0.25">
      <c r="A42" s="1759" t="s">
        <v>43</v>
      </c>
      <c r="B42" s="1542" t="s">
        <v>44</v>
      </c>
      <c r="C42" s="1542" t="s">
        <v>45</v>
      </c>
      <c r="D42" s="1542" t="s">
        <v>1920</v>
      </c>
      <c r="E42" s="1193">
        <v>45856</v>
      </c>
      <c r="F42" s="1542" t="s">
        <v>43</v>
      </c>
      <c r="G42" s="1194"/>
    </row>
    <row r="43" spans="1:7" s="1198" customFormat="1" x14ac:dyDescent="0.25">
      <c r="A43" s="1759" t="s">
        <v>43</v>
      </c>
      <c r="B43" s="1542" t="s">
        <v>44</v>
      </c>
      <c r="C43" s="1542" t="s">
        <v>45</v>
      </c>
      <c r="D43" s="1542" t="s">
        <v>1921</v>
      </c>
      <c r="E43" s="1193">
        <v>45898</v>
      </c>
      <c r="F43" s="1542" t="s">
        <v>43</v>
      </c>
      <c r="G43" s="1194"/>
    </row>
    <row r="44" spans="1:7" s="1198" customFormat="1" x14ac:dyDescent="0.25">
      <c r="A44" s="1759" t="s">
        <v>43</v>
      </c>
      <c r="B44" s="1542" t="s">
        <v>44</v>
      </c>
      <c r="C44" s="1542" t="s">
        <v>45</v>
      </c>
      <c r="D44" s="1542" t="s">
        <v>1979</v>
      </c>
      <c r="E44" s="1193">
        <v>45947</v>
      </c>
      <c r="F44" s="1542" t="s">
        <v>43</v>
      </c>
      <c r="G44" s="1194"/>
    </row>
    <row r="45" spans="1:7" s="1198" customFormat="1" x14ac:dyDescent="0.25">
      <c r="A45" s="1759" t="s">
        <v>43</v>
      </c>
      <c r="B45" s="1542" t="s">
        <v>44</v>
      </c>
      <c r="C45" s="1542" t="s">
        <v>45</v>
      </c>
      <c r="D45" s="1542" t="s">
        <v>1980</v>
      </c>
      <c r="E45" s="1193">
        <v>45954</v>
      </c>
      <c r="F45" s="1542" t="s">
        <v>43</v>
      </c>
      <c r="G45" s="1204"/>
    </row>
    <row r="46" spans="1:7" s="1198" customFormat="1" x14ac:dyDescent="0.25">
      <c r="A46" s="1759" t="s">
        <v>43</v>
      </c>
      <c r="B46" s="1542" t="s">
        <v>44</v>
      </c>
      <c r="C46" s="1542" t="s">
        <v>45</v>
      </c>
      <c r="D46" s="1542" t="s">
        <v>1981</v>
      </c>
      <c r="E46" s="1193">
        <v>45961</v>
      </c>
      <c r="F46" s="1542" t="s">
        <v>43</v>
      </c>
      <c r="G46" s="1204"/>
    </row>
    <row r="47" spans="1:7" s="1198" customFormat="1" x14ac:dyDescent="0.25">
      <c r="A47" s="1759" t="s">
        <v>43</v>
      </c>
      <c r="B47" s="1542" t="s">
        <v>2029</v>
      </c>
      <c r="C47" s="1542"/>
      <c r="D47" s="1542" t="s">
        <v>2096</v>
      </c>
      <c r="E47" s="1193">
        <v>46034</v>
      </c>
      <c r="F47" s="1542" t="s">
        <v>43</v>
      </c>
      <c r="G47" s="1204"/>
    </row>
    <row r="48" spans="1:7" s="1198" customFormat="1" x14ac:dyDescent="0.25">
      <c r="A48" s="1759" t="s">
        <v>43</v>
      </c>
      <c r="B48" s="1542" t="s">
        <v>2029</v>
      </c>
      <c r="C48" s="1542"/>
      <c r="D48" s="1542" t="s">
        <v>2138</v>
      </c>
      <c r="E48" s="1193">
        <v>46055</v>
      </c>
      <c r="F48" s="1542" t="s">
        <v>43</v>
      </c>
      <c r="G48" s="1194"/>
    </row>
    <row r="49" spans="1:7" s="1198" customFormat="1" x14ac:dyDescent="0.25">
      <c r="A49" s="1759" t="s">
        <v>43</v>
      </c>
      <c r="B49" s="1542" t="s">
        <v>2029</v>
      </c>
      <c r="C49" s="1542"/>
      <c r="D49" s="1542" t="s">
        <v>2097</v>
      </c>
      <c r="E49" s="1193">
        <v>45672</v>
      </c>
      <c r="F49" s="1542" t="s">
        <v>43</v>
      </c>
      <c r="G49" s="1194"/>
    </row>
    <row r="50" spans="1:7" s="1198" customFormat="1" x14ac:dyDescent="0.25">
      <c r="A50" s="1759" t="s">
        <v>43</v>
      </c>
      <c r="B50" s="1542" t="s">
        <v>2029</v>
      </c>
      <c r="C50" s="1542"/>
      <c r="D50" s="1542" t="s">
        <v>2139</v>
      </c>
      <c r="E50" s="1193">
        <v>45693</v>
      </c>
      <c r="F50" s="1542" t="s">
        <v>43</v>
      </c>
      <c r="G50" s="1194"/>
    </row>
    <row r="51" spans="1:7" s="1198" customFormat="1" x14ac:dyDescent="0.25">
      <c r="A51" s="1759" t="s">
        <v>43</v>
      </c>
      <c r="B51" s="1542" t="s">
        <v>2029</v>
      </c>
      <c r="C51" s="1542"/>
      <c r="D51" s="1542" t="s">
        <v>2098</v>
      </c>
      <c r="E51" s="1193">
        <v>46036</v>
      </c>
      <c r="F51" s="1542" t="s">
        <v>43</v>
      </c>
      <c r="G51" s="1194"/>
    </row>
    <row r="52" spans="1:7" s="1198" customFormat="1" x14ac:dyDescent="0.25">
      <c r="A52" s="1759" t="s">
        <v>43</v>
      </c>
      <c r="B52" s="1542" t="s">
        <v>2029</v>
      </c>
      <c r="C52" s="1542"/>
      <c r="D52" s="1542" t="s">
        <v>2099</v>
      </c>
      <c r="E52" s="1193">
        <v>46044</v>
      </c>
      <c r="F52" s="1542" t="s">
        <v>43</v>
      </c>
      <c r="G52" s="1194"/>
    </row>
    <row r="53" spans="1:7" s="1198" customFormat="1" x14ac:dyDescent="0.25">
      <c r="A53" s="1759" t="s">
        <v>43</v>
      </c>
      <c r="B53" s="1542" t="s">
        <v>2029</v>
      </c>
      <c r="C53" s="1542"/>
      <c r="D53" s="1542" t="s">
        <v>2030</v>
      </c>
      <c r="E53" s="1193">
        <v>45653</v>
      </c>
      <c r="F53" s="1542" t="s">
        <v>43</v>
      </c>
      <c r="G53" s="1194"/>
    </row>
    <row r="54" spans="1:7" s="1198" customFormat="1" x14ac:dyDescent="0.25">
      <c r="A54" s="1759" t="s">
        <v>43</v>
      </c>
      <c r="B54" s="1542" t="s">
        <v>2029</v>
      </c>
      <c r="C54" s="1542"/>
      <c r="D54" s="1542" t="s">
        <v>2100</v>
      </c>
      <c r="E54" s="1193">
        <v>46031</v>
      </c>
      <c r="F54" s="1542" t="s">
        <v>43</v>
      </c>
      <c r="G54" s="1194"/>
    </row>
    <row r="55" spans="1:7" s="1198" customFormat="1" x14ac:dyDescent="0.25">
      <c r="A55" s="1759" t="s">
        <v>43</v>
      </c>
      <c r="B55" s="1542" t="s">
        <v>2029</v>
      </c>
      <c r="C55" s="1542"/>
      <c r="D55" s="1542" t="s">
        <v>2101</v>
      </c>
      <c r="E55" s="1193">
        <v>46038</v>
      </c>
      <c r="F55" s="1542" t="s">
        <v>43</v>
      </c>
      <c r="G55" s="1194"/>
    </row>
    <row r="56" spans="1:7" s="1198" customFormat="1" x14ac:dyDescent="0.25">
      <c r="A56" s="1759" t="s">
        <v>43</v>
      </c>
      <c r="B56" s="1542" t="s">
        <v>2029</v>
      </c>
      <c r="C56" s="1542"/>
      <c r="D56" s="1542" t="s">
        <v>2140</v>
      </c>
      <c r="E56" s="1193">
        <v>46066</v>
      </c>
      <c r="F56" s="1542" t="s">
        <v>43</v>
      </c>
      <c r="G56" s="1194"/>
    </row>
    <row r="57" spans="1:7" s="1198" customFormat="1" x14ac:dyDescent="0.25">
      <c r="A57" s="1759" t="s">
        <v>43</v>
      </c>
      <c r="B57" s="1542" t="s">
        <v>2029</v>
      </c>
      <c r="C57" s="1542"/>
      <c r="D57" s="1542" t="s">
        <v>2102</v>
      </c>
      <c r="E57" s="1193">
        <v>46395</v>
      </c>
      <c r="F57" s="1542" t="s">
        <v>43</v>
      </c>
      <c r="G57" s="1194"/>
    </row>
    <row r="58" spans="1:7" s="1198" customFormat="1" x14ac:dyDescent="0.25">
      <c r="A58" s="1759" t="s">
        <v>43</v>
      </c>
      <c r="B58" s="1542" t="s">
        <v>52</v>
      </c>
      <c r="C58" s="1542" t="s">
        <v>53</v>
      </c>
      <c r="D58" s="1542" t="s">
        <v>2103</v>
      </c>
      <c r="E58" s="1193">
        <v>45499</v>
      </c>
      <c r="F58" s="1542" t="s">
        <v>43</v>
      </c>
      <c r="G58" s="1194"/>
    </row>
    <row r="59" spans="1:7" s="1198" customFormat="1" x14ac:dyDescent="0.25">
      <c r="A59" s="1759" t="s">
        <v>43</v>
      </c>
      <c r="B59" s="1542" t="s">
        <v>52</v>
      </c>
      <c r="C59" s="1542" t="s">
        <v>53</v>
      </c>
      <c r="D59" s="1542" t="s">
        <v>2141</v>
      </c>
      <c r="E59" s="1193">
        <v>45576</v>
      </c>
      <c r="F59" s="1542" t="s">
        <v>43</v>
      </c>
      <c r="G59" s="1194"/>
    </row>
    <row r="60" spans="1:7" s="1198" customFormat="1" x14ac:dyDescent="0.25">
      <c r="A60" s="1759" t="s">
        <v>43</v>
      </c>
      <c r="B60" s="1542" t="s">
        <v>52</v>
      </c>
      <c r="C60" s="1542" t="s">
        <v>53</v>
      </c>
      <c r="D60" s="1542" t="s">
        <v>2142</v>
      </c>
      <c r="E60" s="1193">
        <v>45583</v>
      </c>
      <c r="F60" s="1542" t="s">
        <v>43</v>
      </c>
      <c r="G60" s="1194"/>
    </row>
    <row r="61" spans="1:7" s="1198" customFormat="1" x14ac:dyDescent="0.25">
      <c r="A61" s="1759" t="s">
        <v>43</v>
      </c>
      <c r="B61" s="1542" t="s">
        <v>52</v>
      </c>
      <c r="C61" s="1542" t="s">
        <v>53</v>
      </c>
      <c r="D61" s="1542" t="s">
        <v>2337</v>
      </c>
      <c r="E61" s="1193">
        <v>46178</v>
      </c>
      <c r="F61" s="1542" t="s">
        <v>43</v>
      </c>
      <c r="G61" s="1194"/>
    </row>
    <row r="62" spans="1:7" s="1198" customFormat="1" x14ac:dyDescent="0.25">
      <c r="A62" s="1759" t="s">
        <v>43</v>
      </c>
      <c r="B62" s="1542" t="s">
        <v>52</v>
      </c>
      <c r="C62" s="1542" t="s">
        <v>53</v>
      </c>
      <c r="D62" s="1542" t="s">
        <v>2338</v>
      </c>
      <c r="E62" s="1193">
        <v>46542</v>
      </c>
      <c r="F62" s="1542" t="s">
        <v>43</v>
      </c>
      <c r="G62" s="1194"/>
    </row>
    <row r="63" spans="1:7" s="1198" customFormat="1" x14ac:dyDescent="0.25">
      <c r="A63" s="1759" t="s">
        <v>43</v>
      </c>
      <c r="B63" s="1542" t="s">
        <v>52</v>
      </c>
      <c r="C63" s="1542" t="s">
        <v>53</v>
      </c>
      <c r="D63" s="1542" t="s">
        <v>2339</v>
      </c>
      <c r="E63" s="1193">
        <v>46906</v>
      </c>
      <c r="F63" s="1542" t="s">
        <v>43</v>
      </c>
      <c r="G63" s="1194"/>
    </row>
    <row r="64" spans="1:7" s="1198" customFormat="1" x14ac:dyDescent="0.25">
      <c r="A64" s="1759" t="s">
        <v>43</v>
      </c>
      <c r="B64" s="1542" t="s">
        <v>54</v>
      </c>
      <c r="C64" s="1543" t="s">
        <v>55</v>
      </c>
      <c r="D64" s="1542" t="s">
        <v>1982</v>
      </c>
      <c r="E64" s="1193">
        <v>45478</v>
      </c>
      <c r="F64" s="1542" t="s">
        <v>43</v>
      </c>
      <c r="G64" s="1194"/>
    </row>
    <row r="65" spans="1:7" s="1198" customFormat="1" x14ac:dyDescent="0.25">
      <c r="A65" s="1759" t="s">
        <v>43</v>
      </c>
      <c r="B65" s="1542" t="s">
        <v>54</v>
      </c>
      <c r="C65" s="1542" t="s">
        <v>55</v>
      </c>
      <c r="D65" s="1542" t="s">
        <v>1983</v>
      </c>
      <c r="E65" s="1193">
        <v>45485</v>
      </c>
      <c r="F65" s="1542" t="s">
        <v>43</v>
      </c>
      <c r="G65" s="1194"/>
    </row>
    <row r="66" spans="1:7" s="1198" customFormat="1" x14ac:dyDescent="0.25">
      <c r="A66" s="1760" t="s">
        <v>43</v>
      </c>
      <c r="B66" s="1542" t="s">
        <v>54</v>
      </c>
      <c r="C66" s="1542" t="s">
        <v>55</v>
      </c>
      <c r="D66" s="1542" t="s">
        <v>1984</v>
      </c>
      <c r="E66" s="1193">
        <v>45492</v>
      </c>
      <c r="F66" s="1542" t="s">
        <v>43</v>
      </c>
      <c r="G66" s="1204"/>
    </row>
    <row r="67" spans="1:7" s="1198" customFormat="1" x14ac:dyDescent="0.25">
      <c r="A67" s="1760" t="s">
        <v>43</v>
      </c>
      <c r="B67" s="1542" t="s">
        <v>54</v>
      </c>
      <c r="C67" s="1542" t="s">
        <v>55</v>
      </c>
      <c r="D67" s="1542" t="s">
        <v>1985</v>
      </c>
      <c r="E67" s="1193">
        <v>45499</v>
      </c>
      <c r="F67" s="1542" t="s">
        <v>43</v>
      </c>
      <c r="G67" s="1204"/>
    </row>
    <row r="68" spans="1:7" s="1198" customFormat="1" x14ac:dyDescent="0.25">
      <c r="A68" s="1760" t="s">
        <v>43</v>
      </c>
      <c r="B68" s="1542" t="s">
        <v>54</v>
      </c>
      <c r="C68" s="1542" t="s">
        <v>55</v>
      </c>
      <c r="D68" s="1542" t="s">
        <v>1986</v>
      </c>
      <c r="E68" s="1193">
        <v>45513</v>
      </c>
      <c r="F68" s="1542" t="s">
        <v>43</v>
      </c>
      <c r="G68" s="1204"/>
    </row>
    <row r="69" spans="1:7" s="1198" customFormat="1" x14ac:dyDescent="0.25">
      <c r="A69" s="1760" t="s">
        <v>43</v>
      </c>
      <c r="B69" s="1542" t="s">
        <v>54</v>
      </c>
      <c r="C69" s="1542" t="s">
        <v>55</v>
      </c>
      <c r="D69" s="1542" t="s">
        <v>1987</v>
      </c>
      <c r="E69" s="1193">
        <v>45520</v>
      </c>
      <c r="F69" s="1542" t="s">
        <v>43</v>
      </c>
      <c r="G69" s="1204"/>
    </row>
    <row r="70" spans="1:7" s="1198" customFormat="1" x14ac:dyDescent="0.25">
      <c r="A70" s="1760" t="s">
        <v>43</v>
      </c>
      <c r="B70" s="1542" t="s">
        <v>54</v>
      </c>
      <c r="C70" s="1542" t="s">
        <v>55</v>
      </c>
      <c r="D70" s="1542" t="s">
        <v>1988</v>
      </c>
      <c r="E70" s="1193">
        <v>45527</v>
      </c>
      <c r="F70" s="1542" t="s">
        <v>43</v>
      </c>
      <c r="G70" s="1204"/>
    </row>
    <row r="71" spans="1:7" s="1198" customFormat="1" x14ac:dyDescent="0.25">
      <c r="A71" s="1760" t="s">
        <v>43</v>
      </c>
      <c r="B71" s="1542" t="s">
        <v>54</v>
      </c>
      <c r="C71" s="1542" t="s">
        <v>55</v>
      </c>
      <c r="D71" s="1542" t="s">
        <v>2031</v>
      </c>
      <c r="E71" s="1193">
        <v>45541</v>
      </c>
      <c r="F71" s="1542" t="s">
        <v>43</v>
      </c>
      <c r="G71" s="1204"/>
    </row>
    <row r="72" spans="1:7" s="1198" customFormat="1" x14ac:dyDescent="0.25">
      <c r="A72" s="1760" t="s">
        <v>43</v>
      </c>
      <c r="B72" s="1542" t="s">
        <v>54</v>
      </c>
      <c r="C72" s="1542" t="s">
        <v>55</v>
      </c>
      <c r="D72" s="1542" t="s">
        <v>2032</v>
      </c>
      <c r="E72" s="1193">
        <v>45548</v>
      </c>
      <c r="F72" s="1542" t="s">
        <v>43</v>
      </c>
      <c r="G72" s="1204"/>
    </row>
    <row r="73" spans="1:7" s="1198" customFormat="1" x14ac:dyDescent="0.25">
      <c r="A73" s="1760" t="s">
        <v>43</v>
      </c>
      <c r="B73" s="1542" t="s">
        <v>54</v>
      </c>
      <c r="C73" s="1542" t="s">
        <v>55</v>
      </c>
      <c r="D73" s="1542" t="s">
        <v>2033</v>
      </c>
      <c r="E73" s="1193">
        <v>45555</v>
      </c>
      <c r="F73" s="1542" t="s">
        <v>43</v>
      </c>
      <c r="G73" s="1204"/>
    </row>
    <row r="74" spans="1:7" s="1198" customFormat="1" x14ac:dyDescent="0.25">
      <c r="A74" s="1760" t="s">
        <v>43</v>
      </c>
      <c r="B74" s="1542" t="s">
        <v>54</v>
      </c>
      <c r="C74" s="1542" t="s">
        <v>55</v>
      </c>
      <c r="D74" s="1542" t="s">
        <v>2034</v>
      </c>
      <c r="E74" s="1193">
        <v>45562</v>
      </c>
      <c r="F74" s="1542" t="s">
        <v>43</v>
      </c>
      <c r="G74" s="1204"/>
    </row>
    <row r="75" spans="1:7" s="1198" customFormat="1" x14ac:dyDescent="0.25">
      <c r="A75" s="1759" t="s">
        <v>43</v>
      </c>
      <c r="B75" s="1542" t="s">
        <v>54</v>
      </c>
      <c r="C75" s="1542" t="s">
        <v>55</v>
      </c>
      <c r="D75" s="1542" t="s">
        <v>2104</v>
      </c>
      <c r="E75" s="1193">
        <v>45569</v>
      </c>
      <c r="F75" s="1542" t="s">
        <v>43</v>
      </c>
      <c r="G75" s="1204"/>
    </row>
    <row r="76" spans="1:7" s="1198" customFormat="1" x14ac:dyDescent="0.25">
      <c r="A76" s="1759" t="s">
        <v>43</v>
      </c>
      <c r="B76" s="1542" t="s">
        <v>54</v>
      </c>
      <c r="C76" s="1542" t="s">
        <v>55</v>
      </c>
      <c r="D76" s="1542" t="s">
        <v>2105</v>
      </c>
      <c r="E76" s="1193">
        <v>45576</v>
      </c>
      <c r="F76" s="1542" t="s">
        <v>43</v>
      </c>
      <c r="G76" s="1194"/>
    </row>
    <row r="77" spans="1:7" s="1198" customFormat="1" x14ac:dyDescent="0.25">
      <c r="A77" s="1759" t="s">
        <v>43</v>
      </c>
      <c r="B77" s="1542" t="s">
        <v>54</v>
      </c>
      <c r="C77" s="1542" t="s">
        <v>55</v>
      </c>
      <c r="D77" s="1542" t="s">
        <v>2106</v>
      </c>
      <c r="E77" s="1193">
        <v>45583</v>
      </c>
      <c r="F77" s="1542" t="s">
        <v>43</v>
      </c>
      <c r="G77" s="1194"/>
    </row>
    <row r="78" spans="1:7" s="1198" customFormat="1" x14ac:dyDescent="0.25">
      <c r="A78" s="1759" t="s">
        <v>43</v>
      </c>
      <c r="B78" s="1542" t="s">
        <v>54</v>
      </c>
      <c r="C78" s="1542" t="s">
        <v>55</v>
      </c>
      <c r="D78" s="1542" t="s">
        <v>2107</v>
      </c>
      <c r="E78" s="1193">
        <v>45590</v>
      </c>
      <c r="F78" s="1542" t="s">
        <v>43</v>
      </c>
      <c r="G78" s="1194"/>
    </row>
    <row r="79" spans="1:7" s="1198" customFormat="1" x14ac:dyDescent="0.25">
      <c r="A79" s="1759" t="s">
        <v>43</v>
      </c>
      <c r="B79" s="1542" t="s">
        <v>54</v>
      </c>
      <c r="C79" s="1542" t="s">
        <v>55</v>
      </c>
      <c r="D79" s="1542" t="s">
        <v>2143</v>
      </c>
      <c r="E79" s="1193">
        <v>45597</v>
      </c>
      <c r="F79" s="1542" t="s">
        <v>43</v>
      </c>
      <c r="G79" s="1194"/>
    </row>
    <row r="80" spans="1:7" s="1198" customFormat="1" x14ac:dyDescent="0.25">
      <c r="A80" s="1760" t="s">
        <v>43</v>
      </c>
      <c r="B80" s="1542" t="s">
        <v>54</v>
      </c>
      <c r="C80" s="1542" t="s">
        <v>55</v>
      </c>
      <c r="D80" s="1542" t="s">
        <v>2144</v>
      </c>
      <c r="E80" s="1193">
        <v>45604</v>
      </c>
      <c r="F80" s="1542" t="s">
        <v>43</v>
      </c>
      <c r="G80" s="1194"/>
    </row>
    <row r="81" spans="1:7" s="1198" customFormat="1" x14ac:dyDescent="0.25">
      <c r="A81" s="1760" t="s">
        <v>43</v>
      </c>
      <c r="B81" s="1542" t="s">
        <v>54</v>
      </c>
      <c r="C81" s="1542" t="s">
        <v>55</v>
      </c>
      <c r="D81" s="1542" t="s">
        <v>2145</v>
      </c>
      <c r="E81" s="1193">
        <v>45611</v>
      </c>
      <c r="F81" s="1542" t="s">
        <v>43</v>
      </c>
      <c r="G81" s="1194"/>
    </row>
    <row r="82" spans="1:7" s="1198" customFormat="1" x14ac:dyDescent="0.25">
      <c r="A82" s="1760" t="s">
        <v>43</v>
      </c>
      <c r="B82" s="1542" t="s">
        <v>54</v>
      </c>
      <c r="C82" s="1542" t="s">
        <v>55</v>
      </c>
      <c r="D82" s="1542" t="s">
        <v>2146</v>
      </c>
      <c r="E82" s="1193">
        <v>45618</v>
      </c>
      <c r="F82" s="1542" t="s">
        <v>43</v>
      </c>
      <c r="G82" s="1194"/>
    </row>
    <row r="83" spans="1:7" s="1198" customFormat="1" x14ac:dyDescent="0.25">
      <c r="A83" s="1760" t="s">
        <v>43</v>
      </c>
      <c r="B83" s="1542" t="s">
        <v>54</v>
      </c>
      <c r="C83" s="1542" t="s">
        <v>55</v>
      </c>
      <c r="D83" s="1542" t="s">
        <v>2147</v>
      </c>
      <c r="E83" s="1193">
        <v>45625</v>
      </c>
      <c r="F83" s="1542" t="s">
        <v>43</v>
      </c>
      <c r="G83" s="1194"/>
    </row>
    <row r="84" spans="1:7" s="1198" customFormat="1" x14ac:dyDescent="0.25">
      <c r="A84" s="1759" t="s">
        <v>43</v>
      </c>
      <c r="B84" s="1542" t="s">
        <v>54</v>
      </c>
      <c r="C84" s="1542" t="s">
        <v>55</v>
      </c>
      <c r="D84" s="1542" t="s">
        <v>2148</v>
      </c>
      <c r="E84" s="1193">
        <v>45632</v>
      </c>
      <c r="F84" s="1542" t="s">
        <v>43</v>
      </c>
      <c r="G84" s="1194"/>
    </row>
    <row r="85" spans="1:7" s="1198" customFormat="1" x14ac:dyDescent="0.25">
      <c r="A85" s="1759" t="s">
        <v>43</v>
      </c>
      <c r="B85" s="1542" t="s">
        <v>54</v>
      </c>
      <c r="C85" s="1542" t="s">
        <v>55</v>
      </c>
      <c r="D85" s="1542" t="s">
        <v>2149</v>
      </c>
      <c r="E85" s="1193">
        <v>45639</v>
      </c>
      <c r="F85" s="1542" t="s">
        <v>43</v>
      </c>
      <c r="G85" s="1204"/>
    </row>
    <row r="86" spans="1:7" s="1198" customFormat="1" x14ac:dyDescent="0.25">
      <c r="A86" s="1759" t="s">
        <v>43</v>
      </c>
      <c r="B86" s="1542" t="s">
        <v>54</v>
      </c>
      <c r="C86" s="1542" t="s">
        <v>55</v>
      </c>
      <c r="D86" s="1542" t="s">
        <v>2150</v>
      </c>
      <c r="E86" s="1193">
        <v>45646</v>
      </c>
      <c r="F86" s="1542" t="s">
        <v>43</v>
      </c>
      <c r="G86" s="1204"/>
    </row>
    <row r="87" spans="1:7" s="1198" customFormat="1" x14ac:dyDescent="0.25">
      <c r="A87" s="1759" t="s">
        <v>43</v>
      </c>
      <c r="B87" s="1542" t="s">
        <v>54</v>
      </c>
      <c r="C87" s="1542" t="s">
        <v>55</v>
      </c>
      <c r="D87" s="1542" t="s">
        <v>2151</v>
      </c>
      <c r="E87" s="1193">
        <v>45653</v>
      </c>
      <c r="F87" s="1542" t="s">
        <v>43</v>
      </c>
      <c r="G87" s="1194"/>
    </row>
    <row r="88" spans="1:7" s="1198" customFormat="1" x14ac:dyDescent="0.25">
      <c r="A88" s="1759" t="s">
        <v>43</v>
      </c>
      <c r="B88" s="1542" t="s">
        <v>54</v>
      </c>
      <c r="C88" s="1542" t="s">
        <v>55</v>
      </c>
      <c r="D88" s="1542" t="s">
        <v>2152</v>
      </c>
      <c r="E88" s="1193">
        <v>45660</v>
      </c>
      <c r="F88" s="1542" t="s">
        <v>43</v>
      </c>
      <c r="G88" s="1194"/>
    </row>
    <row r="89" spans="1:7" s="1198" customFormat="1" x14ac:dyDescent="0.25">
      <c r="A89" s="1759" t="s">
        <v>43</v>
      </c>
      <c r="B89" s="1542" t="s">
        <v>54</v>
      </c>
      <c r="C89" s="1542" t="s">
        <v>55</v>
      </c>
      <c r="D89" s="1542" t="s">
        <v>2153</v>
      </c>
      <c r="E89" s="1193">
        <v>45667</v>
      </c>
      <c r="F89" s="1542" t="s">
        <v>43</v>
      </c>
      <c r="G89" s="1194"/>
    </row>
    <row r="90" spans="1:7" s="1198" customFormat="1" x14ac:dyDescent="0.25">
      <c r="A90" s="1759" t="s">
        <v>43</v>
      </c>
      <c r="B90" s="1542" t="s">
        <v>54</v>
      </c>
      <c r="C90" s="1542" t="s">
        <v>55</v>
      </c>
      <c r="D90" s="1542" t="s">
        <v>2154</v>
      </c>
      <c r="E90" s="1193">
        <v>45674</v>
      </c>
      <c r="F90" s="1542" t="s">
        <v>43</v>
      </c>
      <c r="G90" s="1194"/>
    </row>
    <row r="91" spans="1:7" s="1198" customFormat="1" x14ac:dyDescent="0.25">
      <c r="A91" s="1759" t="s">
        <v>43</v>
      </c>
      <c r="B91" s="1542" t="s">
        <v>54</v>
      </c>
      <c r="C91" s="1542" t="s">
        <v>55</v>
      </c>
      <c r="D91" s="1542" t="s">
        <v>2155</v>
      </c>
      <c r="E91" s="1193">
        <v>45681</v>
      </c>
      <c r="F91" s="1542" t="s">
        <v>43</v>
      </c>
      <c r="G91" s="1194"/>
    </row>
    <row r="92" spans="1:7" s="1198" customFormat="1" x14ac:dyDescent="0.25">
      <c r="A92" s="1759" t="s">
        <v>43</v>
      </c>
      <c r="B92" s="1542" t="s">
        <v>54</v>
      </c>
      <c r="C92" s="1542" t="s">
        <v>55</v>
      </c>
      <c r="D92" s="1542" t="s">
        <v>2300</v>
      </c>
      <c r="E92" s="1193">
        <v>45688</v>
      </c>
      <c r="F92" s="1542" t="s">
        <v>43</v>
      </c>
    </row>
    <row r="93" spans="1:7" s="1198" customFormat="1" x14ac:dyDescent="0.25">
      <c r="A93" s="1759" t="s">
        <v>43</v>
      </c>
      <c r="B93" s="1542" t="s">
        <v>54</v>
      </c>
      <c r="C93" s="1542" t="s">
        <v>55</v>
      </c>
      <c r="D93" s="1542" t="s">
        <v>2301</v>
      </c>
      <c r="E93" s="1193">
        <v>45702</v>
      </c>
      <c r="F93" s="1542" t="s">
        <v>43</v>
      </c>
      <c r="G93" s="1194"/>
    </row>
    <row r="94" spans="1:7" s="1198" customFormat="1" x14ac:dyDescent="0.25">
      <c r="A94" s="1759" t="s">
        <v>43</v>
      </c>
      <c r="B94" s="1542" t="s">
        <v>54</v>
      </c>
      <c r="C94" s="1542" t="s">
        <v>55</v>
      </c>
      <c r="D94" s="1542" t="s">
        <v>2302</v>
      </c>
      <c r="E94" s="1193">
        <v>45709</v>
      </c>
      <c r="F94" s="1542" t="s">
        <v>43</v>
      </c>
      <c r="G94" s="1194"/>
    </row>
    <row r="95" spans="1:7" s="1198" customFormat="1" x14ac:dyDescent="0.25">
      <c r="A95" s="1759" t="s">
        <v>43</v>
      </c>
      <c r="B95" s="1542" t="s">
        <v>54</v>
      </c>
      <c r="C95" s="1542" t="s">
        <v>55</v>
      </c>
      <c r="D95" s="1542" t="s">
        <v>1922</v>
      </c>
      <c r="E95" s="1193">
        <v>45478</v>
      </c>
      <c r="F95" s="1542" t="s">
        <v>43</v>
      </c>
      <c r="G95" s="1194"/>
    </row>
    <row r="96" spans="1:7" s="1198" customFormat="1" x14ac:dyDescent="0.25">
      <c r="A96" s="1759" t="s">
        <v>43</v>
      </c>
      <c r="B96" s="1542" t="s">
        <v>54</v>
      </c>
      <c r="C96" s="1542" t="s">
        <v>55</v>
      </c>
      <c r="D96" s="1542" t="s">
        <v>1923</v>
      </c>
      <c r="E96" s="1193">
        <v>45485</v>
      </c>
      <c r="F96" s="1542" t="s">
        <v>43</v>
      </c>
      <c r="G96" s="1204"/>
    </row>
    <row r="97" spans="1:7" s="1198" customFormat="1" x14ac:dyDescent="0.25">
      <c r="A97" s="1759" t="s">
        <v>43</v>
      </c>
      <c r="B97" s="1542" t="s">
        <v>54</v>
      </c>
      <c r="C97" s="1542" t="s">
        <v>55</v>
      </c>
      <c r="D97" s="1542" t="s">
        <v>1924</v>
      </c>
      <c r="E97" s="1193">
        <v>45492</v>
      </c>
      <c r="F97" s="1542" t="s">
        <v>43</v>
      </c>
      <c r="G97" s="1204"/>
    </row>
    <row r="98" spans="1:7" s="1198" customFormat="1" x14ac:dyDescent="0.25">
      <c r="A98" s="1759" t="s">
        <v>43</v>
      </c>
      <c r="B98" s="1542" t="s">
        <v>54</v>
      </c>
      <c r="C98" s="1542" t="s">
        <v>55</v>
      </c>
      <c r="D98" s="1542" t="s">
        <v>1925</v>
      </c>
      <c r="E98" s="1193">
        <v>45499</v>
      </c>
      <c r="F98" s="1542" t="s">
        <v>43</v>
      </c>
      <c r="G98" s="1194"/>
    </row>
    <row r="99" spans="1:7" s="1198" customFormat="1" x14ac:dyDescent="0.25">
      <c r="A99" s="1759" t="s">
        <v>43</v>
      </c>
      <c r="B99" s="1542" t="s">
        <v>54</v>
      </c>
      <c r="C99" s="1542" t="s">
        <v>55</v>
      </c>
      <c r="D99" s="1542" t="s">
        <v>1926</v>
      </c>
      <c r="E99" s="1193">
        <v>45506</v>
      </c>
      <c r="F99" s="1542" t="s">
        <v>43</v>
      </c>
      <c r="G99" s="1194"/>
    </row>
    <row r="100" spans="1:7" s="1198" customFormat="1" x14ac:dyDescent="0.25">
      <c r="A100" s="1759" t="s">
        <v>43</v>
      </c>
      <c r="B100" s="1542" t="s">
        <v>54</v>
      </c>
      <c r="C100" s="1542" t="s">
        <v>55</v>
      </c>
      <c r="D100" s="1542" t="s">
        <v>1927</v>
      </c>
      <c r="E100" s="1193">
        <v>45513</v>
      </c>
      <c r="F100" s="1542" t="s">
        <v>43</v>
      </c>
      <c r="G100" s="1194"/>
    </row>
    <row r="101" spans="1:7" s="1198" customFormat="1" x14ac:dyDescent="0.25">
      <c r="A101" s="1759" t="s">
        <v>43</v>
      </c>
      <c r="B101" s="1542" t="s">
        <v>54</v>
      </c>
      <c r="C101" s="1542" t="s">
        <v>55</v>
      </c>
      <c r="D101" s="1542" t="s">
        <v>1928</v>
      </c>
      <c r="E101" s="1193">
        <v>45520</v>
      </c>
      <c r="F101" s="1542" t="s">
        <v>43</v>
      </c>
      <c r="G101" s="1194"/>
    </row>
    <row r="102" spans="1:7" s="1198" customFormat="1" x14ac:dyDescent="0.25">
      <c r="A102" s="1759" t="s">
        <v>43</v>
      </c>
      <c r="B102" s="1542" t="s">
        <v>54</v>
      </c>
      <c r="C102" s="1542" t="s">
        <v>55</v>
      </c>
      <c r="D102" s="1542" t="s">
        <v>1929</v>
      </c>
      <c r="E102" s="1193">
        <v>45527</v>
      </c>
      <c r="F102" s="1542" t="s">
        <v>43</v>
      </c>
      <c r="G102" s="1194"/>
    </row>
    <row r="103" spans="1:7" s="1198" customFormat="1" x14ac:dyDescent="0.25">
      <c r="A103" s="1759" t="s">
        <v>43</v>
      </c>
      <c r="B103" s="1542" t="s">
        <v>54</v>
      </c>
      <c r="C103" s="1542" t="s">
        <v>55</v>
      </c>
      <c r="D103" s="1542" t="s">
        <v>1930</v>
      </c>
      <c r="E103" s="1193">
        <v>45534</v>
      </c>
      <c r="F103" s="1542" t="s">
        <v>43</v>
      </c>
      <c r="G103" s="1194"/>
    </row>
    <row r="104" spans="1:7" s="1198" customFormat="1" x14ac:dyDescent="0.25">
      <c r="A104" s="1759" t="s">
        <v>43</v>
      </c>
      <c r="B104" s="1542" t="s">
        <v>54</v>
      </c>
      <c r="C104" s="1542" t="s">
        <v>55</v>
      </c>
      <c r="D104" s="1542" t="s">
        <v>1931</v>
      </c>
      <c r="E104" s="1193">
        <v>45541</v>
      </c>
      <c r="F104" s="1542" t="s">
        <v>43</v>
      </c>
      <c r="G104" s="1194"/>
    </row>
    <row r="105" spans="1:7" s="1198" customFormat="1" x14ac:dyDescent="0.25">
      <c r="A105" s="1759" t="s">
        <v>43</v>
      </c>
      <c r="B105" s="1542" t="s">
        <v>54</v>
      </c>
      <c r="C105" s="1542" t="s">
        <v>55</v>
      </c>
      <c r="D105" s="1542" t="s">
        <v>1932</v>
      </c>
      <c r="E105" s="1193">
        <v>45548</v>
      </c>
      <c r="F105" s="1542" t="s">
        <v>43</v>
      </c>
      <c r="G105" s="1204"/>
    </row>
    <row r="106" spans="1:7" s="1198" customFormat="1" x14ac:dyDescent="0.25">
      <c r="A106" s="1759" t="s">
        <v>43</v>
      </c>
      <c r="B106" s="1542" t="s">
        <v>54</v>
      </c>
      <c r="C106" s="1542" t="s">
        <v>55</v>
      </c>
      <c r="D106" s="1542" t="s">
        <v>1933</v>
      </c>
      <c r="E106" s="1193">
        <v>45555</v>
      </c>
      <c r="F106" s="1542" t="s">
        <v>43</v>
      </c>
      <c r="G106" s="1204"/>
    </row>
    <row r="107" spans="1:7" s="1198" customFormat="1" x14ac:dyDescent="0.25">
      <c r="A107" s="1759" t="s">
        <v>43</v>
      </c>
      <c r="B107" s="1542" t="s">
        <v>54</v>
      </c>
      <c r="C107" s="1542" t="s">
        <v>55</v>
      </c>
      <c r="D107" s="1542" t="s">
        <v>1934</v>
      </c>
      <c r="E107" s="1193">
        <v>45562</v>
      </c>
      <c r="F107" s="1542" t="s">
        <v>43</v>
      </c>
      <c r="G107" s="1204"/>
    </row>
    <row r="108" spans="1:7" s="1198" customFormat="1" x14ac:dyDescent="0.25">
      <c r="A108" s="1759" t="s">
        <v>43</v>
      </c>
      <c r="B108" s="1542" t="s">
        <v>54</v>
      </c>
      <c r="C108" s="1542" t="s">
        <v>55</v>
      </c>
      <c r="D108" s="1542" t="s">
        <v>1989</v>
      </c>
      <c r="E108" s="1193">
        <v>45569</v>
      </c>
      <c r="F108" s="1542" t="s">
        <v>43</v>
      </c>
      <c r="G108" s="1194"/>
    </row>
    <row r="109" spans="1:7" s="1198" customFormat="1" x14ac:dyDescent="0.25">
      <c r="A109" s="1759" t="s">
        <v>43</v>
      </c>
      <c r="B109" s="1542" t="s">
        <v>54</v>
      </c>
      <c r="C109" s="1542" t="s">
        <v>55</v>
      </c>
      <c r="D109" s="1542" t="s">
        <v>1990</v>
      </c>
      <c r="E109" s="1193">
        <v>45576</v>
      </c>
      <c r="F109" s="1542" t="s">
        <v>43</v>
      </c>
      <c r="G109" s="1194"/>
    </row>
    <row r="110" spans="1:7" s="1198" customFormat="1" x14ac:dyDescent="0.25">
      <c r="A110" s="1759" t="s">
        <v>43</v>
      </c>
      <c r="B110" s="1542" t="s">
        <v>54</v>
      </c>
      <c r="C110" s="1542" t="s">
        <v>55</v>
      </c>
      <c r="D110" s="1542" t="s">
        <v>1991</v>
      </c>
      <c r="E110" s="1193">
        <v>45590</v>
      </c>
      <c r="F110" s="1542" t="s">
        <v>43</v>
      </c>
      <c r="G110" s="1194"/>
    </row>
    <row r="111" spans="1:7" s="1198" customFormat="1" x14ac:dyDescent="0.25">
      <c r="A111" s="1759" t="s">
        <v>43</v>
      </c>
      <c r="B111" s="1542" t="s">
        <v>54</v>
      </c>
      <c r="C111" s="1542" t="s">
        <v>55</v>
      </c>
      <c r="D111" s="1542" t="s">
        <v>1992</v>
      </c>
      <c r="E111" s="1193">
        <v>45597</v>
      </c>
      <c r="F111" s="1542" t="s">
        <v>43</v>
      </c>
      <c r="G111" s="1194"/>
    </row>
    <row r="112" spans="1:7" s="1198" customFormat="1" x14ac:dyDescent="0.25">
      <c r="A112" s="1759" t="s">
        <v>43</v>
      </c>
      <c r="B112" s="1542" t="s">
        <v>54</v>
      </c>
      <c r="C112" s="1542" t="s">
        <v>55</v>
      </c>
      <c r="D112" s="1542" t="s">
        <v>1993</v>
      </c>
      <c r="E112" s="1193">
        <v>45604</v>
      </c>
      <c r="F112" s="1542" t="s">
        <v>43</v>
      </c>
      <c r="G112" s="1194"/>
    </row>
    <row r="113" spans="1:7" s="1198" customFormat="1" x14ac:dyDescent="0.25">
      <c r="A113" s="1759" t="s">
        <v>43</v>
      </c>
      <c r="B113" s="1542" t="s">
        <v>54</v>
      </c>
      <c r="C113" s="1542" t="s">
        <v>55</v>
      </c>
      <c r="D113" s="1542" t="s">
        <v>1994</v>
      </c>
      <c r="E113" s="1193">
        <v>45611</v>
      </c>
      <c r="F113" s="1542" t="s">
        <v>43</v>
      </c>
      <c r="G113" s="1194"/>
    </row>
    <row r="114" spans="1:7" s="1198" customFormat="1" x14ac:dyDescent="0.25">
      <c r="A114" s="1759" t="s">
        <v>43</v>
      </c>
      <c r="B114" s="1542" t="s">
        <v>54</v>
      </c>
      <c r="C114" s="1542" t="s">
        <v>55</v>
      </c>
      <c r="D114" s="1542" t="s">
        <v>1995</v>
      </c>
      <c r="E114" s="1193">
        <v>45618</v>
      </c>
      <c r="F114" s="1542" t="s">
        <v>43</v>
      </c>
      <c r="G114" s="1194"/>
    </row>
    <row r="115" spans="1:7" s="1198" customFormat="1" x14ac:dyDescent="0.25">
      <c r="A115" s="1759" t="s">
        <v>43</v>
      </c>
      <c r="B115" s="1542" t="s">
        <v>54</v>
      </c>
      <c r="C115" s="1542" t="s">
        <v>55</v>
      </c>
      <c r="D115" s="1542" t="s">
        <v>2035</v>
      </c>
      <c r="E115" s="1193">
        <v>45625</v>
      </c>
      <c r="F115" s="1542" t="s">
        <v>43</v>
      </c>
      <c r="G115" s="1194"/>
    </row>
    <row r="116" spans="1:7" s="1198" customFormat="1" x14ac:dyDescent="0.25">
      <c r="A116" s="1759" t="s">
        <v>43</v>
      </c>
      <c r="B116" s="1542" t="s">
        <v>54</v>
      </c>
      <c r="C116" s="1542" t="s">
        <v>55</v>
      </c>
      <c r="D116" s="1542" t="s">
        <v>2036</v>
      </c>
      <c r="E116" s="1193">
        <v>45632</v>
      </c>
      <c r="F116" s="1542" t="s">
        <v>43</v>
      </c>
      <c r="G116" s="1194"/>
    </row>
    <row r="117" spans="1:7" s="1198" customFormat="1" x14ac:dyDescent="0.25">
      <c r="A117" s="1759" t="s">
        <v>43</v>
      </c>
      <c r="B117" s="1542" t="s">
        <v>54</v>
      </c>
      <c r="C117" s="1542" t="s">
        <v>55</v>
      </c>
      <c r="D117" s="1542" t="s">
        <v>2037</v>
      </c>
      <c r="E117" s="1193">
        <v>45639</v>
      </c>
      <c r="F117" s="1542" t="s">
        <v>43</v>
      </c>
      <c r="G117" s="1194"/>
    </row>
    <row r="118" spans="1:7" s="1198" customFormat="1" x14ac:dyDescent="0.25">
      <c r="A118" s="1759" t="s">
        <v>43</v>
      </c>
      <c r="B118" s="1542" t="s">
        <v>54</v>
      </c>
      <c r="C118" s="1542" t="s">
        <v>55</v>
      </c>
      <c r="D118" s="1542" t="s">
        <v>2038</v>
      </c>
      <c r="E118" s="1193">
        <v>45646</v>
      </c>
      <c r="F118" s="1542" t="s">
        <v>43</v>
      </c>
      <c r="G118" s="1194"/>
    </row>
    <row r="119" spans="1:7" s="1198" customFormat="1" x14ac:dyDescent="0.25">
      <c r="A119" s="1759" t="s">
        <v>43</v>
      </c>
      <c r="B119" s="1542" t="s">
        <v>54</v>
      </c>
      <c r="C119" s="1542" t="s">
        <v>55</v>
      </c>
      <c r="D119" s="1542" t="s">
        <v>2039</v>
      </c>
      <c r="E119" s="1193">
        <v>45653</v>
      </c>
      <c r="F119" s="1542" t="s">
        <v>43</v>
      </c>
      <c r="G119" s="1194"/>
    </row>
    <row r="120" spans="1:7" s="1198" customFormat="1" x14ac:dyDescent="0.25">
      <c r="A120" s="1759" t="s">
        <v>43</v>
      </c>
      <c r="B120" s="1542" t="s">
        <v>54</v>
      </c>
      <c r="C120" s="1542" t="s">
        <v>55</v>
      </c>
      <c r="D120" s="1542" t="s">
        <v>2108</v>
      </c>
      <c r="E120" s="1193">
        <v>45660</v>
      </c>
      <c r="F120" s="1542" t="s">
        <v>43</v>
      </c>
      <c r="G120" s="1194"/>
    </row>
    <row r="121" spans="1:7" s="1198" customFormat="1" x14ac:dyDescent="0.25">
      <c r="A121" s="1759" t="s">
        <v>43</v>
      </c>
      <c r="B121" s="1542" t="s">
        <v>54</v>
      </c>
      <c r="C121" s="1542" t="s">
        <v>55</v>
      </c>
      <c r="D121" s="1542" t="s">
        <v>2109</v>
      </c>
      <c r="E121" s="1193">
        <v>45667</v>
      </c>
      <c r="F121" s="1542" t="s">
        <v>43</v>
      </c>
      <c r="G121" s="1194"/>
    </row>
    <row r="122" spans="1:7" s="1198" customFormat="1" x14ac:dyDescent="0.25">
      <c r="A122" s="1759" t="s">
        <v>43</v>
      </c>
      <c r="B122" s="1542" t="s">
        <v>54</v>
      </c>
      <c r="C122" s="1542" t="s">
        <v>55</v>
      </c>
      <c r="D122" s="1542" t="s">
        <v>2110</v>
      </c>
      <c r="E122" s="1193">
        <v>45674</v>
      </c>
      <c r="F122" s="1542" t="s">
        <v>43</v>
      </c>
      <c r="G122" s="1194"/>
    </row>
    <row r="123" spans="1:7" s="1198" customFormat="1" x14ac:dyDescent="0.25">
      <c r="A123" s="1759" t="s">
        <v>43</v>
      </c>
      <c r="B123" s="1542" t="s">
        <v>54</v>
      </c>
      <c r="C123" s="1542" t="s">
        <v>55</v>
      </c>
      <c r="D123" s="1542" t="s">
        <v>2111</v>
      </c>
      <c r="E123" s="1193">
        <v>45681</v>
      </c>
      <c r="F123" s="1542" t="s">
        <v>43</v>
      </c>
      <c r="G123" s="1194"/>
    </row>
    <row r="124" spans="1:7" s="1198" customFormat="1" x14ac:dyDescent="0.25">
      <c r="A124" s="1759" t="s">
        <v>43</v>
      </c>
      <c r="B124" s="1542" t="s">
        <v>54</v>
      </c>
      <c r="C124" s="1543" t="s">
        <v>55</v>
      </c>
      <c r="D124" s="1542" t="s">
        <v>2156</v>
      </c>
      <c r="E124" s="1193">
        <v>45688</v>
      </c>
      <c r="F124" s="1542" t="s">
        <v>43</v>
      </c>
      <c r="G124" s="1194"/>
    </row>
    <row r="125" spans="1:7" s="1198" customFormat="1" x14ac:dyDescent="0.25">
      <c r="A125" s="1759" t="s">
        <v>43</v>
      </c>
      <c r="B125" s="1542" t="s">
        <v>54</v>
      </c>
      <c r="C125" s="1542" t="s">
        <v>55</v>
      </c>
      <c r="D125" s="1542" t="s">
        <v>2157</v>
      </c>
      <c r="E125" s="1193">
        <v>45695</v>
      </c>
      <c r="F125" s="1542" t="s">
        <v>43</v>
      </c>
      <c r="G125" s="1194"/>
    </row>
    <row r="126" spans="1:7" s="1198" customFormat="1" x14ac:dyDescent="0.25">
      <c r="A126" s="1760" t="s">
        <v>43</v>
      </c>
      <c r="B126" s="1542" t="s">
        <v>54</v>
      </c>
      <c r="C126" s="1542" t="s">
        <v>55</v>
      </c>
      <c r="D126" s="1542" t="s">
        <v>2158</v>
      </c>
      <c r="E126" s="1193">
        <v>45702</v>
      </c>
      <c r="F126" s="1542" t="s">
        <v>43</v>
      </c>
      <c r="G126" s="1204"/>
    </row>
    <row r="127" spans="1:7" s="1198" customFormat="1" x14ac:dyDescent="0.25">
      <c r="A127" s="1760" t="s">
        <v>43</v>
      </c>
      <c r="B127" s="1542" t="s">
        <v>54</v>
      </c>
      <c r="C127" s="1542" t="s">
        <v>55</v>
      </c>
      <c r="D127" s="1542" t="s">
        <v>2159</v>
      </c>
      <c r="E127" s="1193">
        <v>45709</v>
      </c>
      <c r="F127" s="1542" t="s">
        <v>43</v>
      </c>
      <c r="G127" s="1204"/>
    </row>
    <row r="128" spans="1:7" s="1198" customFormat="1" x14ac:dyDescent="0.25">
      <c r="A128" s="1760" t="s">
        <v>43</v>
      </c>
      <c r="B128" s="1542" t="s">
        <v>54</v>
      </c>
      <c r="C128" s="1542" t="s">
        <v>55</v>
      </c>
      <c r="D128" s="1542" t="s">
        <v>2160</v>
      </c>
      <c r="E128" s="1193">
        <v>45716</v>
      </c>
      <c r="F128" s="1542" t="s">
        <v>43</v>
      </c>
      <c r="G128" s="1204"/>
    </row>
    <row r="129" spans="1:7" s="1198" customFormat="1" x14ac:dyDescent="0.25">
      <c r="A129" s="1760" t="s">
        <v>43</v>
      </c>
      <c r="B129" s="1542" t="s">
        <v>54</v>
      </c>
      <c r="C129" s="1542" t="s">
        <v>55</v>
      </c>
      <c r="D129" s="1542" t="s">
        <v>2161</v>
      </c>
      <c r="E129" s="1193">
        <v>45723</v>
      </c>
      <c r="F129" s="1542" t="s">
        <v>43</v>
      </c>
      <c r="G129" s="1204"/>
    </row>
    <row r="130" spans="1:7" s="1198" customFormat="1" x14ac:dyDescent="0.25">
      <c r="A130" s="1760" t="s">
        <v>43</v>
      </c>
      <c r="B130" s="1542" t="s">
        <v>54</v>
      </c>
      <c r="C130" s="1542" t="s">
        <v>55</v>
      </c>
      <c r="D130" s="1542" t="s">
        <v>2162</v>
      </c>
      <c r="E130" s="1193">
        <v>45730</v>
      </c>
      <c r="F130" s="1542" t="s">
        <v>43</v>
      </c>
      <c r="G130" s="1204"/>
    </row>
    <row r="131" spans="1:7" s="1198" customFormat="1" x14ac:dyDescent="0.25">
      <c r="A131" s="1760" t="s">
        <v>43</v>
      </c>
      <c r="B131" s="1542" t="s">
        <v>54</v>
      </c>
      <c r="C131" s="1542" t="s">
        <v>55</v>
      </c>
      <c r="D131" s="1542" t="s">
        <v>2163</v>
      </c>
      <c r="E131" s="1193">
        <v>45737</v>
      </c>
      <c r="F131" s="1542" t="s">
        <v>43</v>
      </c>
      <c r="G131" s="1204"/>
    </row>
    <row r="132" spans="1:7" s="1198" customFormat="1" x14ac:dyDescent="0.25">
      <c r="A132" s="1760" t="s">
        <v>43</v>
      </c>
      <c r="B132" s="1542" t="s">
        <v>54</v>
      </c>
      <c r="C132" s="1542" t="s">
        <v>55</v>
      </c>
      <c r="D132" s="1542" t="s">
        <v>2164</v>
      </c>
      <c r="E132" s="1193">
        <v>45744</v>
      </c>
      <c r="F132" s="1542" t="s">
        <v>43</v>
      </c>
      <c r="G132" s="1204"/>
    </row>
    <row r="133" spans="1:7" s="1198" customFormat="1" x14ac:dyDescent="0.25">
      <c r="A133" s="1760" t="s">
        <v>43</v>
      </c>
      <c r="B133" s="1542" t="s">
        <v>54</v>
      </c>
      <c r="C133" s="1542" t="s">
        <v>55</v>
      </c>
      <c r="D133" s="1542" t="s">
        <v>2165</v>
      </c>
      <c r="E133" s="1193">
        <v>45751</v>
      </c>
      <c r="F133" s="1542" t="s">
        <v>43</v>
      </c>
      <c r="G133" s="1204"/>
    </row>
    <row r="134" spans="1:7" s="1198" customFormat="1" x14ac:dyDescent="0.25">
      <c r="A134" s="1760" t="s">
        <v>43</v>
      </c>
      <c r="B134" s="1542" t="s">
        <v>54</v>
      </c>
      <c r="C134" s="1542" t="s">
        <v>55</v>
      </c>
      <c r="D134" s="1542" t="s">
        <v>2166</v>
      </c>
      <c r="E134" s="1193">
        <v>45758</v>
      </c>
      <c r="F134" s="1542" t="s">
        <v>43</v>
      </c>
      <c r="G134" s="1204"/>
    </row>
    <row r="135" spans="1:7" s="1198" customFormat="1" x14ac:dyDescent="0.25">
      <c r="A135" s="1759" t="s">
        <v>43</v>
      </c>
      <c r="B135" s="1542" t="s">
        <v>54</v>
      </c>
      <c r="C135" s="1542" t="s">
        <v>55</v>
      </c>
      <c r="D135" s="1542" t="s">
        <v>2167</v>
      </c>
      <c r="E135" s="1193">
        <v>45765</v>
      </c>
      <c r="F135" s="1542" t="s">
        <v>43</v>
      </c>
      <c r="G135" s="1204"/>
    </row>
    <row r="136" spans="1:7" s="1198" customFormat="1" x14ac:dyDescent="0.25">
      <c r="A136" s="1759" t="s">
        <v>43</v>
      </c>
      <c r="B136" s="1542" t="s">
        <v>54</v>
      </c>
      <c r="C136" s="1542" t="s">
        <v>55</v>
      </c>
      <c r="D136" s="1542" t="s">
        <v>2168</v>
      </c>
      <c r="E136" s="1193">
        <v>45772</v>
      </c>
      <c r="F136" s="1542" t="s">
        <v>43</v>
      </c>
      <c r="G136" s="1194"/>
    </row>
    <row r="137" spans="1:7" s="1198" customFormat="1" x14ac:dyDescent="0.25">
      <c r="A137" s="1759" t="s">
        <v>43</v>
      </c>
      <c r="B137" s="1542" t="s">
        <v>54</v>
      </c>
      <c r="C137" s="1542" t="s">
        <v>55</v>
      </c>
      <c r="D137" s="1542" t="s">
        <v>2303</v>
      </c>
      <c r="E137" s="1193">
        <v>45779</v>
      </c>
      <c r="F137" s="1542" t="s">
        <v>43</v>
      </c>
      <c r="G137" s="1194"/>
    </row>
    <row r="138" spans="1:7" s="1198" customFormat="1" x14ac:dyDescent="0.25">
      <c r="A138" s="1759" t="s">
        <v>43</v>
      </c>
      <c r="B138" s="1542" t="s">
        <v>54</v>
      </c>
      <c r="C138" s="1542" t="s">
        <v>55</v>
      </c>
      <c r="D138" s="1542" t="s">
        <v>2304</v>
      </c>
      <c r="E138" s="1193">
        <v>45786</v>
      </c>
      <c r="F138" s="1542" t="s">
        <v>43</v>
      </c>
      <c r="G138" s="1194"/>
    </row>
    <row r="139" spans="1:7" s="1198" customFormat="1" x14ac:dyDescent="0.25">
      <c r="A139" s="1759" t="s">
        <v>43</v>
      </c>
      <c r="B139" s="1542" t="s">
        <v>54</v>
      </c>
      <c r="C139" s="1542" t="s">
        <v>55</v>
      </c>
      <c r="D139" s="1542" t="s">
        <v>2305</v>
      </c>
      <c r="E139" s="1193">
        <v>45793</v>
      </c>
      <c r="F139" s="1542" t="s">
        <v>43</v>
      </c>
      <c r="G139" s="1194"/>
    </row>
    <row r="140" spans="1:7" s="1198" customFormat="1" x14ac:dyDescent="0.25">
      <c r="A140" s="1760" t="s">
        <v>43</v>
      </c>
      <c r="B140" s="1542" t="s">
        <v>54</v>
      </c>
      <c r="C140" s="1542" t="s">
        <v>55</v>
      </c>
      <c r="D140" s="1542" t="s">
        <v>2306</v>
      </c>
      <c r="E140" s="1193">
        <v>45800</v>
      </c>
      <c r="F140" s="1542" t="s">
        <v>43</v>
      </c>
      <c r="G140" s="1194"/>
    </row>
    <row r="141" spans="1:7" s="1198" customFormat="1" x14ac:dyDescent="0.25">
      <c r="A141" s="1760" t="s">
        <v>43</v>
      </c>
      <c r="B141" s="1542" t="s">
        <v>54</v>
      </c>
      <c r="C141" s="1542" t="s">
        <v>55</v>
      </c>
      <c r="D141" s="1542" t="s">
        <v>2307</v>
      </c>
      <c r="E141" s="1193">
        <v>45807</v>
      </c>
      <c r="F141" s="1542" t="s">
        <v>43</v>
      </c>
      <c r="G141" s="1194"/>
    </row>
    <row r="142" spans="1:7" s="1198" customFormat="1" x14ac:dyDescent="0.25">
      <c r="A142" s="1760" t="s">
        <v>43</v>
      </c>
      <c r="B142" s="1542" t="s">
        <v>54</v>
      </c>
      <c r="C142" s="1542" t="s">
        <v>55</v>
      </c>
      <c r="D142" s="1542" t="s">
        <v>2340</v>
      </c>
      <c r="E142" s="1193">
        <v>45814</v>
      </c>
      <c r="F142" s="1542" t="s">
        <v>43</v>
      </c>
      <c r="G142" s="1194"/>
    </row>
    <row r="143" spans="1:7" s="1198" customFormat="1" x14ac:dyDescent="0.25">
      <c r="A143" s="1760" t="s">
        <v>43</v>
      </c>
      <c r="B143" s="1542" t="s">
        <v>54</v>
      </c>
      <c r="C143" s="1542" t="s">
        <v>55</v>
      </c>
      <c r="D143" s="1542" t="s">
        <v>2341</v>
      </c>
      <c r="E143" s="1193">
        <v>45821</v>
      </c>
      <c r="F143" s="1542" t="s">
        <v>43</v>
      </c>
      <c r="G143" s="1194"/>
    </row>
    <row r="144" spans="1:7" s="1198" customFormat="1" x14ac:dyDescent="0.25">
      <c r="A144" s="1759" t="s">
        <v>43</v>
      </c>
      <c r="B144" s="1542" t="s">
        <v>54</v>
      </c>
      <c r="C144" s="1542" t="s">
        <v>55</v>
      </c>
      <c r="D144" s="1542" t="s">
        <v>2342</v>
      </c>
      <c r="E144" s="1193">
        <v>45828</v>
      </c>
      <c r="F144" s="1542" t="s">
        <v>43</v>
      </c>
      <c r="G144" s="1194"/>
    </row>
    <row r="145" spans="1:7" s="1198" customFormat="1" x14ac:dyDescent="0.25">
      <c r="A145" s="1759" t="s">
        <v>43</v>
      </c>
      <c r="B145" s="1542" t="s">
        <v>54</v>
      </c>
      <c r="C145" s="1542" t="s">
        <v>55</v>
      </c>
      <c r="D145" s="1542" t="s">
        <v>2343</v>
      </c>
      <c r="E145" s="1193">
        <v>45835</v>
      </c>
      <c r="F145" s="1542" t="s">
        <v>43</v>
      </c>
      <c r="G145" s="1204"/>
    </row>
    <row r="146" spans="1:7" s="1198" customFormat="1" x14ac:dyDescent="0.25">
      <c r="A146" s="1759" t="s">
        <v>7</v>
      </c>
      <c r="B146" s="1542" t="s">
        <v>2169</v>
      </c>
      <c r="C146" s="1542" t="s">
        <v>57</v>
      </c>
      <c r="D146" s="1542" t="s">
        <v>58</v>
      </c>
      <c r="E146" s="1193">
        <v>47716</v>
      </c>
      <c r="F146" s="1542" t="s">
        <v>33</v>
      </c>
      <c r="G146" s="1204"/>
    </row>
    <row r="147" spans="1:7" s="1198" customFormat="1" x14ac:dyDescent="0.25">
      <c r="A147" s="1759" t="s">
        <v>7</v>
      </c>
      <c r="B147" s="1542" t="s">
        <v>2170</v>
      </c>
      <c r="C147" s="1542" t="s">
        <v>1266</v>
      </c>
      <c r="D147" s="1542" t="s">
        <v>1267</v>
      </c>
      <c r="E147" s="1193">
        <v>48637</v>
      </c>
      <c r="F147" s="1542" t="s">
        <v>1296</v>
      </c>
      <c r="G147" s="1194"/>
    </row>
    <row r="148" spans="1:7" s="1198" customFormat="1" x14ac:dyDescent="0.25">
      <c r="A148" s="1759" t="s">
        <v>7</v>
      </c>
      <c r="B148" s="1542" t="s">
        <v>2344</v>
      </c>
      <c r="C148" s="1542" t="s">
        <v>59</v>
      </c>
      <c r="D148" s="1542" t="s">
        <v>60</v>
      </c>
      <c r="E148" s="1193">
        <v>46984</v>
      </c>
      <c r="F148" s="1542" t="s">
        <v>1296</v>
      </c>
      <c r="G148" s="1194"/>
    </row>
    <row r="149" spans="1:7" s="1198" customFormat="1" x14ac:dyDescent="0.25">
      <c r="A149" s="1759" t="s">
        <v>2040</v>
      </c>
      <c r="B149" s="1542" t="s">
        <v>2041</v>
      </c>
      <c r="C149" s="1542" t="s">
        <v>2042</v>
      </c>
      <c r="D149" s="1542" t="s">
        <v>2043</v>
      </c>
      <c r="E149" s="1193">
        <v>46360</v>
      </c>
      <c r="F149" s="1542" t="s">
        <v>204</v>
      </c>
      <c r="G149" s="1194"/>
    </row>
    <row r="150" spans="1:7" s="1198" customFormat="1" x14ac:dyDescent="0.25">
      <c r="A150" s="1759" t="s">
        <v>2040</v>
      </c>
      <c r="B150" s="1542" t="s">
        <v>2041</v>
      </c>
      <c r="C150" s="1542" t="s">
        <v>2042</v>
      </c>
      <c r="D150" s="1542" t="s">
        <v>2044</v>
      </c>
      <c r="E150" s="1193">
        <v>47080</v>
      </c>
      <c r="F150" s="1542" t="s">
        <v>204</v>
      </c>
      <c r="G150" s="1194"/>
    </row>
    <row r="151" spans="1:7" s="1198" customFormat="1" x14ac:dyDescent="0.25">
      <c r="A151" s="1759" t="s">
        <v>2040</v>
      </c>
      <c r="B151" s="1542" t="s">
        <v>2041</v>
      </c>
      <c r="C151" s="1542" t="s">
        <v>2042</v>
      </c>
      <c r="D151" s="1542" t="s">
        <v>2045</v>
      </c>
      <c r="E151" s="1193">
        <v>48160</v>
      </c>
      <c r="F151" s="1542" t="s">
        <v>204</v>
      </c>
      <c r="G151" s="1194"/>
    </row>
    <row r="152" spans="1:7" s="1198" customFormat="1" x14ac:dyDescent="0.25">
      <c r="A152" s="1759" t="s">
        <v>9</v>
      </c>
      <c r="B152" s="1542" t="s">
        <v>61</v>
      </c>
      <c r="C152" s="1542" t="s">
        <v>62</v>
      </c>
      <c r="D152" s="1542" t="s">
        <v>63</v>
      </c>
      <c r="E152" s="1193">
        <v>45630</v>
      </c>
      <c r="F152" s="1542" t="s">
        <v>64</v>
      </c>
    </row>
    <row r="153" spans="1:7" s="1198" customFormat="1" x14ac:dyDescent="0.25">
      <c r="A153" s="1759" t="s">
        <v>9</v>
      </c>
      <c r="B153" s="1542" t="s">
        <v>61</v>
      </c>
      <c r="C153" s="1542" t="s">
        <v>62</v>
      </c>
      <c r="D153" s="1542" t="s">
        <v>65</v>
      </c>
      <c r="E153" s="1193">
        <v>46350</v>
      </c>
      <c r="F153" s="1542" t="s">
        <v>64</v>
      </c>
      <c r="G153" s="1194"/>
    </row>
    <row r="154" spans="1:7" s="1198" customFormat="1" x14ac:dyDescent="0.25">
      <c r="A154" s="1759" t="s">
        <v>9</v>
      </c>
      <c r="B154" s="1542" t="s">
        <v>2171</v>
      </c>
      <c r="C154" s="1542" t="s">
        <v>68</v>
      </c>
      <c r="D154" s="1542" t="s">
        <v>69</v>
      </c>
      <c r="E154" s="1193">
        <v>45521</v>
      </c>
      <c r="F154" s="1542" t="s">
        <v>64</v>
      </c>
      <c r="G154" s="1194"/>
    </row>
    <row r="155" spans="1:7" s="1198" customFormat="1" x14ac:dyDescent="0.25">
      <c r="A155" s="1759" t="s">
        <v>9</v>
      </c>
      <c r="B155" s="1542" t="s">
        <v>2172</v>
      </c>
      <c r="C155" s="1542" t="s">
        <v>71</v>
      </c>
      <c r="D155" s="1542" t="s">
        <v>72</v>
      </c>
      <c r="E155" s="1193">
        <v>46067</v>
      </c>
      <c r="F155" s="1542" t="s">
        <v>64</v>
      </c>
      <c r="G155" s="1194"/>
    </row>
    <row r="156" spans="1:7" s="1198" customFormat="1" x14ac:dyDescent="0.25">
      <c r="A156" s="1759" t="s">
        <v>9</v>
      </c>
      <c r="B156" s="1542" t="s">
        <v>2173</v>
      </c>
      <c r="C156" s="1542" t="s">
        <v>74</v>
      </c>
      <c r="D156" s="1542" t="s">
        <v>75</v>
      </c>
      <c r="E156" s="1193">
        <v>47381</v>
      </c>
      <c r="F156" s="1542" t="s">
        <v>64</v>
      </c>
      <c r="G156" s="1204"/>
    </row>
    <row r="157" spans="1:7" s="1198" customFormat="1" x14ac:dyDescent="0.25">
      <c r="A157" s="1759" t="s">
        <v>9</v>
      </c>
      <c r="B157" s="1542" t="s">
        <v>2174</v>
      </c>
      <c r="C157" s="1542" t="s">
        <v>1268</v>
      </c>
      <c r="D157" s="1542" t="s">
        <v>1269</v>
      </c>
      <c r="E157" s="1193">
        <v>47540</v>
      </c>
      <c r="F157" s="1542" t="s">
        <v>64</v>
      </c>
      <c r="G157" s="1204"/>
    </row>
    <row r="158" spans="1:7" s="1198" customFormat="1" x14ac:dyDescent="0.25">
      <c r="A158" s="1759" t="s">
        <v>10</v>
      </c>
      <c r="B158" s="1542" t="s">
        <v>2175</v>
      </c>
      <c r="C158" s="1542" t="s">
        <v>76</v>
      </c>
      <c r="D158" s="1542" t="s">
        <v>77</v>
      </c>
      <c r="E158" s="1193">
        <v>47689</v>
      </c>
      <c r="F158" s="1542" t="s">
        <v>78</v>
      </c>
      <c r="G158" s="1194"/>
    </row>
    <row r="159" spans="1:7" s="1198" customFormat="1" x14ac:dyDescent="0.25">
      <c r="A159" s="1759" t="s">
        <v>10</v>
      </c>
      <c r="B159" s="1542" t="s">
        <v>2175</v>
      </c>
      <c r="C159" s="1542" t="s">
        <v>76</v>
      </c>
      <c r="D159" s="1542" t="s">
        <v>79</v>
      </c>
      <c r="E159" s="1193">
        <v>47329</v>
      </c>
      <c r="F159" s="1542" t="s">
        <v>78</v>
      </c>
      <c r="G159" s="1194"/>
    </row>
    <row r="160" spans="1:7" s="1198" customFormat="1" x14ac:dyDescent="0.25">
      <c r="A160" s="1759" t="s">
        <v>10</v>
      </c>
      <c r="B160" s="1542" t="s">
        <v>2175</v>
      </c>
      <c r="C160" s="1542" t="s">
        <v>76</v>
      </c>
      <c r="D160" s="1542" t="s">
        <v>80</v>
      </c>
      <c r="E160" s="1193">
        <v>46969</v>
      </c>
      <c r="F160" s="1542" t="s">
        <v>78</v>
      </c>
      <c r="G160" s="1194"/>
    </row>
    <row r="161" spans="1:7" s="1198" customFormat="1" x14ac:dyDescent="0.25">
      <c r="A161" s="1759" t="s">
        <v>10</v>
      </c>
      <c r="B161" s="1542" t="s">
        <v>2175</v>
      </c>
      <c r="C161" s="1542" t="s">
        <v>76</v>
      </c>
      <c r="D161" s="1542" t="s">
        <v>81</v>
      </c>
      <c r="E161" s="1193">
        <v>46609</v>
      </c>
      <c r="F161" s="1542" t="s">
        <v>78</v>
      </c>
      <c r="G161" s="1194"/>
    </row>
    <row r="162" spans="1:7" s="1198" customFormat="1" x14ac:dyDescent="0.25">
      <c r="A162" s="1759" t="s">
        <v>11</v>
      </c>
      <c r="B162" s="1542" t="s">
        <v>2176</v>
      </c>
      <c r="C162" s="1542" t="s">
        <v>82</v>
      </c>
      <c r="D162" s="1542" t="s">
        <v>83</v>
      </c>
      <c r="E162" s="1193">
        <v>45584</v>
      </c>
      <c r="F162" s="1542" t="s">
        <v>30</v>
      </c>
      <c r="G162" s="1194"/>
    </row>
    <row r="163" spans="1:7" s="1198" customFormat="1" x14ac:dyDescent="0.25">
      <c r="A163" s="1759" t="s">
        <v>11</v>
      </c>
      <c r="B163" s="1542" t="s">
        <v>2177</v>
      </c>
      <c r="C163" s="1542" t="s">
        <v>84</v>
      </c>
      <c r="D163" s="1542" t="s">
        <v>85</v>
      </c>
      <c r="E163" s="1193">
        <v>47289</v>
      </c>
      <c r="F163" s="1542" t="s">
        <v>30</v>
      </c>
      <c r="G163" s="1194"/>
    </row>
    <row r="164" spans="1:7" s="1198" customFormat="1" x14ac:dyDescent="0.25">
      <c r="A164" s="1759" t="s">
        <v>12</v>
      </c>
      <c r="B164" s="1542" t="s">
        <v>86</v>
      </c>
      <c r="C164" s="1542" t="s">
        <v>87</v>
      </c>
      <c r="D164" s="1542" t="s">
        <v>88</v>
      </c>
      <c r="E164" s="1193">
        <v>45857</v>
      </c>
      <c r="F164" s="1542" t="s">
        <v>78</v>
      </c>
      <c r="G164" s="1194"/>
    </row>
    <row r="165" spans="1:7" s="1198" customFormat="1" x14ac:dyDescent="0.25">
      <c r="A165" s="1759" t="s">
        <v>12</v>
      </c>
      <c r="B165" s="1542" t="s">
        <v>1270</v>
      </c>
      <c r="C165" s="1542" t="s">
        <v>1271</v>
      </c>
      <c r="D165" s="1542" t="s">
        <v>1272</v>
      </c>
      <c r="E165" s="1193">
        <v>48644</v>
      </c>
      <c r="F165" s="1542" t="s">
        <v>78</v>
      </c>
      <c r="G165" s="1204"/>
    </row>
    <row r="166" spans="1:7" s="1198" customFormat="1" x14ac:dyDescent="0.25">
      <c r="A166" s="1759" t="s">
        <v>12</v>
      </c>
      <c r="B166" s="1542" t="s">
        <v>89</v>
      </c>
      <c r="C166" s="1542" t="s">
        <v>90</v>
      </c>
      <c r="D166" s="1542" t="s">
        <v>91</v>
      </c>
      <c r="E166" s="1193">
        <v>45953</v>
      </c>
      <c r="F166" s="1542" t="s">
        <v>78</v>
      </c>
      <c r="G166" s="1204"/>
    </row>
    <row r="167" spans="1:7" s="1198" customFormat="1" x14ac:dyDescent="0.25">
      <c r="A167" s="1759" t="s">
        <v>12</v>
      </c>
      <c r="B167" s="1542" t="s">
        <v>2178</v>
      </c>
      <c r="C167" s="1542" t="s">
        <v>93</v>
      </c>
      <c r="D167" s="1542" t="s">
        <v>94</v>
      </c>
      <c r="E167" s="1193">
        <v>48124</v>
      </c>
      <c r="F167" s="1542" t="s">
        <v>78</v>
      </c>
      <c r="G167" s="1204"/>
    </row>
    <row r="168" spans="1:7" s="1198" customFormat="1" x14ac:dyDescent="0.25">
      <c r="A168" s="1759" t="s">
        <v>12</v>
      </c>
      <c r="B168" s="1542" t="s">
        <v>2179</v>
      </c>
      <c r="C168" s="1542" t="s">
        <v>96</v>
      </c>
      <c r="D168" s="1542" t="s">
        <v>97</v>
      </c>
      <c r="E168" s="1193">
        <v>46605</v>
      </c>
      <c r="F168" s="1542" t="s">
        <v>98</v>
      </c>
      <c r="G168" s="1194"/>
    </row>
    <row r="169" spans="1:7" s="1198" customFormat="1" x14ac:dyDescent="0.25">
      <c r="A169" s="1759" t="s">
        <v>12</v>
      </c>
      <c r="B169" s="1542" t="s">
        <v>2180</v>
      </c>
      <c r="C169" s="1542" t="s">
        <v>99</v>
      </c>
      <c r="D169" s="1542" t="s">
        <v>100</v>
      </c>
      <c r="E169" s="1193">
        <v>47073</v>
      </c>
      <c r="F169" s="1542" t="s">
        <v>78</v>
      </c>
      <c r="G169" s="1194"/>
    </row>
    <row r="170" spans="1:7" s="1198" customFormat="1" x14ac:dyDescent="0.25">
      <c r="A170" s="1759" t="s">
        <v>12</v>
      </c>
      <c r="B170" s="1542" t="s">
        <v>2181</v>
      </c>
      <c r="C170" s="1542" t="s">
        <v>1306</v>
      </c>
      <c r="D170" s="1542" t="s">
        <v>1307</v>
      </c>
      <c r="E170" s="1193">
        <v>47575</v>
      </c>
      <c r="F170" s="1542" t="s">
        <v>78</v>
      </c>
      <c r="G170" s="1194"/>
    </row>
    <row r="171" spans="1:7" s="1198" customFormat="1" x14ac:dyDescent="0.25">
      <c r="A171" s="1759" t="s">
        <v>12</v>
      </c>
      <c r="B171" s="1542" t="s">
        <v>1996</v>
      </c>
      <c r="C171" s="1542" t="s">
        <v>1997</v>
      </c>
      <c r="D171" s="1542" t="s">
        <v>1998</v>
      </c>
      <c r="E171" s="1193">
        <v>45598</v>
      </c>
      <c r="F171" s="1542" t="s">
        <v>78</v>
      </c>
      <c r="G171" s="1194"/>
    </row>
    <row r="172" spans="1:7" s="1198" customFormat="1" x14ac:dyDescent="0.25">
      <c r="A172" s="1759" t="s">
        <v>12</v>
      </c>
      <c r="B172" s="1542" t="s">
        <v>2182</v>
      </c>
      <c r="C172" s="1542" t="s">
        <v>2183</v>
      </c>
      <c r="D172" s="1542" t="s">
        <v>2184</v>
      </c>
      <c r="E172" s="1193">
        <v>45753</v>
      </c>
      <c r="F172" s="1542" t="s">
        <v>78</v>
      </c>
      <c r="G172" s="1194"/>
    </row>
    <row r="173" spans="1:7" s="1198" customFormat="1" x14ac:dyDescent="0.25">
      <c r="A173" s="1759" t="s">
        <v>13</v>
      </c>
      <c r="B173" s="1542" t="s">
        <v>1284</v>
      </c>
      <c r="C173" s="1542" t="s">
        <v>101</v>
      </c>
      <c r="D173" s="1542" t="s">
        <v>102</v>
      </c>
      <c r="E173" s="1193">
        <v>45519</v>
      </c>
      <c r="F173" s="1542" t="s">
        <v>98</v>
      </c>
      <c r="G173" s="1194"/>
    </row>
    <row r="174" spans="1:7" s="1198" customFormat="1" x14ac:dyDescent="0.25">
      <c r="A174" s="1759" t="s">
        <v>13</v>
      </c>
      <c r="B174" s="1542" t="s">
        <v>1285</v>
      </c>
      <c r="C174" s="1542" t="s">
        <v>103</v>
      </c>
      <c r="D174" s="1542" t="s">
        <v>104</v>
      </c>
      <c r="E174" s="1193">
        <v>45524</v>
      </c>
      <c r="F174" s="1542" t="s">
        <v>98</v>
      </c>
      <c r="G174" s="1194"/>
    </row>
    <row r="175" spans="1:7" s="1198" customFormat="1" x14ac:dyDescent="0.25">
      <c r="A175" s="1759" t="s">
        <v>13</v>
      </c>
      <c r="B175" s="1542" t="s">
        <v>1286</v>
      </c>
      <c r="C175" s="1542" t="s">
        <v>105</v>
      </c>
      <c r="D175" s="1542" t="s">
        <v>106</v>
      </c>
      <c r="E175" s="1193">
        <v>45751</v>
      </c>
      <c r="F175" s="1542" t="s">
        <v>98</v>
      </c>
      <c r="G175" s="1194"/>
    </row>
    <row r="176" spans="1:7" s="1198" customFormat="1" x14ac:dyDescent="0.25">
      <c r="A176" s="1759" t="s">
        <v>13</v>
      </c>
      <c r="B176" s="1542" t="s">
        <v>1287</v>
      </c>
      <c r="C176" s="1542" t="s">
        <v>107</v>
      </c>
      <c r="D176" s="1542" t="s">
        <v>108</v>
      </c>
      <c r="E176" s="1193">
        <v>45874</v>
      </c>
      <c r="F176" s="1542" t="s">
        <v>98</v>
      </c>
      <c r="G176" s="1194"/>
    </row>
    <row r="177" spans="1:7" s="1198" customFormat="1" x14ac:dyDescent="0.25">
      <c r="A177" s="1759" t="s">
        <v>13</v>
      </c>
      <c r="B177" s="1542" t="s">
        <v>1287</v>
      </c>
      <c r="C177" s="1542" t="s">
        <v>107</v>
      </c>
      <c r="D177" s="1542" t="s">
        <v>109</v>
      </c>
      <c r="E177" s="1193">
        <v>46234</v>
      </c>
      <c r="F177" s="1542" t="s">
        <v>98</v>
      </c>
      <c r="G177" s="1194"/>
    </row>
    <row r="178" spans="1:7" s="1198" customFormat="1" x14ac:dyDescent="0.25">
      <c r="A178" s="1759" t="s">
        <v>13</v>
      </c>
      <c r="B178" s="1542" t="s">
        <v>110</v>
      </c>
      <c r="C178" s="1542" t="s">
        <v>111</v>
      </c>
      <c r="D178" s="1542" t="s">
        <v>112</v>
      </c>
      <c r="E178" s="1193">
        <v>46461</v>
      </c>
      <c r="F178" s="1542" t="s">
        <v>98</v>
      </c>
      <c r="G178" s="1194"/>
    </row>
    <row r="179" spans="1:7" s="1198" customFormat="1" x14ac:dyDescent="0.25">
      <c r="A179" s="1759" t="s">
        <v>13</v>
      </c>
      <c r="B179" s="1542" t="s">
        <v>113</v>
      </c>
      <c r="C179" s="1542" t="s">
        <v>114</v>
      </c>
      <c r="D179" s="1542" t="s">
        <v>115</v>
      </c>
      <c r="E179" s="1193">
        <v>46822</v>
      </c>
      <c r="F179" s="1542" t="s">
        <v>98</v>
      </c>
      <c r="G179" s="1194"/>
    </row>
    <row r="180" spans="1:7" s="1198" customFormat="1" x14ac:dyDescent="0.25">
      <c r="A180" s="1759" t="s">
        <v>13</v>
      </c>
      <c r="B180" s="1542" t="s">
        <v>116</v>
      </c>
      <c r="C180" s="1542" t="s">
        <v>117</v>
      </c>
      <c r="D180" s="1542" t="s">
        <v>118</v>
      </c>
      <c r="E180" s="1193">
        <v>46633</v>
      </c>
      <c r="F180" s="1542" t="s">
        <v>98</v>
      </c>
      <c r="G180" s="1194"/>
    </row>
    <row r="181" spans="1:7" s="1198" customFormat="1" x14ac:dyDescent="0.25">
      <c r="A181" s="1759" t="s">
        <v>13</v>
      </c>
      <c r="B181" s="1542" t="s">
        <v>119</v>
      </c>
      <c r="C181" s="1542" t="s">
        <v>120</v>
      </c>
      <c r="D181" s="1542" t="s">
        <v>121</v>
      </c>
      <c r="E181" s="1193">
        <v>46905</v>
      </c>
      <c r="F181" s="1542" t="s">
        <v>98</v>
      </c>
      <c r="G181" s="1194"/>
    </row>
    <row r="182" spans="1:7" s="1198" customFormat="1" x14ac:dyDescent="0.25">
      <c r="A182" s="1759" t="s">
        <v>13</v>
      </c>
      <c r="B182" s="1542" t="s">
        <v>1273</v>
      </c>
      <c r="C182" s="1542" t="s">
        <v>1274</v>
      </c>
      <c r="D182" s="1542" t="s">
        <v>1275</v>
      </c>
      <c r="E182" s="1193">
        <v>47380</v>
      </c>
      <c r="F182" s="1542" t="s">
        <v>98</v>
      </c>
      <c r="G182" s="1194"/>
    </row>
    <row r="183" spans="1:7" s="1198" customFormat="1" x14ac:dyDescent="0.25">
      <c r="A183" s="1759" t="s">
        <v>13</v>
      </c>
      <c r="B183" s="1542" t="s">
        <v>2046</v>
      </c>
      <c r="C183" s="1542" t="s">
        <v>2047</v>
      </c>
      <c r="D183" s="1542" t="s">
        <v>2048</v>
      </c>
      <c r="E183" s="1193">
        <v>47433</v>
      </c>
      <c r="F183" s="1542" t="s">
        <v>98</v>
      </c>
      <c r="G183" s="1194"/>
    </row>
    <row r="184" spans="1:7" s="1198" customFormat="1" x14ac:dyDescent="0.25">
      <c r="A184" s="1759" t="s">
        <v>13</v>
      </c>
      <c r="B184" s="1542" t="s">
        <v>2185</v>
      </c>
      <c r="C184" s="1543" t="s">
        <v>122</v>
      </c>
      <c r="D184" s="1542" t="s">
        <v>123</v>
      </c>
      <c r="E184" s="1193">
        <v>45554</v>
      </c>
      <c r="F184" s="1542" t="s">
        <v>98</v>
      </c>
      <c r="G184" s="1194"/>
    </row>
    <row r="185" spans="1:7" s="1198" customFormat="1" x14ac:dyDescent="0.25">
      <c r="A185" s="1759" t="s">
        <v>13</v>
      </c>
      <c r="B185" s="1542" t="s">
        <v>2185</v>
      </c>
      <c r="C185" s="1542" t="s">
        <v>122</v>
      </c>
      <c r="D185" s="1542" t="s">
        <v>124</v>
      </c>
      <c r="E185" s="1193">
        <v>45914</v>
      </c>
      <c r="F185" s="1542" t="s">
        <v>98</v>
      </c>
      <c r="G185" s="1194"/>
    </row>
    <row r="186" spans="1:7" s="1198" customFormat="1" x14ac:dyDescent="0.25">
      <c r="A186" s="1760" t="s">
        <v>13</v>
      </c>
      <c r="B186" s="1542" t="s">
        <v>2186</v>
      </c>
      <c r="C186" s="1542" t="s">
        <v>125</v>
      </c>
      <c r="D186" s="1542" t="s">
        <v>126</v>
      </c>
      <c r="E186" s="1193">
        <v>45914</v>
      </c>
      <c r="F186" s="1542" t="s">
        <v>98</v>
      </c>
      <c r="G186" s="1204"/>
    </row>
    <row r="187" spans="1:7" s="1198" customFormat="1" x14ac:dyDescent="0.25">
      <c r="A187" s="1760" t="s">
        <v>13</v>
      </c>
      <c r="B187" s="1542" t="s">
        <v>2186</v>
      </c>
      <c r="C187" s="1542" t="s">
        <v>125</v>
      </c>
      <c r="D187" s="1542" t="s">
        <v>127</v>
      </c>
      <c r="E187" s="1193">
        <v>46274</v>
      </c>
      <c r="F187" s="1542" t="s">
        <v>98</v>
      </c>
      <c r="G187" s="1204"/>
    </row>
    <row r="188" spans="1:7" s="1198" customFormat="1" x14ac:dyDescent="0.25">
      <c r="A188" s="1760" t="s">
        <v>14</v>
      </c>
      <c r="B188" s="1542" t="s">
        <v>128</v>
      </c>
      <c r="C188" s="1542" t="s">
        <v>129</v>
      </c>
      <c r="D188" s="1542" t="s">
        <v>130</v>
      </c>
      <c r="E188" s="1193">
        <v>46800</v>
      </c>
      <c r="F188" s="1542" t="s">
        <v>64</v>
      </c>
      <c r="G188" s="1204"/>
    </row>
    <row r="189" spans="1:7" s="1198" customFormat="1" x14ac:dyDescent="0.25">
      <c r="A189" s="1760" t="s">
        <v>14</v>
      </c>
      <c r="B189" s="1542" t="s">
        <v>131</v>
      </c>
      <c r="C189" s="1542" t="s">
        <v>132</v>
      </c>
      <c r="D189" s="1542" t="s">
        <v>133</v>
      </c>
      <c r="E189" s="1193">
        <v>46081</v>
      </c>
      <c r="F189" s="1542" t="s">
        <v>64</v>
      </c>
      <c r="G189" s="1204"/>
    </row>
    <row r="190" spans="1:7" s="1198" customFormat="1" x14ac:dyDescent="0.25">
      <c r="A190" s="1760" t="s">
        <v>14</v>
      </c>
      <c r="B190" s="1542" t="s">
        <v>134</v>
      </c>
      <c r="C190" s="1542" t="s">
        <v>135</v>
      </c>
      <c r="D190" s="1542" t="s">
        <v>136</v>
      </c>
      <c r="E190" s="1193">
        <v>46980</v>
      </c>
      <c r="F190" s="1542" t="s">
        <v>64</v>
      </c>
      <c r="G190" s="1204"/>
    </row>
    <row r="191" spans="1:7" s="1198" customFormat="1" x14ac:dyDescent="0.25">
      <c r="A191" s="1760" t="s">
        <v>14</v>
      </c>
      <c r="B191" s="1542" t="s">
        <v>137</v>
      </c>
      <c r="C191" s="1542" t="s">
        <v>138</v>
      </c>
      <c r="D191" s="1542" t="s">
        <v>139</v>
      </c>
      <c r="E191" s="1193">
        <v>46801</v>
      </c>
      <c r="F191" s="1542" t="s">
        <v>64</v>
      </c>
      <c r="G191" s="1204"/>
    </row>
    <row r="192" spans="1:7" s="1198" customFormat="1" x14ac:dyDescent="0.25">
      <c r="A192" s="1760" t="s">
        <v>14</v>
      </c>
      <c r="B192" s="1542" t="s">
        <v>140</v>
      </c>
      <c r="C192" s="1542" t="s">
        <v>141</v>
      </c>
      <c r="D192" s="1542" t="s">
        <v>142</v>
      </c>
      <c r="E192" s="1193">
        <v>46621</v>
      </c>
      <c r="F192" s="1542" t="s">
        <v>64</v>
      </c>
      <c r="G192" s="1204"/>
    </row>
    <row r="193" spans="1:7" s="1198" customFormat="1" x14ac:dyDescent="0.25">
      <c r="A193" s="1760" t="s">
        <v>14</v>
      </c>
      <c r="B193" s="1542" t="s">
        <v>2187</v>
      </c>
      <c r="C193" s="1542" t="s">
        <v>144</v>
      </c>
      <c r="D193" s="1542" t="s">
        <v>145</v>
      </c>
      <c r="E193" s="1193">
        <v>45490</v>
      </c>
      <c r="F193" s="1542" t="s">
        <v>64</v>
      </c>
      <c r="G193" s="1204"/>
    </row>
    <row r="194" spans="1:7" s="1198" customFormat="1" x14ac:dyDescent="0.25">
      <c r="A194" s="1760" t="s">
        <v>14</v>
      </c>
      <c r="B194" s="1542" t="s">
        <v>2187</v>
      </c>
      <c r="C194" s="1542" t="s">
        <v>144</v>
      </c>
      <c r="D194" s="1542" t="s">
        <v>146</v>
      </c>
      <c r="E194" s="1193">
        <v>45850</v>
      </c>
      <c r="F194" s="1542" t="s">
        <v>64</v>
      </c>
      <c r="G194" s="1204"/>
    </row>
    <row r="195" spans="1:7" s="1198" customFormat="1" x14ac:dyDescent="0.25">
      <c r="A195" s="1759" t="s">
        <v>14</v>
      </c>
      <c r="B195" s="1542" t="s">
        <v>2188</v>
      </c>
      <c r="C195" s="1542" t="s">
        <v>148</v>
      </c>
      <c r="D195" s="1542" t="s">
        <v>149</v>
      </c>
      <c r="E195" s="1193">
        <v>46674</v>
      </c>
      <c r="F195" s="1542" t="s">
        <v>64</v>
      </c>
      <c r="G195" s="1204"/>
    </row>
    <row r="196" spans="1:7" s="1198" customFormat="1" x14ac:dyDescent="0.25">
      <c r="A196" s="1759" t="s">
        <v>15</v>
      </c>
      <c r="B196" s="1542" t="s">
        <v>2189</v>
      </c>
      <c r="C196" s="1542" t="s">
        <v>2190</v>
      </c>
      <c r="D196" s="1542" t="s">
        <v>2191</v>
      </c>
      <c r="E196" s="1193">
        <v>80191</v>
      </c>
      <c r="F196" s="1542"/>
      <c r="G196" s="1194"/>
    </row>
    <row r="197" spans="1:7" s="1198" customFormat="1" x14ac:dyDescent="0.25">
      <c r="A197" s="1759" t="s">
        <v>15</v>
      </c>
      <c r="B197" s="1542" t="s">
        <v>1283</v>
      </c>
      <c r="C197" s="1542" t="s">
        <v>150</v>
      </c>
      <c r="D197" s="1542" t="s">
        <v>151</v>
      </c>
      <c r="E197" s="1193">
        <v>45490</v>
      </c>
      <c r="F197" s="1542" t="s">
        <v>36</v>
      </c>
      <c r="G197" s="1194"/>
    </row>
    <row r="198" spans="1:7" s="1198" customFormat="1" x14ac:dyDescent="0.25">
      <c r="A198" s="1759" t="s">
        <v>15</v>
      </c>
      <c r="B198" s="1542" t="s">
        <v>152</v>
      </c>
      <c r="C198" s="1542" t="s">
        <v>153</v>
      </c>
      <c r="D198" s="1542" t="s">
        <v>154</v>
      </c>
      <c r="E198" s="1193">
        <v>45713</v>
      </c>
      <c r="F198" s="1542" t="s">
        <v>64</v>
      </c>
      <c r="G198" s="1194"/>
    </row>
    <row r="199" spans="1:7" s="1198" customFormat="1" x14ac:dyDescent="0.25">
      <c r="A199" s="1759" t="s">
        <v>15</v>
      </c>
      <c r="B199" s="1542" t="s">
        <v>155</v>
      </c>
      <c r="C199" s="1542" t="s">
        <v>156</v>
      </c>
      <c r="D199" s="1542" t="s">
        <v>157</v>
      </c>
      <c r="E199" s="1193">
        <v>46702</v>
      </c>
      <c r="F199" s="1542" t="s">
        <v>64</v>
      </c>
      <c r="G199" s="1194"/>
    </row>
    <row r="200" spans="1:7" s="1198" customFormat="1" x14ac:dyDescent="0.25">
      <c r="A200" s="1760" t="s">
        <v>15</v>
      </c>
      <c r="B200" s="1542" t="s">
        <v>158</v>
      </c>
      <c r="C200" s="1542" t="s">
        <v>159</v>
      </c>
      <c r="D200" s="1542" t="s">
        <v>160</v>
      </c>
      <c r="E200" s="1193">
        <v>45980</v>
      </c>
      <c r="F200" s="1542" t="s">
        <v>64</v>
      </c>
      <c r="G200" s="1194"/>
    </row>
    <row r="201" spans="1:7" s="1198" customFormat="1" x14ac:dyDescent="0.25">
      <c r="A201" s="1760" t="s">
        <v>15</v>
      </c>
      <c r="B201" s="1542" t="s">
        <v>161</v>
      </c>
      <c r="C201" s="1542" t="s">
        <v>162</v>
      </c>
      <c r="D201" s="1542" t="s">
        <v>163</v>
      </c>
      <c r="E201" s="1193">
        <v>46031</v>
      </c>
      <c r="F201" s="1542" t="s">
        <v>64</v>
      </c>
      <c r="G201" s="1194"/>
    </row>
    <row r="202" spans="1:7" s="1198" customFormat="1" x14ac:dyDescent="0.25">
      <c r="A202" s="1760" t="s">
        <v>15</v>
      </c>
      <c r="B202" s="1542" t="s">
        <v>164</v>
      </c>
      <c r="C202" s="1542" t="s">
        <v>165</v>
      </c>
      <c r="D202" s="1542" t="s">
        <v>166</v>
      </c>
      <c r="E202" s="1193">
        <v>46659</v>
      </c>
      <c r="F202" s="1542" t="s">
        <v>64</v>
      </c>
      <c r="G202" s="1194"/>
    </row>
    <row r="203" spans="1:7" s="1198" customFormat="1" x14ac:dyDescent="0.25">
      <c r="A203" s="1760" t="s">
        <v>15</v>
      </c>
      <c r="B203" s="1542" t="s">
        <v>167</v>
      </c>
      <c r="C203" s="1542" t="s">
        <v>168</v>
      </c>
      <c r="D203" s="1542" t="s">
        <v>169</v>
      </c>
      <c r="E203" s="1193">
        <v>46427</v>
      </c>
      <c r="F203" s="1542" t="s">
        <v>64</v>
      </c>
      <c r="G203" s="1194"/>
    </row>
    <row r="204" spans="1:7" s="1198" customFormat="1" x14ac:dyDescent="0.25">
      <c r="A204" s="1759" t="s">
        <v>15</v>
      </c>
      <c r="B204" s="1542" t="s">
        <v>2345</v>
      </c>
      <c r="C204" s="1542" t="s">
        <v>2346</v>
      </c>
      <c r="D204" s="1542" t="s">
        <v>2347</v>
      </c>
      <c r="E204" s="1193">
        <v>46715</v>
      </c>
      <c r="F204" s="1542" t="s">
        <v>36</v>
      </c>
      <c r="G204" s="1194"/>
    </row>
    <row r="205" spans="1:7" s="1198" customFormat="1" x14ac:dyDescent="0.25">
      <c r="A205" s="1759" t="s">
        <v>15</v>
      </c>
      <c r="B205" s="1542" t="s">
        <v>2348</v>
      </c>
      <c r="C205" s="1542" t="s">
        <v>2349</v>
      </c>
      <c r="D205" s="1542" t="s">
        <v>2350</v>
      </c>
      <c r="E205" s="1193">
        <v>46550</v>
      </c>
      <c r="F205" s="1542" t="s">
        <v>36</v>
      </c>
      <c r="G205" s="1204"/>
    </row>
    <row r="206" spans="1:7" s="1198" customFormat="1" x14ac:dyDescent="0.25">
      <c r="A206" s="1759" t="s">
        <v>15</v>
      </c>
      <c r="B206" s="1542" t="s">
        <v>2192</v>
      </c>
      <c r="C206" s="1542" t="s">
        <v>170</v>
      </c>
      <c r="D206" s="1542" t="s">
        <v>171</v>
      </c>
      <c r="E206" s="1193">
        <v>46065</v>
      </c>
      <c r="F206" s="1542" t="s">
        <v>33</v>
      </c>
      <c r="G206" s="1204"/>
    </row>
    <row r="207" spans="1:7" s="1198" customFormat="1" x14ac:dyDescent="0.25">
      <c r="A207" s="1759" t="s">
        <v>15</v>
      </c>
      <c r="B207" s="1542" t="s">
        <v>2193</v>
      </c>
      <c r="C207" s="1542" t="s">
        <v>173</v>
      </c>
      <c r="D207" s="1542" t="s">
        <v>174</v>
      </c>
      <c r="E207" s="1193">
        <v>46223</v>
      </c>
      <c r="F207" s="1542" t="s">
        <v>64</v>
      </c>
      <c r="G207" s="1194"/>
    </row>
    <row r="208" spans="1:7" s="1198" customFormat="1" x14ac:dyDescent="0.25">
      <c r="A208" s="1759" t="s">
        <v>15</v>
      </c>
      <c r="B208" s="1542" t="s">
        <v>2193</v>
      </c>
      <c r="C208" s="1542" t="s">
        <v>173</v>
      </c>
      <c r="D208" s="1542" t="s">
        <v>175</v>
      </c>
      <c r="E208" s="1193">
        <v>46583</v>
      </c>
      <c r="F208" s="1542" t="s">
        <v>64</v>
      </c>
      <c r="G208" s="1194"/>
    </row>
    <row r="209" spans="1:7" s="1198" customFormat="1" x14ac:dyDescent="0.25">
      <c r="A209" s="1759" t="s">
        <v>15</v>
      </c>
      <c r="B209" s="1542" t="s">
        <v>2194</v>
      </c>
      <c r="C209" s="1542" t="s">
        <v>177</v>
      </c>
      <c r="D209" s="1542" t="s">
        <v>178</v>
      </c>
      <c r="E209" s="1193">
        <v>47276</v>
      </c>
      <c r="F209" s="1542" t="s">
        <v>64</v>
      </c>
      <c r="G209" s="1194"/>
    </row>
    <row r="210" spans="1:7" s="1198" customFormat="1" x14ac:dyDescent="0.25">
      <c r="A210" s="1759" t="s">
        <v>15</v>
      </c>
      <c r="B210" s="1542" t="s">
        <v>2195</v>
      </c>
      <c r="C210" s="1542" t="s">
        <v>1277</v>
      </c>
      <c r="D210" s="1542" t="s">
        <v>1278</v>
      </c>
      <c r="E210" s="1193">
        <v>48097</v>
      </c>
      <c r="F210" s="1542" t="s">
        <v>64</v>
      </c>
      <c r="G210" s="1194"/>
    </row>
    <row r="211" spans="1:7" s="1198" customFormat="1" x14ac:dyDescent="0.25">
      <c r="A211" s="1759" t="s">
        <v>180</v>
      </c>
      <c r="B211" s="1542" t="s">
        <v>181</v>
      </c>
      <c r="C211" s="1542" t="s">
        <v>182</v>
      </c>
      <c r="D211" s="1542" t="s">
        <v>183</v>
      </c>
      <c r="E211" s="1193">
        <v>45924</v>
      </c>
      <c r="F211" s="1542" t="s">
        <v>98</v>
      </c>
    </row>
    <row r="212" spans="1:7" s="1198" customFormat="1" x14ac:dyDescent="0.25">
      <c r="A212" s="1759" t="s">
        <v>180</v>
      </c>
      <c r="B212" s="1542" t="s">
        <v>2308</v>
      </c>
      <c r="C212" s="1542" t="s">
        <v>184</v>
      </c>
      <c r="D212" s="1542" t="s">
        <v>185</v>
      </c>
      <c r="E212" s="1193">
        <v>45569</v>
      </c>
      <c r="F212" s="1542" t="s">
        <v>33</v>
      </c>
      <c r="G212" s="1194"/>
    </row>
    <row r="213" spans="1:7" s="1198" customFormat="1" x14ac:dyDescent="0.25">
      <c r="A213" s="1759" t="s">
        <v>180</v>
      </c>
      <c r="B213" s="1542" t="s">
        <v>2196</v>
      </c>
      <c r="C213" s="1542" t="s">
        <v>186</v>
      </c>
      <c r="D213" s="1542" t="s">
        <v>187</v>
      </c>
      <c r="E213" s="1193">
        <v>45641</v>
      </c>
      <c r="F213" s="1542" t="s">
        <v>33</v>
      </c>
      <c r="G213" s="1194"/>
    </row>
    <row r="214" spans="1:7" s="1198" customFormat="1" x14ac:dyDescent="0.25">
      <c r="A214" s="1759" t="s">
        <v>19</v>
      </c>
      <c r="B214" s="1542" t="s">
        <v>2351</v>
      </c>
      <c r="C214" s="1542" t="s">
        <v>2352</v>
      </c>
      <c r="D214" s="1542" t="s">
        <v>2353</v>
      </c>
      <c r="E214" s="1193">
        <v>47255</v>
      </c>
      <c r="F214" s="1542" t="s">
        <v>33</v>
      </c>
      <c r="G214" s="1194"/>
    </row>
    <row r="215" spans="1:7" s="1198" customFormat="1" x14ac:dyDescent="0.25">
      <c r="A215" s="1759" t="s">
        <v>19</v>
      </c>
      <c r="B215" s="1542" t="s">
        <v>2197</v>
      </c>
      <c r="C215" s="1542" t="s">
        <v>191</v>
      </c>
      <c r="D215" s="1542" t="s">
        <v>192</v>
      </c>
      <c r="E215" s="1193">
        <v>45711</v>
      </c>
      <c r="F215" s="1542" t="s">
        <v>188</v>
      </c>
      <c r="G215" s="1204"/>
    </row>
    <row r="216" spans="1:7" s="1198" customFormat="1" x14ac:dyDescent="0.25">
      <c r="A216" s="1759" t="s">
        <v>19</v>
      </c>
      <c r="B216" s="1542" t="s">
        <v>2198</v>
      </c>
      <c r="C216" s="1542" t="s">
        <v>194</v>
      </c>
      <c r="D216" s="1542" t="s">
        <v>195</v>
      </c>
      <c r="E216" s="1193">
        <v>46138</v>
      </c>
      <c r="F216" s="1542" t="s">
        <v>188</v>
      </c>
      <c r="G216" s="1204"/>
    </row>
    <row r="217" spans="1:7" s="1198" customFormat="1" x14ac:dyDescent="0.25">
      <c r="A217" s="1759" t="s">
        <v>19</v>
      </c>
      <c r="B217" s="1542" t="s">
        <v>2199</v>
      </c>
      <c r="C217" s="1542" t="s">
        <v>197</v>
      </c>
      <c r="D217" s="1542" t="s">
        <v>198</v>
      </c>
      <c r="E217" s="1193">
        <v>47155</v>
      </c>
      <c r="F217" s="1542" t="s">
        <v>188</v>
      </c>
      <c r="G217" s="1194"/>
    </row>
    <row r="218" spans="1:7" s="1198" customFormat="1" x14ac:dyDescent="0.25">
      <c r="A218" s="1759" t="s">
        <v>19</v>
      </c>
      <c r="B218" s="1542" t="s">
        <v>2200</v>
      </c>
      <c r="C218" s="1542" t="s">
        <v>199</v>
      </c>
      <c r="D218" s="1542" t="s">
        <v>200</v>
      </c>
      <c r="E218" s="1193">
        <v>47536</v>
      </c>
      <c r="F218" s="1542" t="s">
        <v>188</v>
      </c>
      <c r="G218" s="1194"/>
    </row>
    <row r="219" spans="1:7" s="1198" customFormat="1" x14ac:dyDescent="0.25">
      <c r="A219" s="1759" t="s">
        <v>19</v>
      </c>
      <c r="B219" s="1542" t="s">
        <v>2201</v>
      </c>
      <c r="C219" s="1542" t="s">
        <v>2049</v>
      </c>
      <c r="D219" s="1542" t="s">
        <v>2050</v>
      </c>
      <c r="E219" s="1193">
        <v>47792</v>
      </c>
      <c r="F219" s="1542" t="s">
        <v>98</v>
      </c>
      <c r="G219" s="1194"/>
    </row>
    <row r="220" spans="1:7" s="1198" customFormat="1" x14ac:dyDescent="0.25">
      <c r="A220" s="1759" t="s">
        <v>20</v>
      </c>
      <c r="B220" s="1542" t="s">
        <v>201</v>
      </c>
      <c r="C220" s="1542" t="s">
        <v>202</v>
      </c>
      <c r="D220" s="1542" t="s">
        <v>203</v>
      </c>
      <c r="E220" s="1193">
        <v>46493</v>
      </c>
      <c r="F220" s="1542" t="s">
        <v>204</v>
      </c>
      <c r="G220" s="1194"/>
    </row>
    <row r="221" spans="1:7" s="1198" customFormat="1" x14ac:dyDescent="0.25">
      <c r="A221" s="1759" t="s">
        <v>20</v>
      </c>
      <c r="B221" s="1542" t="s">
        <v>2202</v>
      </c>
      <c r="C221" s="1542" t="s">
        <v>205</v>
      </c>
      <c r="D221" s="1542" t="s">
        <v>206</v>
      </c>
      <c r="E221" s="1193">
        <v>46842</v>
      </c>
      <c r="F221" s="1542" t="s">
        <v>204</v>
      </c>
      <c r="G221" s="1194"/>
    </row>
    <row r="222" spans="1:7" s="1198" customFormat="1" x14ac:dyDescent="0.25">
      <c r="A222" s="1759" t="s">
        <v>20</v>
      </c>
      <c r="B222" s="1542" t="s">
        <v>2203</v>
      </c>
      <c r="C222" s="1542" t="s">
        <v>1935</v>
      </c>
      <c r="D222" s="1542" t="s">
        <v>1936</v>
      </c>
      <c r="E222" s="1193">
        <v>47113</v>
      </c>
      <c r="F222" s="1542" t="s">
        <v>204</v>
      </c>
      <c r="G222" s="1194"/>
    </row>
    <row r="223" spans="1:7" s="1198" customFormat="1" x14ac:dyDescent="0.25">
      <c r="A223" s="1759" t="s">
        <v>207</v>
      </c>
      <c r="B223" s="1542" t="s">
        <v>1288</v>
      </c>
      <c r="C223" s="1542" t="s">
        <v>208</v>
      </c>
      <c r="D223" s="1542" t="s">
        <v>209</v>
      </c>
      <c r="E223" s="1193">
        <v>45766</v>
      </c>
      <c r="F223" s="1542" t="s">
        <v>36</v>
      </c>
      <c r="G223" s="1194"/>
    </row>
    <row r="224" spans="1:7" s="1198" customFormat="1" x14ac:dyDescent="0.25">
      <c r="A224" s="1759" t="s">
        <v>207</v>
      </c>
      <c r="B224" s="1542" t="s">
        <v>1289</v>
      </c>
      <c r="C224" s="1542" t="s">
        <v>210</v>
      </c>
      <c r="D224" s="1542" t="s">
        <v>211</v>
      </c>
      <c r="E224" s="1193">
        <v>46037</v>
      </c>
      <c r="F224" s="1542" t="s">
        <v>36</v>
      </c>
      <c r="G224" s="1204"/>
    </row>
    <row r="225" spans="1:7" s="1198" customFormat="1" x14ac:dyDescent="0.25">
      <c r="A225" s="1759" t="s">
        <v>207</v>
      </c>
      <c r="B225" s="1542" t="s">
        <v>1290</v>
      </c>
      <c r="C225" s="1542" t="s">
        <v>212</v>
      </c>
      <c r="D225" s="1542" t="s">
        <v>213</v>
      </c>
      <c r="E225" s="1193">
        <v>45501</v>
      </c>
      <c r="F225" s="1542" t="s">
        <v>36</v>
      </c>
      <c r="G225" s="1204"/>
    </row>
    <row r="226" spans="1:7" s="1198" customFormat="1" x14ac:dyDescent="0.25">
      <c r="A226" s="1759" t="s">
        <v>207</v>
      </c>
      <c r="B226" s="1542" t="s">
        <v>214</v>
      </c>
      <c r="C226" s="1542" t="s">
        <v>215</v>
      </c>
      <c r="D226" s="1542" t="s">
        <v>216</v>
      </c>
      <c r="E226" s="1193">
        <v>46658</v>
      </c>
      <c r="F226" s="1542" t="s">
        <v>36</v>
      </c>
      <c r="G226" s="1204"/>
    </row>
    <row r="227" spans="1:7" s="1198" customFormat="1" x14ac:dyDescent="0.25">
      <c r="A227" s="1759" t="s">
        <v>207</v>
      </c>
      <c r="B227" s="1542" t="s">
        <v>217</v>
      </c>
      <c r="C227" s="1542" t="s">
        <v>218</v>
      </c>
      <c r="D227" s="1542" t="s">
        <v>219</v>
      </c>
      <c r="E227" s="1193">
        <v>46881</v>
      </c>
      <c r="F227" s="1542" t="s">
        <v>36</v>
      </c>
      <c r="G227" s="1194"/>
    </row>
    <row r="228" spans="1:7" s="1198" customFormat="1" x14ac:dyDescent="0.25">
      <c r="A228" s="1759" t="s">
        <v>207</v>
      </c>
      <c r="B228" s="1542" t="s">
        <v>220</v>
      </c>
      <c r="C228" s="1542" t="s">
        <v>221</v>
      </c>
      <c r="D228" s="1542" t="s">
        <v>222</v>
      </c>
      <c r="E228" s="1193">
        <v>47342</v>
      </c>
      <c r="F228" s="1542" t="s">
        <v>36</v>
      </c>
      <c r="G228" s="1194"/>
    </row>
    <row r="229" spans="1:7" s="1198" customFormat="1" x14ac:dyDescent="0.25">
      <c r="A229" s="1759" t="s">
        <v>207</v>
      </c>
      <c r="B229" s="1542" t="s">
        <v>2354</v>
      </c>
      <c r="C229" s="1542" t="s">
        <v>223</v>
      </c>
      <c r="D229" s="1542" t="s">
        <v>224</v>
      </c>
      <c r="E229" s="1193">
        <v>45944</v>
      </c>
      <c r="F229" s="1542" t="s">
        <v>36</v>
      </c>
      <c r="G229" s="1194"/>
    </row>
    <row r="230" spans="1:7" s="1198" customFormat="1" x14ac:dyDescent="0.25">
      <c r="A230" s="1759" t="s">
        <v>207</v>
      </c>
      <c r="B230" s="1542" t="s">
        <v>1937</v>
      </c>
      <c r="C230" s="1542" t="s">
        <v>1938</v>
      </c>
      <c r="D230" s="1542" t="s">
        <v>1939</v>
      </c>
      <c r="E230" s="1193">
        <v>46218</v>
      </c>
      <c r="F230" s="1542" t="s">
        <v>36</v>
      </c>
      <c r="G230" s="1194"/>
    </row>
    <row r="231" spans="1:7" s="1198" customFormat="1" x14ac:dyDescent="0.25">
      <c r="A231" s="1759" t="s">
        <v>207</v>
      </c>
      <c r="B231" s="1542" t="s">
        <v>1937</v>
      </c>
      <c r="C231" s="1542" t="s">
        <v>1938</v>
      </c>
      <c r="D231" s="1542" t="s">
        <v>1940</v>
      </c>
      <c r="E231" s="1193">
        <v>46938</v>
      </c>
      <c r="F231" s="1542" t="s">
        <v>36</v>
      </c>
      <c r="G231" s="1194"/>
    </row>
    <row r="232" spans="1:7" s="1198" customFormat="1" x14ac:dyDescent="0.25">
      <c r="A232" s="1542" t="s">
        <v>225</v>
      </c>
      <c r="B232" s="1542" t="s">
        <v>2204</v>
      </c>
      <c r="C232" s="1542" t="s">
        <v>2205</v>
      </c>
      <c r="D232" s="1542" t="s">
        <v>2206</v>
      </c>
      <c r="E232" s="1193">
        <v>72692</v>
      </c>
      <c r="F232" s="1542" t="s">
        <v>36</v>
      </c>
      <c r="G232" s="1194"/>
    </row>
    <row r="233" spans="1:7" s="1198" customFormat="1" x14ac:dyDescent="0.25">
      <c r="A233" s="1542" t="s">
        <v>1121</v>
      </c>
      <c r="B233" s="1542" t="s">
        <v>2207</v>
      </c>
      <c r="C233" s="1542" t="s">
        <v>2208</v>
      </c>
      <c r="D233" s="1542" t="s">
        <v>2209</v>
      </c>
      <c r="E233" s="1193">
        <v>72531</v>
      </c>
      <c r="F233" s="1542"/>
      <c r="G233" s="1194"/>
    </row>
    <row r="234" spans="1:7" s="1198" customFormat="1" x14ac:dyDescent="0.25">
      <c r="A234" s="1759" t="s">
        <v>226</v>
      </c>
      <c r="B234" s="1542" t="s">
        <v>2210</v>
      </c>
      <c r="C234" s="1542" t="s">
        <v>2211</v>
      </c>
      <c r="D234" s="1542" t="s">
        <v>2212</v>
      </c>
      <c r="E234" s="1193">
        <v>78534</v>
      </c>
      <c r="F234" s="1542"/>
      <c r="G234" s="1194"/>
    </row>
    <row r="235" spans="1:7" s="1198" customFormat="1" x14ac:dyDescent="0.25">
      <c r="A235" s="1759" t="s">
        <v>226</v>
      </c>
      <c r="B235" s="1542" t="s">
        <v>227</v>
      </c>
      <c r="C235" s="1542" t="s">
        <v>228</v>
      </c>
      <c r="D235" s="1542" t="s">
        <v>229</v>
      </c>
      <c r="E235" s="1193">
        <v>45812</v>
      </c>
      <c r="F235" s="1542" t="s">
        <v>64</v>
      </c>
      <c r="G235" s="1194"/>
    </row>
    <row r="236" spans="1:7" s="1198" customFormat="1" x14ac:dyDescent="0.25">
      <c r="A236" s="1759" t="s">
        <v>226</v>
      </c>
      <c r="B236" s="1542" t="s">
        <v>227</v>
      </c>
      <c r="C236" s="1542" t="s">
        <v>228</v>
      </c>
      <c r="D236" s="1542" t="s">
        <v>230</v>
      </c>
      <c r="E236" s="1193">
        <v>46172</v>
      </c>
      <c r="F236" s="1542" t="s">
        <v>64</v>
      </c>
      <c r="G236" s="1194"/>
    </row>
    <row r="237" spans="1:7" s="1198" customFormat="1" x14ac:dyDescent="0.25">
      <c r="A237" s="1759" t="s">
        <v>226</v>
      </c>
      <c r="B237" s="1542" t="s">
        <v>231</v>
      </c>
      <c r="C237" s="1542" t="s">
        <v>232</v>
      </c>
      <c r="D237" s="1542" t="s">
        <v>233</v>
      </c>
      <c r="E237" s="1193">
        <v>47161</v>
      </c>
      <c r="F237" s="1542" t="s">
        <v>64</v>
      </c>
      <c r="G237" s="1194"/>
    </row>
    <row r="238" spans="1:7" s="1198" customFormat="1" x14ac:dyDescent="0.25">
      <c r="A238" s="1759" t="s">
        <v>226</v>
      </c>
      <c r="B238" s="1542" t="s">
        <v>234</v>
      </c>
      <c r="C238" s="1542" t="s">
        <v>235</v>
      </c>
      <c r="D238" s="1542" t="s">
        <v>236</v>
      </c>
      <c r="E238" s="1193">
        <v>46084</v>
      </c>
      <c r="F238" s="1542" t="s">
        <v>64</v>
      </c>
      <c r="G238" s="1194"/>
    </row>
    <row r="239" spans="1:7" s="1198" customFormat="1" x14ac:dyDescent="0.25">
      <c r="A239" s="1759" t="s">
        <v>226</v>
      </c>
      <c r="B239" s="1542" t="s">
        <v>1279</v>
      </c>
      <c r="C239" s="1542" t="s">
        <v>1280</v>
      </c>
      <c r="D239" s="1542" t="s">
        <v>1281</v>
      </c>
      <c r="E239" s="1193">
        <v>46834</v>
      </c>
      <c r="F239" s="1542" t="s">
        <v>64</v>
      </c>
      <c r="G239" s="1194"/>
    </row>
    <row r="240" spans="1:7" s="1198" customFormat="1" x14ac:dyDescent="0.25">
      <c r="A240" s="1759" t="s">
        <v>226</v>
      </c>
      <c r="B240" s="1542" t="s">
        <v>2213</v>
      </c>
      <c r="C240" s="1542" t="s">
        <v>238</v>
      </c>
      <c r="D240" s="1542" t="s">
        <v>239</v>
      </c>
      <c r="E240" s="1193">
        <v>45708</v>
      </c>
      <c r="F240" s="1542" t="s">
        <v>64</v>
      </c>
      <c r="G240" s="1194"/>
    </row>
    <row r="241" spans="1:7" s="1198" customFormat="1" x14ac:dyDescent="0.25">
      <c r="A241" s="1542" t="s">
        <v>842</v>
      </c>
      <c r="B241" s="1542" t="s">
        <v>2214</v>
      </c>
      <c r="C241" s="1542" t="s">
        <v>2215</v>
      </c>
      <c r="D241" s="1542" t="s">
        <v>2216</v>
      </c>
      <c r="E241" s="1193">
        <v>76281</v>
      </c>
      <c r="F241" s="1542"/>
      <c r="G241" s="1194"/>
    </row>
    <row r="242" spans="1:7" s="1198" customFormat="1" ht="18" customHeight="1" x14ac:dyDescent="0.25">
      <c r="A242" s="1542" t="s">
        <v>64</v>
      </c>
      <c r="B242" s="1542" t="s">
        <v>2217</v>
      </c>
      <c r="C242" s="1542" t="s">
        <v>2218</v>
      </c>
      <c r="D242" s="1542" t="s">
        <v>2219</v>
      </c>
      <c r="E242" s="1193">
        <v>71699</v>
      </c>
      <c r="F242" s="1542"/>
      <c r="G242" s="1194"/>
    </row>
    <row r="243" spans="1:7" s="1198" customFormat="1" x14ac:dyDescent="0.25">
      <c r="A243" s="1759" t="s">
        <v>240</v>
      </c>
      <c r="B243" s="1542" t="s">
        <v>241</v>
      </c>
      <c r="C243" s="1543" t="s">
        <v>242</v>
      </c>
      <c r="D243" s="1542" t="s">
        <v>243</v>
      </c>
      <c r="E243" s="1193">
        <v>45560</v>
      </c>
      <c r="F243" s="1542" t="s">
        <v>33</v>
      </c>
      <c r="G243" s="1194"/>
    </row>
    <row r="244" spans="1:7" s="1198" customFormat="1" x14ac:dyDescent="0.25">
      <c r="A244" s="1759" t="s">
        <v>240</v>
      </c>
      <c r="B244" s="1542" t="s">
        <v>2220</v>
      </c>
      <c r="C244" s="1542" t="s">
        <v>2221</v>
      </c>
      <c r="D244" s="1542" t="s">
        <v>2222</v>
      </c>
      <c r="E244" s="1193">
        <v>45687</v>
      </c>
      <c r="F244" s="1542" t="s">
        <v>36</v>
      </c>
      <c r="G244" s="1194"/>
    </row>
    <row r="245" spans="1:7" s="1198" customFormat="1" x14ac:dyDescent="0.25">
      <c r="A245" s="1760" t="s">
        <v>240</v>
      </c>
      <c r="B245" s="1542" t="s">
        <v>2223</v>
      </c>
      <c r="C245" s="1542" t="s">
        <v>2224</v>
      </c>
      <c r="D245" s="1542" t="s">
        <v>2225</v>
      </c>
      <c r="E245" s="1193">
        <v>45768</v>
      </c>
      <c r="F245" s="1542" t="s">
        <v>36</v>
      </c>
      <c r="G245" s="1204"/>
    </row>
    <row r="246" spans="1:7" s="1198" customFormat="1" x14ac:dyDescent="0.25">
      <c r="A246" s="1543" t="s">
        <v>245</v>
      </c>
      <c r="B246" s="1542" t="s">
        <v>2355</v>
      </c>
      <c r="C246" s="1542" t="s">
        <v>246</v>
      </c>
      <c r="D246" s="1542" t="s">
        <v>247</v>
      </c>
      <c r="E246" s="1193">
        <v>48495</v>
      </c>
      <c r="F246" s="1542" t="s">
        <v>33</v>
      </c>
      <c r="G246" s="1204"/>
    </row>
    <row r="247" spans="1:7" s="1198" customFormat="1" x14ac:dyDescent="0.25">
      <c r="A247" s="1760" t="s">
        <v>248</v>
      </c>
      <c r="B247" s="1542" t="s">
        <v>2356</v>
      </c>
      <c r="C247" s="1542" t="s">
        <v>249</v>
      </c>
      <c r="D247" s="1542" t="s">
        <v>250</v>
      </c>
      <c r="E247" s="1193">
        <v>45568</v>
      </c>
      <c r="F247" s="1542" t="s">
        <v>64</v>
      </c>
      <c r="G247" s="1204"/>
    </row>
    <row r="248" spans="1:7" s="1198" customFormat="1" x14ac:dyDescent="0.25">
      <c r="A248" s="1760" t="s">
        <v>248</v>
      </c>
      <c r="B248" s="1542" t="s">
        <v>2357</v>
      </c>
      <c r="C248" s="1542" t="s">
        <v>251</v>
      </c>
      <c r="D248" s="1542" t="s">
        <v>252</v>
      </c>
      <c r="E248" s="1193">
        <v>46243</v>
      </c>
      <c r="F248" s="1542" t="s">
        <v>64</v>
      </c>
      <c r="G248" s="1204"/>
    </row>
    <row r="249" spans="1:7" s="1198" customFormat="1" x14ac:dyDescent="0.25">
      <c r="A249" s="1760" t="s">
        <v>248</v>
      </c>
      <c r="B249" s="1542" t="s">
        <v>2358</v>
      </c>
      <c r="C249" s="1542" t="s">
        <v>253</v>
      </c>
      <c r="D249" s="1542" t="s">
        <v>254</v>
      </c>
      <c r="E249" s="1193">
        <v>47555</v>
      </c>
      <c r="F249" s="1542" t="s">
        <v>64</v>
      </c>
      <c r="G249" s="1204"/>
    </row>
    <row r="250" spans="1:7" s="1198" customFormat="1" x14ac:dyDescent="0.25">
      <c r="A250" s="1543" t="s">
        <v>255</v>
      </c>
      <c r="B250" s="1542" t="s">
        <v>256</v>
      </c>
      <c r="C250" s="1542" t="s">
        <v>257</v>
      </c>
      <c r="D250" s="1542" t="s">
        <v>258</v>
      </c>
      <c r="E250" s="1193">
        <v>47276</v>
      </c>
      <c r="F250" s="1542" t="s">
        <v>33</v>
      </c>
      <c r="G250" s="1204"/>
    </row>
    <row r="251" spans="1:7" s="1198" customFormat="1" x14ac:dyDescent="0.25">
      <c r="A251" s="1543" t="s">
        <v>1296</v>
      </c>
      <c r="B251" s="1542" t="s">
        <v>2226</v>
      </c>
      <c r="C251" s="1542" t="s">
        <v>2227</v>
      </c>
      <c r="D251" s="1542" t="s">
        <v>2228</v>
      </c>
      <c r="E251" s="1193">
        <v>64414</v>
      </c>
      <c r="F251" s="1542"/>
      <c r="G251" s="1204"/>
    </row>
    <row r="252" spans="1:7" s="1198" customFormat="1" x14ac:dyDescent="0.25">
      <c r="A252" s="1543" t="s">
        <v>843</v>
      </c>
      <c r="B252" s="1542" t="s">
        <v>2229</v>
      </c>
      <c r="C252" s="1542" t="s">
        <v>2230</v>
      </c>
      <c r="D252" s="1542" t="s">
        <v>2231</v>
      </c>
      <c r="E252" s="1193">
        <v>55814</v>
      </c>
      <c r="F252" s="1542"/>
      <c r="G252" s="1204"/>
    </row>
    <row r="253" spans="1:7" s="1198" customFormat="1" x14ac:dyDescent="0.25">
      <c r="A253" s="1543" t="s">
        <v>580</v>
      </c>
      <c r="B253" s="1542" t="s">
        <v>2232</v>
      </c>
      <c r="C253" s="1542" t="s">
        <v>2233</v>
      </c>
      <c r="D253" s="1542" t="s">
        <v>2234</v>
      </c>
      <c r="E253" s="1193">
        <v>54891</v>
      </c>
      <c r="F253" s="1542"/>
      <c r="G253" s="1204"/>
    </row>
    <row r="254" spans="1:7" s="1198" customFormat="1" ht="20.25" customHeight="1" x14ac:dyDescent="0.25">
      <c r="A254" s="1542" t="s">
        <v>1156</v>
      </c>
      <c r="B254" s="1542" t="s">
        <v>2235</v>
      </c>
      <c r="C254" s="1542" t="s">
        <v>2236</v>
      </c>
      <c r="D254" s="1542" t="s">
        <v>2237</v>
      </c>
      <c r="E254" s="1193">
        <v>75286</v>
      </c>
      <c r="F254" s="1542"/>
      <c r="G254" s="1204"/>
    </row>
    <row r="255" spans="1:7" s="1198" customFormat="1" x14ac:dyDescent="0.25">
      <c r="A255" s="1759" t="s">
        <v>262</v>
      </c>
      <c r="B255" s="1542" t="s">
        <v>2359</v>
      </c>
      <c r="C255" s="1542" t="s">
        <v>2051</v>
      </c>
      <c r="D255" s="1542" t="s">
        <v>2052</v>
      </c>
      <c r="E255" s="1193">
        <v>46367</v>
      </c>
      <c r="F255" s="1542" t="s">
        <v>36</v>
      </c>
      <c r="G255" s="1194"/>
    </row>
    <row r="256" spans="1:7" s="1198" customFormat="1" x14ac:dyDescent="0.25">
      <c r="A256" s="1759" t="s">
        <v>262</v>
      </c>
      <c r="B256" s="1542" t="s">
        <v>2309</v>
      </c>
      <c r="C256" s="1542" t="s">
        <v>1941</v>
      </c>
      <c r="D256" s="1542" t="s">
        <v>1942</v>
      </c>
      <c r="E256" s="1193">
        <v>45544</v>
      </c>
      <c r="F256" s="1542" t="s">
        <v>36</v>
      </c>
      <c r="G256" s="1194"/>
    </row>
    <row r="257" spans="1:7" s="1198" customFormat="1" x14ac:dyDescent="0.25">
      <c r="A257" s="1759" t="s">
        <v>263</v>
      </c>
      <c r="B257" s="1542" t="s">
        <v>264</v>
      </c>
      <c r="C257" s="1542" t="s">
        <v>265</v>
      </c>
      <c r="D257" s="1542" t="s">
        <v>266</v>
      </c>
      <c r="E257" s="1193">
        <v>46710</v>
      </c>
      <c r="F257" s="1542" t="s">
        <v>33</v>
      </c>
      <c r="G257" s="1194"/>
    </row>
    <row r="258" spans="1:7" s="1198" customFormat="1" x14ac:dyDescent="0.25">
      <c r="A258" s="1759" t="s">
        <v>263</v>
      </c>
      <c r="B258" s="1542" t="s">
        <v>267</v>
      </c>
      <c r="C258" s="1542" t="s">
        <v>268</v>
      </c>
      <c r="D258" s="1542" t="s">
        <v>269</v>
      </c>
      <c r="E258" s="1193">
        <v>46451</v>
      </c>
      <c r="F258" s="1542" t="s">
        <v>33</v>
      </c>
      <c r="G258" s="1194"/>
    </row>
    <row r="259" spans="1:7" s="1198" customFormat="1" x14ac:dyDescent="0.25">
      <c r="A259" s="1760" t="s">
        <v>263</v>
      </c>
      <c r="B259" s="1542" t="s">
        <v>2238</v>
      </c>
      <c r="C259" s="1542" t="s">
        <v>2239</v>
      </c>
      <c r="D259" s="1542" t="s">
        <v>2240</v>
      </c>
      <c r="E259" s="1193">
        <v>45717</v>
      </c>
      <c r="F259" s="1542" t="s">
        <v>64</v>
      </c>
      <c r="G259" s="1194"/>
    </row>
    <row r="260" spans="1:7" s="1198" customFormat="1" x14ac:dyDescent="0.25">
      <c r="A260" s="1760" t="s">
        <v>270</v>
      </c>
      <c r="B260" s="1542" t="s">
        <v>2360</v>
      </c>
      <c r="C260" s="1542" t="s">
        <v>271</v>
      </c>
      <c r="D260" s="1542" t="s">
        <v>272</v>
      </c>
      <c r="E260" s="1193">
        <v>45596</v>
      </c>
      <c r="F260" s="1542" t="s">
        <v>64</v>
      </c>
      <c r="G260" s="1194"/>
    </row>
    <row r="261" spans="1:7" s="1198" customFormat="1" x14ac:dyDescent="0.25">
      <c r="A261" s="1760" t="s">
        <v>270</v>
      </c>
      <c r="B261" s="1542" t="s">
        <v>2360</v>
      </c>
      <c r="C261" s="1542" t="s">
        <v>271</v>
      </c>
      <c r="D261" s="1542" t="s">
        <v>273</v>
      </c>
      <c r="E261" s="1193">
        <v>45956</v>
      </c>
      <c r="F261" s="1542" t="s">
        <v>64</v>
      </c>
      <c r="G261" s="1194"/>
    </row>
    <row r="262" spans="1:7" s="1198" customFormat="1" x14ac:dyDescent="0.25">
      <c r="A262" s="1760" t="s">
        <v>270</v>
      </c>
      <c r="B262" s="1542" t="s">
        <v>274</v>
      </c>
      <c r="C262" s="1542" t="s">
        <v>275</v>
      </c>
      <c r="D262" s="1542" t="s">
        <v>276</v>
      </c>
      <c r="E262" s="1193">
        <v>46694</v>
      </c>
      <c r="F262" s="1542" t="s">
        <v>64</v>
      </c>
      <c r="G262" s="1194"/>
    </row>
    <row r="263" spans="1:7" s="1198" customFormat="1" x14ac:dyDescent="0.25">
      <c r="A263" s="1759" t="s">
        <v>277</v>
      </c>
      <c r="B263" s="1542" t="s">
        <v>2361</v>
      </c>
      <c r="C263" s="1542" t="s">
        <v>279</v>
      </c>
      <c r="D263" s="1542" t="s">
        <v>280</v>
      </c>
      <c r="E263" s="1193">
        <v>46689</v>
      </c>
      <c r="F263" s="1542" t="s">
        <v>64</v>
      </c>
      <c r="G263" s="1194"/>
    </row>
    <row r="264" spans="1:7" s="1198" customFormat="1" x14ac:dyDescent="0.25">
      <c r="A264" s="1759" t="s">
        <v>277</v>
      </c>
      <c r="B264" s="1542" t="s">
        <v>2362</v>
      </c>
      <c r="C264" s="1542" t="s">
        <v>281</v>
      </c>
      <c r="D264" s="1542" t="s">
        <v>282</v>
      </c>
      <c r="E264" s="1193">
        <v>47410</v>
      </c>
      <c r="F264" s="1542" t="s">
        <v>64</v>
      </c>
      <c r="G264" s="1204"/>
    </row>
    <row r="265" spans="1:7" s="1198" customFormat="1" x14ac:dyDescent="0.25">
      <c r="A265" s="1759" t="s">
        <v>277</v>
      </c>
      <c r="B265" s="1542" t="s">
        <v>2363</v>
      </c>
      <c r="C265" s="1542" t="s">
        <v>283</v>
      </c>
      <c r="D265" s="1542" t="s">
        <v>284</v>
      </c>
      <c r="E265" s="1193">
        <v>48048</v>
      </c>
      <c r="F265" s="1542" t="s">
        <v>64</v>
      </c>
      <c r="G265" s="1204"/>
    </row>
    <row r="266" spans="1:7" s="1198" customFormat="1" x14ac:dyDescent="0.25">
      <c r="A266" s="1542" t="s">
        <v>1999</v>
      </c>
      <c r="B266" s="1542" t="s">
        <v>2000</v>
      </c>
      <c r="C266" s="1542" t="s">
        <v>2001</v>
      </c>
      <c r="D266" s="1542" t="s">
        <v>2002</v>
      </c>
      <c r="E266" s="1193">
        <v>46333</v>
      </c>
      <c r="F266" s="1542" t="s">
        <v>33</v>
      </c>
      <c r="G266" s="1194"/>
    </row>
    <row r="267" spans="1:7" s="1198" customFormat="1" x14ac:dyDescent="0.25">
      <c r="A267" s="1759" t="s">
        <v>285</v>
      </c>
      <c r="B267" s="1542" t="s">
        <v>286</v>
      </c>
      <c r="C267" s="1542" t="s">
        <v>287</v>
      </c>
      <c r="D267" s="1542" t="s">
        <v>288</v>
      </c>
      <c r="E267" s="1193">
        <v>46648</v>
      </c>
      <c r="F267" s="1542" t="s">
        <v>64</v>
      </c>
      <c r="G267" s="1194"/>
    </row>
    <row r="268" spans="1:7" s="1198" customFormat="1" x14ac:dyDescent="0.25">
      <c r="A268" s="1759" t="s">
        <v>285</v>
      </c>
      <c r="B268" s="1542" t="s">
        <v>289</v>
      </c>
      <c r="C268" s="1542" t="s">
        <v>290</v>
      </c>
      <c r="D268" s="1542" t="s">
        <v>291</v>
      </c>
      <c r="E268" s="1193">
        <v>48145</v>
      </c>
      <c r="F268" s="1542" t="s">
        <v>64</v>
      </c>
      <c r="G268" s="1194"/>
    </row>
    <row r="269" spans="1:7" s="1198" customFormat="1" x14ac:dyDescent="0.25">
      <c r="A269" s="1759" t="s">
        <v>285</v>
      </c>
      <c r="B269" s="1542" t="s">
        <v>292</v>
      </c>
      <c r="C269" s="1542" t="s">
        <v>293</v>
      </c>
      <c r="D269" s="1542" t="s">
        <v>294</v>
      </c>
      <c r="E269" s="1193">
        <v>48520</v>
      </c>
      <c r="F269" s="1542" t="s">
        <v>64</v>
      </c>
      <c r="G269" s="1194"/>
    </row>
    <row r="270" spans="1:7" s="1198" customFormat="1" x14ac:dyDescent="0.25">
      <c r="A270" s="1759" t="s">
        <v>285</v>
      </c>
      <c r="B270" s="1542" t="s">
        <v>295</v>
      </c>
      <c r="C270" s="1542" t="s">
        <v>296</v>
      </c>
      <c r="D270" s="1542" t="s">
        <v>297</v>
      </c>
      <c r="E270" s="1193">
        <v>48880</v>
      </c>
      <c r="F270" s="1542" t="s">
        <v>64</v>
      </c>
      <c r="G270" s="1194"/>
    </row>
    <row r="271" spans="1:7" s="1198" customFormat="1" x14ac:dyDescent="0.25">
      <c r="A271" s="1759" t="s">
        <v>285</v>
      </c>
      <c r="B271" s="1542" t="s">
        <v>298</v>
      </c>
      <c r="C271" s="1542" t="s">
        <v>299</v>
      </c>
      <c r="D271" s="1542" t="s">
        <v>300</v>
      </c>
      <c r="E271" s="1193">
        <v>48901</v>
      </c>
      <c r="F271" s="1542" t="s">
        <v>64</v>
      </c>
    </row>
    <row r="272" spans="1:7" s="1198" customFormat="1" x14ac:dyDescent="0.25">
      <c r="A272" s="1759" t="s">
        <v>285</v>
      </c>
      <c r="B272" s="1542" t="s">
        <v>301</v>
      </c>
      <c r="C272" s="1542" t="s">
        <v>302</v>
      </c>
      <c r="D272" s="1542" t="s">
        <v>303</v>
      </c>
      <c r="E272" s="1193">
        <v>48901</v>
      </c>
      <c r="F272" s="1542" t="s">
        <v>64</v>
      </c>
      <c r="G272" s="1194"/>
    </row>
    <row r="273" spans="1:7" s="1198" customFormat="1" x14ac:dyDescent="0.25">
      <c r="A273" s="1759" t="s">
        <v>285</v>
      </c>
      <c r="B273" s="1542" t="s">
        <v>304</v>
      </c>
      <c r="C273" s="1542" t="s">
        <v>305</v>
      </c>
      <c r="D273" s="1542" t="s">
        <v>306</v>
      </c>
      <c r="E273" s="1193">
        <v>45929</v>
      </c>
      <c r="F273" s="1542" t="s">
        <v>64</v>
      </c>
      <c r="G273" s="1194"/>
    </row>
    <row r="274" spans="1:7" s="1198" customFormat="1" x14ac:dyDescent="0.25">
      <c r="A274" s="1759" t="s">
        <v>285</v>
      </c>
      <c r="B274" s="1542" t="s">
        <v>307</v>
      </c>
      <c r="C274" s="1542" t="s">
        <v>308</v>
      </c>
      <c r="D274" s="1542" t="s">
        <v>309</v>
      </c>
      <c r="E274" s="1193">
        <v>47501</v>
      </c>
      <c r="F274" s="1542" t="s">
        <v>64</v>
      </c>
      <c r="G274" s="1194"/>
    </row>
    <row r="275" spans="1:7" s="1198" customFormat="1" x14ac:dyDescent="0.25">
      <c r="A275" s="1759" t="s">
        <v>285</v>
      </c>
      <c r="B275" s="1542" t="s">
        <v>310</v>
      </c>
      <c r="C275" s="1542" t="s">
        <v>311</v>
      </c>
      <c r="D275" s="1542" t="s">
        <v>312</v>
      </c>
      <c r="E275" s="1193">
        <v>46782</v>
      </c>
      <c r="F275" s="1542" t="s">
        <v>64</v>
      </c>
      <c r="G275" s="1204"/>
    </row>
    <row r="276" spans="1:7" s="1198" customFormat="1" x14ac:dyDescent="0.25">
      <c r="A276" s="1759" t="s">
        <v>285</v>
      </c>
      <c r="B276" s="1542" t="s">
        <v>313</v>
      </c>
      <c r="C276" s="1542" t="s">
        <v>314</v>
      </c>
      <c r="D276" s="1542" t="s">
        <v>315</v>
      </c>
      <c r="E276" s="1193">
        <v>48390</v>
      </c>
      <c r="F276" s="1542" t="s">
        <v>64</v>
      </c>
      <c r="G276" s="1204"/>
    </row>
    <row r="277" spans="1:7" s="1198" customFormat="1" x14ac:dyDescent="0.25">
      <c r="A277" s="1759" t="s">
        <v>285</v>
      </c>
      <c r="B277" s="1542" t="s">
        <v>316</v>
      </c>
      <c r="C277" s="1542" t="s">
        <v>317</v>
      </c>
      <c r="D277" s="1542" t="s">
        <v>318</v>
      </c>
      <c r="E277" s="1193">
        <v>47670</v>
      </c>
      <c r="F277" s="1542" t="s">
        <v>64</v>
      </c>
      <c r="G277" s="1194"/>
    </row>
    <row r="278" spans="1:7" s="1198" customFormat="1" x14ac:dyDescent="0.25">
      <c r="A278" s="1759" t="s">
        <v>285</v>
      </c>
      <c r="B278" s="1542" t="s">
        <v>319</v>
      </c>
      <c r="C278" s="1542" t="s">
        <v>320</v>
      </c>
      <c r="D278" s="1542" t="s">
        <v>321</v>
      </c>
      <c r="E278" s="1193">
        <v>48062</v>
      </c>
      <c r="F278" s="1542" t="s">
        <v>64</v>
      </c>
      <c r="G278" s="1194"/>
    </row>
    <row r="279" spans="1:7" s="1198" customFormat="1" x14ac:dyDescent="0.25">
      <c r="A279" s="1759" t="s">
        <v>285</v>
      </c>
      <c r="B279" s="1542" t="s">
        <v>322</v>
      </c>
      <c r="C279" s="1542" t="s">
        <v>323</v>
      </c>
      <c r="D279" s="1542" t="s">
        <v>324</v>
      </c>
      <c r="E279" s="1193">
        <v>48062</v>
      </c>
      <c r="F279" s="1542" t="s">
        <v>64</v>
      </c>
      <c r="G279" s="1194"/>
    </row>
    <row r="280" spans="1:7" s="1198" customFormat="1" x14ac:dyDescent="0.25">
      <c r="A280" s="1759" t="s">
        <v>285</v>
      </c>
      <c r="B280" s="1542" t="s">
        <v>325</v>
      </c>
      <c r="C280" s="1542" t="s">
        <v>326</v>
      </c>
      <c r="D280" s="1542" t="s">
        <v>327</v>
      </c>
      <c r="E280" s="1193">
        <v>48145</v>
      </c>
      <c r="F280" s="1542" t="s">
        <v>64</v>
      </c>
      <c r="G280" s="1194"/>
    </row>
    <row r="281" spans="1:7" s="1198" customFormat="1" x14ac:dyDescent="0.25">
      <c r="A281" s="1542" t="s">
        <v>328</v>
      </c>
      <c r="B281" s="1542" t="s">
        <v>2003</v>
      </c>
      <c r="C281" s="1542" t="s">
        <v>2004</v>
      </c>
      <c r="D281" s="1542" t="s">
        <v>2005</v>
      </c>
      <c r="E281" s="1193">
        <v>47052</v>
      </c>
      <c r="F281" s="1542" t="s">
        <v>36</v>
      </c>
      <c r="G281" s="1194"/>
    </row>
    <row r="282" spans="1:7" s="1198" customFormat="1" x14ac:dyDescent="0.25">
      <c r="A282" s="1759" t="s">
        <v>329</v>
      </c>
      <c r="B282" s="1542" t="s">
        <v>2006</v>
      </c>
      <c r="C282" s="1542" t="s">
        <v>2007</v>
      </c>
      <c r="D282" s="1542" t="s">
        <v>2008</v>
      </c>
      <c r="E282" s="1193">
        <v>46661</v>
      </c>
      <c r="F282" s="1542" t="s">
        <v>33</v>
      </c>
      <c r="G282" s="1194"/>
    </row>
    <row r="283" spans="1:7" s="1198" customFormat="1" x14ac:dyDescent="0.25">
      <c r="A283" s="1759" t="s">
        <v>329</v>
      </c>
      <c r="B283" s="1542" t="s">
        <v>2364</v>
      </c>
      <c r="C283" s="1542" t="s">
        <v>330</v>
      </c>
      <c r="D283" s="1542" t="s">
        <v>331</v>
      </c>
      <c r="E283" s="1193">
        <v>46334</v>
      </c>
      <c r="F283" s="1542" t="s">
        <v>36</v>
      </c>
      <c r="G283" s="1194"/>
    </row>
    <row r="284" spans="1:7" s="1198" customFormat="1" x14ac:dyDescent="0.25">
      <c r="A284" s="1759" t="s">
        <v>329</v>
      </c>
      <c r="B284" s="1542" t="s">
        <v>1291</v>
      </c>
      <c r="C284" s="1542" t="s">
        <v>332</v>
      </c>
      <c r="D284" s="1542" t="s">
        <v>333</v>
      </c>
      <c r="E284" s="1193">
        <v>47399</v>
      </c>
      <c r="F284" s="1542" t="s">
        <v>36</v>
      </c>
      <c r="G284" s="1204"/>
    </row>
    <row r="285" spans="1:7" s="1198" customFormat="1" x14ac:dyDescent="0.25">
      <c r="A285" s="1759" t="s">
        <v>335</v>
      </c>
      <c r="B285" s="1542" t="s">
        <v>336</v>
      </c>
      <c r="C285" s="1542" t="s">
        <v>337</v>
      </c>
      <c r="D285" s="1542" t="s">
        <v>338</v>
      </c>
      <c r="E285" s="1193">
        <v>46322</v>
      </c>
      <c r="F285" s="1542" t="s">
        <v>1296</v>
      </c>
      <c r="G285" s="1204"/>
    </row>
    <row r="286" spans="1:7" s="1198" customFormat="1" x14ac:dyDescent="0.25">
      <c r="A286" s="1759" t="s">
        <v>335</v>
      </c>
      <c r="B286" s="1542" t="s">
        <v>339</v>
      </c>
      <c r="C286" s="1542" t="s">
        <v>340</v>
      </c>
      <c r="D286" s="1542" t="s">
        <v>341</v>
      </c>
      <c r="E286" s="1193">
        <v>46323</v>
      </c>
      <c r="F286" s="1542" t="s">
        <v>1296</v>
      </c>
      <c r="G286" s="1204"/>
    </row>
    <row r="287" spans="1:7" s="1198" customFormat="1" x14ac:dyDescent="0.25">
      <c r="A287" s="1759" t="s">
        <v>335</v>
      </c>
      <c r="B287" s="1542" t="s">
        <v>342</v>
      </c>
      <c r="C287" s="1542" t="s">
        <v>343</v>
      </c>
      <c r="D287" s="1542" t="s">
        <v>344</v>
      </c>
      <c r="E287" s="1193">
        <v>46684</v>
      </c>
      <c r="F287" s="1542" t="s">
        <v>1296</v>
      </c>
      <c r="G287" s="1194"/>
    </row>
    <row r="288" spans="1:7" s="1198" customFormat="1" x14ac:dyDescent="0.25">
      <c r="A288" s="1759" t="s">
        <v>335</v>
      </c>
      <c r="B288" s="1542" t="s">
        <v>345</v>
      </c>
      <c r="C288" s="1542" t="s">
        <v>346</v>
      </c>
      <c r="D288" s="1542" t="s">
        <v>347</v>
      </c>
      <c r="E288" s="1193">
        <v>46931</v>
      </c>
      <c r="F288" s="1542" t="s">
        <v>1296</v>
      </c>
      <c r="G288" s="1194"/>
    </row>
    <row r="289" spans="1:7" s="1198" customFormat="1" x14ac:dyDescent="0.25">
      <c r="A289" s="1759" t="s">
        <v>335</v>
      </c>
      <c r="B289" s="1542" t="s">
        <v>2053</v>
      </c>
      <c r="C289" s="1542" t="s">
        <v>2054</v>
      </c>
      <c r="D289" s="1542" t="s">
        <v>2055</v>
      </c>
      <c r="E289" s="1193">
        <v>47435</v>
      </c>
      <c r="F289" s="1542" t="s">
        <v>1296</v>
      </c>
      <c r="G289" s="1194"/>
    </row>
    <row r="290" spans="1:7" s="1198" customFormat="1" x14ac:dyDescent="0.25">
      <c r="A290" s="1542" t="s">
        <v>348</v>
      </c>
      <c r="B290" s="1542" t="s">
        <v>349</v>
      </c>
      <c r="C290" s="1542" t="s">
        <v>350</v>
      </c>
      <c r="D290" s="1542" t="s">
        <v>351</v>
      </c>
      <c r="E290" s="1193">
        <v>45870</v>
      </c>
      <c r="F290" s="1542" t="s">
        <v>30</v>
      </c>
      <c r="G290" s="1194"/>
    </row>
    <row r="291" spans="1:7" s="1198" customFormat="1" x14ac:dyDescent="0.25">
      <c r="A291" s="1759" t="s">
        <v>2241</v>
      </c>
      <c r="B291" s="1542" t="s">
        <v>2242</v>
      </c>
      <c r="C291" s="1542" t="s">
        <v>2243</v>
      </c>
      <c r="D291" s="1542" t="s">
        <v>2244</v>
      </c>
      <c r="E291" s="1193">
        <v>46431</v>
      </c>
      <c r="F291" s="1542" t="s">
        <v>1296</v>
      </c>
      <c r="G291" s="1194"/>
    </row>
    <row r="292" spans="1:7" s="1198" customFormat="1" x14ac:dyDescent="0.25">
      <c r="A292" s="1759" t="s">
        <v>2241</v>
      </c>
      <c r="B292" s="1542" t="s">
        <v>2365</v>
      </c>
      <c r="C292" s="1542" t="s">
        <v>2366</v>
      </c>
      <c r="D292" s="1542" t="s">
        <v>2367</v>
      </c>
      <c r="E292" s="1193">
        <v>46551</v>
      </c>
      <c r="F292" s="1542" t="s">
        <v>1296</v>
      </c>
      <c r="G292" s="1194"/>
    </row>
    <row r="293" spans="1:7" s="1198" customFormat="1" x14ac:dyDescent="0.25">
      <c r="A293" s="1759" t="s">
        <v>352</v>
      </c>
      <c r="B293" s="1542" t="s">
        <v>2245</v>
      </c>
      <c r="C293" s="1542" t="s">
        <v>2246</v>
      </c>
      <c r="D293" s="1542" t="s">
        <v>2247</v>
      </c>
      <c r="E293" s="1193">
        <v>72773</v>
      </c>
      <c r="F293" s="1542" t="s">
        <v>36</v>
      </c>
      <c r="G293" s="1194"/>
    </row>
    <row r="294" spans="1:7" s="1198" customFormat="1" x14ac:dyDescent="0.25">
      <c r="A294" s="1759" t="s">
        <v>352</v>
      </c>
      <c r="B294" s="1542" t="s">
        <v>2245</v>
      </c>
      <c r="C294" s="1542" t="s">
        <v>2246</v>
      </c>
      <c r="D294" s="1542" t="s">
        <v>2248</v>
      </c>
      <c r="E294" s="1193">
        <v>72773</v>
      </c>
      <c r="F294" s="1542"/>
      <c r="G294" s="1194"/>
    </row>
    <row r="295" spans="1:7" s="1198" customFormat="1" x14ac:dyDescent="0.25">
      <c r="A295" s="1759" t="s">
        <v>352</v>
      </c>
      <c r="B295" s="1542" t="s">
        <v>353</v>
      </c>
      <c r="C295" s="1542" t="s">
        <v>354</v>
      </c>
      <c r="D295" s="1542" t="s">
        <v>355</v>
      </c>
      <c r="E295" s="1193">
        <v>47642</v>
      </c>
      <c r="F295" s="1542" t="s">
        <v>36</v>
      </c>
      <c r="G295" s="1194"/>
    </row>
    <row r="296" spans="1:7" s="1198" customFormat="1" x14ac:dyDescent="0.25">
      <c r="A296" s="1759" t="s">
        <v>352</v>
      </c>
      <c r="B296" s="1542" t="s">
        <v>356</v>
      </c>
      <c r="C296" s="1542" t="s">
        <v>357</v>
      </c>
      <c r="D296" s="1542" t="s">
        <v>358</v>
      </c>
      <c r="E296" s="1193">
        <v>46943</v>
      </c>
      <c r="F296" s="1542" t="s">
        <v>36</v>
      </c>
      <c r="G296" s="1194"/>
    </row>
    <row r="297" spans="1:7" s="1198" customFormat="1" x14ac:dyDescent="0.25">
      <c r="A297" s="1759" t="s">
        <v>352</v>
      </c>
      <c r="B297" s="1542" t="s">
        <v>2368</v>
      </c>
      <c r="C297" s="1542" t="s">
        <v>1943</v>
      </c>
      <c r="D297" s="1542" t="s">
        <v>1944</v>
      </c>
      <c r="E297" s="1193">
        <v>48781</v>
      </c>
      <c r="F297" s="1542" t="s">
        <v>36</v>
      </c>
      <c r="G297" s="1194"/>
    </row>
    <row r="298" spans="1:7" s="1198" customFormat="1" x14ac:dyDescent="0.25">
      <c r="A298" s="1759" t="s">
        <v>352</v>
      </c>
      <c r="B298" s="1542" t="s">
        <v>359</v>
      </c>
      <c r="C298" s="1542" t="s">
        <v>360</v>
      </c>
      <c r="D298" s="1542" t="s">
        <v>361</v>
      </c>
      <c r="E298" s="1193">
        <v>46387</v>
      </c>
      <c r="F298" s="1542" t="s">
        <v>36</v>
      </c>
      <c r="G298" s="1194"/>
    </row>
    <row r="299" spans="1:7" s="1198" customFormat="1" x14ac:dyDescent="0.25">
      <c r="A299" s="1759" t="s">
        <v>352</v>
      </c>
      <c r="B299" s="1542" t="s">
        <v>362</v>
      </c>
      <c r="C299" s="1542" t="s">
        <v>363</v>
      </c>
      <c r="D299" s="1542" t="s">
        <v>364</v>
      </c>
      <c r="E299" s="1193">
        <v>47206</v>
      </c>
      <c r="F299" s="1542" t="s">
        <v>36</v>
      </c>
      <c r="G299" s="1194"/>
    </row>
    <row r="300" spans="1:7" s="1198" customFormat="1" x14ac:dyDescent="0.25">
      <c r="A300" s="1542" t="s">
        <v>365</v>
      </c>
      <c r="B300" s="1542" t="s">
        <v>2369</v>
      </c>
      <c r="C300" s="1542" t="s">
        <v>366</v>
      </c>
      <c r="D300" s="1542" t="s">
        <v>367</v>
      </c>
      <c r="E300" s="1193">
        <v>46158</v>
      </c>
      <c r="F300" s="1542" t="s">
        <v>1296</v>
      </c>
      <c r="G300" s="1194"/>
    </row>
    <row r="301" spans="1:7" s="1198" customFormat="1" x14ac:dyDescent="0.25">
      <c r="A301" s="1759" t="s">
        <v>368</v>
      </c>
      <c r="B301" s="1542" t="s">
        <v>2370</v>
      </c>
      <c r="C301" s="1542" t="s">
        <v>369</v>
      </c>
      <c r="D301" s="1542" t="s">
        <v>370</v>
      </c>
      <c r="E301" s="1193">
        <v>45879</v>
      </c>
      <c r="F301" s="1542" t="s">
        <v>30</v>
      </c>
      <c r="G301" s="1194"/>
    </row>
    <row r="302" spans="1:7" s="1198" customFormat="1" x14ac:dyDescent="0.25">
      <c r="A302" s="1759" t="s">
        <v>368</v>
      </c>
      <c r="B302" s="1542" t="s">
        <v>2370</v>
      </c>
      <c r="C302" s="1542" t="s">
        <v>369</v>
      </c>
      <c r="D302" s="1542" t="s">
        <v>371</v>
      </c>
      <c r="E302" s="1193">
        <v>46599</v>
      </c>
      <c r="F302" s="1542" t="s">
        <v>30</v>
      </c>
      <c r="G302" s="1194"/>
    </row>
    <row r="303" spans="1:7" s="1198" customFormat="1" x14ac:dyDescent="0.25">
      <c r="A303" s="1759" t="s">
        <v>368</v>
      </c>
      <c r="B303" s="1542" t="s">
        <v>2371</v>
      </c>
      <c r="C303" s="1543" t="s">
        <v>372</v>
      </c>
      <c r="D303" s="1542" t="s">
        <v>373</v>
      </c>
      <c r="E303" s="1193">
        <v>47705</v>
      </c>
      <c r="F303" s="1542" t="s">
        <v>30</v>
      </c>
      <c r="G303" s="1194"/>
    </row>
    <row r="304" spans="1:7" s="1198" customFormat="1" x14ac:dyDescent="0.25">
      <c r="A304" s="1759" t="s">
        <v>1175</v>
      </c>
      <c r="B304" s="1542" t="s">
        <v>2372</v>
      </c>
      <c r="C304" s="1542" t="s">
        <v>2311</v>
      </c>
      <c r="D304" s="1542" t="s">
        <v>2312</v>
      </c>
      <c r="E304" s="1193">
        <v>46523</v>
      </c>
      <c r="F304" s="1542" t="s">
        <v>30</v>
      </c>
      <c r="G304" s="1194"/>
    </row>
    <row r="305" spans="1:7" s="1198" customFormat="1" x14ac:dyDescent="0.25">
      <c r="A305" s="1759" t="s">
        <v>1175</v>
      </c>
      <c r="B305" s="1542" t="s">
        <v>2372</v>
      </c>
      <c r="C305" s="1542" t="s">
        <v>2311</v>
      </c>
      <c r="D305" s="1542" t="s">
        <v>2313</v>
      </c>
      <c r="E305" s="1193">
        <v>46883</v>
      </c>
      <c r="F305" s="1542" t="s">
        <v>30</v>
      </c>
      <c r="G305" s="1194"/>
    </row>
    <row r="306" spans="1:7" s="1198" customFormat="1" x14ac:dyDescent="0.25">
      <c r="A306" s="1759" t="s">
        <v>1175</v>
      </c>
      <c r="B306" s="1542" t="s">
        <v>2372</v>
      </c>
      <c r="C306" s="1542" t="s">
        <v>2311</v>
      </c>
      <c r="D306" s="1542" t="s">
        <v>2314</v>
      </c>
      <c r="E306" s="1193">
        <v>47243</v>
      </c>
      <c r="F306" s="1542" t="s">
        <v>30</v>
      </c>
      <c r="G306" s="1194"/>
    </row>
    <row r="307" spans="1:7" s="1198" customFormat="1" x14ac:dyDescent="0.25">
      <c r="A307" s="1759" t="s">
        <v>1175</v>
      </c>
      <c r="B307" s="1542" t="s">
        <v>2249</v>
      </c>
      <c r="C307" s="1542" t="s">
        <v>2250</v>
      </c>
      <c r="D307" s="1542" t="s">
        <v>2251</v>
      </c>
      <c r="E307" s="1193">
        <v>45737</v>
      </c>
      <c r="F307" s="1542" t="s">
        <v>30</v>
      </c>
      <c r="G307" s="1194"/>
    </row>
    <row r="308" spans="1:7" s="1198" customFormat="1" x14ac:dyDescent="0.25">
      <c r="A308" s="1759" t="s">
        <v>374</v>
      </c>
      <c r="B308" s="1542" t="s">
        <v>2252</v>
      </c>
      <c r="C308" s="1542" t="s">
        <v>2253</v>
      </c>
      <c r="D308" s="1542" t="s">
        <v>2254</v>
      </c>
      <c r="E308" s="1193">
        <v>71765</v>
      </c>
      <c r="F308" s="1542"/>
      <c r="G308" s="1194"/>
    </row>
    <row r="309" spans="1:7" s="1198" customFormat="1" x14ac:dyDescent="0.25">
      <c r="A309" s="1759" t="s">
        <v>374</v>
      </c>
      <c r="B309" s="1542" t="s">
        <v>1292</v>
      </c>
      <c r="C309" s="1542" t="s">
        <v>375</v>
      </c>
      <c r="D309" s="1542" t="s">
        <v>376</v>
      </c>
      <c r="E309" s="1193">
        <v>45713</v>
      </c>
      <c r="F309" s="1542" t="s">
        <v>98</v>
      </c>
      <c r="G309" s="1199"/>
    </row>
    <row r="310" spans="1:7" s="1198" customFormat="1" x14ac:dyDescent="0.25">
      <c r="A310" s="1759" t="s">
        <v>374</v>
      </c>
      <c r="B310" s="1542" t="s">
        <v>1292</v>
      </c>
      <c r="C310" s="1542" t="s">
        <v>375</v>
      </c>
      <c r="D310" s="1542" t="s">
        <v>377</v>
      </c>
      <c r="E310" s="1193">
        <v>46073</v>
      </c>
      <c r="F310" s="1542" t="s">
        <v>98</v>
      </c>
      <c r="G310" s="1194"/>
    </row>
    <row r="311" spans="1:7" s="1198" customFormat="1" x14ac:dyDescent="0.25">
      <c r="A311" s="1760" t="s">
        <v>374</v>
      </c>
      <c r="B311" s="1542" t="s">
        <v>1293</v>
      </c>
      <c r="C311" s="1542" t="s">
        <v>378</v>
      </c>
      <c r="D311" s="1542" t="s">
        <v>379</v>
      </c>
      <c r="E311" s="1193">
        <v>47362</v>
      </c>
      <c r="F311" s="1542" t="s">
        <v>98</v>
      </c>
      <c r="G311" s="1204"/>
    </row>
    <row r="312" spans="1:7" s="1198" customFormat="1" x14ac:dyDescent="0.25">
      <c r="A312" s="1760" t="s">
        <v>380</v>
      </c>
      <c r="B312" s="1542" t="s">
        <v>2373</v>
      </c>
      <c r="C312" s="1542" t="s">
        <v>381</v>
      </c>
      <c r="D312" s="1542" t="s">
        <v>382</v>
      </c>
      <c r="E312" s="1193">
        <v>46077</v>
      </c>
      <c r="F312" s="1542" t="s">
        <v>64</v>
      </c>
      <c r="G312" s="1204"/>
    </row>
    <row r="313" spans="1:7" s="1198" customFormat="1" x14ac:dyDescent="0.25">
      <c r="A313" s="1760" t="s">
        <v>380</v>
      </c>
      <c r="B313" s="1542" t="s">
        <v>2374</v>
      </c>
      <c r="C313" s="1542" t="s">
        <v>383</v>
      </c>
      <c r="D313" s="1542" t="s">
        <v>384</v>
      </c>
      <c r="E313" s="1193">
        <v>46440</v>
      </c>
      <c r="F313" s="1542" t="s">
        <v>64</v>
      </c>
      <c r="G313" s="1204"/>
    </row>
    <row r="314" spans="1:7" s="1198" customFormat="1" x14ac:dyDescent="0.25">
      <c r="A314" s="1760" t="s">
        <v>380</v>
      </c>
      <c r="B314" s="1542" t="s">
        <v>2375</v>
      </c>
      <c r="C314" s="1542" t="s">
        <v>385</v>
      </c>
      <c r="D314" s="1542" t="s">
        <v>386</v>
      </c>
      <c r="E314" s="1193">
        <v>47103</v>
      </c>
      <c r="F314" s="1542" t="s">
        <v>64</v>
      </c>
      <c r="G314" s="1204"/>
    </row>
    <row r="315" spans="1:7" s="1198" customFormat="1" x14ac:dyDescent="0.25">
      <c r="A315" s="1760" t="s">
        <v>380</v>
      </c>
      <c r="B315" s="1542" t="s">
        <v>2376</v>
      </c>
      <c r="C315" s="1542" t="s">
        <v>387</v>
      </c>
      <c r="D315" s="1542" t="s">
        <v>388</v>
      </c>
      <c r="E315" s="1193">
        <v>47103</v>
      </c>
      <c r="F315" s="1542" t="s">
        <v>64</v>
      </c>
      <c r="G315" s="1204"/>
    </row>
    <row r="316" spans="1:7" s="1198" customFormat="1" x14ac:dyDescent="0.25">
      <c r="A316" s="1760" t="s">
        <v>390</v>
      </c>
      <c r="B316" s="1542" t="s">
        <v>2377</v>
      </c>
      <c r="C316" s="1542" t="s">
        <v>391</v>
      </c>
      <c r="D316" s="1542" t="s">
        <v>392</v>
      </c>
      <c r="E316" s="1193">
        <v>45796</v>
      </c>
      <c r="F316" s="1542" t="s">
        <v>64</v>
      </c>
      <c r="G316" s="1204"/>
    </row>
    <row r="317" spans="1:7" s="1198" customFormat="1" x14ac:dyDescent="0.25">
      <c r="A317" s="1760" t="s">
        <v>390</v>
      </c>
      <c r="B317" s="1542" t="s">
        <v>2377</v>
      </c>
      <c r="C317" s="1542" t="s">
        <v>391</v>
      </c>
      <c r="D317" s="1542" t="s">
        <v>393</v>
      </c>
      <c r="E317" s="1193">
        <v>46516</v>
      </c>
      <c r="F317" s="1542" t="s">
        <v>64</v>
      </c>
      <c r="G317" s="1204"/>
    </row>
    <row r="318" spans="1:7" s="1198" customFormat="1" x14ac:dyDescent="0.25">
      <c r="A318" s="1760" t="s">
        <v>390</v>
      </c>
      <c r="B318" s="1542" t="s">
        <v>2378</v>
      </c>
      <c r="C318" s="1542" t="s">
        <v>394</v>
      </c>
      <c r="D318" s="1542" t="s">
        <v>395</v>
      </c>
      <c r="E318" s="1193">
        <v>45982</v>
      </c>
      <c r="F318" s="1542" t="s">
        <v>64</v>
      </c>
      <c r="G318" s="1204"/>
    </row>
    <row r="319" spans="1:7" s="1198" customFormat="1" x14ac:dyDescent="0.25">
      <c r="A319" s="1760" t="s">
        <v>390</v>
      </c>
      <c r="B319" s="1542" t="s">
        <v>2255</v>
      </c>
      <c r="C319" s="1542" t="s">
        <v>2256</v>
      </c>
      <c r="D319" s="1542" t="s">
        <v>2257</v>
      </c>
      <c r="E319" s="1193">
        <v>45705</v>
      </c>
      <c r="F319" s="1542" t="s">
        <v>30</v>
      </c>
      <c r="G319" s="1204"/>
    </row>
    <row r="320" spans="1:7" s="1198" customFormat="1" x14ac:dyDescent="0.25">
      <c r="A320" s="1759" t="s">
        <v>390</v>
      </c>
      <c r="B320" s="1542" t="s">
        <v>2258</v>
      </c>
      <c r="C320" s="1542" t="s">
        <v>2259</v>
      </c>
      <c r="D320" s="1542" t="s">
        <v>2260</v>
      </c>
      <c r="E320" s="1193">
        <v>45738</v>
      </c>
      <c r="F320" s="1542" t="s">
        <v>30</v>
      </c>
      <c r="G320" s="1204"/>
    </row>
    <row r="321" spans="1:7" s="1198" customFormat="1" x14ac:dyDescent="0.25">
      <c r="A321" s="1759" t="s">
        <v>390</v>
      </c>
      <c r="B321" s="1542" t="s">
        <v>2379</v>
      </c>
      <c r="C321" s="1542" t="s">
        <v>2380</v>
      </c>
      <c r="D321" s="1542" t="s">
        <v>2381</v>
      </c>
      <c r="E321" s="1193">
        <v>45813</v>
      </c>
      <c r="F321" s="1542" t="s">
        <v>30</v>
      </c>
      <c r="G321" s="1194"/>
    </row>
    <row r="322" spans="1:7" s="1198" customFormat="1" x14ac:dyDescent="0.25">
      <c r="A322" s="1759" t="s">
        <v>396</v>
      </c>
      <c r="B322" s="1542" t="s">
        <v>2382</v>
      </c>
      <c r="C322" s="1542" t="s">
        <v>397</v>
      </c>
      <c r="D322" s="1542" t="s">
        <v>398</v>
      </c>
      <c r="E322" s="1193">
        <v>47292</v>
      </c>
      <c r="F322" s="1542" t="s">
        <v>204</v>
      </c>
      <c r="G322" s="1194"/>
    </row>
    <row r="323" spans="1:7" s="1198" customFormat="1" x14ac:dyDescent="0.25">
      <c r="A323" s="1759" t="s">
        <v>396</v>
      </c>
      <c r="B323" s="1542" t="s">
        <v>2383</v>
      </c>
      <c r="C323" s="1542" t="s">
        <v>399</v>
      </c>
      <c r="D323" s="1542" t="s">
        <v>400</v>
      </c>
      <c r="E323" s="1193">
        <v>47297</v>
      </c>
      <c r="F323" s="1542" t="s">
        <v>204</v>
      </c>
      <c r="G323" s="1194"/>
    </row>
    <row r="324" spans="1:7" s="1198" customFormat="1" x14ac:dyDescent="0.25">
      <c r="A324" s="1542" t="s">
        <v>401</v>
      </c>
      <c r="B324" s="1542" t="s">
        <v>1294</v>
      </c>
      <c r="C324" s="1542" t="s">
        <v>402</v>
      </c>
      <c r="D324" s="1542" t="s">
        <v>403</v>
      </c>
      <c r="E324" s="1193">
        <v>46801</v>
      </c>
      <c r="F324" s="1542" t="s">
        <v>78</v>
      </c>
      <c r="G324" s="1194"/>
    </row>
    <row r="325" spans="1:7" s="1198" customFormat="1" x14ac:dyDescent="0.25">
      <c r="A325" s="1760" t="s">
        <v>406</v>
      </c>
      <c r="B325" s="1542" t="s">
        <v>407</v>
      </c>
      <c r="C325" s="1542" t="s">
        <v>408</v>
      </c>
      <c r="D325" s="1542" t="s">
        <v>409</v>
      </c>
      <c r="E325" s="1193">
        <v>45737</v>
      </c>
      <c r="F325" s="1542" t="s">
        <v>36</v>
      </c>
      <c r="G325" s="1194"/>
    </row>
    <row r="326" spans="1:7" s="1198" customFormat="1" x14ac:dyDescent="0.25">
      <c r="A326" s="1760" t="s">
        <v>406</v>
      </c>
      <c r="B326" s="1542" t="s">
        <v>410</v>
      </c>
      <c r="C326" s="1542" t="s">
        <v>411</v>
      </c>
      <c r="D326" s="1542" t="s">
        <v>412</v>
      </c>
      <c r="E326" s="1193">
        <v>47152</v>
      </c>
      <c r="F326" s="1542" t="s">
        <v>36</v>
      </c>
      <c r="G326" s="1194"/>
    </row>
    <row r="327" spans="1:7" s="1198" customFormat="1" x14ac:dyDescent="0.25">
      <c r="A327" s="1760" t="s">
        <v>413</v>
      </c>
      <c r="B327" s="1542" t="s">
        <v>1297</v>
      </c>
      <c r="C327" s="1542" t="s">
        <v>1298</v>
      </c>
      <c r="D327" s="1542" t="s">
        <v>1299</v>
      </c>
      <c r="E327" s="1193">
        <v>45929</v>
      </c>
      <c r="F327" s="1542"/>
      <c r="G327" s="1194"/>
    </row>
    <row r="328" spans="1:7" s="1198" customFormat="1" x14ac:dyDescent="0.25">
      <c r="A328" s="1760" t="s">
        <v>413</v>
      </c>
      <c r="B328" s="1542" t="s">
        <v>1297</v>
      </c>
      <c r="C328" s="1542" t="s">
        <v>1298</v>
      </c>
      <c r="D328" s="1542" t="s">
        <v>1300</v>
      </c>
      <c r="E328" s="1193">
        <v>46649</v>
      </c>
      <c r="F328" s="1542"/>
      <c r="G328" s="1194"/>
    </row>
    <row r="329" spans="1:7" s="1198" customFormat="1" x14ac:dyDescent="0.25">
      <c r="A329" s="1759" t="s">
        <v>413</v>
      </c>
      <c r="B329" s="1542" t="s">
        <v>414</v>
      </c>
      <c r="C329" s="1542" t="s">
        <v>415</v>
      </c>
      <c r="D329" s="1542" t="s">
        <v>416</v>
      </c>
      <c r="E329" s="1193">
        <v>47155</v>
      </c>
      <c r="F329" s="1542" t="s">
        <v>1296</v>
      </c>
      <c r="G329" s="1194"/>
    </row>
    <row r="330" spans="1:7" s="1198" customFormat="1" x14ac:dyDescent="0.25">
      <c r="A330" s="1759" t="s">
        <v>413</v>
      </c>
      <c r="B330" s="1542" t="s">
        <v>2009</v>
      </c>
      <c r="C330" s="1542" t="s">
        <v>2010</v>
      </c>
      <c r="D330" s="1542" t="s">
        <v>2011</v>
      </c>
      <c r="E330" s="1193">
        <v>47417</v>
      </c>
      <c r="F330" s="1542" t="s">
        <v>1296</v>
      </c>
      <c r="G330" s="1204"/>
    </row>
    <row r="331" spans="1:7" s="1198" customFormat="1" x14ac:dyDescent="0.25">
      <c r="A331" s="1759" t="s">
        <v>413</v>
      </c>
      <c r="B331" s="1542" t="s">
        <v>2012</v>
      </c>
      <c r="C331" s="1542" t="s">
        <v>2013</v>
      </c>
      <c r="D331" s="1542" t="s">
        <v>2014</v>
      </c>
      <c r="E331" s="1193">
        <v>48137</v>
      </c>
      <c r="F331" s="1542" t="s">
        <v>1296</v>
      </c>
      <c r="G331" s="1204"/>
    </row>
    <row r="332" spans="1:7" s="1198" customFormat="1" x14ac:dyDescent="0.25">
      <c r="A332" s="1542" t="s">
        <v>2384</v>
      </c>
      <c r="B332" s="1542" t="s">
        <v>2385</v>
      </c>
      <c r="C332" s="1542" t="s">
        <v>2386</v>
      </c>
      <c r="D332" s="1542" t="s">
        <v>2387</v>
      </c>
      <c r="E332" s="1193">
        <v>63468</v>
      </c>
      <c r="F332" s="1542"/>
      <c r="G332" s="1194"/>
    </row>
    <row r="333" spans="1:7" s="1198" customFormat="1" x14ac:dyDescent="0.25">
      <c r="A333" s="1542" t="s">
        <v>2261</v>
      </c>
      <c r="B333" s="1542" t="s">
        <v>2262</v>
      </c>
      <c r="C333" s="1542" t="s">
        <v>2263</v>
      </c>
      <c r="D333" s="1542" t="s">
        <v>2264</v>
      </c>
      <c r="E333" s="1193">
        <v>58815</v>
      </c>
      <c r="F333" s="1542"/>
      <c r="G333" s="1194"/>
    </row>
    <row r="334" spans="1:7" s="1198" customFormat="1" x14ac:dyDescent="0.25">
      <c r="A334" s="1759" t="s">
        <v>420</v>
      </c>
      <c r="B334" s="1542" t="s">
        <v>2388</v>
      </c>
      <c r="C334" s="1542" t="s">
        <v>421</v>
      </c>
      <c r="D334" s="1542" t="s">
        <v>422</v>
      </c>
      <c r="E334" s="1193">
        <v>46244</v>
      </c>
      <c r="F334" s="1542" t="s">
        <v>98</v>
      </c>
      <c r="G334" s="1194"/>
    </row>
    <row r="335" spans="1:7" s="1198" customFormat="1" x14ac:dyDescent="0.25">
      <c r="A335" s="1759" t="s">
        <v>420</v>
      </c>
      <c r="B335" s="1542" t="s">
        <v>423</v>
      </c>
      <c r="C335" s="1542" t="s">
        <v>424</v>
      </c>
      <c r="D335" s="1542" t="s">
        <v>425</v>
      </c>
      <c r="E335" s="1193">
        <v>46109</v>
      </c>
      <c r="F335" s="1542" t="s">
        <v>98</v>
      </c>
      <c r="G335" s="1194"/>
    </row>
    <row r="336" spans="1:7" s="1198" customFormat="1" x14ac:dyDescent="0.25">
      <c r="A336" s="1759" t="s">
        <v>420</v>
      </c>
      <c r="B336" s="1542" t="s">
        <v>423</v>
      </c>
      <c r="C336" s="1542" t="s">
        <v>424</v>
      </c>
      <c r="D336" s="1542" t="s">
        <v>426</v>
      </c>
      <c r="E336" s="1193">
        <v>46829</v>
      </c>
      <c r="F336" s="1542" t="s">
        <v>98</v>
      </c>
      <c r="G336" s="1194"/>
    </row>
    <row r="337" spans="1:7" s="1198" customFormat="1" x14ac:dyDescent="0.25">
      <c r="A337" s="1759" t="s">
        <v>420</v>
      </c>
      <c r="B337" s="1542" t="s">
        <v>2056</v>
      </c>
      <c r="C337" s="1542" t="s">
        <v>2057</v>
      </c>
      <c r="D337" s="1542" t="s">
        <v>2058</v>
      </c>
      <c r="E337" s="1193">
        <v>46708</v>
      </c>
      <c r="F337" s="1542" t="s">
        <v>98</v>
      </c>
    </row>
    <row r="338" spans="1:7" s="1198" customFormat="1" x14ac:dyDescent="0.25">
      <c r="A338" s="1759" t="s">
        <v>420</v>
      </c>
      <c r="B338" s="1542" t="s">
        <v>2056</v>
      </c>
      <c r="C338" s="1542" t="s">
        <v>2057</v>
      </c>
      <c r="D338" s="1542" t="s">
        <v>2059</v>
      </c>
      <c r="E338" s="1193">
        <v>47428</v>
      </c>
      <c r="F338" s="1542" t="s">
        <v>98</v>
      </c>
      <c r="G338" s="1194"/>
    </row>
    <row r="339" spans="1:7" s="1198" customFormat="1" x14ac:dyDescent="0.25">
      <c r="A339" s="1759" t="s">
        <v>427</v>
      </c>
      <c r="B339" s="1542" t="s">
        <v>428</v>
      </c>
      <c r="C339" s="1542" t="s">
        <v>429</v>
      </c>
      <c r="D339" s="1542" t="s">
        <v>430</v>
      </c>
      <c r="E339" s="1193">
        <v>46605</v>
      </c>
      <c r="F339" s="1542" t="s">
        <v>64</v>
      </c>
      <c r="G339" s="1194"/>
    </row>
    <row r="340" spans="1:7" s="1198" customFormat="1" x14ac:dyDescent="0.25">
      <c r="A340" s="1759" t="s">
        <v>427</v>
      </c>
      <c r="B340" s="1542" t="s">
        <v>431</v>
      </c>
      <c r="C340" s="1542" t="s">
        <v>432</v>
      </c>
      <c r="D340" s="1542" t="s">
        <v>433</v>
      </c>
      <c r="E340" s="1193">
        <v>45791</v>
      </c>
      <c r="F340" s="1542" t="s">
        <v>64</v>
      </c>
      <c r="G340" s="1194"/>
    </row>
    <row r="341" spans="1:7" s="1198" customFormat="1" x14ac:dyDescent="0.25">
      <c r="A341" s="1759" t="s">
        <v>427</v>
      </c>
      <c r="B341" s="1542" t="s">
        <v>431</v>
      </c>
      <c r="C341" s="1542" t="s">
        <v>432</v>
      </c>
      <c r="D341" s="1542" t="s">
        <v>434</v>
      </c>
      <c r="E341" s="1193">
        <v>46691</v>
      </c>
      <c r="F341" s="1542" t="s">
        <v>64</v>
      </c>
      <c r="G341" s="1204"/>
    </row>
    <row r="342" spans="1:7" s="1198" customFormat="1" x14ac:dyDescent="0.25">
      <c r="A342" s="1759" t="s">
        <v>436</v>
      </c>
      <c r="B342" s="1542" t="s">
        <v>437</v>
      </c>
      <c r="C342" s="1542" t="s">
        <v>438</v>
      </c>
      <c r="D342" s="1542" t="s">
        <v>439</v>
      </c>
      <c r="E342" s="1193">
        <v>46049</v>
      </c>
      <c r="F342" s="1542" t="s">
        <v>33</v>
      </c>
      <c r="G342" s="1204"/>
    </row>
    <row r="343" spans="1:7" s="1198" customFormat="1" x14ac:dyDescent="0.25">
      <c r="A343" s="1759" t="s">
        <v>436</v>
      </c>
      <c r="B343" s="1542" t="s">
        <v>440</v>
      </c>
      <c r="C343" s="1542" t="s">
        <v>441</v>
      </c>
      <c r="D343" s="1542" t="s">
        <v>442</v>
      </c>
      <c r="E343" s="1193">
        <v>46769</v>
      </c>
      <c r="F343" s="1542" t="s">
        <v>33</v>
      </c>
      <c r="G343" s="1194"/>
    </row>
    <row r="344" spans="1:7" s="1198" customFormat="1" x14ac:dyDescent="0.25">
      <c r="A344" s="1542" t="s">
        <v>443</v>
      </c>
      <c r="B344" s="1542" t="s">
        <v>444</v>
      </c>
      <c r="C344" s="1542" t="s">
        <v>445</v>
      </c>
      <c r="D344" s="1542" t="s">
        <v>446</v>
      </c>
      <c r="E344" s="1193">
        <v>47102</v>
      </c>
      <c r="F344" s="1542" t="s">
        <v>36</v>
      </c>
      <c r="G344" s="1194"/>
    </row>
    <row r="345" spans="1:7" s="1198" customFormat="1" x14ac:dyDescent="0.25">
      <c r="A345" s="1542" t="s">
        <v>447</v>
      </c>
      <c r="B345" s="1542" t="s">
        <v>448</v>
      </c>
      <c r="C345" s="1542" t="s">
        <v>449</v>
      </c>
      <c r="D345" s="1542" t="s">
        <v>450</v>
      </c>
      <c r="E345" s="1193">
        <v>46223</v>
      </c>
      <c r="F345" s="1542" t="s">
        <v>36</v>
      </c>
      <c r="G345" s="1194"/>
    </row>
    <row r="346" spans="1:7" s="1198" customFormat="1" x14ac:dyDescent="0.25">
      <c r="A346" s="1759" t="s">
        <v>452</v>
      </c>
      <c r="B346" s="1542" t="s">
        <v>453</v>
      </c>
      <c r="C346" s="1542" t="s">
        <v>454</v>
      </c>
      <c r="D346" s="1542" t="s">
        <v>455</v>
      </c>
      <c r="E346" s="1193">
        <v>45495</v>
      </c>
      <c r="F346" s="1542" t="s">
        <v>36</v>
      </c>
      <c r="G346" s="1194"/>
    </row>
    <row r="347" spans="1:7" s="1198" customFormat="1" x14ac:dyDescent="0.25">
      <c r="A347" s="1759" t="s">
        <v>452</v>
      </c>
      <c r="B347" s="1542" t="s">
        <v>453</v>
      </c>
      <c r="C347" s="1542" t="s">
        <v>454</v>
      </c>
      <c r="D347" s="1542" t="s">
        <v>456</v>
      </c>
      <c r="E347" s="1193">
        <v>45891</v>
      </c>
      <c r="F347" s="1542" t="s">
        <v>36</v>
      </c>
      <c r="G347" s="1194"/>
    </row>
    <row r="348" spans="1:7" s="1198" customFormat="1" x14ac:dyDescent="0.25">
      <c r="A348" s="1759" t="s">
        <v>2389</v>
      </c>
      <c r="B348" s="1542" t="s">
        <v>2060</v>
      </c>
      <c r="C348" s="1542" t="s">
        <v>2061</v>
      </c>
      <c r="D348" s="1542" t="s">
        <v>2062</v>
      </c>
      <c r="E348" s="1193">
        <v>45606</v>
      </c>
      <c r="F348" s="1542" t="s">
        <v>204</v>
      </c>
      <c r="G348" s="1204"/>
    </row>
    <row r="349" spans="1:7" s="1198" customFormat="1" x14ac:dyDescent="0.25">
      <c r="A349" s="1759" t="s">
        <v>2063</v>
      </c>
      <c r="B349" s="1542" t="s">
        <v>2060</v>
      </c>
      <c r="C349" s="1542" t="s">
        <v>2061</v>
      </c>
      <c r="D349" s="1542" t="s">
        <v>2064</v>
      </c>
      <c r="E349" s="1193">
        <v>46001</v>
      </c>
      <c r="F349" s="1542" t="s">
        <v>204</v>
      </c>
      <c r="G349" s="1204"/>
    </row>
    <row r="350" spans="1:7" s="1198" customFormat="1" x14ac:dyDescent="0.25">
      <c r="A350" s="1759" t="s">
        <v>2063</v>
      </c>
      <c r="B350" s="1542" t="s">
        <v>2060</v>
      </c>
      <c r="C350" s="1542" t="s">
        <v>2061</v>
      </c>
      <c r="D350" s="1542" t="s">
        <v>2065</v>
      </c>
      <c r="E350" s="1193">
        <v>46366</v>
      </c>
      <c r="F350" s="1542" t="s">
        <v>204</v>
      </c>
      <c r="G350" s="1204"/>
    </row>
    <row r="351" spans="1:7" s="1198" customFormat="1" x14ac:dyDescent="0.25">
      <c r="A351" s="1759" t="s">
        <v>2063</v>
      </c>
      <c r="B351" s="1542" t="s">
        <v>2060</v>
      </c>
      <c r="C351" s="1542" t="s">
        <v>2061</v>
      </c>
      <c r="D351" s="1542" t="s">
        <v>2066</v>
      </c>
      <c r="E351" s="1193">
        <v>46731</v>
      </c>
      <c r="F351" s="1542" t="s">
        <v>204</v>
      </c>
      <c r="G351" s="1194"/>
    </row>
    <row r="352" spans="1:7" s="1198" customFormat="1" x14ac:dyDescent="0.25">
      <c r="A352" s="1542" t="s">
        <v>1230</v>
      </c>
      <c r="B352" s="1542" t="s">
        <v>458</v>
      </c>
      <c r="C352" s="1542" t="s">
        <v>459</v>
      </c>
      <c r="D352" s="1542" t="s">
        <v>460</v>
      </c>
      <c r="E352" s="1193">
        <v>46472</v>
      </c>
      <c r="F352" s="1542" t="s">
        <v>204</v>
      </c>
      <c r="G352" s="1194"/>
    </row>
    <row r="353" spans="1:7" s="1198" customFormat="1" x14ac:dyDescent="0.25">
      <c r="A353" s="1542" t="s">
        <v>461</v>
      </c>
      <c r="B353" s="1542" t="s">
        <v>462</v>
      </c>
      <c r="C353" s="1542" t="s">
        <v>463</v>
      </c>
      <c r="D353" s="1542" t="s">
        <v>464</v>
      </c>
      <c r="E353" s="1193">
        <v>47839</v>
      </c>
      <c r="F353" s="1542" t="s">
        <v>36</v>
      </c>
      <c r="G353" s="1194"/>
    </row>
    <row r="354" spans="1:7" s="1198" customFormat="1" x14ac:dyDescent="0.25">
      <c r="A354" s="1759" t="s">
        <v>2390</v>
      </c>
      <c r="B354" s="1542" t="s">
        <v>466</v>
      </c>
      <c r="C354" s="1542" t="s">
        <v>467</v>
      </c>
      <c r="D354" s="1542" t="s">
        <v>468</v>
      </c>
      <c r="E354" s="1193">
        <v>45920</v>
      </c>
      <c r="F354" s="1542" t="s">
        <v>64</v>
      </c>
      <c r="G354" s="1194"/>
    </row>
    <row r="355" spans="1:7" s="1198" customFormat="1" x14ac:dyDescent="0.25">
      <c r="A355" s="1759" t="s">
        <v>465</v>
      </c>
      <c r="B355" s="1542" t="s">
        <v>466</v>
      </c>
      <c r="C355" s="1542" t="s">
        <v>467</v>
      </c>
      <c r="D355" s="1542" t="s">
        <v>469</v>
      </c>
      <c r="E355" s="1193">
        <v>46741</v>
      </c>
      <c r="F355" s="1542" t="s">
        <v>64</v>
      </c>
      <c r="G355" s="1194"/>
    </row>
    <row r="356" spans="1:7" s="1198" customFormat="1" x14ac:dyDescent="0.25">
      <c r="A356" s="1759" t="s">
        <v>470</v>
      </c>
      <c r="B356" s="1542" t="s">
        <v>471</v>
      </c>
      <c r="C356" s="1542" t="s">
        <v>472</v>
      </c>
      <c r="D356" s="1542" t="s">
        <v>473</v>
      </c>
      <c r="E356" s="1193">
        <v>45886</v>
      </c>
      <c r="F356" s="1542" t="s">
        <v>389</v>
      </c>
      <c r="G356" s="1194"/>
    </row>
    <row r="357" spans="1:7" s="1198" customFormat="1" x14ac:dyDescent="0.25">
      <c r="A357" s="1759" t="s">
        <v>470</v>
      </c>
      <c r="B357" s="1542" t="s">
        <v>471</v>
      </c>
      <c r="C357" s="1542" t="s">
        <v>472</v>
      </c>
      <c r="D357" s="1542" t="s">
        <v>474</v>
      </c>
      <c r="E357" s="1193">
        <v>46251</v>
      </c>
      <c r="F357" s="1542" t="s">
        <v>389</v>
      </c>
      <c r="G357" s="1194"/>
    </row>
    <row r="358" spans="1:7" s="1198" customFormat="1" x14ac:dyDescent="0.25">
      <c r="A358" s="1759" t="s">
        <v>470</v>
      </c>
      <c r="B358" s="1542" t="s">
        <v>471</v>
      </c>
      <c r="C358" s="1542" t="s">
        <v>472</v>
      </c>
      <c r="D358" s="1542" t="s">
        <v>475</v>
      </c>
      <c r="E358" s="1193">
        <v>46616</v>
      </c>
      <c r="F358" s="1542" t="s">
        <v>389</v>
      </c>
      <c r="G358" s="1194"/>
    </row>
    <row r="359" spans="1:7" s="1198" customFormat="1" x14ac:dyDescent="0.25">
      <c r="A359" s="1759" t="s">
        <v>470</v>
      </c>
      <c r="B359" s="1542" t="s">
        <v>471</v>
      </c>
      <c r="C359" s="1542" t="s">
        <v>472</v>
      </c>
      <c r="D359" s="1542" t="s">
        <v>476</v>
      </c>
      <c r="E359" s="1193">
        <v>46982</v>
      </c>
      <c r="F359" s="1542" t="s">
        <v>389</v>
      </c>
      <c r="G359" s="1194"/>
    </row>
    <row r="360" spans="1:7" s="1198" customFormat="1" x14ac:dyDescent="0.25">
      <c r="A360" s="1759" t="s">
        <v>470</v>
      </c>
      <c r="B360" s="1542" t="s">
        <v>471</v>
      </c>
      <c r="C360" s="1542" t="s">
        <v>472</v>
      </c>
      <c r="D360" s="1542" t="s">
        <v>477</v>
      </c>
      <c r="E360" s="1193">
        <v>47347</v>
      </c>
      <c r="F360" s="1542" t="s">
        <v>389</v>
      </c>
      <c r="G360" s="1194"/>
    </row>
    <row r="361" spans="1:7" s="1198" customFormat="1" x14ac:dyDescent="0.25">
      <c r="A361" s="1542" t="s">
        <v>1253</v>
      </c>
      <c r="B361" s="1542" t="s">
        <v>479</v>
      </c>
      <c r="C361" s="1542" t="s">
        <v>480</v>
      </c>
      <c r="D361" s="1542" t="s">
        <v>481</v>
      </c>
      <c r="E361" s="1193">
        <v>45544</v>
      </c>
      <c r="F361" s="1542" t="s">
        <v>33</v>
      </c>
      <c r="G361" s="1194"/>
    </row>
    <row r="362" spans="1:7" s="1198" customFormat="1" x14ac:dyDescent="0.25">
      <c r="A362" s="1542" t="s">
        <v>1256</v>
      </c>
      <c r="B362" s="1542" t="s">
        <v>482</v>
      </c>
      <c r="C362" s="1542" t="s">
        <v>483</v>
      </c>
      <c r="D362" s="1542" t="s">
        <v>484</v>
      </c>
      <c r="E362" s="1193">
        <v>45852</v>
      </c>
      <c r="F362" s="1542" t="s">
        <v>204</v>
      </c>
      <c r="G362" s="1194"/>
    </row>
    <row r="363" spans="1:7" s="1198" customFormat="1" x14ac:dyDescent="0.25">
      <c r="A363" s="1542" t="s">
        <v>1257</v>
      </c>
      <c r="B363" s="1542" t="s">
        <v>485</v>
      </c>
      <c r="C363" s="1542" t="s">
        <v>486</v>
      </c>
      <c r="D363" s="1542" t="s">
        <v>487</v>
      </c>
      <c r="E363" s="1193">
        <v>45630</v>
      </c>
      <c r="F363" s="1542" t="s">
        <v>33</v>
      </c>
      <c r="G363" s="1194"/>
    </row>
    <row r="364" spans="1:7" s="1198" customFormat="1" x14ac:dyDescent="0.25">
      <c r="A364" s="1542" t="s">
        <v>1263</v>
      </c>
      <c r="B364" s="1542" t="s">
        <v>488</v>
      </c>
      <c r="C364" s="1542" t="s">
        <v>489</v>
      </c>
      <c r="D364" s="1542" t="s">
        <v>490</v>
      </c>
      <c r="E364" s="1193">
        <v>45963</v>
      </c>
      <c r="F364" s="1542" t="s">
        <v>36</v>
      </c>
      <c r="G364" s="1194"/>
    </row>
    <row r="365" spans="1:7" s="1198" customFormat="1" x14ac:dyDescent="0.25">
      <c r="A365" s="1759" t="s">
        <v>1258</v>
      </c>
      <c r="B365" s="1542" t="s">
        <v>492</v>
      </c>
      <c r="C365" s="1542" t="s">
        <v>493</v>
      </c>
      <c r="D365" s="1542" t="s">
        <v>494</v>
      </c>
      <c r="E365" s="1193">
        <v>45874</v>
      </c>
      <c r="F365" s="1542" t="s">
        <v>64</v>
      </c>
      <c r="G365" s="1194"/>
    </row>
    <row r="366" spans="1:7" s="1198" customFormat="1" x14ac:dyDescent="0.25">
      <c r="A366" s="1759" t="s">
        <v>491</v>
      </c>
      <c r="B366" s="1542" t="s">
        <v>492</v>
      </c>
      <c r="C366" s="1542" t="s">
        <v>493</v>
      </c>
      <c r="D366" s="1542" t="s">
        <v>495</v>
      </c>
      <c r="E366" s="1193">
        <v>46970</v>
      </c>
      <c r="F366" s="1542" t="s">
        <v>64</v>
      </c>
      <c r="G366" s="1194"/>
    </row>
    <row r="367" spans="1:7" s="1198" customFormat="1" x14ac:dyDescent="0.25">
      <c r="A367" s="1759" t="s">
        <v>2391</v>
      </c>
      <c r="B367" s="1542" t="s">
        <v>1610</v>
      </c>
      <c r="C367" s="1543" t="s">
        <v>1945</v>
      </c>
      <c r="D367" s="1542" t="s">
        <v>1946</v>
      </c>
      <c r="E367" s="1193">
        <v>45478</v>
      </c>
      <c r="F367" s="1542" t="s">
        <v>204</v>
      </c>
      <c r="G367" s="1194"/>
    </row>
    <row r="368" spans="1:7" s="1198" customFormat="1" x14ac:dyDescent="0.25">
      <c r="A368" s="1759" t="s">
        <v>1609</v>
      </c>
      <c r="B368" s="1542" t="s">
        <v>1610</v>
      </c>
      <c r="C368" s="1542" t="s">
        <v>1945</v>
      </c>
      <c r="D368" s="1542" t="s">
        <v>1947</v>
      </c>
      <c r="E368" s="1193">
        <v>46208</v>
      </c>
      <c r="F368" s="1542" t="s">
        <v>204</v>
      </c>
      <c r="G368" s="1194"/>
    </row>
    <row r="369" spans="1:7" s="1198" customFormat="1" x14ac:dyDescent="0.25">
      <c r="A369" s="1759" t="s">
        <v>1609</v>
      </c>
      <c r="B369" s="1542" t="s">
        <v>1610</v>
      </c>
      <c r="C369" s="1542" t="s">
        <v>1945</v>
      </c>
      <c r="D369" s="1542" t="s">
        <v>1948</v>
      </c>
      <c r="E369" s="1193">
        <v>47123</v>
      </c>
      <c r="F369" s="1542" t="s">
        <v>204</v>
      </c>
      <c r="G369" s="1194"/>
    </row>
    <row r="370" spans="1:7" s="1198" customFormat="1" x14ac:dyDescent="0.25">
      <c r="A370" s="1759" t="s">
        <v>496</v>
      </c>
      <c r="B370" s="1542" t="s">
        <v>2392</v>
      </c>
      <c r="C370" s="1542" t="s">
        <v>497</v>
      </c>
      <c r="D370" s="1542" t="s">
        <v>498</v>
      </c>
      <c r="E370" s="1193">
        <v>45518</v>
      </c>
      <c r="F370" s="1542" t="s">
        <v>33</v>
      </c>
      <c r="G370" s="1194"/>
    </row>
    <row r="371" spans="1:7" s="1198" customFormat="1" x14ac:dyDescent="0.25">
      <c r="A371" s="1759" t="s">
        <v>496</v>
      </c>
      <c r="B371" s="1542" t="s">
        <v>2393</v>
      </c>
      <c r="C371" s="1542" t="s">
        <v>499</v>
      </c>
      <c r="D371" s="1542" t="s">
        <v>500</v>
      </c>
      <c r="E371" s="1193">
        <v>45744</v>
      </c>
      <c r="F371" s="1542" t="s">
        <v>33</v>
      </c>
      <c r="G371" s="1194"/>
    </row>
    <row r="372" spans="1:7" s="1198" customFormat="1" x14ac:dyDescent="0.25">
      <c r="A372" s="1759" t="s">
        <v>496</v>
      </c>
      <c r="B372" s="1542" t="s">
        <v>501</v>
      </c>
      <c r="C372" s="1542" t="s">
        <v>502</v>
      </c>
      <c r="D372" s="1542" t="s">
        <v>503</v>
      </c>
      <c r="E372" s="1193">
        <v>48149</v>
      </c>
      <c r="F372" s="1542" t="s">
        <v>188</v>
      </c>
      <c r="G372" s="1194"/>
    </row>
    <row r="373" spans="1:7" s="1198" customFormat="1" x14ac:dyDescent="0.25">
      <c r="A373" s="1759" t="s">
        <v>496</v>
      </c>
      <c r="B373" s="1542" t="s">
        <v>504</v>
      </c>
      <c r="C373" s="1542" t="s">
        <v>505</v>
      </c>
      <c r="D373" s="1542" t="s">
        <v>506</v>
      </c>
      <c r="E373" s="1193">
        <v>48546</v>
      </c>
      <c r="F373" s="1542" t="s">
        <v>188</v>
      </c>
      <c r="G373" s="1199"/>
    </row>
    <row r="374" spans="1:7" s="1198" customFormat="1" x14ac:dyDescent="0.25">
      <c r="A374" s="1759" t="s">
        <v>496</v>
      </c>
      <c r="B374" s="1542" t="s">
        <v>507</v>
      </c>
      <c r="C374" s="1542" t="s">
        <v>508</v>
      </c>
      <c r="D374" s="1542" t="s">
        <v>509</v>
      </c>
      <c r="E374" s="1193">
        <v>48850</v>
      </c>
      <c r="F374" s="1542" t="s">
        <v>188</v>
      </c>
      <c r="G374" s="1194"/>
    </row>
    <row r="375" spans="1:7" s="1198" customFormat="1" x14ac:dyDescent="0.25">
      <c r="A375" s="1542" t="s">
        <v>510</v>
      </c>
      <c r="B375" s="1191" t="s">
        <v>2394</v>
      </c>
      <c r="C375" s="1191" t="s">
        <v>511</v>
      </c>
      <c r="D375" s="1542" t="s">
        <v>512</v>
      </c>
      <c r="E375" s="1193">
        <v>46385</v>
      </c>
      <c r="F375" s="1543" t="s">
        <v>36</v>
      </c>
      <c r="G375" s="1194"/>
    </row>
    <row r="376" spans="1:7" s="1198" customFormat="1" x14ac:dyDescent="0.25">
      <c r="A376" s="1759" t="s">
        <v>513</v>
      </c>
      <c r="B376" s="1191" t="s">
        <v>2395</v>
      </c>
      <c r="C376" s="1191" t="s">
        <v>514</v>
      </c>
      <c r="D376" s="1542" t="s">
        <v>515</v>
      </c>
      <c r="E376" s="1193">
        <v>46333</v>
      </c>
      <c r="F376" s="1543" t="s">
        <v>33</v>
      </c>
    </row>
    <row r="377" spans="1:7" s="1198" customFormat="1" x14ac:dyDescent="0.25">
      <c r="A377" s="1759" t="s">
        <v>513</v>
      </c>
      <c r="B377" s="1191" t="s">
        <v>2396</v>
      </c>
      <c r="C377" s="1191" t="s">
        <v>516</v>
      </c>
      <c r="D377" s="1542" t="s">
        <v>517</v>
      </c>
      <c r="E377" s="1193">
        <v>46505</v>
      </c>
      <c r="F377" s="1543" t="s">
        <v>33</v>
      </c>
    </row>
    <row r="378" spans="1:7" s="1198" customFormat="1" x14ac:dyDescent="0.25">
      <c r="A378" s="1759" t="s">
        <v>513</v>
      </c>
      <c r="B378" s="1542" t="s">
        <v>2397</v>
      </c>
      <c r="C378" s="1542" t="s">
        <v>518</v>
      </c>
      <c r="D378" s="1542" t="s">
        <v>519</v>
      </c>
      <c r="E378" s="1193">
        <v>47018</v>
      </c>
      <c r="F378" s="1543" t="s">
        <v>33</v>
      </c>
    </row>
    <row r="379" spans="1:7" s="1198" customFormat="1" x14ac:dyDescent="0.25">
      <c r="A379" s="1759" t="s">
        <v>513</v>
      </c>
      <c r="B379" s="1542" t="s">
        <v>2398</v>
      </c>
      <c r="C379" s="1542" t="s">
        <v>520</v>
      </c>
      <c r="D379" s="1542" t="s">
        <v>521</v>
      </c>
      <c r="E379" s="1193">
        <v>45527</v>
      </c>
      <c r="F379" s="1542" t="s">
        <v>33</v>
      </c>
    </row>
    <row r="380" spans="1:7" s="1198" customFormat="1" x14ac:dyDescent="0.25">
      <c r="A380" s="1759" t="s">
        <v>513</v>
      </c>
      <c r="B380" s="1542" t="s">
        <v>2399</v>
      </c>
      <c r="C380" s="1542" t="s">
        <v>522</v>
      </c>
      <c r="D380" s="1542" t="s">
        <v>523</v>
      </c>
      <c r="E380" s="1193">
        <v>46603</v>
      </c>
      <c r="F380" s="1542" t="s">
        <v>64</v>
      </c>
    </row>
    <row r="381" spans="1:7" s="1198" customFormat="1" x14ac:dyDescent="0.25">
      <c r="A381" s="1759" t="s">
        <v>513</v>
      </c>
      <c r="B381" s="1542" t="s">
        <v>2400</v>
      </c>
      <c r="C381" s="1542" t="s">
        <v>524</v>
      </c>
      <c r="D381" s="1542" t="s">
        <v>525</v>
      </c>
      <c r="E381" s="1193">
        <v>47683</v>
      </c>
      <c r="F381" s="1542" t="s">
        <v>64</v>
      </c>
    </row>
    <row r="382" spans="1:7" s="1198" customFormat="1" x14ac:dyDescent="0.25">
      <c r="A382" s="1759" t="s">
        <v>513</v>
      </c>
      <c r="B382" s="1542" t="s">
        <v>526</v>
      </c>
      <c r="C382" s="1542" t="s">
        <v>527</v>
      </c>
      <c r="D382" s="1542" t="s">
        <v>528</v>
      </c>
      <c r="E382" s="1193">
        <v>47291</v>
      </c>
      <c r="F382" s="1542" t="s">
        <v>64</v>
      </c>
    </row>
    <row r="383" spans="1:7" s="1198" customFormat="1" x14ac:dyDescent="0.25">
      <c r="A383" s="1759" t="s">
        <v>513</v>
      </c>
      <c r="B383" s="1542" t="s">
        <v>2015</v>
      </c>
      <c r="C383" s="1542" t="s">
        <v>2016</v>
      </c>
      <c r="D383" s="1542" t="s">
        <v>2017</v>
      </c>
      <c r="E383" s="1193">
        <v>45492</v>
      </c>
      <c r="F383" s="1542" t="s">
        <v>64</v>
      </c>
    </row>
    <row r="384" spans="1:7" s="1198" customFormat="1" x14ac:dyDescent="0.25">
      <c r="A384" s="1759" t="s">
        <v>513</v>
      </c>
      <c r="B384" s="1542" t="s">
        <v>2018</v>
      </c>
      <c r="C384" s="1542" t="s">
        <v>2019</v>
      </c>
      <c r="D384" s="1542" t="s">
        <v>2020</v>
      </c>
      <c r="E384" s="1193">
        <v>45523</v>
      </c>
      <c r="F384" s="1542" t="s">
        <v>64</v>
      </c>
    </row>
    <row r="385" spans="1:7" s="1198" customFormat="1" x14ac:dyDescent="0.25">
      <c r="A385" s="1759" t="s">
        <v>513</v>
      </c>
      <c r="B385" s="1544" t="s">
        <v>2021</v>
      </c>
      <c r="C385" s="1542" t="s">
        <v>2022</v>
      </c>
      <c r="D385" s="1542" t="s">
        <v>2023</v>
      </c>
      <c r="E385" s="1193">
        <v>45567</v>
      </c>
      <c r="F385" s="1542" t="s">
        <v>64</v>
      </c>
    </row>
    <row r="386" spans="1:7" s="1198" customFormat="1" x14ac:dyDescent="0.25">
      <c r="A386" s="1759" t="s">
        <v>513</v>
      </c>
      <c r="B386" s="1544" t="s">
        <v>2024</v>
      </c>
      <c r="C386" s="1542" t="s">
        <v>2025</v>
      </c>
      <c r="D386" s="1542" t="s">
        <v>2026</v>
      </c>
      <c r="E386" s="1193">
        <v>45604</v>
      </c>
      <c r="F386" s="1542" t="s">
        <v>64</v>
      </c>
    </row>
    <row r="387" spans="1:7" s="1198" customFormat="1" x14ac:dyDescent="0.25">
      <c r="A387" s="1759" t="s">
        <v>513</v>
      </c>
      <c r="B387" s="1544" t="s">
        <v>2067</v>
      </c>
      <c r="C387" s="1542" t="s">
        <v>2068</v>
      </c>
      <c r="D387" s="1542" t="s">
        <v>2069</v>
      </c>
      <c r="E387" s="1193">
        <v>45641</v>
      </c>
      <c r="F387" s="1542" t="s">
        <v>64</v>
      </c>
    </row>
    <row r="388" spans="1:7" s="1198" customFormat="1" x14ac:dyDescent="0.25">
      <c r="A388" s="1759" t="s">
        <v>513</v>
      </c>
      <c r="B388" s="1544" t="s">
        <v>2265</v>
      </c>
      <c r="C388" s="1542" t="s">
        <v>2266</v>
      </c>
      <c r="D388" s="1542" t="s">
        <v>2267</v>
      </c>
      <c r="E388" s="1193">
        <v>45710</v>
      </c>
      <c r="F388" s="1542" t="s">
        <v>64</v>
      </c>
    </row>
    <row r="389" spans="1:7" s="1198" customFormat="1" x14ac:dyDescent="0.25">
      <c r="A389" s="1759" t="s">
        <v>513</v>
      </c>
      <c r="B389" s="1544" t="s">
        <v>2268</v>
      </c>
      <c r="C389" s="1542" t="s">
        <v>2269</v>
      </c>
      <c r="D389" s="1542" t="s">
        <v>2270</v>
      </c>
      <c r="E389" s="1193">
        <v>45739</v>
      </c>
      <c r="F389" s="1542" t="s">
        <v>64</v>
      </c>
    </row>
    <row r="390" spans="1:7" s="1198" customFormat="1" x14ac:dyDescent="0.25">
      <c r="A390" s="1759" t="s">
        <v>513</v>
      </c>
      <c r="B390" s="1544" t="s">
        <v>2271</v>
      </c>
      <c r="C390" s="1542" t="s">
        <v>2272</v>
      </c>
      <c r="D390" s="1542" t="s">
        <v>2273</v>
      </c>
      <c r="E390" s="1193">
        <v>45772</v>
      </c>
      <c r="F390" s="1542" t="s">
        <v>64</v>
      </c>
    </row>
    <row r="391" spans="1:7" s="1198" customFormat="1" x14ac:dyDescent="0.25">
      <c r="A391" s="1759" t="s">
        <v>513</v>
      </c>
      <c r="B391" s="1544" t="s">
        <v>2315</v>
      </c>
      <c r="C391" s="1542" t="s">
        <v>2316</v>
      </c>
      <c r="D391" s="1542" t="s">
        <v>2317</v>
      </c>
      <c r="E391" s="1193">
        <v>45789</v>
      </c>
      <c r="F391" s="1542" t="s">
        <v>64</v>
      </c>
    </row>
    <row r="392" spans="1:7" s="1198" customFormat="1" x14ac:dyDescent="0.25">
      <c r="A392" s="1542" t="s">
        <v>846</v>
      </c>
      <c r="B392" s="1544" t="s">
        <v>2274</v>
      </c>
      <c r="C392" s="1542" t="s">
        <v>2275</v>
      </c>
      <c r="D392" s="1542" t="s">
        <v>2276</v>
      </c>
      <c r="E392" s="1193">
        <v>61089</v>
      </c>
      <c r="F392" s="1542"/>
    </row>
    <row r="393" spans="1:7" s="1198" customFormat="1" x14ac:dyDescent="0.25">
      <c r="A393" s="1542" t="s">
        <v>529</v>
      </c>
      <c r="B393" s="1544" t="s">
        <v>2277</v>
      </c>
      <c r="C393" s="1542" t="s">
        <v>2278</v>
      </c>
      <c r="D393" s="1542" t="s">
        <v>2279</v>
      </c>
      <c r="E393" s="1193">
        <v>61089</v>
      </c>
      <c r="F393" s="1542"/>
    </row>
    <row r="394" spans="1:7" s="1198" customFormat="1" ht="15.75" customHeight="1" x14ac:dyDescent="0.25">
      <c r="A394" s="1542" t="s">
        <v>2280</v>
      </c>
      <c r="B394" s="1542" t="s">
        <v>2281</v>
      </c>
      <c r="C394" s="1542" t="s">
        <v>2282</v>
      </c>
      <c r="D394" s="1542" t="s">
        <v>2283</v>
      </c>
      <c r="E394" s="1193">
        <v>65999</v>
      </c>
      <c r="F394" s="1542"/>
    </row>
    <row r="395" spans="1:7" s="1198" customFormat="1" x14ac:dyDescent="0.25">
      <c r="A395" s="1759" t="s">
        <v>1308</v>
      </c>
      <c r="B395" s="1542" t="s">
        <v>2284</v>
      </c>
      <c r="C395" s="1542" t="s">
        <v>2285</v>
      </c>
      <c r="D395" s="1542" t="s">
        <v>2286</v>
      </c>
      <c r="E395" s="1193">
        <v>61710</v>
      </c>
      <c r="F395" s="1542"/>
    </row>
    <row r="396" spans="1:7" s="1198" customFormat="1" x14ac:dyDescent="0.25">
      <c r="A396" s="1759" t="s">
        <v>1308</v>
      </c>
      <c r="B396" s="1542" t="s">
        <v>1309</v>
      </c>
      <c r="C396" s="1542" t="s">
        <v>1310</v>
      </c>
      <c r="D396" s="1542" t="s">
        <v>1311</v>
      </c>
      <c r="E396" s="1193">
        <v>47712</v>
      </c>
      <c r="F396" s="1542" t="s">
        <v>529</v>
      </c>
    </row>
    <row r="397" spans="1:7" s="1198" customFormat="1" x14ac:dyDescent="0.25">
      <c r="A397" s="1759" t="s">
        <v>534</v>
      </c>
      <c r="B397" s="1542" t="s">
        <v>2401</v>
      </c>
      <c r="C397" s="1542" t="s">
        <v>535</v>
      </c>
      <c r="D397" s="1542" t="s">
        <v>536</v>
      </c>
      <c r="E397" s="1193">
        <v>45492</v>
      </c>
      <c r="F397" s="1542" t="s">
        <v>64</v>
      </c>
      <c r="G397" s="1204"/>
    </row>
    <row r="398" spans="1:7" s="1198" customFormat="1" x14ac:dyDescent="0.25">
      <c r="A398" s="1759" t="s">
        <v>534</v>
      </c>
      <c r="B398" s="1542" t="s">
        <v>2402</v>
      </c>
      <c r="C398" s="1542" t="s">
        <v>537</v>
      </c>
      <c r="D398" s="1542" t="s">
        <v>538</v>
      </c>
      <c r="E398" s="1193">
        <v>46314</v>
      </c>
      <c r="F398" s="1542" t="s">
        <v>64</v>
      </c>
      <c r="G398" s="1204"/>
    </row>
    <row r="399" spans="1:7" s="1198" customFormat="1" x14ac:dyDescent="0.25">
      <c r="A399" s="1759" t="s">
        <v>534</v>
      </c>
      <c r="B399" s="1542" t="s">
        <v>2403</v>
      </c>
      <c r="C399" s="1542" t="s">
        <v>539</v>
      </c>
      <c r="D399" s="1542" t="s">
        <v>540</v>
      </c>
      <c r="E399" s="1193">
        <v>46482</v>
      </c>
      <c r="F399" s="1542" t="s">
        <v>64</v>
      </c>
      <c r="G399" s="1204"/>
    </row>
    <row r="400" spans="1:7" s="1198" customFormat="1" x14ac:dyDescent="0.25">
      <c r="A400" s="1759" t="s">
        <v>534</v>
      </c>
      <c r="B400" s="1542" t="s">
        <v>2404</v>
      </c>
      <c r="C400" s="1542" t="s">
        <v>541</v>
      </c>
      <c r="D400" s="1542" t="s">
        <v>542</v>
      </c>
      <c r="E400" s="1193">
        <v>46485</v>
      </c>
      <c r="F400" s="1542" t="s">
        <v>64</v>
      </c>
      <c r="G400" s="1194"/>
    </row>
    <row r="401" spans="1:7" s="1198" customFormat="1" x14ac:dyDescent="0.25">
      <c r="A401" s="1759" t="s">
        <v>534</v>
      </c>
      <c r="B401" s="1542" t="s">
        <v>2405</v>
      </c>
      <c r="C401" s="1542" t="s">
        <v>543</v>
      </c>
      <c r="D401" s="1542" t="s">
        <v>544</v>
      </c>
      <c r="E401" s="1193">
        <v>47014</v>
      </c>
      <c r="F401" s="1542" t="s">
        <v>64</v>
      </c>
      <c r="G401" s="1194"/>
    </row>
    <row r="402" spans="1:7" s="1198" customFormat="1" x14ac:dyDescent="0.25">
      <c r="A402" s="1759" t="s">
        <v>545</v>
      </c>
      <c r="B402" s="1542" t="s">
        <v>2406</v>
      </c>
      <c r="C402" s="1542" t="s">
        <v>546</v>
      </c>
      <c r="D402" s="1542" t="s">
        <v>547</v>
      </c>
      <c r="E402" s="1193">
        <v>45538</v>
      </c>
      <c r="F402" s="1542" t="s">
        <v>36</v>
      </c>
      <c r="G402" s="1194"/>
    </row>
    <row r="403" spans="1:7" s="1198" customFormat="1" x14ac:dyDescent="0.25">
      <c r="A403" s="1759" t="s">
        <v>545</v>
      </c>
      <c r="B403" s="1542" t="s">
        <v>2406</v>
      </c>
      <c r="C403" s="1542" t="s">
        <v>546</v>
      </c>
      <c r="D403" s="1542" t="s">
        <v>548</v>
      </c>
      <c r="E403" s="1193">
        <v>46258</v>
      </c>
      <c r="F403" s="1542" t="s">
        <v>36</v>
      </c>
      <c r="G403" s="1194"/>
    </row>
    <row r="404" spans="1:7" s="1198" customFormat="1" x14ac:dyDescent="0.25">
      <c r="A404" s="1770" t="s">
        <v>545</v>
      </c>
      <c r="B404" s="1542" t="s">
        <v>1295</v>
      </c>
      <c r="C404" s="1542" t="s">
        <v>549</v>
      </c>
      <c r="D404" s="1542" t="s">
        <v>550</v>
      </c>
      <c r="E404" s="1193">
        <v>45473</v>
      </c>
      <c r="F404" s="1542" t="s">
        <v>36</v>
      </c>
      <c r="G404" s="1194"/>
    </row>
    <row r="405" spans="1:7" s="1198" customFormat="1" x14ac:dyDescent="0.25">
      <c r="A405" s="1770" t="s">
        <v>545</v>
      </c>
      <c r="B405" s="1176" t="s">
        <v>1295</v>
      </c>
      <c r="C405" s="1176" t="s">
        <v>549</v>
      </c>
      <c r="D405" s="1176" t="s">
        <v>551</v>
      </c>
      <c r="E405" s="1193">
        <v>47273</v>
      </c>
      <c r="F405" s="1176" t="s">
        <v>36</v>
      </c>
    </row>
    <row r="406" spans="1:7" s="1198" customFormat="1" x14ac:dyDescent="0.25">
      <c r="A406" s="1770" t="s">
        <v>545</v>
      </c>
      <c r="B406" s="1176" t="s">
        <v>552</v>
      </c>
      <c r="C406" s="1176" t="s">
        <v>553</v>
      </c>
      <c r="D406" s="1176" t="s">
        <v>554</v>
      </c>
      <c r="E406" s="1193">
        <v>46243</v>
      </c>
      <c r="F406" s="1176" t="s">
        <v>36</v>
      </c>
    </row>
    <row r="407" spans="1:7" s="1198" customFormat="1" x14ac:dyDescent="0.25">
      <c r="A407" s="1770" t="s">
        <v>545</v>
      </c>
      <c r="B407" s="1176" t="s">
        <v>555</v>
      </c>
      <c r="C407" s="1176" t="s">
        <v>556</v>
      </c>
      <c r="D407" s="1176" t="s">
        <v>557</v>
      </c>
      <c r="E407" s="1193">
        <v>45514</v>
      </c>
      <c r="F407" s="1176" t="s">
        <v>36</v>
      </c>
    </row>
    <row r="408" spans="1:7" s="1198" customFormat="1" x14ac:dyDescent="0.25">
      <c r="A408" s="1770" t="s">
        <v>545</v>
      </c>
      <c r="B408" s="1176" t="s">
        <v>558</v>
      </c>
      <c r="C408" s="1176" t="s">
        <v>559</v>
      </c>
      <c r="D408" s="1176" t="s">
        <v>560</v>
      </c>
      <c r="E408" s="1193">
        <v>46154</v>
      </c>
      <c r="F408" s="1176" t="s">
        <v>64</v>
      </c>
    </row>
    <row r="409" spans="1:7" s="1177" customFormat="1" x14ac:dyDescent="0.25">
      <c r="A409" s="1770" t="s">
        <v>545</v>
      </c>
      <c r="B409" s="1176" t="s">
        <v>1949</v>
      </c>
      <c r="C409" s="1176" t="s">
        <v>1950</v>
      </c>
      <c r="D409" s="1176" t="s">
        <v>1951</v>
      </c>
      <c r="E409" s="1193">
        <v>46942</v>
      </c>
      <c r="F409" s="1176" t="s">
        <v>64</v>
      </c>
    </row>
    <row r="410" spans="1:7" s="1177" customFormat="1" x14ac:dyDescent="0.25">
      <c r="A410" s="1770" t="s">
        <v>561</v>
      </c>
      <c r="B410" s="1176" t="s">
        <v>562</v>
      </c>
      <c r="C410" s="1176" t="s">
        <v>563</v>
      </c>
      <c r="D410" s="1176" t="s">
        <v>564</v>
      </c>
      <c r="E410" s="1193">
        <v>46300</v>
      </c>
      <c r="F410" s="1176" t="s">
        <v>36</v>
      </c>
    </row>
    <row r="411" spans="1:7" s="1177" customFormat="1" x14ac:dyDescent="0.25">
      <c r="A411" s="1770" t="s">
        <v>561</v>
      </c>
      <c r="B411" s="1176" t="s">
        <v>562</v>
      </c>
      <c r="C411" s="1176" t="s">
        <v>563</v>
      </c>
      <c r="D411" s="1176" t="s">
        <v>565</v>
      </c>
      <c r="E411" s="1193">
        <v>47560</v>
      </c>
      <c r="F411" s="1176" t="s">
        <v>36</v>
      </c>
    </row>
    <row r="412" spans="1:7" s="1177" customFormat="1" x14ac:dyDescent="0.25">
      <c r="A412" s="1770" t="s">
        <v>561</v>
      </c>
      <c r="B412" s="1176" t="s">
        <v>2318</v>
      </c>
      <c r="C412" s="1176" t="s">
        <v>2319</v>
      </c>
      <c r="D412" s="1176" t="s">
        <v>2320</v>
      </c>
      <c r="E412" s="1193">
        <v>45789</v>
      </c>
      <c r="F412" s="1176" t="s">
        <v>36</v>
      </c>
    </row>
    <row r="413" spans="1:7" s="1177" customFormat="1" x14ac:dyDescent="0.25">
      <c r="A413" s="1772" t="s">
        <v>566</v>
      </c>
      <c r="B413" s="1176" t="s">
        <v>2070</v>
      </c>
      <c r="C413" s="1176" t="s">
        <v>2071</v>
      </c>
      <c r="D413" s="1176" t="s">
        <v>2072</v>
      </c>
      <c r="E413" s="1193">
        <v>46722</v>
      </c>
      <c r="F413" s="1176" t="s">
        <v>64</v>
      </c>
    </row>
    <row r="414" spans="1:7" s="1198" customFormat="1" x14ac:dyDescent="0.25">
      <c r="A414" s="1770" t="s">
        <v>566</v>
      </c>
      <c r="B414" s="1176" t="s">
        <v>1952</v>
      </c>
      <c r="C414" s="1176" t="s">
        <v>1953</v>
      </c>
      <c r="D414" s="1176" t="s">
        <v>1954</v>
      </c>
      <c r="E414" s="1193">
        <v>45541</v>
      </c>
      <c r="F414" s="1176" t="s">
        <v>64</v>
      </c>
    </row>
    <row r="415" spans="1:7" s="1198" customFormat="1" x14ac:dyDescent="0.25">
      <c r="A415" s="1770" t="s">
        <v>567</v>
      </c>
      <c r="B415" s="1176" t="s">
        <v>568</v>
      </c>
      <c r="C415" s="1176" t="s">
        <v>569</v>
      </c>
      <c r="D415" s="1176" t="s">
        <v>570</v>
      </c>
      <c r="E415" s="1193">
        <v>45850</v>
      </c>
      <c r="F415" s="1176" t="s">
        <v>204</v>
      </c>
    </row>
    <row r="416" spans="1:7" s="1198" customFormat="1" x14ac:dyDescent="0.25">
      <c r="A416" s="1770" t="s">
        <v>567</v>
      </c>
      <c r="B416" s="1176" t="s">
        <v>571</v>
      </c>
      <c r="C416" s="1176" t="s">
        <v>572</v>
      </c>
      <c r="D416" s="1176" t="s">
        <v>573</v>
      </c>
      <c r="E416" s="1193">
        <v>47607</v>
      </c>
      <c r="F416" s="1176" t="s">
        <v>204</v>
      </c>
    </row>
    <row r="417" spans="1:6" s="1198" customFormat="1" x14ac:dyDescent="0.25">
      <c r="A417" s="1770" t="s">
        <v>567</v>
      </c>
      <c r="B417" s="1176" t="s">
        <v>574</v>
      </c>
      <c r="C417" s="1176" t="s">
        <v>575</v>
      </c>
      <c r="D417" s="1176" t="s">
        <v>576</v>
      </c>
      <c r="E417" s="1193">
        <v>47651</v>
      </c>
      <c r="F417" s="1176" t="s">
        <v>78</v>
      </c>
    </row>
    <row r="418" spans="1:6" s="1198" customFormat="1" x14ac:dyDescent="0.25">
      <c r="A418" s="1770" t="s">
        <v>567</v>
      </c>
      <c r="B418" s="1176" t="s">
        <v>1955</v>
      </c>
      <c r="C418" s="1176" t="s">
        <v>1956</v>
      </c>
      <c r="D418" s="1176" t="s">
        <v>1957</v>
      </c>
      <c r="E418" s="1193">
        <v>45556</v>
      </c>
      <c r="F418" s="1176" t="s">
        <v>78</v>
      </c>
    </row>
    <row r="419" spans="1:6" s="1198" customFormat="1" x14ac:dyDescent="0.25">
      <c r="A419" s="1771" t="s">
        <v>567</v>
      </c>
      <c r="B419" s="1176" t="s">
        <v>1955</v>
      </c>
      <c r="C419" s="1176" t="s">
        <v>1956</v>
      </c>
      <c r="D419" s="1176" t="s">
        <v>2407</v>
      </c>
      <c r="E419" s="1193">
        <v>45503</v>
      </c>
      <c r="F419" s="1176" t="s">
        <v>78</v>
      </c>
    </row>
    <row r="420" spans="1:6" s="1198" customFormat="1" x14ac:dyDescent="0.25">
      <c r="A420" s="1771" t="s">
        <v>567</v>
      </c>
      <c r="B420" s="1176" t="s">
        <v>2408</v>
      </c>
      <c r="C420" s="1176" t="s">
        <v>2409</v>
      </c>
      <c r="D420" s="1176" t="s">
        <v>2410</v>
      </c>
      <c r="E420" s="1193">
        <v>45820</v>
      </c>
      <c r="F420" s="1176" t="s">
        <v>78</v>
      </c>
    </row>
    <row r="421" spans="1:6" s="1198" customFormat="1" x14ac:dyDescent="0.25">
      <c r="A421" s="1771" t="s">
        <v>567</v>
      </c>
      <c r="B421" s="1176" t="s">
        <v>2411</v>
      </c>
      <c r="C421" s="1176" t="s">
        <v>2412</v>
      </c>
      <c r="D421" s="1176" t="s">
        <v>2413</v>
      </c>
      <c r="E421" s="1193">
        <v>45831</v>
      </c>
      <c r="F421" s="1176" t="s">
        <v>78</v>
      </c>
    </row>
    <row r="422" spans="1:6" s="1198" customFormat="1" ht="0" hidden="1" customHeight="1" x14ac:dyDescent="0.25">
      <c r="A422" s="1196"/>
      <c r="B422" s="1176"/>
      <c r="C422" s="1176"/>
      <c r="D422" s="1176"/>
      <c r="E422" s="1193"/>
      <c r="F422" s="1176"/>
    </row>
    <row r="423" spans="1:6" s="1198" customFormat="1" ht="0" hidden="1" customHeight="1" x14ac:dyDescent="0.25">
      <c r="A423" s="1196"/>
      <c r="B423" s="1176"/>
      <c r="C423" s="1176"/>
      <c r="D423" s="1176"/>
      <c r="E423" s="1193"/>
      <c r="F423" s="1176"/>
    </row>
    <row r="424" spans="1:6" s="1198" customFormat="1" ht="0" hidden="1" customHeight="1" x14ac:dyDescent="0.25">
      <c r="A424" s="1196"/>
      <c r="B424" s="1176"/>
      <c r="C424" s="1176"/>
      <c r="D424" s="1176"/>
      <c r="E424" s="1193"/>
      <c r="F424" s="1176"/>
    </row>
    <row r="425" spans="1:6" s="1198" customFormat="1" ht="0" hidden="1" customHeight="1" x14ac:dyDescent="0.25">
      <c r="A425" s="1196"/>
      <c r="B425" s="1176"/>
      <c r="C425" s="1176"/>
      <c r="D425" s="1176"/>
      <c r="E425" s="1193"/>
      <c r="F425" s="1176"/>
    </row>
    <row r="426" spans="1:6" s="1198" customFormat="1" ht="0" hidden="1" customHeight="1" x14ac:dyDescent="0.25">
      <c r="A426" s="1196"/>
      <c r="B426" s="1176"/>
      <c r="C426" s="1176"/>
      <c r="D426" s="1176"/>
      <c r="E426" s="1193"/>
      <c r="F426" s="1176"/>
    </row>
    <row r="427" spans="1:6" s="1198" customFormat="1" ht="0" hidden="1" customHeight="1" x14ac:dyDescent="0.25">
      <c r="A427" s="1196"/>
      <c r="B427" s="1176"/>
      <c r="C427" s="1176"/>
      <c r="D427" s="1176"/>
      <c r="E427" s="1193"/>
      <c r="F427" s="1176"/>
    </row>
    <row r="428" spans="1:6" s="1198" customFormat="1" ht="0" hidden="1" customHeight="1" x14ac:dyDescent="0.25">
      <c r="A428" s="1196"/>
      <c r="B428" s="1176"/>
      <c r="C428" s="1176"/>
      <c r="D428" s="1176"/>
      <c r="E428" s="1193"/>
      <c r="F428" s="1176"/>
    </row>
    <row r="429" spans="1:6" s="1198" customFormat="1" ht="0" hidden="1" customHeight="1" x14ac:dyDescent="0.25">
      <c r="A429" s="1196"/>
      <c r="B429" s="1176"/>
      <c r="C429" s="1176"/>
      <c r="D429" s="1176"/>
      <c r="E429" s="1193"/>
      <c r="F429" s="1176"/>
    </row>
    <row r="430" spans="1:6" s="1198" customFormat="1" ht="0" hidden="1" customHeight="1" x14ac:dyDescent="0.25">
      <c r="A430" s="1196"/>
      <c r="B430" s="1176"/>
      <c r="C430" s="1176"/>
      <c r="D430" s="1176"/>
      <c r="E430" s="1193"/>
      <c r="F430" s="1176"/>
    </row>
    <row r="431" spans="1:6" s="1198" customFormat="1" ht="0" hidden="1" customHeight="1" x14ac:dyDescent="0.25">
      <c r="A431" s="1196"/>
      <c r="B431" s="1176"/>
      <c r="C431" s="1176"/>
      <c r="D431" s="1176"/>
      <c r="E431" s="1193"/>
      <c r="F431" s="1176"/>
    </row>
    <row r="432" spans="1:6" s="1198" customFormat="1" ht="0" hidden="1" customHeight="1" x14ac:dyDescent="0.25">
      <c r="A432" s="1196"/>
      <c r="B432" s="1176"/>
      <c r="C432" s="1176"/>
      <c r="D432" s="1176"/>
      <c r="E432" s="1193"/>
      <c r="F432" s="1176"/>
    </row>
    <row r="433" spans="1:6" s="1198" customFormat="1" ht="0" hidden="1" customHeight="1" x14ac:dyDescent="0.25">
      <c r="A433" s="1196"/>
      <c r="B433" s="1176"/>
      <c r="C433" s="1176"/>
      <c r="D433" s="1176"/>
      <c r="E433" s="1193"/>
      <c r="F433" s="1176"/>
    </row>
    <row r="434" spans="1:6" s="1198" customFormat="1" ht="0" hidden="1" customHeight="1" x14ac:dyDescent="0.25">
      <c r="A434" s="1196"/>
      <c r="B434" s="1176"/>
      <c r="C434" s="1176"/>
      <c r="D434" s="1176"/>
      <c r="E434" s="1193"/>
      <c r="F434" s="1176"/>
    </row>
    <row r="435" spans="1:6" s="1198" customFormat="1" ht="0" hidden="1" customHeight="1" x14ac:dyDescent="0.25">
      <c r="A435" s="1196"/>
      <c r="B435" s="1176"/>
      <c r="C435" s="1176"/>
      <c r="D435" s="1176"/>
      <c r="E435" s="1193"/>
      <c r="F435" s="1176"/>
    </row>
    <row r="436" spans="1:6" s="1198" customFormat="1" ht="0" hidden="1" customHeight="1" x14ac:dyDescent="0.25">
      <c r="A436" s="1196"/>
      <c r="B436" s="1176"/>
      <c r="C436" s="1176"/>
      <c r="D436" s="1176"/>
      <c r="E436" s="1193"/>
      <c r="F436" s="1176"/>
    </row>
    <row r="437" spans="1:6" s="1198" customFormat="1" ht="0" hidden="1" customHeight="1" x14ac:dyDescent="0.25">
      <c r="A437" s="1196"/>
      <c r="B437" s="1176"/>
      <c r="C437" s="1176"/>
      <c r="D437" s="1176"/>
      <c r="E437" s="1193"/>
      <c r="F437" s="1176"/>
    </row>
    <row r="438" spans="1:6" s="1198" customFormat="1" ht="0" hidden="1" customHeight="1" x14ac:dyDescent="0.25">
      <c r="A438" s="1196"/>
      <c r="B438" s="1176"/>
      <c r="C438" s="1176"/>
      <c r="D438" s="1176"/>
      <c r="E438" s="1193"/>
      <c r="F438" s="1176"/>
    </row>
    <row r="439" spans="1:6" s="1198" customFormat="1" ht="0" hidden="1" customHeight="1" x14ac:dyDescent="0.25">
      <c r="A439" s="1196"/>
      <c r="B439" s="1176"/>
      <c r="C439" s="1176"/>
      <c r="D439" s="1176"/>
      <c r="E439" s="1193"/>
      <c r="F439" s="1176"/>
    </row>
    <row r="440" spans="1:6" s="1198" customFormat="1" ht="0" hidden="1" customHeight="1" x14ac:dyDescent="0.25">
      <c r="A440" s="1196"/>
      <c r="B440" s="1176"/>
      <c r="C440" s="1176"/>
      <c r="D440" s="1176"/>
      <c r="E440" s="1193"/>
      <c r="F440" s="1176"/>
    </row>
    <row r="441" spans="1:6" s="1198" customFormat="1" ht="0" hidden="1" customHeight="1" x14ac:dyDescent="0.25">
      <c r="A441" s="1196"/>
      <c r="B441" s="1176"/>
      <c r="C441" s="1176"/>
      <c r="D441" s="1176"/>
      <c r="E441" s="1193"/>
      <c r="F441" s="1176"/>
    </row>
    <row r="442" spans="1:6" s="1198" customFormat="1" ht="0" hidden="1" customHeight="1" x14ac:dyDescent="0.25">
      <c r="A442" s="1196"/>
      <c r="B442" s="1176"/>
      <c r="C442" s="1176"/>
      <c r="D442" s="1176"/>
      <c r="E442" s="1193"/>
      <c r="F442" s="1176"/>
    </row>
    <row r="443" spans="1:6" s="1198" customFormat="1" ht="0" hidden="1" customHeight="1" x14ac:dyDescent="0.25">
      <c r="A443" s="1196"/>
      <c r="B443" s="1176"/>
      <c r="C443" s="1176"/>
      <c r="D443" s="1176"/>
      <c r="E443" s="1193"/>
      <c r="F443" s="1176"/>
    </row>
    <row r="444" spans="1:6" s="1198" customFormat="1" ht="0" hidden="1" customHeight="1" x14ac:dyDescent="0.25">
      <c r="A444" s="1196"/>
      <c r="B444" s="1176"/>
      <c r="C444" s="1176"/>
      <c r="D444" s="1176"/>
      <c r="E444" s="1193"/>
      <c r="F444" s="1176"/>
    </row>
    <row r="445" spans="1:6" s="1198" customFormat="1" ht="0" hidden="1" customHeight="1" x14ac:dyDescent="0.25">
      <c r="A445" s="1196"/>
      <c r="B445" s="1176"/>
      <c r="C445" s="1176"/>
      <c r="D445" s="1176"/>
      <c r="E445" s="1193"/>
      <c r="F445" s="1176"/>
    </row>
    <row r="446" spans="1:6" s="1198" customFormat="1" ht="0" hidden="1" customHeight="1" x14ac:dyDescent="0.25">
      <c r="A446" s="1196"/>
      <c r="B446" s="1176"/>
      <c r="C446" s="1176"/>
      <c r="D446" s="1176"/>
      <c r="E446" s="1193"/>
      <c r="F446" s="1176"/>
    </row>
    <row r="447" spans="1:6" s="1198" customFormat="1" ht="0" hidden="1" customHeight="1" x14ac:dyDescent="0.25">
      <c r="A447" s="1196"/>
      <c r="B447" s="1176"/>
      <c r="C447" s="1176"/>
      <c r="D447" s="1176"/>
      <c r="E447" s="1193"/>
      <c r="F447" s="1176"/>
    </row>
    <row r="448" spans="1:6" s="1198" customFormat="1" ht="0" hidden="1" customHeight="1" x14ac:dyDescent="0.25">
      <c r="A448" s="1196"/>
      <c r="B448" s="1176"/>
      <c r="C448" s="1176"/>
      <c r="D448" s="1176"/>
      <c r="E448" s="1193"/>
      <c r="F448" s="1176"/>
    </row>
    <row r="449" spans="1:7" s="1198" customFormat="1" ht="0" hidden="1" customHeight="1" x14ac:dyDescent="0.25">
      <c r="A449" s="1542"/>
      <c r="B449" s="1542"/>
      <c r="C449" s="1542"/>
      <c r="D449" s="1542"/>
      <c r="E449" s="1193"/>
      <c r="F449" s="1542"/>
      <c r="G449" s="1204"/>
    </row>
    <row r="450" spans="1:7" s="1198" customFormat="1" ht="0" hidden="1" customHeight="1" x14ac:dyDescent="0.25">
      <c r="A450" s="1542"/>
      <c r="B450" s="1542"/>
      <c r="C450" s="1542"/>
      <c r="D450" s="1542"/>
      <c r="E450" s="1193"/>
      <c r="F450" s="1542"/>
      <c r="G450" s="1204"/>
    </row>
    <row r="451" spans="1:7" s="1198" customFormat="1" ht="0" hidden="1" customHeight="1" x14ac:dyDescent="0.25">
      <c r="A451" s="1542"/>
      <c r="B451" s="1542"/>
      <c r="C451" s="1542"/>
      <c r="D451" s="1542"/>
      <c r="E451" s="1193"/>
      <c r="F451" s="1542"/>
      <c r="G451" s="1194"/>
    </row>
    <row r="452" spans="1:7" s="1198" customFormat="1" ht="0" hidden="1" customHeight="1" x14ac:dyDescent="0.25">
      <c r="A452" s="1542"/>
      <c r="B452" s="1542"/>
      <c r="C452" s="1542"/>
      <c r="D452" s="1542"/>
      <c r="E452" s="1193"/>
      <c r="F452" s="1542"/>
      <c r="G452" s="1194"/>
    </row>
    <row r="453" spans="1:7" s="1198" customFormat="1" ht="0" hidden="1" customHeight="1" x14ac:dyDescent="0.25">
      <c r="A453" s="1542"/>
      <c r="B453" s="1542"/>
      <c r="C453" s="1542"/>
      <c r="D453" s="1542"/>
      <c r="E453" s="1193"/>
      <c r="F453" s="1542"/>
      <c r="G453" s="1194"/>
    </row>
    <row r="454" spans="1:7" s="1198" customFormat="1" ht="0" hidden="1" customHeight="1" x14ac:dyDescent="0.25">
      <c r="A454" s="1542"/>
      <c r="B454" s="1542"/>
      <c r="C454" s="1542"/>
      <c r="D454" s="1542"/>
      <c r="E454" s="1193"/>
      <c r="F454" s="1542"/>
      <c r="G454" s="1194"/>
    </row>
    <row r="455" spans="1:7" s="1198" customFormat="1" ht="0" hidden="1" customHeight="1" x14ac:dyDescent="0.25">
      <c r="A455" s="1542"/>
      <c r="B455" s="1542"/>
      <c r="C455" s="1542"/>
      <c r="D455" s="1542"/>
      <c r="E455" s="1193"/>
      <c r="F455" s="1542"/>
      <c r="G455" s="1194"/>
    </row>
    <row r="456" spans="1:7" s="1198" customFormat="1" ht="0" hidden="1" customHeight="1" x14ac:dyDescent="0.25">
      <c r="A456" s="1542"/>
      <c r="B456" s="1542"/>
      <c r="C456" s="1542"/>
      <c r="D456" s="1542"/>
      <c r="E456" s="1193"/>
      <c r="F456" s="1542"/>
      <c r="G456" s="1194"/>
    </row>
    <row r="457" spans="1:7" s="1198" customFormat="1" ht="0" hidden="1" customHeight="1" x14ac:dyDescent="0.25">
      <c r="A457" s="1542"/>
      <c r="B457" s="1542"/>
      <c r="C457" s="1542"/>
      <c r="D457" s="1542"/>
      <c r="E457" s="1193"/>
      <c r="F457" s="1542"/>
      <c r="G457" s="1194"/>
    </row>
    <row r="458" spans="1:7" s="1198" customFormat="1" ht="0" hidden="1" customHeight="1" x14ac:dyDescent="0.25">
      <c r="A458" s="1542"/>
      <c r="B458" s="1542"/>
      <c r="C458" s="1542"/>
      <c r="D458" s="1542"/>
      <c r="E458" s="1193"/>
      <c r="F458" s="1542"/>
      <c r="G458" s="1194"/>
    </row>
    <row r="459" spans="1:7" s="1198" customFormat="1" ht="0" hidden="1" customHeight="1" x14ac:dyDescent="0.25">
      <c r="A459" s="1542"/>
      <c r="B459" s="1542"/>
      <c r="C459" s="1542"/>
      <c r="D459" s="1542"/>
      <c r="E459" s="1193"/>
      <c r="F459" s="1542"/>
      <c r="G459" s="1194"/>
    </row>
    <row r="460" spans="1:7" s="1198" customFormat="1" ht="0" hidden="1" customHeight="1" x14ac:dyDescent="0.25">
      <c r="A460" s="1542"/>
      <c r="B460" s="1542"/>
      <c r="C460" s="1542"/>
      <c r="D460" s="1542"/>
      <c r="E460" s="1193"/>
      <c r="F460" s="1542"/>
      <c r="G460" s="1194"/>
    </row>
    <row r="461" spans="1:7" s="1198" customFormat="1" ht="0" hidden="1" customHeight="1" x14ac:dyDescent="0.25">
      <c r="A461" s="1542"/>
      <c r="B461" s="1542"/>
      <c r="C461" s="1542"/>
      <c r="D461" s="1542"/>
      <c r="E461" s="1193"/>
      <c r="F461" s="1542"/>
      <c r="G461" s="1194"/>
    </row>
    <row r="462" spans="1:7" s="1198" customFormat="1" ht="0" hidden="1" customHeight="1" x14ac:dyDescent="0.25">
      <c r="A462" s="1542"/>
      <c r="B462" s="1542"/>
      <c r="C462" s="1542"/>
      <c r="D462" s="1542"/>
      <c r="E462" s="1193"/>
      <c r="F462" s="1542"/>
      <c r="G462" s="1194"/>
    </row>
    <row r="463" spans="1:7" s="1198" customFormat="1" ht="0" hidden="1" customHeight="1" x14ac:dyDescent="0.25">
      <c r="A463" s="1542"/>
      <c r="B463" s="1542"/>
      <c r="C463" s="1542"/>
      <c r="D463" s="1542"/>
      <c r="E463" s="1193"/>
      <c r="F463" s="1542"/>
      <c r="G463" s="1194"/>
    </row>
    <row r="464" spans="1:7" s="1198" customFormat="1" ht="0" hidden="1" customHeight="1" x14ac:dyDescent="0.25">
      <c r="A464" s="1542"/>
      <c r="B464" s="1542"/>
      <c r="C464" s="1542"/>
      <c r="D464" s="1542"/>
      <c r="E464" s="1193"/>
      <c r="F464" s="1542"/>
      <c r="G464" s="1194"/>
    </row>
    <row r="465" spans="1:7" s="1198" customFormat="1" ht="0" hidden="1" customHeight="1" x14ac:dyDescent="0.25">
      <c r="A465" s="1542"/>
      <c r="B465" s="1542"/>
      <c r="C465" s="1542"/>
      <c r="D465" s="1542"/>
      <c r="E465" s="1193"/>
      <c r="F465" s="1542"/>
      <c r="G465" s="1194"/>
    </row>
    <row r="466" spans="1:7" s="1198" customFormat="1" ht="0" hidden="1" customHeight="1" x14ac:dyDescent="0.25">
      <c r="A466" s="1542"/>
      <c r="B466" s="1542"/>
      <c r="C466" s="1542"/>
      <c r="D466" s="1542"/>
      <c r="E466" s="1193"/>
      <c r="F466" s="1542"/>
      <c r="G466" s="1194"/>
    </row>
    <row r="467" spans="1:7" s="1198" customFormat="1" ht="0" hidden="1" customHeight="1" x14ac:dyDescent="0.25">
      <c r="A467" s="1542"/>
      <c r="B467" s="1542"/>
      <c r="C467" s="1543"/>
      <c r="D467" s="1542"/>
      <c r="E467" s="1193"/>
      <c r="F467" s="1542"/>
      <c r="G467" s="1194"/>
    </row>
    <row r="468" spans="1:7" s="1198" customFormat="1" ht="0" hidden="1" customHeight="1" x14ac:dyDescent="0.25">
      <c r="A468" s="1542"/>
      <c r="B468" s="1542"/>
      <c r="C468" s="1542"/>
      <c r="D468" s="1542"/>
      <c r="E468" s="1193"/>
      <c r="F468" s="1542"/>
      <c r="G468" s="1194"/>
    </row>
    <row r="469" spans="1:7" s="1198" customFormat="1" ht="0" hidden="1" customHeight="1" x14ac:dyDescent="0.25">
      <c r="A469" s="1542"/>
      <c r="B469" s="1542"/>
      <c r="C469" s="1542"/>
      <c r="D469" s="1542"/>
      <c r="E469" s="1193"/>
      <c r="F469" s="1542"/>
      <c r="G469" s="1194"/>
    </row>
    <row r="470" spans="1:7" s="1198" customFormat="1" ht="0" hidden="1" customHeight="1" x14ac:dyDescent="0.25">
      <c r="A470" s="1542"/>
      <c r="B470" s="1542"/>
      <c r="C470" s="1542"/>
      <c r="D470" s="1542"/>
      <c r="E470" s="1193"/>
      <c r="F470" s="1542"/>
      <c r="G470" s="1194"/>
    </row>
    <row r="471" spans="1:7" s="1198" customFormat="1" ht="0" hidden="1" customHeight="1" x14ac:dyDescent="0.25">
      <c r="A471" s="1542"/>
      <c r="B471" s="1542"/>
      <c r="C471" s="1542"/>
      <c r="D471" s="1542"/>
      <c r="E471" s="1193"/>
      <c r="F471" s="1542"/>
      <c r="G471" s="1194"/>
    </row>
    <row r="472" spans="1:7" s="1198" customFormat="1" ht="0" hidden="1" customHeight="1" x14ac:dyDescent="0.25">
      <c r="A472" s="1542"/>
      <c r="B472" s="1542"/>
      <c r="C472" s="1542"/>
      <c r="D472" s="1542"/>
      <c r="E472" s="1193"/>
      <c r="F472" s="1542"/>
      <c r="G472" s="1194"/>
    </row>
    <row r="473" spans="1:7" s="1198" customFormat="1" ht="0" hidden="1" customHeight="1" x14ac:dyDescent="0.25">
      <c r="A473" s="1542"/>
      <c r="B473" s="1542"/>
      <c r="C473" s="1542"/>
      <c r="D473" s="1542"/>
      <c r="E473" s="1193"/>
      <c r="F473" s="1542"/>
      <c r="G473" s="1199"/>
    </row>
    <row r="474" spans="1:7" s="1198" customFormat="1" ht="0" hidden="1" customHeight="1" x14ac:dyDescent="0.25">
      <c r="A474" s="1542"/>
      <c r="B474" s="1542"/>
      <c r="C474" s="1542"/>
      <c r="D474" s="1542"/>
      <c r="E474" s="1193"/>
      <c r="F474" s="1542"/>
      <c r="G474" s="1194"/>
    </row>
    <row r="475" spans="1:7" s="1198" customFormat="1" ht="0" hidden="1" customHeight="1" x14ac:dyDescent="0.25">
      <c r="A475" s="1542"/>
      <c r="B475" s="1191"/>
      <c r="C475" s="1191"/>
      <c r="D475" s="1542"/>
      <c r="E475" s="1193"/>
      <c r="F475" s="1543"/>
      <c r="G475" s="1194"/>
    </row>
    <row r="476" spans="1:7" s="1198" customFormat="1" ht="0" hidden="1" customHeight="1" x14ac:dyDescent="0.25">
      <c r="A476" s="1542"/>
      <c r="B476" s="1191"/>
      <c r="C476" s="1191"/>
      <c r="D476" s="1542"/>
      <c r="E476" s="1193"/>
      <c r="F476" s="1543"/>
    </row>
    <row r="477" spans="1:7" s="1198" customFormat="1" ht="0" hidden="1" customHeight="1" x14ac:dyDescent="0.25">
      <c r="A477" s="1542"/>
      <c r="B477" s="1191"/>
      <c r="C477" s="1191"/>
      <c r="D477" s="1542"/>
      <c r="E477" s="1193"/>
      <c r="F477" s="1543"/>
    </row>
    <row r="478" spans="1:7" s="1198" customFormat="1" ht="0" hidden="1" customHeight="1" x14ac:dyDescent="0.25">
      <c r="A478" s="1542"/>
      <c r="B478" s="1542"/>
      <c r="C478" s="1542"/>
      <c r="D478" s="1542"/>
      <c r="E478" s="1193"/>
      <c r="F478" s="1543"/>
    </row>
    <row r="479" spans="1:7" s="1198" customFormat="1" ht="0" hidden="1" customHeight="1" x14ac:dyDescent="0.25">
      <c r="A479" s="1542"/>
      <c r="B479" s="1542"/>
      <c r="C479" s="1542"/>
      <c r="D479" s="1542"/>
      <c r="E479" s="1193"/>
      <c r="F479" s="1542"/>
    </row>
    <row r="480" spans="1:7" s="1198" customFormat="1" ht="0" hidden="1" customHeight="1" x14ac:dyDescent="0.25">
      <c r="A480" s="1542"/>
      <c r="B480" s="1542"/>
      <c r="C480" s="1542"/>
      <c r="D480" s="1542"/>
      <c r="E480" s="1193"/>
      <c r="F480" s="1542"/>
    </row>
    <row r="481" spans="1:6" s="1198" customFormat="1" ht="0" hidden="1" customHeight="1" x14ac:dyDescent="0.25">
      <c r="A481" s="1542"/>
      <c r="B481" s="1542"/>
      <c r="C481" s="1542"/>
      <c r="D481" s="1542"/>
      <c r="E481" s="1193"/>
      <c r="F481" s="1542"/>
    </row>
    <row r="482" spans="1:6" s="1198" customFormat="1" ht="0" hidden="1" customHeight="1" x14ac:dyDescent="0.25">
      <c r="A482" s="1542"/>
      <c r="B482" s="1542"/>
      <c r="C482" s="1542"/>
      <c r="D482" s="1542"/>
      <c r="E482" s="1193"/>
      <c r="F482" s="1542"/>
    </row>
    <row r="483" spans="1:6" s="1198" customFormat="1" ht="0" hidden="1" customHeight="1" x14ac:dyDescent="0.25">
      <c r="A483" s="1542"/>
      <c r="B483" s="1542"/>
      <c r="C483" s="1542"/>
      <c r="D483" s="1542"/>
      <c r="E483" s="1193"/>
      <c r="F483" s="1542"/>
    </row>
    <row r="484" spans="1:6" s="1198" customFormat="1" ht="0" hidden="1" customHeight="1" x14ac:dyDescent="0.25">
      <c r="A484" s="1542"/>
      <c r="B484" s="1542"/>
      <c r="C484" s="1542"/>
      <c r="D484" s="1542"/>
      <c r="E484" s="1193"/>
      <c r="F484" s="1542"/>
    </row>
    <row r="485" spans="1:6" s="1198" customFormat="1" ht="0" hidden="1" customHeight="1" x14ac:dyDescent="0.25">
      <c r="A485" s="1542"/>
      <c r="B485" s="1544"/>
      <c r="C485" s="1542"/>
      <c r="D485" s="1542"/>
      <c r="E485" s="1193"/>
      <c r="F485" s="1542"/>
    </row>
    <row r="486" spans="1:6" s="1198" customFormat="1" ht="0" hidden="1" customHeight="1" x14ac:dyDescent="0.25">
      <c r="A486" s="1542"/>
      <c r="B486" s="1544"/>
      <c r="C486" s="1542"/>
      <c r="D486" s="1542"/>
      <c r="E486" s="1193"/>
      <c r="F486" s="1542"/>
    </row>
    <row r="487" spans="1:6" s="1198" customFormat="1" ht="0" hidden="1" customHeight="1" x14ac:dyDescent="0.25">
      <c r="A487" s="1542"/>
      <c r="B487" s="1544"/>
      <c r="C487" s="1542"/>
      <c r="D487" s="1542"/>
      <c r="E487" s="1193"/>
      <c r="F487" s="1542"/>
    </row>
    <row r="488" spans="1:6" s="1198" customFormat="1" ht="0" hidden="1" customHeight="1" x14ac:dyDescent="0.25">
      <c r="A488" s="1542"/>
      <c r="B488" s="1544"/>
      <c r="C488" s="1542"/>
      <c r="D488" s="1542"/>
      <c r="E488" s="1193"/>
      <c r="F488" s="1542"/>
    </row>
    <row r="489" spans="1:6" s="1198" customFormat="1" ht="0" hidden="1" customHeight="1" x14ac:dyDescent="0.25">
      <c r="A489" s="1542"/>
      <c r="B489" s="1544"/>
      <c r="C489" s="1542"/>
      <c r="D489" s="1542"/>
      <c r="E489" s="1193"/>
      <c r="F489" s="1542"/>
    </row>
    <row r="490" spans="1:6" s="1198" customFormat="1" ht="0" hidden="1" customHeight="1" x14ac:dyDescent="0.25">
      <c r="A490" s="1542"/>
      <c r="B490" s="1544"/>
      <c r="C490" s="1542"/>
      <c r="D490" s="1542"/>
      <c r="E490" s="1193"/>
      <c r="F490" s="1542"/>
    </row>
    <row r="491" spans="1:6" s="1198" customFormat="1" ht="0" hidden="1" customHeight="1" x14ac:dyDescent="0.25">
      <c r="A491" s="1542"/>
      <c r="B491" s="1544"/>
      <c r="C491" s="1542"/>
      <c r="D491" s="1542"/>
      <c r="E491" s="1193"/>
      <c r="F491" s="1542"/>
    </row>
    <row r="492" spans="1:6" s="1198" customFormat="1" ht="0" hidden="1" customHeight="1" x14ac:dyDescent="0.25">
      <c r="A492" s="1542"/>
      <c r="B492" s="1544"/>
      <c r="C492" s="1542"/>
      <c r="D492" s="1542"/>
      <c r="E492" s="1193"/>
      <c r="F492" s="1542"/>
    </row>
    <row r="493" spans="1:6" s="1198" customFormat="1" ht="0" hidden="1" customHeight="1" x14ac:dyDescent="0.25">
      <c r="A493" s="1542"/>
      <c r="B493" s="1544"/>
      <c r="C493" s="1542"/>
      <c r="D493" s="1542"/>
      <c r="E493" s="1193"/>
      <c r="F493" s="1542"/>
    </row>
    <row r="494" spans="1:6" s="1198" customFormat="1" ht="0" hidden="1" customHeight="1" x14ac:dyDescent="0.25">
      <c r="A494" s="1542"/>
      <c r="B494" s="1542"/>
      <c r="C494" s="1542"/>
      <c r="D494" s="1542"/>
      <c r="E494" s="1193"/>
      <c r="F494" s="1542"/>
    </row>
    <row r="495" spans="1:6" s="1198" customFormat="1" ht="0" hidden="1" customHeight="1" x14ac:dyDescent="0.25">
      <c r="A495" s="1542"/>
      <c r="B495" s="1542"/>
      <c r="C495" s="1542"/>
      <c r="D495" s="1542"/>
      <c r="E495" s="1193"/>
      <c r="F495" s="1542"/>
    </row>
    <row r="496" spans="1:6" s="1198" customFormat="1" ht="0" hidden="1" customHeight="1" x14ac:dyDescent="0.25">
      <c r="A496" s="1542"/>
      <c r="B496" s="1542"/>
      <c r="C496" s="1542"/>
      <c r="D496" s="1542"/>
      <c r="E496" s="1193"/>
      <c r="F496" s="1542"/>
    </row>
    <row r="497" spans="1:7" s="1198" customFormat="1" ht="0" hidden="1" customHeight="1" x14ac:dyDescent="0.25">
      <c r="A497" s="1542"/>
      <c r="B497" s="1542"/>
      <c r="C497" s="1542"/>
      <c r="D497" s="1542"/>
      <c r="E497" s="1193"/>
      <c r="F497" s="1542"/>
      <c r="G497" s="1204"/>
    </row>
    <row r="498" spans="1:7" s="1198" customFormat="1" ht="0" hidden="1" customHeight="1" x14ac:dyDescent="0.25">
      <c r="A498" s="1542"/>
      <c r="B498" s="1542"/>
      <c r="C498" s="1542"/>
      <c r="D498" s="1542"/>
      <c r="E498" s="1193"/>
      <c r="F498" s="1542"/>
      <c r="G498" s="1204"/>
    </row>
    <row r="499" spans="1:7" s="1198" customFormat="1" ht="0" hidden="1" customHeight="1" x14ac:dyDescent="0.25">
      <c r="A499" s="1542"/>
      <c r="B499" s="1542"/>
      <c r="C499" s="1542"/>
      <c r="D499" s="1542"/>
      <c r="E499" s="1193"/>
      <c r="F499" s="1542"/>
      <c r="G499" s="1204"/>
    </row>
    <row r="500" spans="1:7" s="1198" customFormat="1" ht="0" hidden="1" customHeight="1" x14ac:dyDescent="0.25">
      <c r="A500" s="1542"/>
      <c r="B500" s="1542"/>
      <c r="C500" s="1542"/>
      <c r="D500" s="1542"/>
      <c r="E500" s="1193"/>
      <c r="F500" s="1542"/>
      <c r="G500" s="1194"/>
    </row>
    <row r="501" spans="1:7" s="1198" customFormat="1" ht="0" hidden="1" customHeight="1" x14ac:dyDescent="0.25">
      <c r="A501" s="1542"/>
      <c r="B501" s="1542"/>
      <c r="C501" s="1542"/>
      <c r="D501" s="1542"/>
      <c r="E501" s="1193"/>
      <c r="F501" s="1542"/>
      <c r="G501" s="1194"/>
    </row>
    <row r="502" spans="1:7" s="1198" customFormat="1" ht="0" hidden="1" customHeight="1" x14ac:dyDescent="0.25">
      <c r="A502" s="1542"/>
      <c r="B502" s="1542"/>
      <c r="C502" s="1542"/>
      <c r="D502" s="1542"/>
      <c r="E502" s="1193"/>
      <c r="F502" s="1542"/>
      <c r="G502" s="1194"/>
    </row>
    <row r="503" spans="1:7" s="1198" customFormat="1" ht="0" hidden="1" customHeight="1" x14ac:dyDescent="0.25">
      <c r="A503" s="1542"/>
      <c r="B503" s="1542"/>
      <c r="C503" s="1542"/>
      <c r="D503" s="1542"/>
      <c r="E503" s="1193"/>
      <c r="F503" s="1542"/>
      <c r="G503" s="1194"/>
    </row>
    <row r="504" spans="1:7" s="1198" customFormat="1" ht="0" hidden="1" customHeight="1" x14ac:dyDescent="0.25">
      <c r="A504" s="1544"/>
      <c r="B504" s="1542"/>
      <c r="C504" s="1542"/>
      <c r="D504" s="1542"/>
      <c r="E504" s="1193"/>
      <c r="F504" s="1542"/>
      <c r="G504" s="1194"/>
    </row>
    <row r="505" spans="1:7" s="1198" customFormat="1" ht="0" hidden="1" customHeight="1" x14ac:dyDescent="0.25">
      <c r="A505" s="1544"/>
      <c r="B505" s="1176"/>
      <c r="C505" s="1176"/>
      <c r="D505" s="1176"/>
      <c r="E505" s="1193"/>
      <c r="F505" s="1176"/>
    </row>
    <row r="506" spans="1:7" s="1198" customFormat="1" ht="0" hidden="1" customHeight="1" x14ac:dyDescent="0.25">
      <c r="A506" s="1544"/>
      <c r="B506" s="1176"/>
      <c r="C506" s="1176"/>
      <c r="D506" s="1176"/>
      <c r="E506" s="1193"/>
      <c r="F506" s="1176"/>
    </row>
    <row r="507" spans="1:7" s="1198" customFormat="1" ht="0" hidden="1" customHeight="1" x14ac:dyDescent="0.25">
      <c r="A507" s="1544"/>
      <c r="B507" s="1176"/>
      <c r="C507" s="1176"/>
      <c r="D507" s="1176"/>
      <c r="E507" s="1193"/>
      <c r="F507" s="1176"/>
    </row>
    <row r="508" spans="1:7" s="1198" customFormat="1" ht="0" hidden="1" customHeight="1" x14ac:dyDescent="0.25">
      <c r="A508" s="1544"/>
      <c r="B508" s="1176"/>
      <c r="C508" s="1176"/>
      <c r="D508" s="1176"/>
      <c r="E508" s="1193"/>
      <c r="F508" s="1176"/>
    </row>
    <row r="509" spans="1:7" s="1177" customFormat="1" ht="0" hidden="1" customHeight="1" x14ac:dyDescent="0.25">
      <c r="A509" s="1544"/>
      <c r="B509" s="1176"/>
      <c r="C509" s="1176"/>
      <c r="D509" s="1176"/>
      <c r="E509" s="1193"/>
      <c r="F509" s="1176"/>
    </row>
    <row r="510" spans="1:7" s="1177" customFormat="1" ht="0" hidden="1" customHeight="1" x14ac:dyDescent="0.25">
      <c r="A510" s="1544"/>
      <c r="B510" s="1176"/>
      <c r="C510" s="1176"/>
      <c r="D510" s="1176"/>
      <c r="E510" s="1193"/>
      <c r="F510" s="1176"/>
    </row>
    <row r="511" spans="1:7" s="1177" customFormat="1" ht="0" hidden="1" customHeight="1" x14ac:dyDescent="0.25">
      <c r="A511" s="1544"/>
      <c r="B511" s="1176"/>
      <c r="C511" s="1176"/>
      <c r="D511" s="1176"/>
      <c r="E511" s="1193"/>
      <c r="F511" s="1176"/>
    </row>
    <row r="512" spans="1:7" s="1177" customFormat="1" ht="0" hidden="1" customHeight="1" x14ac:dyDescent="0.25">
      <c r="A512" s="1544"/>
      <c r="B512" s="1176"/>
      <c r="C512" s="1176"/>
      <c r="D512" s="1176"/>
      <c r="E512" s="1193"/>
      <c r="F512" s="1176"/>
    </row>
    <row r="513" spans="1:6" s="1177" customFormat="1" ht="0" hidden="1" customHeight="1" x14ac:dyDescent="0.25">
      <c r="A513" s="1163"/>
      <c r="B513" s="1176"/>
      <c r="C513" s="1176"/>
      <c r="D513" s="1176"/>
      <c r="E513" s="1193"/>
      <c r="F513" s="1176"/>
    </row>
    <row r="514" spans="1:6" s="1198" customFormat="1" ht="0" hidden="1" customHeight="1" x14ac:dyDescent="0.25">
      <c r="A514" s="1544"/>
      <c r="B514" s="1176"/>
      <c r="C514" s="1176"/>
      <c r="D514" s="1176"/>
      <c r="E514" s="1193"/>
      <c r="F514" s="1176"/>
    </row>
    <row r="515" spans="1:6" s="1198" customFormat="1" ht="0" hidden="1" customHeight="1" x14ac:dyDescent="0.25">
      <c r="A515" s="1544"/>
      <c r="B515" s="1176"/>
      <c r="C515" s="1176"/>
      <c r="D515" s="1176"/>
      <c r="E515" s="1193"/>
      <c r="F515" s="1176"/>
    </row>
    <row r="516" spans="1:6" s="1198" customFormat="1" ht="0" hidden="1" customHeight="1" x14ac:dyDescent="0.25">
      <c r="A516" s="1544"/>
      <c r="B516" s="1176"/>
      <c r="C516" s="1176"/>
      <c r="D516" s="1176"/>
      <c r="E516" s="1193"/>
      <c r="F516" s="1176"/>
    </row>
    <row r="517" spans="1:6" s="1198" customFormat="1" ht="0" hidden="1" customHeight="1" x14ac:dyDescent="0.25">
      <c r="A517" s="1544"/>
      <c r="B517" s="1176"/>
      <c r="C517" s="1176"/>
      <c r="D517" s="1176"/>
      <c r="E517" s="1193"/>
      <c r="F517" s="1176"/>
    </row>
    <row r="518" spans="1:6" s="1198" customFormat="1" ht="0" hidden="1" customHeight="1" x14ac:dyDescent="0.25">
      <c r="A518" s="1544"/>
      <c r="B518" s="1176"/>
      <c r="C518" s="1176"/>
      <c r="D518" s="1176"/>
      <c r="E518" s="1193"/>
      <c r="F518" s="1176"/>
    </row>
    <row r="519" spans="1:6" s="1198" customFormat="1" ht="0" hidden="1" customHeight="1" x14ac:dyDescent="0.25">
      <c r="A519" s="1196"/>
      <c r="B519" s="1176"/>
      <c r="C519" s="1176"/>
      <c r="D519" s="1176"/>
      <c r="E519" s="1193"/>
      <c r="F519" s="1176"/>
    </row>
    <row r="520" spans="1:6" s="1198" customFormat="1" ht="0" hidden="1" customHeight="1" x14ac:dyDescent="0.25">
      <c r="A520" s="1196"/>
      <c r="B520" s="1176"/>
      <c r="C520" s="1176"/>
      <c r="D520" s="1176"/>
      <c r="E520" s="1193"/>
      <c r="F520" s="1176"/>
    </row>
    <row r="521" spans="1:6" s="1198" customFormat="1" ht="0" hidden="1" customHeight="1" x14ac:dyDescent="0.25">
      <c r="A521" s="1196"/>
      <c r="B521" s="1176"/>
      <c r="C521" s="1176"/>
      <c r="D521" s="1176"/>
      <c r="E521" s="1193"/>
      <c r="F521" s="1176"/>
    </row>
    <row r="522" spans="1:6" s="1198" customFormat="1" ht="0" hidden="1" customHeight="1" x14ac:dyDescent="0.25">
      <c r="A522" s="1196"/>
      <c r="B522" s="1176"/>
      <c r="C522" s="1176"/>
      <c r="D522" s="1176"/>
      <c r="E522" s="1193"/>
      <c r="F522" s="1176"/>
    </row>
    <row r="523" spans="1:6" s="1198" customFormat="1" ht="0" hidden="1" customHeight="1" x14ac:dyDescent="0.25">
      <c r="A523" s="1196"/>
      <c r="B523" s="1176"/>
      <c r="C523" s="1176"/>
      <c r="D523" s="1176"/>
      <c r="E523" s="1193"/>
      <c r="F523" s="1176"/>
    </row>
    <row r="524" spans="1:6" s="1198" customFormat="1" ht="0" hidden="1" customHeight="1" x14ac:dyDescent="0.25">
      <c r="A524" s="1196"/>
      <c r="B524" s="1176"/>
      <c r="C524" s="1176"/>
      <c r="D524" s="1176"/>
      <c r="E524" s="1193"/>
      <c r="F524" s="1176"/>
    </row>
    <row r="525" spans="1:6" s="1198" customFormat="1" ht="0" hidden="1" customHeight="1" x14ac:dyDescent="0.25">
      <c r="A525" s="1196"/>
      <c r="B525" s="1176"/>
      <c r="C525" s="1176"/>
      <c r="D525" s="1176"/>
      <c r="E525" s="1193"/>
      <c r="F525" s="1176"/>
    </row>
    <row r="526" spans="1:6" s="1198" customFormat="1" ht="0" hidden="1" customHeight="1" x14ac:dyDescent="0.25">
      <c r="A526" s="1196"/>
      <c r="B526" s="1176"/>
      <c r="C526" s="1176"/>
      <c r="D526" s="1176"/>
      <c r="E526" s="1193"/>
      <c r="F526" s="1176"/>
    </row>
    <row r="527" spans="1:6" s="1198" customFormat="1" ht="0" hidden="1" customHeight="1" x14ac:dyDescent="0.25">
      <c r="A527" s="1196"/>
      <c r="B527" s="1176"/>
      <c r="C527" s="1176"/>
      <c r="D527" s="1176"/>
      <c r="E527" s="1193"/>
      <c r="F527" s="1176"/>
    </row>
    <row r="528" spans="1:6" s="1198" customFormat="1" ht="0" hidden="1" customHeight="1" x14ac:dyDescent="0.25">
      <c r="A528" s="1196"/>
      <c r="B528" s="1176"/>
      <c r="C528" s="1176"/>
      <c r="D528" s="1176"/>
      <c r="E528" s="1193"/>
      <c r="F528" s="1176"/>
    </row>
    <row r="529" spans="1:6" s="1198" customFormat="1" ht="0" hidden="1" customHeight="1" x14ac:dyDescent="0.25">
      <c r="A529" s="1196"/>
      <c r="B529" s="1176"/>
      <c r="C529" s="1176"/>
      <c r="D529" s="1176"/>
      <c r="E529" s="1193"/>
      <c r="F529" s="1176"/>
    </row>
    <row r="530" spans="1:6" s="1198" customFormat="1" ht="0" hidden="1" customHeight="1" x14ac:dyDescent="0.25">
      <c r="A530" s="1196"/>
      <c r="B530" s="1176"/>
      <c r="C530" s="1176"/>
      <c r="D530" s="1176"/>
      <c r="E530" s="1193"/>
      <c r="F530" s="1176"/>
    </row>
    <row r="531" spans="1:6" s="1198" customFormat="1" ht="0" hidden="1" customHeight="1" x14ac:dyDescent="0.25">
      <c r="A531" s="1196"/>
      <c r="B531" s="1176"/>
      <c r="C531" s="1176"/>
      <c r="D531" s="1176"/>
      <c r="E531" s="1193"/>
      <c r="F531" s="1176"/>
    </row>
    <row r="532" spans="1:6" s="1198" customFormat="1" ht="0" hidden="1" customHeight="1" x14ac:dyDescent="0.25">
      <c r="A532" s="1196"/>
      <c r="B532" s="1176"/>
      <c r="C532" s="1176"/>
      <c r="D532" s="1176"/>
      <c r="E532" s="1193"/>
      <c r="F532" s="1176"/>
    </row>
    <row r="533" spans="1:6" s="1198" customFormat="1" ht="0" hidden="1" customHeight="1" x14ac:dyDescent="0.25">
      <c r="A533" s="1196"/>
      <c r="B533" s="1176"/>
      <c r="C533" s="1176"/>
      <c r="D533" s="1176"/>
      <c r="E533" s="1193"/>
      <c r="F533" s="1176"/>
    </row>
    <row r="534" spans="1:6" s="1198" customFormat="1" ht="0" hidden="1" customHeight="1" x14ac:dyDescent="0.25">
      <c r="A534" s="1196"/>
      <c r="B534" s="1176"/>
      <c r="C534" s="1176"/>
      <c r="D534" s="1176"/>
      <c r="E534" s="1193"/>
      <c r="F534" s="1176"/>
    </row>
    <row r="535" spans="1:6" s="1198" customFormat="1" ht="0" hidden="1" customHeight="1" x14ac:dyDescent="0.25">
      <c r="A535" s="1196"/>
      <c r="B535" s="1176"/>
      <c r="C535" s="1176"/>
      <c r="D535" s="1176"/>
      <c r="E535" s="1193"/>
      <c r="F535" s="1176"/>
    </row>
    <row r="536" spans="1:6" s="1198" customFormat="1" ht="0" hidden="1" customHeight="1" x14ac:dyDescent="0.25">
      <c r="A536" s="1196"/>
      <c r="B536" s="1176"/>
      <c r="C536" s="1176"/>
      <c r="D536" s="1176"/>
      <c r="E536" s="1193"/>
      <c r="F536" s="1176"/>
    </row>
    <row r="537" spans="1:6" s="1198" customFormat="1" ht="0" hidden="1" customHeight="1" x14ac:dyDescent="0.25">
      <c r="A537" s="1196"/>
      <c r="B537" s="1176"/>
      <c r="C537" s="1176"/>
      <c r="D537" s="1176"/>
      <c r="E537" s="1193"/>
      <c r="F537" s="1176"/>
    </row>
    <row r="538" spans="1:6" s="1198" customFormat="1" ht="0" hidden="1" customHeight="1" x14ac:dyDescent="0.25">
      <c r="A538" s="1196"/>
      <c r="B538" s="1176"/>
      <c r="C538" s="1176"/>
      <c r="D538" s="1176"/>
      <c r="E538" s="1193"/>
      <c r="F538" s="1176"/>
    </row>
    <row r="539" spans="1:6" s="1198" customFormat="1" ht="0" hidden="1" customHeight="1" x14ac:dyDescent="0.25">
      <c r="A539" s="1196"/>
      <c r="B539" s="1176"/>
      <c r="C539" s="1176"/>
      <c r="D539" s="1176"/>
      <c r="E539" s="1193"/>
      <c r="F539" s="1176"/>
    </row>
    <row r="540" spans="1:6" s="1198" customFormat="1" ht="0" hidden="1" customHeight="1" x14ac:dyDescent="0.25">
      <c r="A540" s="1196"/>
      <c r="B540" s="1176"/>
      <c r="C540" s="1176"/>
      <c r="D540" s="1176"/>
      <c r="E540" s="1193"/>
      <c r="F540" s="1176"/>
    </row>
    <row r="541" spans="1:6" s="1198" customFormat="1" ht="0" hidden="1" customHeight="1" x14ac:dyDescent="0.25">
      <c r="A541" s="1196"/>
      <c r="B541" s="1176"/>
      <c r="C541" s="1176"/>
      <c r="D541" s="1176"/>
      <c r="E541" s="1193"/>
      <c r="F541" s="1176"/>
    </row>
    <row r="542" spans="1:6" s="1198" customFormat="1" ht="0" hidden="1" customHeight="1" x14ac:dyDescent="0.25">
      <c r="A542" s="1196"/>
      <c r="B542" s="1176"/>
      <c r="C542" s="1176"/>
      <c r="D542" s="1176"/>
      <c r="E542" s="1193"/>
      <c r="F542" s="1176"/>
    </row>
    <row r="543" spans="1:6" s="1198" customFormat="1" ht="0" hidden="1" customHeight="1" x14ac:dyDescent="0.25">
      <c r="A543" s="1196"/>
      <c r="B543" s="1176"/>
      <c r="C543" s="1176"/>
      <c r="D543" s="1176"/>
      <c r="E543" s="1193"/>
      <c r="F543" s="1176"/>
    </row>
    <row r="544" spans="1:6" s="1198" customFormat="1" ht="0" hidden="1" customHeight="1" x14ac:dyDescent="0.25">
      <c r="A544" s="1196"/>
      <c r="B544" s="1176"/>
      <c r="C544" s="1176"/>
      <c r="D544" s="1176"/>
      <c r="E544" s="1193"/>
      <c r="F544" s="1176"/>
    </row>
    <row r="545" spans="1:7" s="1198" customFormat="1" ht="0" hidden="1" customHeight="1" x14ac:dyDescent="0.25">
      <c r="A545" s="1196"/>
      <c r="B545" s="1176"/>
      <c r="C545" s="1176"/>
      <c r="D545" s="1176"/>
      <c r="E545" s="1193"/>
      <c r="F545" s="1176"/>
    </row>
    <row r="546" spans="1:7" s="1198" customFormat="1" ht="0" hidden="1" customHeight="1" x14ac:dyDescent="0.25">
      <c r="A546" s="1196"/>
      <c r="B546" s="1176"/>
      <c r="C546" s="1176"/>
      <c r="D546" s="1176"/>
      <c r="E546" s="1193"/>
      <c r="F546" s="1176"/>
    </row>
    <row r="547" spans="1:7" s="1198" customFormat="1" ht="0" hidden="1" customHeight="1" x14ac:dyDescent="0.25">
      <c r="A547" s="1196"/>
      <c r="B547" s="1176"/>
      <c r="C547" s="1176"/>
      <c r="D547" s="1176"/>
      <c r="E547" s="1193"/>
      <c r="F547" s="1176"/>
    </row>
    <row r="548" spans="1:7" s="1198" customFormat="1" ht="0" hidden="1" customHeight="1" x14ac:dyDescent="0.25">
      <c r="A548" s="1196"/>
      <c r="B548" s="1176"/>
      <c r="C548" s="1176"/>
      <c r="D548" s="1176"/>
      <c r="E548" s="1193"/>
      <c r="F548" s="1176"/>
    </row>
    <row r="549" spans="1:7" s="1198" customFormat="1" ht="0" hidden="1" customHeight="1" x14ac:dyDescent="0.25">
      <c r="A549" s="1543"/>
      <c r="B549" s="1542"/>
      <c r="C549" s="1542"/>
      <c r="D549" s="1542"/>
      <c r="E549" s="1193"/>
      <c r="F549" s="1542"/>
      <c r="G549" s="1204"/>
    </row>
    <row r="550" spans="1:7" s="1198" customFormat="1" ht="0" hidden="1" customHeight="1" x14ac:dyDescent="0.25">
      <c r="A550" s="1543"/>
      <c r="B550" s="1542"/>
      <c r="C550" s="1542"/>
      <c r="D550" s="1542"/>
      <c r="E550" s="1193"/>
      <c r="F550" s="1542"/>
      <c r="G550" s="1204"/>
    </row>
    <row r="551" spans="1:7" s="1198" customFormat="1" ht="0" hidden="1" customHeight="1" x14ac:dyDescent="0.25">
      <c r="A551" s="1543"/>
      <c r="B551" s="1542"/>
      <c r="C551" s="1542"/>
      <c r="D551" s="1542"/>
      <c r="E551" s="1193"/>
      <c r="F551" s="1542"/>
      <c r="G551" s="1204"/>
    </row>
    <row r="552" spans="1:7" s="1198" customFormat="1" ht="0" hidden="1" customHeight="1" x14ac:dyDescent="0.25">
      <c r="A552" s="1543"/>
      <c r="B552" s="1542"/>
      <c r="C552" s="1542"/>
      <c r="D552" s="1542"/>
      <c r="E552" s="1193"/>
      <c r="F552" s="1542"/>
      <c r="G552" s="1204"/>
    </row>
    <row r="553" spans="1:7" s="1198" customFormat="1" ht="0" hidden="1" customHeight="1" x14ac:dyDescent="0.25">
      <c r="A553" s="1543"/>
      <c r="B553" s="1542"/>
      <c r="C553" s="1542"/>
      <c r="D553" s="1542"/>
      <c r="E553" s="1193"/>
      <c r="F553" s="1542"/>
      <c r="G553" s="1204"/>
    </row>
    <row r="554" spans="1:7" s="1198" customFormat="1" ht="0" hidden="1" customHeight="1" x14ac:dyDescent="0.25">
      <c r="A554" s="1543"/>
      <c r="B554" s="1542"/>
      <c r="C554" s="1542"/>
      <c r="D554" s="1542"/>
      <c r="E554" s="1193"/>
      <c r="F554" s="1542"/>
      <c r="G554" s="1204"/>
    </row>
    <row r="555" spans="1:7" s="1198" customFormat="1" ht="0" hidden="1" customHeight="1" x14ac:dyDescent="0.25">
      <c r="A555" s="1543"/>
      <c r="B555" s="1542"/>
      <c r="C555" s="1542"/>
      <c r="D555" s="1542"/>
      <c r="E555" s="1193"/>
      <c r="F555" s="1542"/>
      <c r="G555" s="1204"/>
    </row>
    <row r="556" spans="1:7" s="1198" customFormat="1" ht="0" hidden="1" customHeight="1" x14ac:dyDescent="0.25">
      <c r="A556" s="1543"/>
      <c r="B556" s="1542"/>
      <c r="C556" s="1542"/>
      <c r="D556" s="1542"/>
      <c r="E556" s="1193"/>
      <c r="F556" s="1542"/>
      <c r="G556" s="1204"/>
    </row>
    <row r="557" spans="1:7" s="1198" customFormat="1" ht="0" hidden="1" customHeight="1" x14ac:dyDescent="0.25">
      <c r="A557" s="1543"/>
      <c r="B557" s="1542"/>
      <c r="C557" s="1542"/>
      <c r="D557" s="1542"/>
      <c r="E557" s="1193"/>
      <c r="F557" s="1542"/>
      <c r="G557" s="1204"/>
    </row>
    <row r="558" spans="1:7" s="1198" customFormat="1" ht="0" hidden="1" customHeight="1" x14ac:dyDescent="0.25">
      <c r="A558" s="1542"/>
      <c r="B558" s="1542"/>
      <c r="C558" s="1542"/>
      <c r="D558" s="1542"/>
      <c r="E558" s="1193"/>
      <c r="F558" s="1542"/>
      <c r="G558" s="1204"/>
    </row>
    <row r="559" spans="1:7" s="1198" customFormat="1" ht="0" hidden="1" customHeight="1" x14ac:dyDescent="0.25">
      <c r="A559" s="1542"/>
      <c r="B559" s="1542"/>
      <c r="C559" s="1542"/>
      <c r="D559" s="1542"/>
      <c r="E559" s="1193"/>
      <c r="F559" s="1542"/>
      <c r="G559" s="1194"/>
    </row>
    <row r="560" spans="1:7" s="1198" customFormat="1" ht="0" hidden="1" customHeight="1" x14ac:dyDescent="0.25">
      <c r="A560" s="1542"/>
      <c r="B560" s="1542"/>
      <c r="C560" s="1542"/>
      <c r="D560" s="1542"/>
      <c r="E560" s="1193"/>
      <c r="F560" s="1542"/>
      <c r="G560" s="1194"/>
    </row>
    <row r="561" spans="1:7" s="1198" customFormat="1" ht="0" hidden="1" customHeight="1" x14ac:dyDescent="0.25">
      <c r="A561" s="1542"/>
      <c r="B561" s="1542"/>
      <c r="C561" s="1542"/>
      <c r="D561" s="1542"/>
      <c r="E561" s="1193"/>
      <c r="F561" s="1542"/>
      <c r="G561" s="1194"/>
    </row>
    <row r="562" spans="1:7" s="1198" customFormat="1" ht="0" hidden="1" customHeight="1" x14ac:dyDescent="0.25">
      <c r="A562" s="1542"/>
      <c r="B562" s="1542"/>
      <c r="C562" s="1542"/>
      <c r="D562" s="1542"/>
      <c r="E562" s="1193"/>
      <c r="F562" s="1542"/>
      <c r="G562" s="1194"/>
    </row>
    <row r="563" spans="1:7" s="1198" customFormat="1" ht="0" hidden="1" customHeight="1" x14ac:dyDescent="0.25">
      <c r="A563" s="1543"/>
      <c r="B563" s="1542"/>
      <c r="C563" s="1542"/>
      <c r="D563" s="1542"/>
      <c r="E563" s="1193"/>
      <c r="F563" s="1542"/>
      <c r="G563" s="1194"/>
    </row>
    <row r="564" spans="1:7" s="1198" customFormat="1" ht="0" hidden="1" customHeight="1" x14ac:dyDescent="0.25">
      <c r="A564" s="1543"/>
      <c r="B564" s="1542"/>
      <c r="C564" s="1542"/>
      <c r="D564" s="1542"/>
      <c r="E564" s="1193"/>
      <c r="F564" s="1542"/>
      <c r="G564" s="1194"/>
    </row>
    <row r="565" spans="1:7" s="1198" customFormat="1" ht="0" hidden="1" customHeight="1" x14ac:dyDescent="0.25">
      <c r="A565" s="1543"/>
      <c r="B565" s="1542"/>
      <c r="C565" s="1542"/>
      <c r="D565" s="1542"/>
      <c r="E565" s="1193"/>
      <c r="F565" s="1542"/>
      <c r="G565" s="1194"/>
    </row>
    <row r="566" spans="1:7" s="1198" customFormat="1" ht="0" hidden="1" customHeight="1" x14ac:dyDescent="0.25">
      <c r="A566" s="1543"/>
      <c r="B566" s="1542"/>
      <c r="C566" s="1542"/>
      <c r="D566" s="1542"/>
      <c r="E566" s="1193"/>
      <c r="F566" s="1542"/>
      <c r="G566" s="1194"/>
    </row>
    <row r="567" spans="1:7" s="1198" customFormat="1" ht="0" hidden="1" customHeight="1" x14ac:dyDescent="0.25">
      <c r="A567" s="1542"/>
      <c r="B567" s="1542"/>
      <c r="C567" s="1542"/>
      <c r="D567" s="1542"/>
      <c r="E567" s="1193"/>
      <c r="F567" s="1542"/>
      <c r="G567" s="1194"/>
    </row>
    <row r="568" spans="1:7" s="1198" customFormat="1" ht="0" hidden="1" customHeight="1" x14ac:dyDescent="0.25">
      <c r="A568" s="1542"/>
      <c r="B568" s="1542"/>
      <c r="C568" s="1542"/>
      <c r="D568" s="1542"/>
      <c r="E568" s="1193"/>
      <c r="F568" s="1542"/>
      <c r="G568" s="1204"/>
    </row>
    <row r="569" spans="1:7" s="1198" customFormat="1" ht="0" hidden="1" customHeight="1" x14ac:dyDescent="0.25">
      <c r="A569" s="1542"/>
      <c r="B569" s="1542"/>
      <c r="C569" s="1542"/>
      <c r="D569" s="1542"/>
      <c r="E569" s="1193"/>
      <c r="F569" s="1542"/>
      <c r="G569" s="1204"/>
    </row>
    <row r="570" spans="1:7" s="1198" customFormat="1" ht="0" hidden="1" customHeight="1" x14ac:dyDescent="0.25">
      <c r="A570" s="1542"/>
      <c r="B570" s="1542"/>
      <c r="C570" s="1542"/>
      <c r="D570" s="1542"/>
      <c r="E570" s="1193"/>
      <c r="F570" s="1542"/>
      <c r="G570" s="1194"/>
    </row>
    <row r="571" spans="1:7" s="1198" customFormat="1" ht="0" hidden="1" customHeight="1" x14ac:dyDescent="0.25">
      <c r="A571" s="1542"/>
      <c r="B571" s="1542"/>
      <c r="C571" s="1542"/>
      <c r="D571" s="1542"/>
      <c r="E571" s="1193"/>
      <c r="F571" s="1542"/>
      <c r="G571" s="1194"/>
    </row>
    <row r="572" spans="1:7" s="1198" customFormat="1" ht="0" hidden="1" customHeight="1" x14ac:dyDescent="0.25">
      <c r="A572" s="1542"/>
      <c r="B572" s="1542"/>
      <c r="C572" s="1542"/>
      <c r="D572" s="1542"/>
      <c r="E572" s="1193"/>
      <c r="F572" s="1542"/>
      <c r="G572" s="1194"/>
    </row>
    <row r="573" spans="1:7" s="1198" customFormat="1" ht="0" hidden="1" customHeight="1" x14ac:dyDescent="0.25">
      <c r="A573" s="1542"/>
      <c r="B573" s="1542"/>
      <c r="C573" s="1542"/>
      <c r="D573" s="1542"/>
      <c r="E573" s="1193"/>
      <c r="F573" s="1542"/>
      <c r="G573" s="1194"/>
    </row>
    <row r="574" spans="1:7" s="1198" customFormat="1" ht="0" hidden="1" customHeight="1" x14ac:dyDescent="0.25">
      <c r="A574" s="1542"/>
      <c r="B574" s="1542"/>
      <c r="C574" s="1542"/>
      <c r="D574" s="1542"/>
      <c r="E574" s="1193"/>
      <c r="F574" s="1542"/>
      <c r="G574" s="1194"/>
    </row>
    <row r="575" spans="1:7" s="1198" customFormat="1" ht="0" hidden="1" customHeight="1" x14ac:dyDescent="0.25">
      <c r="A575" s="1542"/>
      <c r="B575" s="1542"/>
      <c r="C575" s="1542"/>
      <c r="D575" s="1542"/>
      <c r="E575" s="1193"/>
      <c r="F575" s="1542"/>
    </row>
    <row r="576" spans="1:7" s="1198" customFormat="1" ht="0" hidden="1" customHeight="1" x14ac:dyDescent="0.25">
      <c r="A576" s="1542"/>
      <c r="B576" s="1542"/>
      <c r="C576" s="1542"/>
      <c r="D576" s="1542"/>
      <c r="E576" s="1193"/>
      <c r="F576" s="1542"/>
      <c r="G576" s="1194"/>
    </row>
    <row r="577" spans="1:7" s="1198" customFormat="1" ht="0" hidden="1" customHeight="1" x14ac:dyDescent="0.25">
      <c r="A577" s="1542"/>
      <c r="B577" s="1542"/>
      <c r="C577" s="1542"/>
      <c r="D577" s="1542"/>
      <c r="E577" s="1193"/>
      <c r="F577" s="1542"/>
      <c r="G577" s="1194"/>
    </row>
    <row r="578" spans="1:7" s="1198" customFormat="1" ht="0" hidden="1" customHeight="1" x14ac:dyDescent="0.25">
      <c r="A578" s="1542"/>
      <c r="B578" s="1542"/>
      <c r="C578" s="1542"/>
      <c r="D578" s="1542"/>
      <c r="E578" s="1193"/>
      <c r="F578" s="1542"/>
      <c r="G578" s="1194"/>
    </row>
    <row r="579" spans="1:7" s="1198" customFormat="1" ht="0" hidden="1" customHeight="1" x14ac:dyDescent="0.25">
      <c r="A579" s="1542"/>
      <c r="B579" s="1542"/>
      <c r="C579" s="1542"/>
      <c r="D579" s="1542"/>
      <c r="E579" s="1193"/>
      <c r="F579" s="1542"/>
      <c r="G579" s="1204"/>
    </row>
    <row r="580" spans="1:7" s="1198" customFormat="1" ht="0" hidden="1" customHeight="1" x14ac:dyDescent="0.25">
      <c r="A580" s="1542"/>
      <c r="B580" s="1542"/>
      <c r="C580" s="1542"/>
      <c r="D580" s="1542"/>
      <c r="E580" s="1193"/>
      <c r="F580" s="1542"/>
      <c r="G580" s="1204"/>
    </row>
    <row r="581" spans="1:7" s="1198" customFormat="1" ht="0" hidden="1" customHeight="1" x14ac:dyDescent="0.25">
      <c r="A581" s="1542"/>
      <c r="B581" s="1542"/>
      <c r="C581" s="1542"/>
      <c r="D581" s="1542"/>
      <c r="E581" s="1193"/>
      <c r="F581" s="1542"/>
      <c r="G581" s="1194"/>
    </row>
    <row r="582" spans="1:7" s="1198" customFormat="1" ht="0" hidden="1" customHeight="1" x14ac:dyDescent="0.25">
      <c r="A582" s="1542"/>
      <c r="B582" s="1542"/>
      <c r="C582" s="1542"/>
      <c r="D582" s="1542"/>
      <c r="E582" s="1193"/>
      <c r="F582" s="1542"/>
      <c r="G582" s="1194"/>
    </row>
    <row r="583" spans="1:7" s="1198" customFormat="1" ht="0" hidden="1" customHeight="1" x14ac:dyDescent="0.25">
      <c r="A583" s="1542"/>
      <c r="B583" s="1542"/>
      <c r="C583" s="1542"/>
      <c r="D583" s="1542"/>
      <c r="E583" s="1193"/>
      <c r="F583" s="1542"/>
      <c r="G583" s="1194"/>
    </row>
    <row r="584" spans="1:7" s="1198" customFormat="1" ht="0" hidden="1" customHeight="1" x14ac:dyDescent="0.25">
      <c r="A584" s="1542"/>
      <c r="B584" s="1542"/>
      <c r="C584" s="1542"/>
      <c r="D584" s="1542"/>
      <c r="E584" s="1193"/>
      <c r="F584" s="1542"/>
      <c r="G584" s="1194"/>
    </row>
    <row r="585" spans="1:7" s="1198" customFormat="1" ht="0" hidden="1" customHeight="1" x14ac:dyDescent="0.25">
      <c r="A585" s="1542"/>
      <c r="B585" s="1542"/>
      <c r="C585" s="1542"/>
      <c r="D585" s="1542"/>
      <c r="E585" s="1193"/>
      <c r="F585" s="1542"/>
      <c r="G585" s="1194"/>
    </row>
    <row r="586" spans="1:7" s="1198" customFormat="1" ht="0" hidden="1" customHeight="1" x14ac:dyDescent="0.25">
      <c r="A586" s="1542"/>
      <c r="B586" s="1542"/>
      <c r="C586" s="1542"/>
      <c r="D586" s="1542"/>
      <c r="E586" s="1193"/>
      <c r="F586" s="1542"/>
      <c r="G586" s="1194"/>
    </row>
    <row r="587" spans="1:7" s="1198" customFormat="1" ht="0" hidden="1" customHeight="1" x14ac:dyDescent="0.25">
      <c r="A587" s="1542"/>
      <c r="B587" s="1542"/>
      <c r="C587" s="1542"/>
      <c r="D587" s="1542"/>
      <c r="E587" s="1193"/>
      <c r="F587" s="1542"/>
      <c r="G587" s="1194"/>
    </row>
    <row r="588" spans="1:7" s="1198" customFormat="1" ht="0" hidden="1" customHeight="1" x14ac:dyDescent="0.25">
      <c r="A588" s="1542"/>
      <c r="B588" s="1542"/>
      <c r="C588" s="1542"/>
      <c r="D588" s="1542"/>
      <c r="E588" s="1193"/>
      <c r="F588" s="1542"/>
      <c r="G588" s="1204"/>
    </row>
    <row r="589" spans="1:7" s="1198" customFormat="1" ht="0" hidden="1" customHeight="1" x14ac:dyDescent="0.25">
      <c r="A589" s="1542"/>
      <c r="B589" s="1542"/>
      <c r="C589" s="1542"/>
      <c r="D589" s="1542"/>
      <c r="E589" s="1193"/>
      <c r="F589" s="1542"/>
      <c r="G589" s="1204"/>
    </row>
    <row r="590" spans="1:7" s="1198" customFormat="1" ht="0" hidden="1" customHeight="1" x14ac:dyDescent="0.25">
      <c r="A590" s="1542"/>
      <c r="B590" s="1542"/>
      <c r="C590" s="1542"/>
      <c r="D590" s="1542"/>
      <c r="E590" s="1193"/>
      <c r="F590" s="1542"/>
      <c r="G590" s="1204"/>
    </row>
    <row r="591" spans="1:7" s="1198" customFormat="1" ht="0" hidden="1" customHeight="1" x14ac:dyDescent="0.25">
      <c r="A591" s="1542"/>
      <c r="B591" s="1542"/>
      <c r="C591" s="1542"/>
      <c r="D591" s="1542"/>
      <c r="E591" s="1193"/>
      <c r="F591" s="1542"/>
      <c r="G591" s="1194"/>
    </row>
    <row r="592" spans="1:7" s="1198" customFormat="1" ht="0" hidden="1" customHeight="1" x14ac:dyDescent="0.25">
      <c r="A592" s="1542"/>
      <c r="B592" s="1542"/>
      <c r="C592" s="1542"/>
      <c r="D592" s="1542"/>
      <c r="E592" s="1193"/>
      <c r="F592" s="1542"/>
      <c r="G592" s="1194"/>
    </row>
    <row r="593" spans="1:7" s="1198" customFormat="1" ht="0" hidden="1" customHeight="1" x14ac:dyDescent="0.25">
      <c r="A593" s="1542"/>
      <c r="B593" s="1542"/>
      <c r="C593" s="1542"/>
      <c r="D593" s="1542"/>
      <c r="E593" s="1193"/>
      <c r="F593" s="1542"/>
      <c r="G593" s="1194"/>
    </row>
    <row r="594" spans="1:7" s="1198" customFormat="1" ht="0" hidden="1" customHeight="1" x14ac:dyDescent="0.25">
      <c r="A594" s="1542"/>
      <c r="B594" s="1542"/>
      <c r="C594" s="1542"/>
      <c r="D594" s="1542"/>
      <c r="E594" s="1193"/>
      <c r="F594" s="1542"/>
      <c r="G594" s="1194"/>
    </row>
    <row r="595" spans="1:7" s="1198" customFormat="1" ht="0" hidden="1" customHeight="1" x14ac:dyDescent="0.25">
      <c r="A595" s="1542"/>
      <c r="B595" s="1542"/>
      <c r="C595" s="1542"/>
      <c r="D595" s="1542"/>
      <c r="E595" s="1193"/>
      <c r="F595" s="1542"/>
      <c r="G595" s="1194"/>
    </row>
    <row r="596" spans="1:7" s="1198" customFormat="1" ht="0" hidden="1" customHeight="1" x14ac:dyDescent="0.25">
      <c r="A596" s="1542"/>
      <c r="B596" s="1542"/>
      <c r="C596" s="1542"/>
      <c r="D596" s="1542"/>
      <c r="E596" s="1193"/>
      <c r="F596" s="1542"/>
      <c r="G596" s="1194"/>
    </row>
    <row r="597" spans="1:7" s="1198" customFormat="1" ht="0" hidden="1" customHeight="1" x14ac:dyDescent="0.25">
      <c r="A597" s="1542"/>
      <c r="B597" s="1542"/>
      <c r="C597" s="1542"/>
      <c r="D597" s="1542"/>
      <c r="E597" s="1193"/>
      <c r="F597" s="1542"/>
      <c r="G597" s="1194"/>
    </row>
    <row r="598" spans="1:7" s="1198" customFormat="1" ht="0" hidden="1" customHeight="1" x14ac:dyDescent="0.25">
      <c r="A598" s="1542"/>
      <c r="B598" s="1542"/>
      <c r="C598" s="1542"/>
      <c r="D598" s="1542"/>
      <c r="E598" s="1193"/>
      <c r="F598" s="1542"/>
      <c r="G598" s="1194"/>
    </row>
    <row r="599" spans="1:7" s="1198" customFormat="1" ht="0" hidden="1" customHeight="1" x14ac:dyDescent="0.25">
      <c r="A599" s="1542"/>
      <c r="B599" s="1542"/>
      <c r="C599" s="1542"/>
      <c r="D599" s="1542"/>
      <c r="E599" s="1193"/>
      <c r="F599" s="1542"/>
      <c r="G599" s="1194"/>
    </row>
    <row r="600" spans="1:7" s="1198" customFormat="1" ht="0" hidden="1" customHeight="1" x14ac:dyDescent="0.25">
      <c r="A600" s="1542"/>
      <c r="B600" s="1542"/>
      <c r="C600" s="1542"/>
      <c r="D600" s="1542"/>
      <c r="E600" s="1193"/>
      <c r="F600" s="1542"/>
      <c r="G600" s="1194"/>
    </row>
    <row r="601" spans="1:7" s="1198" customFormat="1" ht="0" hidden="1" customHeight="1" x14ac:dyDescent="0.25">
      <c r="A601" s="1542"/>
      <c r="B601" s="1542"/>
      <c r="C601" s="1542"/>
      <c r="D601" s="1542"/>
      <c r="E601" s="1193"/>
      <c r="F601" s="1542"/>
      <c r="G601" s="1194"/>
    </row>
    <row r="602" spans="1:7" s="1198" customFormat="1" ht="0" hidden="1" customHeight="1" x14ac:dyDescent="0.25">
      <c r="A602" s="1542"/>
      <c r="B602" s="1542"/>
      <c r="C602" s="1542"/>
      <c r="D602" s="1542"/>
      <c r="E602" s="1193"/>
      <c r="F602" s="1542"/>
      <c r="G602" s="1194"/>
    </row>
    <row r="603" spans="1:7" s="1198" customFormat="1" ht="0" hidden="1" customHeight="1" x14ac:dyDescent="0.25">
      <c r="A603" s="1542"/>
      <c r="B603" s="1542"/>
      <c r="C603" s="1542"/>
      <c r="D603" s="1542"/>
      <c r="E603" s="1193"/>
      <c r="F603" s="1542"/>
      <c r="G603" s="1194"/>
    </row>
    <row r="604" spans="1:7" s="1198" customFormat="1" ht="0" hidden="1" customHeight="1" x14ac:dyDescent="0.25">
      <c r="A604" s="1542"/>
      <c r="B604" s="1542"/>
      <c r="C604" s="1542"/>
      <c r="D604" s="1542"/>
      <c r="E604" s="1193"/>
      <c r="F604" s="1542"/>
      <c r="G604" s="1194"/>
    </row>
    <row r="605" spans="1:7" s="1198" customFormat="1" ht="0" hidden="1" customHeight="1" x14ac:dyDescent="0.25">
      <c r="A605" s="1542"/>
      <c r="B605" s="1542"/>
      <c r="C605" s="1542"/>
      <c r="D605" s="1542"/>
      <c r="E605" s="1193"/>
      <c r="F605" s="1542"/>
      <c r="G605" s="1194"/>
    </row>
    <row r="606" spans="1:7" s="1198" customFormat="1" ht="0" hidden="1" customHeight="1" x14ac:dyDescent="0.25">
      <c r="A606" s="1542"/>
      <c r="B606" s="1542"/>
      <c r="C606" s="1542"/>
      <c r="D606" s="1542"/>
      <c r="E606" s="1193"/>
      <c r="F606" s="1542"/>
      <c r="G606" s="1194"/>
    </row>
    <row r="607" spans="1:7" s="1198" customFormat="1" ht="0" hidden="1" customHeight="1" x14ac:dyDescent="0.25">
      <c r="A607" s="1542"/>
      <c r="B607" s="1542"/>
      <c r="C607" s="1543"/>
      <c r="D607" s="1542"/>
      <c r="E607" s="1193"/>
      <c r="F607" s="1542"/>
      <c r="G607" s="1194"/>
    </row>
    <row r="608" spans="1:7" s="1198" customFormat="1" ht="0" hidden="1" customHeight="1" x14ac:dyDescent="0.25">
      <c r="A608" s="1542"/>
      <c r="B608" s="1542"/>
      <c r="C608" s="1542"/>
      <c r="D608" s="1542"/>
      <c r="E608" s="1193"/>
      <c r="F608" s="1542"/>
      <c r="G608" s="1194"/>
    </row>
    <row r="609" spans="1:7" s="1198" customFormat="1" ht="0" hidden="1" customHeight="1" x14ac:dyDescent="0.25">
      <c r="A609" s="1543"/>
      <c r="B609" s="1542"/>
      <c r="C609" s="1542"/>
      <c r="D609" s="1542"/>
      <c r="E609" s="1193"/>
      <c r="F609" s="1542"/>
      <c r="G609" s="1204"/>
    </row>
    <row r="610" spans="1:7" s="1198" customFormat="1" ht="0" hidden="1" customHeight="1" x14ac:dyDescent="0.25">
      <c r="A610" s="1543"/>
      <c r="B610" s="1542"/>
      <c r="C610" s="1542"/>
      <c r="D610" s="1542"/>
      <c r="E610" s="1193"/>
      <c r="F610" s="1542"/>
      <c r="G610" s="1204"/>
    </row>
    <row r="611" spans="1:7" s="1198" customFormat="1" ht="0" hidden="1" customHeight="1" x14ac:dyDescent="0.25">
      <c r="A611" s="1543"/>
      <c r="B611" s="1542"/>
      <c r="C611" s="1542"/>
      <c r="D611" s="1542"/>
      <c r="E611" s="1193"/>
      <c r="F611" s="1542"/>
      <c r="G611" s="1204"/>
    </row>
    <row r="612" spans="1:7" s="1198" customFormat="1" ht="0" hidden="1" customHeight="1" x14ac:dyDescent="0.25">
      <c r="A612" s="1543"/>
      <c r="B612" s="1542"/>
      <c r="C612" s="1542"/>
      <c r="D612" s="1542"/>
      <c r="E612" s="1193"/>
      <c r="F612" s="1542"/>
      <c r="G612" s="1204"/>
    </row>
    <row r="613" spans="1:7" s="1198" customFormat="1" ht="0" hidden="1" customHeight="1" x14ac:dyDescent="0.25">
      <c r="A613" s="1543"/>
      <c r="B613" s="1542"/>
      <c r="C613" s="1542"/>
      <c r="D613" s="1542"/>
      <c r="E613" s="1193"/>
      <c r="F613" s="1542"/>
      <c r="G613" s="1204"/>
    </row>
    <row r="614" spans="1:7" s="1198" customFormat="1" ht="0" hidden="1" customHeight="1" x14ac:dyDescent="0.25">
      <c r="A614" s="1543"/>
      <c r="B614" s="1542"/>
      <c r="C614" s="1542"/>
      <c r="D614" s="1542"/>
      <c r="E614" s="1193"/>
      <c r="F614" s="1542"/>
      <c r="G614" s="1204"/>
    </row>
    <row r="615" spans="1:7" s="1198" customFormat="1" ht="0" hidden="1" customHeight="1" x14ac:dyDescent="0.25">
      <c r="A615" s="1543"/>
      <c r="B615" s="1542"/>
      <c r="C615" s="1542"/>
      <c r="D615" s="1542"/>
      <c r="E615" s="1193"/>
      <c r="F615" s="1542"/>
      <c r="G615" s="1204"/>
    </row>
    <row r="616" spans="1:7" s="1198" customFormat="1" ht="0" hidden="1" customHeight="1" x14ac:dyDescent="0.25">
      <c r="A616" s="1543"/>
      <c r="B616" s="1542"/>
      <c r="C616" s="1542"/>
      <c r="D616" s="1542"/>
      <c r="E616" s="1193"/>
      <c r="F616" s="1542"/>
      <c r="G616" s="1204"/>
    </row>
    <row r="617" spans="1:7" s="1198" customFormat="1" ht="0" hidden="1" customHeight="1" x14ac:dyDescent="0.25">
      <c r="A617" s="1543"/>
      <c r="B617" s="1542"/>
      <c r="C617" s="1542"/>
      <c r="D617" s="1542"/>
      <c r="E617" s="1193"/>
      <c r="F617" s="1542"/>
      <c r="G617" s="1204"/>
    </row>
    <row r="618" spans="1:7" s="1198" customFormat="1" ht="0" hidden="1" customHeight="1" x14ac:dyDescent="0.25">
      <c r="A618" s="1542"/>
      <c r="B618" s="1542"/>
      <c r="C618" s="1542"/>
      <c r="D618" s="1542"/>
      <c r="E618" s="1193"/>
      <c r="F618" s="1542"/>
      <c r="G618" s="1204"/>
    </row>
    <row r="619" spans="1:7" s="1198" customFormat="1" ht="0" hidden="1" customHeight="1" x14ac:dyDescent="0.25">
      <c r="A619" s="1542"/>
      <c r="B619" s="1542"/>
      <c r="C619" s="1542"/>
      <c r="D619" s="1542"/>
      <c r="E619" s="1193"/>
      <c r="F619" s="1542"/>
      <c r="G619" s="1194"/>
    </row>
    <row r="620" spans="1:7" s="1198" customFormat="1" ht="0" hidden="1" customHeight="1" x14ac:dyDescent="0.25">
      <c r="A620" s="1542"/>
      <c r="B620" s="1542"/>
      <c r="C620" s="1542"/>
      <c r="D620" s="1542"/>
      <c r="E620" s="1193"/>
      <c r="F620" s="1542"/>
      <c r="G620" s="1194"/>
    </row>
    <row r="621" spans="1:7" s="1198" customFormat="1" ht="0" hidden="1" customHeight="1" x14ac:dyDescent="0.25">
      <c r="A621" s="1542"/>
      <c r="B621" s="1542"/>
      <c r="C621" s="1542"/>
      <c r="D621" s="1542"/>
      <c r="E621" s="1193"/>
      <c r="F621" s="1542"/>
      <c r="G621" s="1194"/>
    </row>
    <row r="622" spans="1:7" s="1198" customFormat="1" ht="0" hidden="1" customHeight="1" x14ac:dyDescent="0.25">
      <c r="A622" s="1542"/>
      <c r="B622" s="1542"/>
      <c r="C622" s="1542"/>
      <c r="D622" s="1542"/>
      <c r="E622" s="1193"/>
      <c r="F622" s="1542"/>
      <c r="G622" s="1194"/>
    </row>
    <row r="623" spans="1:7" s="1198" customFormat="1" ht="0" hidden="1" customHeight="1" x14ac:dyDescent="0.25">
      <c r="A623" s="1543"/>
      <c r="B623" s="1542"/>
      <c r="C623" s="1542"/>
      <c r="D623" s="1542"/>
      <c r="E623" s="1193"/>
      <c r="F623" s="1542"/>
      <c r="G623" s="1194"/>
    </row>
    <row r="624" spans="1:7" s="1198" customFormat="1" ht="0" hidden="1" customHeight="1" x14ac:dyDescent="0.25">
      <c r="A624" s="1543"/>
      <c r="B624" s="1542"/>
      <c r="C624" s="1542"/>
      <c r="D624" s="1542"/>
      <c r="E624" s="1193"/>
      <c r="F624" s="1542"/>
      <c r="G624" s="1194"/>
    </row>
    <row r="625" spans="1:7" s="1198" customFormat="1" ht="0" hidden="1" customHeight="1" x14ac:dyDescent="0.25">
      <c r="A625" s="1543"/>
      <c r="B625" s="1542"/>
      <c r="C625" s="1542"/>
      <c r="D625" s="1542"/>
      <c r="E625" s="1193"/>
      <c r="F625" s="1542"/>
      <c r="G625" s="1194"/>
    </row>
    <row r="626" spans="1:7" s="1198" customFormat="1" ht="0" hidden="1" customHeight="1" x14ac:dyDescent="0.25">
      <c r="A626" s="1543"/>
      <c r="B626" s="1542"/>
      <c r="C626" s="1542"/>
      <c r="D626" s="1542"/>
      <c r="E626" s="1193"/>
      <c r="F626" s="1542"/>
      <c r="G626" s="1194"/>
    </row>
    <row r="627" spans="1:7" s="1198" customFormat="1" ht="0" hidden="1" customHeight="1" x14ac:dyDescent="0.25">
      <c r="A627" s="1542"/>
      <c r="B627" s="1542"/>
      <c r="C627" s="1542"/>
      <c r="D627" s="1542"/>
      <c r="E627" s="1193"/>
      <c r="F627" s="1542"/>
      <c r="G627" s="1194"/>
    </row>
    <row r="628" spans="1:7" s="1198" customFormat="1" ht="0" hidden="1" customHeight="1" x14ac:dyDescent="0.25">
      <c r="A628" s="1542"/>
      <c r="B628" s="1542"/>
      <c r="C628" s="1542"/>
      <c r="D628" s="1542"/>
      <c r="E628" s="1193"/>
      <c r="F628" s="1542"/>
      <c r="G628" s="1204"/>
    </row>
    <row r="629" spans="1:7" s="1198" customFormat="1" ht="0" hidden="1" customHeight="1" x14ac:dyDescent="0.25">
      <c r="A629" s="1542"/>
      <c r="B629" s="1542"/>
      <c r="C629" s="1542"/>
      <c r="D629" s="1542"/>
      <c r="E629" s="1193"/>
      <c r="F629" s="1542"/>
      <c r="G629" s="1204"/>
    </row>
    <row r="630" spans="1:7" s="1198" customFormat="1" ht="0" hidden="1" customHeight="1" x14ac:dyDescent="0.25">
      <c r="A630" s="1542"/>
      <c r="B630" s="1542"/>
      <c r="C630" s="1542"/>
      <c r="D630" s="1542"/>
      <c r="E630" s="1193"/>
      <c r="F630" s="1542"/>
      <c r="G630" s="1194"/>
    </row>
    <row r="631" spans="1:7" s="1198" customFormat="1" ht="0" hidden="1" customHeight="1" x14ac:dyDescent="0.25">
      <c r="A631" s="1542"/>
      <c r="B631" s="1542"/>
      <c r="C631" s="1542"/>
      <c r="D631" s="1542"/>
      <c r="E631" s="1193"/>
      <c r="F631" s="1542"/>
      <c r="G631" s="1194"/>
    </row>
    <row r="632" spans="1:7" s="1198" customFormat="1" ht="0" hidden="1" customHeight="1" x14ac:dyDescent="0.25">
      <c r="A632" s="1542"/>
      <c r="B632" s="1542"/>
      <c r="C632" s="1542"/>
      <c r="D632" s="1542"/>
      <c r="E632" s="1193"/>
      <c r="F632" s="1542"/>
      <c r="G632" s="1194"/>
    </row>
    <row r="633" spans="1:7" s="1198" customFormat="1" ht="0" hidden="1" customHeight="1" x14ac:dyDescent="0.25">
      <c r="A633" s="1542"/>
      <c r="B633" s="1542"/>
      <c r="C633" s="1542"/>
      <c r="D633" s="1542"/>
      <c r="E633" s="1193"/>
      <c r="F633" s="1542"/>
      <c r="G633" s="1194"/>
    </row>
    <row r="634" spans="1:7" s="1198" customFormat="1" ht="0" hidden="1" customHeight="1" x14ac:dyDescent="0.25">
      <c r="A634" s="1542"/>
      <c r="B634" s="1542"/>
      <c r="C634" s="1542"/>
      <c r="D634" s="1542"/>
      <c r="E634" s="1193"/>
      <c r="F634" s="1542"/>
      <c r="G634" s="1194"/>
    </row>
    <row r="635" spans="1:7" s="1198" customFormat="1" ht="0" hidden="1" customHeight="1" x14ac:dyDescent="0.25">
      <c r="A635" s="1542"/>
      <c r="B635" s="1542"/>
      <c r="C635" s="1542"/>
      <c r="D635" s="1542"/>
      <c r="E635" s="1193"/>
      <c r="F635" s="1542"/>
    </row>
    <row r="636" spans="1:7" s="1198" customFormat="1" ht="0" hidden="1" customHeight="1" x14ac:dyDescent="0.25">
      <c r="A636" s="1542"/>
      <c r="B636" s="1542"/>
      <c r="C636" s="1542"/>
      <c r="D636" s="1542"/>
      <c r="E636" s="1193"/>
      <c r="F636" s="1542"/>
      <c r="G636" s="1194"/>
    </row>
    <row r="637" spans="1:7" s="1198" customFormat="1" ht="0" hidden="1" customHeight="1" x14ac:dyDescent="0.25">
      <c r="A637" s="1542"/>
      <c r="B637" s="1542"/>
      <c r="C637" s="1542"/>
      <c r="D637" s="1542"/>
      <c r="E637" s="1193"/>
      <c r="F637" s="1542"/>
      <c r="G637" s="1194"/>
    </row>
    <row r="638" spans="1:7" s="1198" customFormat="1" ht="0" hidden="1" customHeight="1" x14ac:dyDescent="0.25">
      <c r="A638" s="1542"/>
      <c r="B638" s="1542"/>
      <c r="C638" s="1542"/>
      <c r="D638" s="1542"/>
      <c r="E638" s="1193"/>
      <c r="F638" s="1542"/>
      <c r="G638" s="1194"/>
    </row>
    <row r="639" spans="1:7" s="1198" customFormat="1" ht="0" hidden="1" customHeight="1" x14ac:dyDescent="0.25">
      <c r="A639" s="1542"/>
      <c r="B639" s="1542"/>
      <c r="C639" s="1542"/>
      <c r="D639" s="1542"/>
      <c r="E639" s="1193"/>
      <c r="F639" s="1542"/>
      <c r="G639" s="1204"/>
    </row>
    <row r="640" spans="1:7" s="1198" customFormat="1" ht="0" hidden="1" customHeight="1" x14ac:dyDescent="0.25">
      <c r="A640" s="1542"/>
      <c r="B640" s="1542"/>
      <c r="C640" s="1542"/>
      <c r="D640" s="1542"/>
      <c r="E640" s="1193"/>
      <c r="F640" s="1542"/>
      <c r="G640" s="1204"/>
    </row>
    <row r="641" spans="1:7" s="1198" customFormat="1" ht="0" hidden="1" customHeight="1" x14ac:dyDescent="0.25">
      <c r="A641" s="1542"/>
      <c r="B641" s="1542"/>
      <c r="C641" s="1542"/>
      <c r="D641" s="1542"/>
      <c r="E641" s="1193"/>
      <c r="F641" s="1542"/>
      <c r="G641" s="1194"/>
    </row>
    <row r="642" spans="1:7" s="1198" customFormat="1" ht="0" hidden="1" customHeight="1" x14ac:dyDescent="0.25">
      <c r="A642" s="1542"/>
      <c r="B642" s="1542"/>
      <c r="C642" s="1542"/>
      <c r="D642" s="1542"/>
      <c r="E642" s="1193"/>
      <c r="F642" s="1542"/>
      <c r="G642" s="1194"/>
    </row>
    <row r="643" spans="1:7" s="1198" customFormat="1" ht="0" hidden="1" customHeight="1" x14ac:dyDescent="0.25">
      <c r="A643" s="1542"/>
      <c r="B643" s="1542"/>
      <c r="C643" s="1542"/>
      <c r="D643" s="1542"/>
      <c r="E643" s="1193"/>
      <c r="F643" s="1542"/>
      <c r="G643" s="1194"/>
    </row>
    <row r="644" spans="1:7" s="1198" customFormat="1" ht="0" hidden="1" customHeight="1" x14ac:dyDescent="0.25">
      <c r="A644" s="1542"/>
      <c r="B644" s="1542"/>
      <c r="C644" s="1542"/>
      <c r="D644" s="1542"/>
      <c r="E644" s="1193"/>
      <c r="F644" s="1542"/>
      <c r="G644" s="1194"/>
    </row>
    <row r="645" spans="1:7" s="1198" customFormat="1" ht="0" hidden="1" customHeight="1" x14ac:dyDescent="0.25">
      <c r="A645" s="1542"/>
      <c r="B645" s="1542"/>
      <c r="C645" s="1542"/>
      <c r="D645" s="1542"/>
      <c r="E645" s="1193"/>
      <c r="F645" s="1542"/>
      <c r="G645" s="1194"/>
    </row>
    <row r="646" spans="1:7" s="1198" customFormat="1" ht="0" hidden="1" customHeight="1" x14ac:dyDescent="0.25">
      <c r="A646" s="1542"/>
      <c r="B646" s="1542"/>
      <c r="C646" s="1542"/>
      <c r="D646" s="1542"/>
      <c r="E646" s="1193"/>
      <c r="F646" s="1542"/>
      <c r="G646" s="1194"/>
    </row>
    <row r="647" spans="1:7" s="1198" customFormat="1" ht="0" hidden="1" customHeight="1" x14ac:dyDescent="0.25">
      <c r="A647" s="1542"/>
      <c r="B647" s="1542"/>
      <c r="C647" s="1542"/>
      <c r="D647" s="1542"/>
      <c r="E647" s="1193"/>
      <c r="F647" s="1542"/>
      <c r="G647" s="1194"/>
    </row>
    <row r="648" spans="1:7" s="1198" customFormat="1" ht="0" hidden="1" customHeight="1" x14ac:dyDescent="0.25">
      <c r="A648" s="1542"/>
      <c r="B648" s="1542"/>
      <c r="C648" s="1542"/>
      <c r="D648" s="1542"/>
      <c r="E648" s="1193"/>
      <c r="F648" s="1542"/>
      <c r="G648" s="1204"/>
    </row>
    <row r="649" spans="1:7" s="1198" customFormat="1" ht="0" hidden="1" customHeight="1" x14ac:dyDescent="0.25">
      <c r="A649" s="1542"/>
      <c r="B649" s="1542"/>
      <c r="C649" s="1542"/>
      <c r="D649" s="1542"/>
      <c r="E649" s="1193"/>
      <c r="F649" s="1542"/>
      <c r="G649" s="1204"/>
    </row>
    <row r="650" spans="1:7" s="1198" customFormat="1" ht="0" hidden="1" customHeight="1" x14ac:dyDescent="0.25">
      <c r="A650" s="1542"/>
      <c r="B650" s="1542"/>
      <c r="C650" s="1542"/>
      <c r="D650" s="1542"/>
      <c r="E650" s="1193"/>
      <c r="F650" s="1542"/>
      <c r="G650" s="1204"/>
    </row>
    <row r="651" spans="1:7" s="1198" customFormat="1" ht="0" hidden="1" customHeight="1" x14ac:dyDescent="0.25">
      <c r="A651" s="1542"/>
      <c r="B651" s="1542"/>
      <c r="C651" s="1542"/>
      <c r="D651" s="1542"/>
      <c r="E651" s="1193"/>
      <c r="F651" s="1542"/>
      <c r="G651" s="1194"/>
    </row>
    <row r="652" spans="1:7" s="1198" customFormat="1" ht="0" hidden="1" customHeight="1" x14ac:dyDescent="0.25">
      <c r="A652" s="1542"/>
      <c r="B652" s="1542"/>
      <c r="C652" s="1542"/>
      <c r="D652" s="1542"/>
      <c r="E652" s="1193"/>
      <c r="F652" s="1542"/>
      <c r="G652" s="1194"/>
    </row>
    <row r="653" spans="1:7" s="1198" customFormat="1" ht="0" hidden="1" customHeight="1" x14ac:dyDescent="0.25">
      <c r="A653" s="1542"/>
      <c r="B653" s="1542"/>
      <c r="C653" s="1542"/>
      <c r="D653" s="1542"/>
      <c r="E653" s="1193"/>
      <c r="F653" s="1542"/>
      <c r="G653" s="1194"/>
    </row>
    <row r="654" spans="1:7" s="1198" customFormat="1" ht="0" hidden="1" customHeight="1" x14ac:dyDescent="0.25">
      <c r="A654" s="1542"/>
      <c r="B654" s="1542"/>
      <c r="C654" s="1542"/>
      <c r="D654" s="1542"/>
      <c r="E654" s="1193"/>
      <c r="F654" s="1542"/>
      <c r="G654" s="1194"/>
    </row>
    <row r="655" spans="1:7" s="1198" customFormat="1" ht="0" hidden="1" customHeight="1" x14ac:dyDescent="0.25">
      <c r="A655" s="1542"/>
      <c r="B655" s="1542"/>
      <c r="C655" s="1542"/>
      <c r="D655" s="1542"/>
      <c r="E655" s="1193"/>
      <c r="F655" s="1542"/>
      <c r="G655" s="1194"/>
    </row>
    <row r="656" spans="1:7" s="1198" customFormat="1" ht="0" hidden="1" customHeight="1" x14ac:dyDescent="0.25">
      <c r="A656" s="1542"/>
      <c r="B656" s="1542"/>
      <c r="C656" s="1542"/>
      <c r="D656" s="1542"/>
      <c r="E656" s="1193"/>
      <c r="F656" s="1542"/>
      <c r="G656" s="1194"/>
    </row>
    <row r="657" spans="1:7" s="1198" customFormat="1" ht="0" hidden="1" customHeight="1" x14ac:dyDescent="0.25">
      <c r="A657" s="1542"/>
      <c r="B657" s="1542"/>
      <c r="C657" s="1542"/>
      <c r="D657" s="1542"/>
      <c r="E657" s="1193"/>
      <c r="F657" s="1542"/>
      <c r="G657" s="1194"/>
    </row>
    <row r="658" spans="1:7" s="1198" customFormat="1" ht="0" hidden="1" customHeight="1" x14ac:dyDescent="0.25">
      <c r="A658" s="1542"/>
      <c r="B658" s="1542"/>
      <c r="C658" s="1542"/>
      <c r="D658" s="1542"/>
      <c r="E658" s="1193"/>
      <c r="F658" s="1542"/>
      <c r="G658" s="1194"/>
    </row>
    <row r="659" spans="1:7" s="1198" customFormat="1" ht="0" hidden="1" customHeight="1" x14ac:dyDescent="0.25">
      <c r="A659" s="1542"/>
      <c r="B659" s="1542"/>
      <c r="C659" s="1542"/>
      <c r="D659" s="1542"/>
      <c r="E659" s="1193"/>
      <c r="F659" s="1542"/>
      <c r="G659" s="1194"/>
    </row>
    <row r="660" spans="1:7" s="1198" customFormat="1" ht="0" hidden="1" customHeight="1" x14ac:dyDescent="0.25">
      <c r="A660" s="1542"/>
      <c r="B660" s="1542"/>
      <c r="C660" s="1542"/>
      <c r="D660" s="1542"/>
      <c r="E660" s="1193"/>
      <c r="F660" s="1542"/>
      <c r="G660" s="1194"/>
    </row>
    <row r="661" spans="1:7" s="1198" customFormat="1" ht="0" hidden="1" customHeight="1" x14ac:dyDescent="0.25">
      <c r="A661" s="1542"/>
      <c r="B661" s="1542"/>
      <c r="C661" s="1542"/>
      <c r="D661" s="1542"/>
      <c r="E661" s="1193"/>
      <c r="F661" s="1542"/>
      <c r="G661" s="1194"/>
    </row>
    <row r="662" spans="1:7" s="1198" customFormat="1" ht="0" hidden="1" customHeight="1" x14ac:dyDescent="0.25">
      <c r="A662" s="1542"/>
      <c r="B662" s="1542"/>
      <c r="C662" s="1542"/>
      <c r="D662" s="1542"/>
      <c r="E662" s="1193"/>
      <c r="F662" s="1542"/>
      <c r="G662" s="1194"/>
    </row>
    <row r="663" spans="1:7" s="1198" customFormat="1" ht="0" hidden="1" customHeight="1" x14ac:dyDescent="0.25">
      <c r="A663" s="1542"/>
      <c r="B663" s="1542"/>
      <c r="C663" s="1542"/>
      <c r="D663" s="1542"/>
      <c r="E663" s="1193"/>
      <c r="F663" s="1542"/>
      <c r="G663" s="1194"/>
    </row>
    <row r="664" spans="1:7" s="1198" customFormat="1" ht="0" hidden="1" customHeight="1" x14ac:dyDescent="0.25">
      <c r="A664" s="1542"/>
      <c r="B664" s="1542"/>
      <c r="C664" s="1542"/>
      <c r="D664" s="1542"/>
      <c r="E664" s="1193"/>
      <c r="F664" s="1542"/>
      <c r="G664" s="1194"/>
    </row>
    <row r="665" spans="1:7" s="1198" customFormat="1" ht="0" hidden="1" customHeight="1" x14ac:dyDescent="0.25">
      <c r="A665" s="1542"/>
      <c r="B665" s="1542"/>
      <c r="C665" s="1542"/>
      <c r="D665" s="1542"/>
      <c r="E665" s="1193"/>
      <c r="F665" s="1542"/>
      <c r="G665" s="1194"/>
    </row>
    <row r="666" spans="1:7" s="1198" customFormat="1" ht="0" hidden="1" customHeight="1" x14ac:dyDescent="0.25">
      <c r="A666" s="1542"/>
      <c r="B666" s="1542"/>
      <c r="C666" s="1542"/>
      <c r="D666" s="1542"/>
      <c r="E666" s="1193"/>
      <c r="F666" s="1542"/>
      <c r="G666" s="1194"/>
    </row>
    <row r="667" spans="1:7" s="1198" customFormat="1" ht="0" hidden="1" customHeight="1" x14ac:dyDescent="0.25">
      <c r="A667" s="1542"/>
      <c r="B667" s="1542"/>
      <c r="C667" s="1543"/>
      <c r="D667" s="1542"/>
      <c r="E667" s="1193"/>
      <c r="F667" s="1542"/>
      <c r="G667" s="1194"/>
    </row>
    <row r="668" spans="1:7" s="1198" customFormat="1" ht="0" hidden="1" customHeight="1" x14ac:dyDescent="0.25">
      <c r="A668" s="1542"/>
      <c r="B668" s="1542"/>
      <c r="C668" s="1542"/>
      <c r="D668" s="1542"/>
      <c r="E668" s="1193"/>
      <c r="F668" s="1542"/>
      <c r="G668" s="1194"/>
    </row>
    <row r="669" spans="1:7" s="1198" customFormat="1" ht="0" hidden="1" customHeight="1" x14ac:dyDescent="0.25">
      <c r="A669" s="1542"/>
      <c r="B669" s="1542"/>
      <c r="C669" s="1542"/>
      <c r="D669" s="1542"/>
      <c r="E669" s="1193"/>
      <c r="F669" s="1542"/>
      <c r="G669" s="1194"/>
    </row>
    <row r="670" spans="1:7" s="1198" customFormat="1" ht="0" hidden="1" customHeight="1" x14ac:dyDescent="0.25">
      <c r="A670" s="1542"/>
      <c r="B670" s="1542"/>
      <c r="C670" s="1542"/>
      <c r="D670" s="1542"/>
      <c r="E670" s="1193"/>
      <c r="F670" s="1542"/>
      <c r="G670" s="1204"/>
    </row>
    <row r="671" spans="1:7" s="1198" customFormat="1" ht="0" hidden="1" customHeight="1" x14ac:dyDescent="0.25">
      <c r="A671" s="1542"/>
      <c r="B671" s="1542"/>
      <c r="C671" s="1542"/>
      <c r="D671" s="1542"/>
      <c r="E671" s="1193"/>
      <c r="F671" s="1542"/>
      <c r="G671" s="1194"/>
    </row>
    <row r="672" spans="1:7" s="1198" customFormat="1" ht="0" hidden="1" customHeight="1" x14ac:dyDescent="0.25">
      <c r="A672" s="1542"/>
      <c r="B672" s="1542"/>
      <c r="C672" s="1542"/>
      <c r="D672" s="1542"/>
      <c r="E672" s="1193"/>
      <c r="F672" s="1542"/>
      <c r="G672" s="1194"/>
    </row>
    <row r="673" spans="1:7" s="1198" customFormat="1" ht="0" hidden="1" customHeight="1" x14ac:dyDescent="0.25">
      <c r="A673" s="1542"/>
      <c r="B673" s="1542"/>
      <c r="C673" s="1542"/>
      <c r="D673" s="1542"/>
      <c r="E673" s="1193"/>
      <c r="F673" s="1542"/>
      <c r="G673" s="1194"/>
    </row>
    <row r="674" spans="1:7" s="1198" customFormat="1" ht="0" hidden="1" customHeight="1" x14ac:dyDescent="0.25">
      <c r="A674" s="1542"/>
      <c r="B674" s="1542"/>
      <c r="C674" s="1542"/>
      <c r="D674" s="1542"/>
      <c r="E674" s="1193"/>
      <c r="F674" s="1542"/>
      <c r="G674" s="1194"/>
    </row>
    <row r="675" spans="1:7" s="1198" customFormat="1" ht="0" hidden="1" customHeight="1" x14ac:dyDescent="0.25">
      <c r="A675" s="1542"/>
      <c r="B675" s="1542"/>
      <c r="C675" s="1542"/>
      <c r="D675" s="1542"/>
      <c r="E675" s="1193"/>
      <c r="F675" s="1542"/>
      <c r="G675" s="1194"/>
    </row>
    <row r="676" spans="1:7" s="1198" customFormat="1" ht="0" hidden="1" customHeight="1" x14ac:dyDescent="0.25">
      <c r="A676" s="1542"/>
      <c r="B676" s="1542"/>
      <c r="C676" s="1542"/>
      <c r="D676" s="1542"/>
      <c r="E676" s="1193"/>
      <c r="F676" s="1542"/>
      <c r="G676" s="1194"/>
    </row>
    <row r="677" spans="1:7" s="1198" customFormat="1" ht="0" hidden="1" customHeight="1" x14ac:dyDescent="0.25">
      <c r="A677" s="1542"/>
      <c r="B677" s="1542"/>
      <c r="C677" s="1542"/>
      <c r="D677" s="1542"/>
      <c r="E677" s="1193"/>
      <c r="F677" s="1542"/>
      <c r="G677" s="1194"/>
    </row>
    <row r="678" spans="1:7" s="1198" customFormat="1" ht="0" hidden="1" customHeight="1" x14ac:dyDescent="0.25">
      <c r="A678" s="1542"/>
      <c r="B678" s="1542"/>
      <c r="C678" s="1542"/>
      <c r="D678" s="1542"/>
      <c r="E678" s="1193"/>
      <c r="F678" s="1542"/>
      <c r="G678" s="1194"/>
    </row>
    <row r="679" spans="1:7" s="1198" customFormat="1" ht="0" hidden="1" customHeight="1" x14ac:dyDescent="0.25">
      <c r="A679" s="1542"/>
      <c r="B679" s="1542"/>
      <c r="C679" s="1542"/>
      <c r="D679" s="1542"/>
      <c r="E679" s="1193"/>
      <c r="F679" s="1542"/>
      <c r="G679" s="1194"/>
    </row>
    <row r="680" spans="1:7" s="1198" customFormat="1" ht="0" hidden="1" customHeight="1" x14ac:dyDescent="0.25">
      <c r="A680" s="1542"/>
      <c r="B680" s="1542"/>
      <c r="C680" s="1542"/>
      <c r="D680" s="1542"/>
      <c r="E680" s="1193"/>
      <c r="F680" s="1542"/>
      <c r="G680" s="1194"/>
    </row>
    <row r="681" spans="1:7" s="1198" customFormat="1" ht="0" hidden="1" customHeight="1" x14ac:dyDescent="0.25">
      <c r="A681" s="1542"/>
      <c r="B681" s="1542"/>
      <c r="C681" s="1542"/>
      <c r="D681" s="1542"/>
      <c r="E681" s="1193"/>
      <c r="F681" s="1542"/>
      <c r="G681" s="1194"/>
    </row>
    <row r="682" spans="1:7" s="1198" customFormat="1" ht="0" hidden="1" customHeight="1" x14ac:dyDescent="0.25">
      <c r="A682" s="1542"/>
      <c r="B682" s="1542"/>
      <c r="C682" s="1542"/>
      <c r="D682" s="1542"/>
      <c r="E682" s="1193"/>
      <c r="F682" s="1542"/>
      <c r="G682" s="1194"/>
    </row>
    <row r="683" spans="1:7" s="1198" customFormat="1" ht="0" hidden="1" customHeight="1" x14ac:dyDescent="0.25">
      <c r="A683" s="1542"/>
      <c r="B683" s="1542"/>
      <c r="C683" s="1542"/>
      <c r="D683" s="1542"/>
      <c r="E683" s="1193"/>
      <c r="F683" s="1542"/>
      <c r="G683" s="1194"/>
    </row>
    <row r="684" spans="1:7" s="1198" customFormat="1" ht="0" hidden="1" customHeight="1" x14ac:dyDescent="0.25">
      <c r="A684" s="1542"/>
      <c r="B684" s="1542"/>
      <c r="C684" s="1542"/>
      <c r="D684" s="1542"/>
      <c r="E684" s="1193"/>
      <c r="F684" s="1542"/>
      <c r="G684" s="1194"/>
    </row>
    <row r="685" spans="1:7" s="1198" customFormat="1" ht="0" hidden="1" customHeight="1" x14ac:dyDescent="0.25">
      <c r="A685" s="1542"/>
      <c r="B685" s="1542"/>
      <c r="C685" s="1542"/>
      <c r="D685" s="1542"/>
      <c r="E685" s="1193"/>
      <c r="F685" s="1542"/>
      <c r="G685" s="1194"/>
    </row>
    <row r="686" spans="1:7" s="1198" customFormat="1" ht="0" hidden="1" customHeight="1" x14ac:dyDescent="0.25">
      <c r="A686" s="1542"/>
      <c r="B686" s="1542"/>
      <c r="C686" s="1542"/>
      <c r="D686" s="1542"/>
      <c r="E686" s="1193"/>
      <c r="F686" s="1542"/>
      <c r="G686" s="1194"/>
    </row>
    <row r="687" spans="1:7" s="1198" customFormat="1" ht="0" hidden="1" customHeight="1" x14ac:dyDescent="0.25">
      <c r="A687" s="1542"/>
      <c r="B687" s="1542"/>
      <c r="C687" s="1543"/>
      <c r="D687" s="1542"/>
      <c r="E687" s="1193"/>
      <c r="F687" s="1542"/>
      <c r="G687" s="1194"/>
    </row>
    <row r="688" spans="1:7" s="1198" customFormat="1" ht="0" hidden="1" customHeight="1" x14ac:dyDescent="0.25">
      <c r="A688" s="1542"/>
      <c r="B688" s="1542"/>
      <c r="C688" s="1542"/>
      <c r="D688" s="1542"/>
      <c r="E688" s="1193"/>
      <c r="F688" s="1542"/>
      <c r="G688" s="1194"/>
    </row>
    <row r="689" spans="1:7" s="1198" customFormat="1" ht="0" hidden="1" customHeight="1" x14ac:dyDescent="0.25">
      <c r="A689" s="1542"/>
      <c r="B689" s="1542"/>
      <c r="C689" s="1542"/>
      <c r="D689" s="1542"/>
      <c r="E689" s="1193"/>
      <c r="F689" s="1542"/>
      <c r="G689" s="1194"/>
    </row>
    <row r="690" spans="1:7" s="1198" customFormat="1" ht="0" hidden="1" customHeight="1" x14ac:dyDescent="0.25">
      <c r="A690" s="1542"/>
      <c r="B690" s="1542"/>
      <c r="C690" s="1542"/>
      <c r="D690" s="1542"/>
      <c r="E690" s="1193"/>
      <c r="F690" s="1542"/>
      <c r="G690" s="1194"/>
    </row>
    <row r="691" spans="1:7" s="1198" customFormat="1" ht="0" hidden="1" customHeight="1" x14ac:dyDescent="0.25">
      <c r="A691" s="1542"/>
      <c r="B691" s="1542"/>
      <c r="C691" s="1542"/>
      <c r="D691" s="1542"/>
      <c r="E691" s="1193"/>
      <c r="F691" s="1542"/>
      <c r="G691" s="1194"/>
    </row>
    <row r="692" spans="1:7" s="1198" customFormat="1" ht="0" hidden="1" customHeight="1" x14ac:dyDescent="0.25">
      <c r="A692" s="1542"/>
      <c r="B692" s="1542"/>
      <c r="C692" s="1542"/>
      <c r="D692" s="1542"/>
      <c r="E692" s="1193"/>
      <c r="F692" s="1542"/>
      <c r="G692" s="1194"/>
    </row>
    <row r="693" spans="1:7" s="1198" customFormat="1" ht="0" hidden="1" customHeight="1" x14ac:dyDescent="0.25">
      <c r="A693" s="1542"/>
      <c r="B693" s="1542"/>
      <c r="C693" s="1542"/>
      <c r="D693" s="1542"/>
      <c r="E693" s="1193"/>
      <c r="F693" s="1542"/>
      <c r="G693" s="1199"/>
    </row>
    <row r="694" spans="1:7" s="1198" customFormat="1" ht="0" hidden="1" customHeight="1" x14ac:dyDescent="0.25">
      <c r="A694" s="1542"/>
      <c r="B694" s="1542"/>
      <c r="C694" s="1542"/>
      <c r="D694" s="1542"/>
      <c r="E694" s="1193"/>
      <c r="F694" s="1542"/>
      <c r="G694" s="1194"/>
    </row>
    <row r="695" spans="1:7" s="1198" customFormat="1" ht="0" hidden="1" customHeight="1" x14ac:dyDescent="0.25">
      <c r="A695" s="1542"/>
      <c r="B695" s="1191"/>
      <c r="C695" s="1191"/>
      <c r="D695" s="1542"/>
      <c r="E695" s="1193"/>
      <c r="F695" s="1543"/>
      <c r="G695" s="1194"/>
    </row>
    <row r="696" spans="1:7" s="1198" customFormat="1" ht="0" hidden="1" customHeight="1" x14ac:dyDescent="0.25">
      <c r="A696" s="1542"/>
      <c r="B696" s="1191"/>
      <c r="C696" s="1191"/>
      <c r="D696" s="1542"/>
      <c r="E696" s="1193"/>
      <c r="F696" s="1543"/>
    </row>
    <row r="698" spans="1:7" x14ac:dyDescent="0.25"/>
    <row r="699" spans="1:7" x14ac:dyDescent="0.25"/>
    <row r="700" spans="1:7" x14ac:dyDescent="0.25"/>
    <row r="701" spans="1:7" x14ac:dyDescent="0.25"/>
    <row r="702" spans="1:7" x14ac:dyDescent="0.25"/>
    <row r="703" spans="1:7" x14ac:dyDescent="0.25"/>
    <row r="704" spans="1:7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x14ac:dyDescent="0.25"/>
    <row r="748" x14ac:dyDescent="0.25"/>
    <row r="749" x14ac:dyDescent="0.25"/>
    <row r="750" x14ac:dyDescent="0.25"/>
    <row r="751" x14ac:dyDescent="0.25"/>
    <row r="752" x14ac:dyDescent="0.25"/>
    <row r="753" x14ac:dyDescent="0.25"/>
    <row r="754" x14ac:dyDescent="0.25"/>
    <row r="755" x14ac:dyDescent="0.25"/>
    <row r="756" x14ac:dyDescent="0.25"/>
    <row r="757" x14ac:dyDescent="0.25"/>
    <row r="758" x14ac:dyDescent="0.25"/>
    <row r="759" x14ac:dyDescent="0.25"/>
    <row r="760" x14ac:dyDescent="0.25"/>
    <row r="761" x14ac:dyDescent="0.25"/>
    <row r="762" x14ac:dyDescent="0.25"/>
    <row r="763" x14ac:dyDescent="0.25"/>
    <row r="764" x14ac:dyDescent="0.25"/>
    <row r="765" x14ac:dyDescent="0.25"/>
    <row r="766" x14ac:dyDescent="0.25"/>
    <row r="767" x14ac:dyDescent="0.25"/>
    <row r="768" x14ac:dyDescent="0.25"/>
    <row r="769" x14ac:dyDescent="0.25"/>
    <row r="770" x14ac:dyDescent="0.25"/>
    <row r="771" x14ac:dyDescent="0.25"/>
    <row r="772" x14ac:dyDescent="0.25"/>
    <row r="773" x14ac:dyDescent="0.25"/>
    <row r="774" x14ac:dyDescent="0.25"/>
    <row r="775" x14ac:dyDescent="0.25"/>
    <row r="776" x14ac:dyDescent="0.25"/>
    <row r="777" x14ac:dyDescent="0.25"/>
    <row r="778" x14ac:dyDescent="0.25"/>
    <row r="779" x14ac:dyDescent="0.25"/>
    <row r="780" x14ac:dyDescent="0.25"/>
    <row r="781" x14ac:dyDescent="0.25"/>
    <row r="782" x14ac:dyDescent="0.25"/>
    <row r="783" x14ac:dyDescent="0.25"/>
    <row r="784" x14ac:dyDescent="0.25"/>
    <row r="785" x14ac:dyDescent="0.25"/>
    <row r="786" x14ac:dyDescent="0.25"/>
    <row r="787" x14ac:dyDescent="0.25"/>
    <row r="788" x14ac:dyDescent="0.25"/>
    <row r="789" x14ac:dyDescent="0.25"/>
    <row r="790" x14ac:dyDescent="0.25"/>
    <row r="791" x14ac:dyDescent="0.25"/>
    <row r="792" x14ac:dyDescent="0.25"/>
    <row r="793" x14ac:dyDescent="0.25"/>
    <row r="794" x14ac:dyDescent="0.25"/>
    <row r="795" x14ac:dyDescent="0.25"/>
    <row r="796" x14ac:dyDescent="0.25"/>
    <row r="797" x14ac:dyDescent="0.25"/>
    <row r="798" x14ac:dyDescent="0.25"/>
    <row r="799" x14ac:dyDescent="0.25"/>
    <row r="800" x14ac:dyDescent="0.25"/>
    <row r="801" x14ac:dyDescent="0.25"/>
    <row r="802" x14ac:dyDescent="0.25"/>
    <row r="803" x14ac:dyDescent="0.25"/>
    <row r="804" x14ac:dyDescent="0.25"/>
    <row r="805" x14ac:dyDescent="0.25"/>
    <row r="806" x14ac:dyDescent="0.25"/>
    <row r="807" x14ac:dyDescent="0.25"/>
    <row r="808" x14ac:dyDescent="0.25"/>
    <row r="809" x14ac:dyDescent="0.25"/>
    <row r="810" x14ac:dyDescent="0.25"/>
    <row r="811" x14ac:dyDescent="0.25"/>
    <row r="812" x14ac:dyDescent="0.25"/>
    <row r="813" x14ac:dyDescent="0.25"/>
    <row r="814" x14ac:dyDescent="0.25"/>
    <row r="815" x14ac:dyDescent="0.25"/>
    <row r="816" x14ac:dyDescent="0.25"/>
    <row r="817" x14ac:dyDescent="0.25"/>
    <row r="818" x14ac:dyDescent="0.25"/>
    <row r="819" x14ac:dyDescent="0.25"/>
    <row r="820" x14ac:dyDescent="0.25"/>
    <row r="821" x14ac:dyDescent="0.25"/>
    <row r="822" x14ac:dyDescent="0.25"/>
    <row r="823" x14ac:dyDescent="0.25"/>
    <row r="824" x14ac:dyDescent="0.25"/>
    <row r="825" x14ac:dyDescent="0.25"/>
    <row r="826" x14ac:dyDescent="0.25"/>
    <row r="827" x14ac:dyDescent="0.25"/>
  </sheetData>
  <mergeCells count="55">
    <mergeCell ref="A415:A421"/>
    <mergeCell ref="A376:A391"/>
    <mergeCell ref="A395:A396"/>
    <mergeCell ref="A397:A401"/>
    <mergeCell ref="A402:A409"/>
    <mergeCell ref="A410:A412"/>
    <mergeCell ref="A413:A414"/>
    <mergeCell ref="A370:A374"/>
    <mergeCell ref="A325:A326"/>
    <mergeCell ref="A327:A331"/>
    <mergeCell ref="A334:A338"/>
    <mergeCell ref="A339:A341"/>
    <mergeCell ref="A342:A343"/>
    <mergeCell ref="A346:A347"/>
    <mergeCell ref="A348:A351"/>
    <mergeCell ref="A354:A355"/>
    <mergeCell ref="A356:A360"/>
    <mergeCell ref="A365:A366"/>
    <mergeCell ref="A367:A369"/>
    <mergeCell ref="A322:A323"/>
    <mergeCell ref="A263:A265"/>
    <mergeCell ref="A267:A280"/>
    <mergeCell ref="A282:A284"/>
    <mergeCell ref="A285:A289"/>
    <mergeCell ref="A291:A292"/>
    <mergeCell ref="A293:A299"/>
    <mergeCell ref="A301:A303"/>
    <mergeCell ref="A304:A307"/>
    <mergeCell ref="A308:A311"/>
    <mergeCell ref="A312:A315"/>
    <mergeCell ref="A316:A321"/>
    <mergeCell ref="A260:A262"/>
    <mergeCell ref="A188:A195"/>
    <mergeCell ref="A196:A210"/>
    <mergeCell ref="A211:A213"/>
    <mergeCell ref="A214:A219"/>
    <mergeCell ref="A220:A222"/>
    <mergeCell ref="A223:A231"/>
    <mergeCell ref="A234:A240"/>
    <mergeCell ref="A243:A245"/>
    <mergeCell ref="A247:A249"/>
    <mergeCell ref="A255:A256"/>
    <mergeCell ref="A257:A259"/>
    <mergeCell ref="A173:A187"/>
    <mergeCell ref="A1:F1"/>
    <mergeCell ref="A2:F2"/>
    <mergeCell ref="A3:F3"/>
    <mergeCell ref="A6:A11"/>
    <mergeCell ref="A12:A145"/>
    <mergeCell ref="A146:A148"/>
    <mergeCell ref="A149:A151"/>
    <mergeCell ref="A152:A157"/>
    <mergeCell ref="A158:A161"/>
    <mergeCell ref="A162:A163"/>
    <mergeCell ref="A164:A172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1"/>
  <sheetViews>
    <sheetView topLeftCell="A7" workbookViewId="0">
      <selection activeCell="H26" sqref="H26"/>
    </sheetView>
  </sheetViews>
  <sheetFormatPr baseColWidth="10" defaultColWidth="11.42578125" defaultRowHeight="15" x14ac:dyDescent="0.25"/>
  <cols>
    <col min="1" max="1" width="36.42578125" style="301" customWidth="1"/>
    <col min="2" max="2" width="68.5703125" style="301" customWidth="1"/>
    <col min="3" max="9" width="11.42578125" style="301"/>
    <col min="10" max="10" width="12.7109375" style="301" customWidth="1"/>
    <col min="11" max="11" width="13.140625" style="301" customWidth="1"/>
    <col min="12" max="241" width="11.42578125" style="301"/>
    <col min="242" max="242" width="33.42578125" style="301" customWidth="1"/>
    <col min="243" max="243" width="26.42578125" style="301" customWidth="1"/>
    <col min="244" max="253" width="11.42578125" style="301"/>
    <col min="254" max="267" width="0" style="301" hidden="1" customWidth="1"/>
    <col min="268" max="497" width="11.42578125" style="301"/>
    <col min="498" max="498" width="33.42578125" style="301" customWidth="1"/>
    <col min="499" max="499" width="26.42578125" style="301" customWidth="1"/>
    <col min="500" max="509" width="11.42578125" style="301"/>
    <col min="510" max="523" width="0" style="301" hidden="1" customWidth="1"/>
    <col min="524" max="753" width="11.42578125" style="301"/>
    <col min="754" max="754" width="33.42578125" style="301" customWidth="1"/>
    <col min="755" max="755" width="26.42578125" style="301" customWidth="1"/>
    <col min="756" max="765" width="11.42578125" style="301"/>
    <col min="766" max="779" width="0" style="301" hidden="1" customWidth="1"/>
    <col min="780" max="1009" width="11.42578125" style="301"/>
    <col min="1010" max="1010" width="33.42578125" style="301" customWidth="1"/>
    <col min="1011" max="1011" width="26.42578125" style="301" customWidth="1"/>
    <col min="1012" max="1021" width="11.42578125" style="301"/>
    <col min="1022" max="1035" width="0" style="301" hidden="1" customWidth="1"/>
    <col min="1036" max="1265" width="11.42578125" style="301"/>
    <col min="1266" max="1266" width="33.42578125" style="301" customWidth="1"/>
    <col min="1267" max="1267" width="26.42578125" style="301" customWidth="1"/>
    <col min="1268" max="1277" width="11.42578125" style="301"/>
    <col min="1278" max="1291" width="0" style="301" hidden="1" customWidth="1"/>
    <col min="1292" max="1521" width="11.42578125" style="301"/>
    <col min="1522" max="1522" width="33.42578125" style="301" customWidth="1"/>
    <col min="1523" max="1523" width="26.42578125" style="301" customWidth="1"/>
    <col min="1524" max="1533" width="11.42578125" style="301"/>
    <col min="1534" max="1547" width="0" style="301" hidden="1" customWidth="1"/>
    <col min="1548" max="1777" width="11.42578125" style="301"/>
    <col min="1778" max="1778" width="33.42578125" style="301" customWidth="1"/>
    <col min="1779" max="1779" width="26.42578125" style="301" customWidth="1"/>
    <col min="1780" max="1789" width="11.42578125" style="301"/>
    <col min="1790" max="1803" width="0" style="301" hidden="1" customWidth="1"/>
    <col min="1804" max="2033" width="11.42578125" style="301"/>
    <col min="2034" max="2034" width="33.42578125" style="301" customWidth="1"/>
    <col min="2035" max="2035" width="26.42578125" style="301" customWidth="1"/>
    <col min="2036" max="2045" width="11.42578125" style="301"/>
    <col min="2046" max="2059" width="0" style="301" hidden="1" customWidth="1"/>
    <col min="2060" max="2289" width="11.42578125" style="301"/>
    <col min="2290" max="2290" width="33.42578125" style="301" customWidth="1"/>
    <col min="2291" max="2291" width="26.42578125" style="301" customWidth="1"/>
    <col min="2292" max="2301" width="11.42578125" style="301"/>
    <col min="2302" max="2315" width="0" style="301" hidden="1" customWidth="1"/>
    <col min="2316" max="2545" width="11.42578125" style="301"/>
    <col min="2546" max="2546" width="33.42578125" style="301" customWidth="1"/>
    <col min="2547" max="2547" width="26.42578125" style="301" customWidth="1"/>
    <col min="2548" max="2557" width="11.42578125" style="301"/>
    <col min="2558" max="2571" width="0" style="301" hidden="1" customWidth="1"/>
    <col min="2572" max="2801" width="11.42578125" style="301"/>
    <col min="2802" max="2802" width="33.42578125" style="301" customWidth="1"/>
    <col min="2803" max="2803" width="26.42578125" style="301" customWidth="1"/>
    <col min="2804" max="2813" width="11.42578125" style="301"/>
    <col min="2814" max="2827" width="0" style="301" hidden="1" customWidth="1"/>
    <col min="2828" max="3057" width="11.42578125" style="301"/>
    <col min="3058" max="3058" width="33.42578125" style="301" customWidth="1"/>
    <col min="3059" max="3059" width="26.42578125" style="301" customWidth="1"/>
    <col min="3060" max="3069" width="11.42578125" style="301"/>
    <col min="3070" max="3083" width="0" style="301" hidden="1" customWidth="1"/>
    <col min="3084" max="3313" width="11.42578125" style="301"/>
    <col min="3314" max="3314" width="33.42578125" style="301" customWidth="1"/>
    <col min="3315" max="3315" width="26.42578125" style="301" customWidth="1"/>
    <col min="3316" max="3325" width="11.42578125" style="301"/>
    <col min="3326" max="3339" width="0" style="301" hidden="1" customWidth="1"/>
    <col min="3340" max="3569" width="11.42578125" style="301"/>
    <col min="3570" max="3570" width="33.42578125" style="301" customWidth="1"/>
    <col min="3571" max="3571" width="26.42578125" style="301" customWidth="1"/>
    <col min="3572" max="3581" width="11.42578125" style="301"/>
    <col min="3582" max="3595" width="0" style="301" hidden="1" customWidth="1"/>
    <col min="3596" max="3825" width="11.42578125" style="301"/>
    <col min="3826" max="3826" width="33.42578125" style="301" customWidth="1"/>
    <col min="3827" max="3827" width="26.42578125" style="301" customWidth="1"/>
    <col min="3828" max="3837" width="11.42578125" style="301"/>
    <col min="3838" max="3851" width="0" style="301" hidden="1" customWidth="1"/>
    <col min="3852" max="4081" width="11.42578125" style="301"/>
    <col min="4082" max="4082" width="33.42578125" style="301" customWidth="1"/>
    <col min="4083" max="4083" width="26.42578125" style="301" customWidth="1"/>
    <col min="4084" max="4093" width="11.42578125" style="301"/>
    <col min="4094" max="4107" width="0" style="301" hidden="1" customWidth="1"/>
    <col min="4108" max="4337" width="11.42578125" style="301"/>
    <col min="4338" max="4338" width="33.42578125" style="301" customWidth="1"/>
    <col min="4339" max="4339" width="26.42578125" style="301" customWidth="1"/>
    <col min="4340" max="4349" width="11.42578125" style="301"/>
    <col min="4350" max="4363" width="0" style="301" hidden="1" customWidth="1"/>
    <col min="4364" max="4593" width="11.42578125" style="301"/>
    <col min="4594" max="4594" width="33.42578125" style="301" customWidth="1"/>
    <col min="4595" max="4595" width="26.42578125" style="301" customWidth="1"/>
    <col min="4596" max="4605" width="11.42578125" style="301"/>
    <col min="4606" max="4619" width="0" style="301" hidden="1" customWidth="1"/>
    <col min="4620" max="4849" width="11.42578125" style="301"/>
    <col min="4850" max="4850" width="33.42578125" style="301" customWidth="1"/>
    <col min="4851" max="4851" width="26.42578125" style="301" customWidth="1"/>
    <col min="4852" max="4861" width="11.42578125" style="301"/>
    <col min="4862" max="4875" width="0" style="301" hidden="1" customWidth="1"/>
    <col min="4876" max="5105" width="11.42578125" style="301"/>
    <col min="5106" max="5106" width="33.42578125" style="301" customWidth="1"/>
    <col min="5107" max="5107" width="26.42578125" style="301" customWidth="1"/>
    <col min="5108" max="5117" width="11.42578125" style="301"/>
    <col min="5118" max="5131" width="0" style="301" hidden="1" customWidth="1"/>
    <col min="5132" max="5361" width="11.42578125" style="301"/>
    <col min="5362" max="5362" width="33.42578125" style="301" customWidth="1"/>
    <col min="5363" max="5363" width="26.42578125" style="301" customWidth="1"/>
    <col min="5364" max="5373" width="11.42578125" style="301"/>
    <col min="5374" max="5387" width="0" style="301" hidden="1" customWidth="1"/>
    <col min="5388" max="5617" width="11.42578125" style="301"/>
    <col min="5618" max="5618" width="33.42578125" style="301" customWidth="1"/>
    <col min="5619" max="5619" width="26.42578125" style="301" customWidth="1"/>
    <col min="5620" max="5629" width="11.42578125" style="301"/>
    <col min="5630" max="5643" width="0" style="301" hidden="1" customWidth="1"/>
    <col min="5644" max="5873" width="11.42578125" style="301"/>
    <col min="5874" max="5874" width="33.42578125" style="301" customWidth="1"/>
    <col min="5875" max="5875" width="26.42578125" style="301" customWidth="1"/>
    <col min="5876" max="5885" width="11.42578125" style="301"/>
    <col min="5886" max="5899" width="0" style="301" hidden="1" customWidth="1"/>
    <col min="5900" max="6129" width="11.42578125" style="301"/>
    <col min="6130" max="6130" width="33.42578125" style="301" customWidth="1"/>
    <col min="6131" max="6131" width="26.42578125" style="301" customWidth="1"/>
    <col min="6132" max="6141" width="11.42578125" style="301"/>
    <col min="6142" max="6155" width="0" style="301" hidden="1" customWidth="1"/>
    <col min="6156" max="6385" width="11.42578125" style="301"/>
    <col min="6386" max="6386" width="33.42578125" style="301" customWidth="1"/>
    <col min="6387" max="6387" width="26.42578125" style="301" customWidth="1"/>
    <col min="6388" max="6397" width="11.42578125" style="301"/>
    <col min="6398" max="6411" width="0" style="301" hidden="1" customWidth="1"/>
    <col min="6412" max="6641" width="11.42578125" style="301"/>
    <col min="6642" max="6642" width="33.42578125" style="301" customWidth="1"/>
    <col min="6643" max="6643" width="26.42578125" style="301" customWidth="1"/>
    <col min="6644" max="6653" width="11.42578125" style="301"/>
    <col min="6654" max="6667" width="0" style="301" hidden="1" customWidth="1"/>
    <col min="6668" max="6897" width="11.42578125" style="301"/>
    <col min="6898" max="6898" width="33.42578125" style="301" customWidth="1"/>
    <col min="6899" max="6899" width="26.42578125" style="301" customWidth="1"/>
    <col min="6900" max="6909" width="11.42578125" style="301"/>
    <col min="6910" max="6923" width="0" style="301" hidden="1" customWidth="1"/>
    <col min="6924" max="7153" width="11.42578125" style="301"/>
    <col min="7154" max="7154" width="33.42578125" style="301" customWidth="1"/>
    <col min="7155" max="7155" width="26.42578125" style="301" customWidth="1"/>
    <col min="7156" max="7165" width="11.42578125" style="301"/>
    <col min="7166" max="7179" width="0" style="301" hidden="1" customWidth="1"/>
    <col min="7180" max="7409" width="11.42578125" style="301"/>
    <col min="7410" max="7410" width="33.42578125" style="301" customWidth="1"/>
    <col min="7411" max="7411" width="26.42578125" style="301" customWidth="1"/>
    <col min="7412" max="7421" width="11.42578125" style="301"/>
    <col min="7422" max="7435" width="0" style="301" hidden="1" customWidth="1"/>
    <col min="7436" max="7665" width="11.42578125" style="301"/>
    <col min="7666" max="7666" width="33.42578125" style="301" customWidth="1"/>
    <col min="7667" max="7667" width="26.42578125" style="301" customWidth="1"/>
    <col min="7668" max="7677" width="11.42578125" style="301"/>
    <col min="7678" max="7691" width="0" style="301" hidden="1" customWidth="1"/>
    <col min="7692" max="7921" width="11.42578125" style="301"/>
    <col min="7922" max="7922" width="33.42578125" style="301" customWidth="1"/>
    <col min="7923" max="7923" width="26.42578125" style="301" customWidth="1"/>
    <col min="7924" max="7933" width="11.42578125" style="301"/>
    <col min="7934" max="7947" width="0" style="301" hidden="1" customWidth="1"/>
    <col min="7948" max="8177" width="11.42578125" style="301"/>
    <col min="8178" max="8178" width="33.42578125" style="301" customWidth="1"/>
    <col min="8179" max="8179" width="26.42578125" style="301" customWidth="1"/>
    <col min="8180" max="8189" width="11.42578125" style="301"/>
    <col min="8190" max="8203" width="0" style="301" hidden="1" customWidth="1"/>
    <col min="8204" max="8433" width="11.42578125" style="301"/>
    <col min="8434" max="8434" width="33.42578125" style="301" customWidth="1"/>
    <col min="8435" max="8435" width="26.42578125" style="301" customWidth="1"/>
    <col min="8436" max="8445" width="11.42578125" style="301"/>
    <col min="8446" max="8459" width="0" style="301" hidden="1" customWidth="1"/>
    <col min="8460" max="8689" width="11.42578125" style="301"/>
    <col min="8690" max="8690" width="33.42578125" style="301" customWidth="1"/>
    <col min="8691" max="8691" width="26.42578125" style="301" customWidth="1"/>
    <col min="8692" max="8701" width="11.42578125" style="301"/>
    <col min="8702" max="8715" width="0" style="301" hidden="1" customWidth="1"/>
    <col min="8716" max="8945" width="11.42578125" style="301"/>
    <col min="8946" max="8946" width="33.42578125" style="301" customWidth="1"/>
    <col min="8947" max="8947" width="26.42578125" style="301" customWidth="1"/>
    <col min="8948" max="8957" width="11.42578125" style="301"/>
    <col min="8958" max="8971" width="0" style="301" hidden="1" customWidth="1"/>
    <col min="8972" max="9201" width="11.42578125" style="301"/>
    <col min="9202" max="9202" width="33.42578125" style="301" customWidth="1"/>
    <col min="9203" max="9203" width="26.42578125" style="301" customWidth="1"/>
    <col min="9204" max="9213" width="11.42578125" style="301"/>
    <col min="9214" max="9227" width="0" style="301" hidden="1" customWidth="1"/>
    <col min="9228" max="9457" width="11.42578125" style="301"/>
    <col min="9458" max="9458" width="33.42578125" style="301" customWidth="1"/>
    <col min="9459" max="9459" width="26.42578125" style="301" customWidth="1"/>
    <col min="9460" max="9469" width="11.42578125" style="301"/>
    <col min="9470" max="9483" width="0" style="301" hidden="1" customWidth="1"/>
    <col min="9484" max="9713" width="11.42578125" style="301"/>
    <col min="9714" max="9714" width="33.42578125" style="301" customWidth="1"/>
    <col min="9715" max="9715" width="26.42578125" style="301" customWidth="1"/>
    <col min="9716" max="9725" width="11.42578125" style="301"/>
    <col min="9726" max="9739" width="0" style="301" hidden="1" customWidth="1"/>
    <col min="9740" max="9969" width="11.42578125" style="301"/>
    <col min="9970" max="9970" width="33.42578125" style="301" customWidth="1"/>
    <col min="9971" max="9971" width="26.42578125" style="301" customWidth="1"/>
    <col min="9972" max="9981" width="11.42578125" style="301"/>
    <col min="9982" max="9995" width="0" style="301" hidden="1" customWidth="1"/>
    <col min="9996" max="10225" width="11.42578125" style="301"/>
    <col min="10226" max="10226" width="33.42578125" style="301" customWidth="1"/>
    <col min="10227" max="10227" width="26.42578125" style="301" customWidth="1"/>
    <col min="10228" max="10237" width="11.42578125" style="301"/>
    <col min="10238" max="10251" width="0" style="301" hidden="1" customWidth="1"/>
    <col min="10252" max="10481" width="11.42578125" style="301"/>
    <col min="10482" max="10482" width="33.42578125" style="301" customWidth="1"/>
    <col min="10483" max="10483" width="26.42578125" style="301" customWidth="1"/>
    <col min="10484" max="10493" width="11.42578125" style="301"/>
    <col min="10494" max="10507" width="0" style="301" hidden="1" customWidth="1"/>
    <col min="10508" max="10737" width="11.42578125" style="301"/>
    <col min="10738" max="10738" width="33.42578125" style="301" customWidth="1"/>
    <col min="10739" max="10739" width="26.42578125" style="301" customWidth="1"/>
    <col min="10740" max="10749" width="11.42578125" style="301"/>
    <col min="10750" max="10763" width="0" style="301" hidden="1" customWidth="1"/>
    <col min="10764" max="10993" width="11.42578125" style="301"/>
    <col min="10994" max="10994" width="33.42578125" style="301" customWidth="1"/>
    <col min="10995" max="10995" width="26.42578125" style="301" customWidth="1"/>
    <col min="10996" max="11005" width="11.42578125" style="301"/>
    <col min="11006" max="11019" width="0" style="301" hidden="1" customWidth="1"/>
    <col min="11020" max="11249" width="11.42578125" style="301"/>
    <col min="11250" max="11250" width="33.42578125" style="301" customWidth="1"/>
    <col min="11251" max="11251" width="26.42578125" style="301" customWidth="1"/>
    <col min="11252" max="11261" width="11.42578125" style="301"/>
    <col min="11262" max="11275" width="0" style="301" hidden="1" customWidth="1"/>
    <col min="11276" max="11505" width="11.42578125" style="301"/>
    <col min="11506" max="11506" width="33.42578125" style="301" customWidth="1"/>
    <col min="11507" max="11507" width="26.42578125" style="301" customWidth="1"/>
    <col min="11508" max="11517" width="11.42578125" style="301"/>
    <col min="11518" max="11531" width="0" style="301" hidden="1" customWidth="1"/>
    <col min="11532" max="11761" width="11.42578125" style="301"/>
    <col min="11762" max="11762" width="33.42578125" style="301" customWidth="1"/>
    <col min="11763" max="11763" width="26.42578125" style="301" customWidth="1"/>
    <col min="11764" max="11773" width="11.42578125" style="301"/>
    <col min="11774" max="11787" width="0" style="301" hidden="1" customWidth="1"/>
    <col min="11788" max="12017" width="11.42578125" style="301"/>
    <col min="12018" max="12018" width="33.42578125" style="301" customWidth="1"/>
    <col min="12019" max="12019" width="26.42578125" style="301" customWidth="1"/>
    <col min="12020" max="12029" width="11.42578125" style="301"/>
    <col min="12030" max="12043" width="0" style="301" hidden="1" customWidth="1"/>
    <col min="12044" max="12273" width="11.42578125" style="301"/>
    <col min="12274" max="12274" width="33.42578125" style="301" customWidth="1"/>
    <col min="12275" max="12275" width="26.42578125" style="301" customWidth="1"/>
    <col min="12276" max="12285" width="11.42578125" style="301"/>
    <col min="12286" max="12299" width="0" style="301" hidden="1" customWidth="1"/>
    <col min="12300" max="12529" width="11.42578125" style="301"/>
    <col min="12530" max="12530" width="33.42578125" style="301" customWidth="1"/>
    <col min="12531" max="12531" width="26.42578125" style="301" customWidth="1"/>
    <col min="12532" max="12541" width="11.42578125" style="301"/>
    <col min="12542" max="12555" width="0" style="301" hidden="1" customWidth="1"/>
    <col min="12556" max="12785" width="11.42578125" style="301"/>
    <col min="12786" max="12786" width="33.42578125" style="301" customWidth="1"/>
    <col min="12787" max="12787" width="26.42578125" style="301" customWidth="1"/>
    <col min="12788" max="12797" width="11.42578125" style="301"/>
    <col min="12798" max="12811" width="0" style="301" hidden="1" customWidth="1"/>
    <col min="12812" max="13041" width="11.42578125" style="301"/>
    <col min="13042" max="13042" width="33.42578125" style="301" customWidth="1"/>
    <col min="13043" max="13043" width="26.42578125" style="301" customWidth="1"/>
    <col min="13044" max="13053" width="11.42578125" style="301"/>
    <col min="13054" max="13067" width="0" style="301" hidden="1" customWidth="1"/>
    <col min="13068" max="13297" width="11.42578125" style="301"/>
    <col min="13298" max="13298" width="33.42578125" style="301" customWidth="1"/>
    <col min="13299" max="13299" width="26.42578125" style="301" customWidth="1"/>
    <col min="13300" max="13309" width="11.42578125" style="301"/>
    <col min="13310" max="13323" width="0" style="301" hidden="1" customWidth="1"/>
    <col min="13324" max="13553" width="11.42578125" style="301"/>
    <col min="13554" max="13554" width="33.42578125" style="301" customWidth="1"/>
    <col min="13555" max="13555" width="26.42578125" style="301" customWidth="1"/>
    <col min="13556" max="13565" width="11.42578125" style="301"/>
    <col min="13566" max="13579" width="0" style="301" hidden="1" customWidth="1"/>
    <col min="13580" max="13809" width="11.42578125" style="301"/>
    <col min="13810" max="13810" width="33.42578125" style="301" customWidth="1"/>
    <col min="13811" max="13811" width="26.42578125" style="301" customWidth="1"/>
    <col min="13812" max="13821" width="11.42578125" style="301"/>
    <col min="13822" max="13835" width="0" style="301" hidden="1" customWidth="1"/>
    <col min="13836" max="14065" width="11.42578125" style="301"/>
    <col min="14066" max="14066" width="33.42578125" style="301" customWidth="1"/>
    <col min="14067" max="14067" width="26.42578125" style="301" customWidth="1"/>
    <col min="14068" max="14077" width="11.42578125" style="301"/>
    <col min="14078" max="14091" width="0" style="301" hidden="1" customWidth="1"/>
    <col min="14092" max="14321" width="11.42578125" style="301"/>
    <col min="14322" max="14322" width="33.42578125" style="301" customWidth="1"/>
    <col min="14323" max="14323" width="26.42578125" style="301" customWidth="1"/>
    <col min="14324" max="14333" width="11.42578125" style="301"/>
    <col min="14334" max="14347" width="0" style="301" hidden="1" customWidth="1"/>
    <col min="14348" max="14577" width="11.42578125" style="301"/>
    <col min="14578" max="14578" width="33.42578125" style="301" customWidth="1"/>
    <col min="14579" max="14579" width="26.42578125" style="301" customWidth="1"/>
    <col min="14580" max="14589" width="11.42578125" style="301"/>
    <col min="14590" max="14603" width="0" style="301" hidden="1" customWidth="1"/>
    <col min="14604" max="14833" width="11.42578125" style="301"/>
    <col min="14834" max="14834" width="33.42578125" style="301" customWidth="1"/>
    <col min="14835" max="14835" width="26.42578125" style="301" customWidth="1"/>
    <col min="14836" max="14845" width="11.42578125" style="301"/>
    <col min="14846" max="14859" width="0" style="301" hidden="1" customWidth="1"/>
    <col min="14860" max="15089" width="11.42578125" style="301"/>
    <col min="15090" max="15090" width="33.42578125" style="301" customWidth="1"/>
    <col min="15091" max="15091" width="26.42578125" style="301" customWidth="1"/>
    <col min="15092" max="15101" width="11.42578125" style="301"/>
    <col min="15102" max="15115" width="0" style="301" hidden="1" customWidth="1"/>
    <col min="15116" max="15345" width="11.42578125" style="301"/>
    <col min="15346" max="15346" width="33.42578125" style="301" customWidth="1"/>
    <col min="15347" max="15347" width="26.42578125" style="301" customWidth="1"/>
    <col min="15348" max="15357" width="11.42578125" style="301"/>
    <col min="15358" max="15371" width="0" style="301" hidden="1" customWidth="1"/>
    <col min="15372" max="15601" width="11.42578125" style="301"/>
    <col min="15602" max="15602" width="33.42578125" style="301" customWidth="1"/>
    <col min="15603" max="15603" width="26.42578125" style="301" customWidth="1"/>
    <col min="15604" max="15613" width="11.42578125" style="301"/>
    <col min="15614" max="15627" width="0" style="301" hidden="1" customWidth="1"/>
    <col min="15628" max="15857" width="11.42578125" style="301"/>
    <col min="15858" max="15858" width="33.42578125" style="301" customWidth="1"/>
    <col min="15859" max="15859" width="26.42578125" style="301" customWidth="1"/>
    <col min="15860" max="15869" width="11.42578125" style="301"/>
    <col min="15870" max="15883" width="0" style="301" hidden="1" customWidth="1"/>
    <col min="15884" max="16113" width="11.42578125" style="301"/>
    <col min="16114" max="16114" width="33.42578125" style="301" customWidth="1"/>
    <col min="16115" max="16115" width="26.42578125" style="301" customWidth="1"/>
    <col min="16116" max="16125" width="11.42578125" style="301"/>
    <col min="16126" max="16139" width="0" style="301" hidden="1" customWidth="1"/>
    <col min="16140" max="16384" width="11.42578125" style="301"/>
  </cols>
  <sheetData>
    <row r="1" spans="1:29" x14ac:dyDescent="0.25">
      <c r="A1" s="2067" t="s">
        <v>1068</v>
      </c>
      <c r="B1" s="2067"/>
      <c r="C1" s="2067"/>
      <c r="D1" s="2067"/>
      <c r="E1" s="2067"/>
      <c r="F1" s="2067"/>
      <c r="G1" s="2067"/>
      <c r="H1" s="2067"/>
      <c r="I1" s="2067"/>
      <c r="J1" s="2067"/>
      <c r="K1" s="2067"/>
    </row>
    <row r="2" spans="1:29" x14ac:dyDescent="0.25">
      <c r="A2" s="2066" t="s">
        <v>2414</v>
      </c>
      <c r="B2" s="2066"/>
      <c r="C2" s="2066"/>
      <c r="D2" s="2066"/>
      <c r="E2" s="2066"/>
      <c r="F2" s="2066"/>
      <c r="G2" s="2066"/>
      <c r="H2" s="2066"/>
      <c r="I2" s="2066"/>
      <c r="J2" s="2066"/>
      <c r="K2" s="2066"/>
    </row>
    <row r="3" spans="1:29" x14ac:dyDescent="0.25">
      <c r="A3" s="2067" t="s">
        <v>857</v>
      </c>
      <c r="B3" s="2067"/>
      <c r="C3" s="2067"/>
      <c r="D3" s="2067"/>
      <c r="E3" s="2067"/>
      <c r="F3" s="2067"/>
      <c r="G3" s="2067"/>
      <c r="H3" s="2067"/>
      <c r="I3" s="2067"/>
      <c r="J3" s="2067"/>
      <c r="K3" s="2067"/>
    </row>
    <row r="4" spans="1:29" ht="6.75" customHeight="1" thickBot="1" x14ac:dyDescent="0.3">
      <c r="A4" s="302"/>
      <c r="B4" s="302"/>
      <c r="C4" s="302"/>
      <c r="D4" s="302"/>
      <c r="E4" s="302"/>
      <c r="F4" s="302"/>
      <c r="G4" s="302"/>
      <c r="H4" s="302"/>
      <c r="I4" s="302"/>
      <c r="J4" s="302"/>
      <c r="K4" s="302"/>
    </row>
    <row r="5" spans="1:29" ht="51.75" thickBot="1" x14ac:dyDescent="0.3">
      <c r="A5" s="303" t="s">
        <v>833</v>
      </c>
      <c r="B5" s="303" t="s">
        <v>834</v>
      </c>
      <c r="C5" s="193">
        <v>45078</v>
      </c>
      <c r="D5" s="193">
        <v>45170</v>
      </c>
      <c r="E5" s="193">
        <v>45261</v>
      </c>
      <c r="F5" s="193">
        <v>45352</v>
      </c>
      <c r="G5" s="193">
        <v>45383</v>
      </c>
      <c r="H5" s="193">
        <v>45413</v>
      </c>
      <c r="I5" s="193">
        <v>45444</v>
      </c>
      <c r="J5" s="304" t="s">
        <v>1069</v>
      </c>
      <c r="K5" s="304" t="s">
        <v>1070</v>
      </c>
    </row>
    <row r="6" spans="1:29" x14ac:dyDescent="0.25">
      <c r="A6" s="2068" t="s">
        <v>841</v>
      </c>
      <c r="B6" s="1183" t="s">
        <v>967</v>
      </c>
      <c r="C6" s="1293">
        <v>9.8890000000000002E-3</v>
      </c>
      <c r="D6" s="1294">
        <v>9.9990000000000009E-3</v>
      </c>
      <c r="E6" s="1294">
        <v>8.0070000000000002E-3</v>
      </c>
      <c r="F6" s="1294">
        <v>1.6869000000000002E-2</v>
      </c>
      <c r="G6" s="1294">
        <v>1.1997000000000001E-2</v>
      </c>
      <c r="H6" s="1294">
        <v>5.8379999999999994E-3</v>
      </c>
      <c r="I6" s="1184">
        <v>4.764E-3</v>
      </c>
      <c r="J6" s="770">
        <f>(I6-F6)*100</f>
        <v>-1.2105000000000001</v>
      </c>
      <c r="K6" s="770">
        <f>(I6-C6)*100</f>
        <v>-0.51250000000000007</v>
      </c>
      <c r="N6" s="1651"/>
      <c r="O6" s="1651"/>
      <c r="P6" s="1651"/>
      <c r="Q6" s="1651"/>
      <c r="R6" s="1651"/>
      <c r="S6" s="1651"/>
      <c r="T6" s="1651"/>
      <c r="W6" s="1393"/>
      <c r="X6" s="1393"/>
      <c r="Y6" s="1168"/>
      <c r="Z6" s="1168"/>
      <c r="AA6" s="1168"/>
      <c r="AB6" s="1168"/>
      <c r="AC6" s="1168">
        <f t="shared" ref="AC6:AC21" si="0">T6-I6</f>
        <v>-4.764E-3</v>
      </c>
    </row>
    <row r="7" spans="1:29" ht="15.75" thickBot="1" x14ac:dyDescent="0.3">
      <c r="A7" s="2069" t="s">
        <v>841</v>
      </c>
      <c r="B7" s="1182" t="s">
        <v>968</v>
      </c>
      <c r="C7" s="1295">
        <v>7.9550000000000003E-3</v>
      </c>
      <c r="D7" s="1292">
        <v>6.1729999999999997E-3</v>
      </c>
      <c r="E7" s="1292">
        <v>5.6730000000000001E-3</v>
      </c>
      <c r="F7" s="1292">
        <v>6.9310000000000005E-3</v>
      </c>
      <c r="G7" s="1292">
        <v>6.8459999999999997E-3</v>
      </c>
      <c r="H7" s="1292">
        <v>1.5598000000000001E-2</v>
      </c>
      <c r="I7" s="1189">
        <v>3.7140000000000003E-3</v>
      </c>
      <c r="J7" s="770">
        <f t="shared" ref="J7:J26" si="1">(I7-F7)*100</f>
        <v>-0.32170000000000004</v>
      </c>
      <c r="K7" s="770">
        <f t="shared" ref="K7:K25" si="2">(I7-C7)*100</f>
        <v>-0.42409999999999998</v>
      </c>
      <c r="N7" s="1651"/>
      <c r="O7" s="1651"/>
      <c r="P7" s="1651"/>
      <c r="Q7" s="1651"/>
      <c r="R7" s="1651"/>
      <c r="S7" s="1651"/>
      <c r="T7" s="1651"/>
      <c r="W7" s="1168"/>
      <c r="X7" s="1168"/>
      <c r="Y7" s="1168"/>
      <c r="Z7" s="1168"/>
      <c r="AA7" s="1168"/>
      <c r="AB7" s="1168"/>
      <c r="AC7" s="1168">
        <f t="shared" si="0"/>
        <v>-3.7140000000000003E-3</v>
      </c>
    </row>
    <row r="8" spans="1:29" x14ac:dyDescent="0.25">
      <c r="A8" s="2068" t="s">
        <v>855</v>
      </c>
      <c r="B8" s="1183" t="s">
        <v>969</v>
      </c>
      <c r="C8" s="1293">
        <v>6.5959999999999994E-3</v>
      </c>
      <c r="D8" s="1294">
        <v>9.3729999999999994E-3</v>
      </c>
      <c r="E8" s="1294">
        <v>2.15E-3</v>
      </c>
      <c r="F8" s="1294">
        <v>8.4110000000000001E-3</v>
      </c>
      <c r="G8" s="1294">
        <v>5.8040000000000001E-3</v>
      </c>
      <c r="H8" s="1294">
        <v>3.405E-3</v>
      </c>
      <c r="I8" s="1184">
        <v>4.8320000000000004E-3</v>
      </c>
      <c r="J8" s="771">
        <f t="shared" si="1"/>
        <v>-0.3579</v>
      </c>
      <c r="K8" s="771">
        <f t="shared" si="2"/>
        <v>-0.17639999999999992</v>
      </c>
      <c r="N8" s="1651"/>
      <c r="O8" s="1651"/>
      <c r="P8" s="1651"/>
      <c r="Q8" s="1651"/>
      <c r="R8" s="1651"/>
      <c r="S8" s="1651"/>
      <c r="T8" s="1651"/>
      <c r="W8" s="1168"/>
      <c r="X8" s="1168"/>
      <c r="Y8" s="1168"/>
      <c r="Z8" s="1168"/>
      <c r="AA8" s="1168"/>
      <c r="AB8" s="1168"/>
      <c r="AC8" s="1168">
        <f t="shared" si="0"/>
        <v>-4.8320000000000004E-3</v>
      </c>
    </row>
    <row r="9" spans="1:29" ht="15.75" thickBot="1" x14ac:dyDescent="0.3">
      <c r="A9" s="2069" t="s">
        <v>855</v>
      </c>
      <c r="B9" s="1182" t="s">
        <v>970</v>
      </c>
      <c r="C9" s="1296">
        <v>1.0894999999999998E-2</v>
      </c>
      <c r="D9" s="1297">
        <v>1.2872E-2</v>
      </c>
      <c r="E9" s="1297">
        <v>5.3159999999999995E-3</v>
      </c>
      <c r="F9" s="1297">
        <v>6.4729999999999996E-3</v>
      </c>
      <c r="G9" s="1297">
        <v>9.9279999999999993E-3</v>
      </c>
      <c r="H9" s="1297">
        <v>3.467E-3</v>
      </c>
      <c r="I9" s="1178">
        <v>3.1059999999999998E-3</v>
      </c>
      <c r="J9" s="772">
        <f t="shared" si="1"/>
        <v>-0.3367</v>
      </c>
      <c r="K9" s="772">
        <f t="shared" si="2"/>
        <v>-0.77889999999999993</v>
      </c>
      <c r="N9" s="1651"/>
      <c r="O9" s="1651"/>
      <c r="P9" s="1651"/>
      <c r="Q9" s="1651"/>
      <c r="R9" s="1651"/>
      <c r="S9" s="1651"/>
      <c r="T9" s="1651"/>
      <c r="W9" s="1168"/>
      <c r="X9" s="1168"/>
      <c r="Y9" s="1168"/>
      <c r="Z9" s="1168"/>
      <c r="AA9" s="1168"/>
      <c r="AB9" s="1168"/>
      <c r="AC9" s="1168">
        <f t="shared" si="0"/>
        <v>-3.1059999999999998E-3</v>
      </c>
    </row>
    <row r="10" spans="1:29" x14ac:dyDescent="0.25">
      <c r="A10" s="2068" t="s">
        <v>843</v>
      </c>
      <c r="B10" s="1187" t="s">
        <v>1001</v>
      </c>
      <c r="C10" s="1295">
        <v>6.1409999999999998E-3</v>
      </c>
      <c r="D10" s="1292">
        <v>6.9520000000000007E-3</v>
      </c>
      <c r="E10" s="1292">
        <v>7.6990000000000001E-3</v>
      </c>
      <c r="F10" s="1292">
        <v>2.5049999999999998E-3</v>
      </c>
      <c r="G10" s="1292">
        <v>6.561E-3</v>
      </c>
      <c r="H10" s="1292">
        <v>7.0670000000000004E-3</v>
      </c>
      <c r="I10" s="1189">
        <v>6.8820000000000001E-3</v>
      </c>
      <c r="J10" s="770">
        <f t="shared" si="1"/>
        <v>0.43770000000000009</v>
      </c>
      <c r="K10" s="770">
        <f t="shared" si="2"/>
        <v>7.4100000000000027E-2</v>
      </c>
      <c r="N10" s="1651"/>
      <c r="O10" s="1651"/>
      <c r="P10" s="1651"/>
      <c r="Q10" s="1651"/>
      <c r="R10" s="1651"/>
      <c r="S10" s="1651"/>
      <c r="T10" s="1651"/>
      <c r="W10" s="1393"/>
      <c r="X10" s="1168"/>
      <c r="Y10" s="1168"/>
      <c r="Z10" s="1168"/>
      <c r="AA10" s="1168"/>
      <c r="AB10" s="1168"/>
      <c r="AC10" s="1168">
        <f t="shared" si="0"/>
        <v>-6.8820000000000001E-3</v>
      </c>
    </row>
    <row r="11" spans="1:29" x14ac:dyDescent="0.25">
      <c r="A11" s="2070" t="s">
        <v>843</v>
      </c>
      <c r="B11" s="1181" t="s">
        <v>593</v>
      </c>
      <c r="C11" s="1295">
        <v>1.7888000000000001E-2</v>
      </c>
      <c r="D11" s="1292">
        <v>2.1238999999999997E-2</v>
      </c>
      <c r="E11" s="1292">
        <v>1.9806999999999998E-2</v>
      </c>
      <c r="F11" s="1292">
        <v>1.3431999999999999E-2</v>
      </c>
      <c r="G11" s="1292">
        <v>1.6154999999999999E-2</v>
      </c>
      <c r="H11" s="1292">
        <v>1.1835E-2</v>
      </c>
      <c r="I11" s="1189">
        <v>1.0508999999999999E-2</v>
      </c>
      <c r="J11" s="770">
        <f t="shared" si="1"/>
        <v>-0.2923</v>
      </c>
      <c r="K11" s="770">
        <f t="shared" si="2"/>
        <v>-0.73790000000000022</v>
      </c>
      <c r="N11" s="1651"/>
      <c r="O11" s="1651"/>
      <c r="P11" s="1651"/>
      <c r="Q11" s="1651"/>
      <c r="R11" s="1651"/>
      <c r="S11" s="1651"/>
      <c r="T11" s="1651"/>
      <c r="W11" s="1168"/>
      <c r="X11" s="1168"/>
      <c r="Y11" s="1168"/>
      <c r="Z11" s="1168"/>
      <c r="AA11" s="1168"/>
      <c r="AB11" s="1168"/>
      <c r="AC11" s="1168">
        <f t="shared" si="0"/>
        <v>-1.0508999999999999E-2</v>
      </c>
    </row>
    <row r="12" spans="1:29" ht="15.75" thickBot="1" x14ac:dyDescent="0.3">
      <c r="A12" s="2069" t="s">
        <v>843</v>
      </c>
      <c r="B12" s="1186" t="s">
        <v>594</v>
      </c>
      <c r="C12" s="1295">
        <v>1.6091999999999999E-2</v>
      </c>
      <c r="D12" s="1292">
        <v>1.4835000000000001E-2</v>
      </c>
      <c r="E12" s="1292">
        <v>1.6819999999999998E-2</v>
      </c>
      <c r="F12" s="1292">
        <v>1.4906999999999998E-2</v>
      </c>
      <c r="G12" s="1292">
        <v>1.6444E-2</v>
      </c>
      <c r="H12" s="1292">
        <v>1.2673E-2</v>
      </c>
      <c r="I12" s="1189">
        <v>1.1305000000000001E-2</v>
      </c>
      <c r="J12" s="770">
        <f t="shared" si="1"/>
        <v>-0.36019999999999974</v>
      </c>
      <c r="K12" s="770">
        <f t="shared" si="2"/>
        <v>-0.47869999999999979</v>
      </c>
      <c r="N12" s="1651"/>
      <c r="O12" s="1651"/>
      <c r="P12" s="1651"/>
      <c r="Q12" s="1651"/>
      <c r="R12" s="1651"/>
      <c r="S12" s="1651"/>
      <c r="T12" s="1651"/>
      <c r="W12" s="1168"/>
      <c r="X12" s="1168"/>
      <c r="Y12" s="1168"/>
      <c r="Z12" s="1168"/>
      <c r="AA12" s="1168"/>
      <c r="AB12" s="1168"/>
      <c r="AC12" s="1168">
        <f t="shared" si="0"/>
        <v>-1.1305000000000001E-2</v>
      </c>
    </row>
    <row r="13" spans="1:29" x14ac:dyDescent="0.25">
      <c r="A13" s="2068" t="s">
        <v>844</v>
      </c>
      <c r="B13" s="1187" t="s">
        <v>603</v>
      </c>
      <c r="C13" s="1293">
        <v>9.5119999999999996E-3</v>
      </c>
      <c r="D13" s="1294">
        <v>1.0187999999999999E-2</v>
      </c>
      <c r="E13" s="1294">
        <v>7.8440000000000003E-3</v>
      </c>
      <c r="F13" s="1294">
        <v>4.0500000000000006E-3</v>
      </c>
      <c r="G13" s="1294">
        <v>5.2470000000000008E-3</v>
      </c>
      <c r="H13" s="1294">
        <v>5.1729999999999996E-3</v>
      </c>
      <c r="I13" s="1184">
        <v>3.699E-3</v>
      </c>
      <c r="J13" s="771">
        <f t="shared" si="1"/>
        <v>-3.5100000000000062E-2</v>
      </c>
      <c r="K13" s="771">
        <f t="shared" si="2"/>
        <v>-0.58129999999999993</v>
      </c>
      <c r="N13" s="1651"/>
      <c r="O13" s="1651"/>
      <c r="P13" s="1651"/>
      <c r="Q13" s="1651"/>
      <c r="R13" s="1651"/>
      <c r="S13" s="1651"/>
      <c r="T13" s="1651"/>
      <c r="W13" s="1168"/>
      <c r="X13" s="1168"/>
      <c r="Y13" s="1168"/>
      <c r="Z13" s="1168"/>
      <c r="AA13" s="1168"/>
      <c r="AB13" s="1168"/>
      <c r="AC13" s="1168">
        <f t="shared" si="0"/>
        <v>-3.699E-3</v>
      </c>
    </row>
    <row r="14" spans="1:29" x14ac:dyDescent="0.25">
      <c r="A14" s="2071" t="s">
        <v>844</v>
      </c>
      <c r="B14" s="1180" t="s">
        <v>605</v>
      </c>
      <c r="C14" s="1295">
        <v>1.7569999999999999E-3</v>
      </c>
      <c r="D14" s="1292">
        <v>7.7800000000000005E-3</v>
      </c>
      <c r="E14" s="1292">
        <v>3.4570999999999998E-2</v>
      </c>
      <c r="F14" s="1292">
        <v>2.9329999999999998E-3</v>
      </c>
      <c r="G14" s="1292">
        <v>4.3169999999999997E-3</v>
      </c>
      <c r="H14" s="1292">
        <v>5.1190000000000003E-3</v>
      </c>
      <c r="I14" s="1189">
        <v>5.2350000000000001E-3</v>
      </c>
      <c r="J14" s="770">
        <f t="shared" si="1"/>
        <v>0.23020000000000002</v>
      </c>
      <c r="K14" s="770">
        <f t="shared" si="2"/>
        <v>0.3478</v>
      </c>
      <c r="N14" s="1651"/>
      <c r="O14" s="1651"/>
      <c r="P14" s="1651"/>
      <c r="Q14" s="1651"/>
      <c r="R14" s="1651"/>
      <c r="S14" s="1651"/>
      <c r="T14" s="1651"/>
      <c r="W14" s="1393"/>
      <c r="X14" s="1168"/>
      <c r="Y14" s="1168"/>
      <c r="Z14" s="1168"/>
      <c r="AA14" s="1168"/>
      <c r="AB14" s="1168"/>
      <c r="AC14" s="1168">
        <f t="shared" si="0"/>
        <v>-5.2350000000000001E-3</v>
      </c>
    </row>
    <row r="15" spans="1:29" x14ac:dyDescent="0.25">
      <c r="A15" s="2072" t="s">
        <v>844</v>
      </c>
      <c r="B15" s="1180" t="s">
        <v>601</v>
      </c>
      <c r="C15" s="1295">
        <v>1.3055000000000001E-2</v>
      </c>
      <c r="D15" s="1292">
        <v>1.5335000000000001E-2</v>
      </c>
      <c r="E15" s="1292">
        <v>9.1929999999999998E-3</v>
      </c>
      <c r="F15" s="1292">
        <v>4.8249999999999994E-3</v>
      </c>
      <c r="G15" s="1292">
        <v>8.9009999999999992E-3</v>
      </c>
      <c r="H15" s="1292">
        <v>9.1339999999999998E-3</v>
      </c>
      <c r="I15" s="1189">
        <v>7.9490000000000012E-3</v>
      </c>
      <c r="J15" s="770">
        <f t="shared" si="1"/>
        <v>0.31240000000000018</v>
      </c>
      <c r="K15" s="770">
        <f t="shared" si="2"/>
        <v>-0.51059999999999994</v>
      </c>
      <c r="N15" s="1651"/>
      <c r="O15" s="1651"/>
      <c r="P15" s="1651"/>
      <c r="Q15" s="1651"/>
      <c r="R15" s="1651"/>
      <c r="S15" s="1651"/>
      <c r="T15" s="1651"/>
      <c r="W15" s="1168"/>
      <c r="X15" s="1168"/>
      <c r="Y15" s="1168"/>
      <c r="Z15" s="1168"/>
      <c r="AA15" s="1168"/>
      <c r="AB15" s="1168"/>
      <c r="AC15" s="1168">
        <f t="shared" si="0"/>
        <v>-7.9490000000000012E-3</v>
      </c>
    </row>
    <row r="16" spans="1:29" x14ac:dyDescent="0.25">
      <c r="A16" s="2070" t="s">
        <v>844</v>
      </c>
      <c r="B16" s="1180" t="s">
        <v>602</v>
      </c>
      <c r="C16" s="1295">
        <v>1.5486E-2</v>
      </c>
      <c r="D16" s="1292">
        <v>9.7260000000000003E-3</v>
      </c>
      <c r="E16" s="1292">
        <v>6.7250000000000001E-3</v>
      </c>
      <c r="F16" s="1292">
        <v>3.9480000000000001E-3</v>
      </c>
      <c r="G16" s="1292">
        <v>3.372E-3</v>
      </c>
      <c r="H16" s="1292">
        <v>2.9580000000000001E-3</v>
      </c>
      <c r="I16" s="1189">
        <v>2.7139999999999998E-3</v>
      </c>
      <c r="J16" s="770">
        <f t="shared" si="1"/>
        <v>-0.12340000000000002</v>
      </c>
      <c r="K16" s="770">
        <f t="shared" si="2"/>
        <v>-1.2772000000000001</v>
      </c>
      <c r="N16" s="1651"/>
      <c r="O16" s="1651"/>
      <c r="P16" s="1651"/>
      <c r="Q16" s="1651"/>
      <c r="R16" s="1651"/>
      <c r="S16" s="1651"/>
      <c r="T16" s="1651"/>
      <c r="W16" s="1393"/>
      <c r="X16" s="1168"/>
      <c r="Y16" s="1168"/>
      <c r="Z16" s="1168"/>
      <c r="AA16" s="1168"/>
      <c r="AB16" s="1168"/>
      <c r="AC16" s="1168">
        <f t="shared" si="0"/>
        <v>-2.7139999999999998E-3</v>
      </c>
    </row>
    <row r="17" spans="1:29" ht="15.75" thickBot="1" x14ac:dyDescent="0.3">
      <c r="A17" s="2069" t="s">
        <v>844</v>
      </c>
      <c r="B17" s="1186" t="s">
        <v>604</v>
      </c>
      <c r="C17" s="1296">
        <v>1.0872E-2</v>
      </c>
      <c r="D17" s="1297">
        <v>1.0046999999999999E-2</v>
      </c>
      <c r="E17" s="1297">
        <v>4.9300000000000004E-3</v>
      </c>
      <c r="F17" s="1297">
        <v>3.8179999999999998E-3</v>
      </c>
      <c r="G17" s="1297">
        <v>2.869E-3</v>
      </c>
      <c r="H17" s="1297">
        <v>4.2469999999999999E-3</v>
      </c>
      <c r="I17" s="1178">
        <v>1.5665999999999999E-2</v>
      </c>
      <c r="J17" s="770">
        <f t="shared" si="1"/>
        <v>1.1847999999999999</v>
      </c>
      <c r="K17" s="770">
        <f t="shared" si="2"/>
        <v>0.47939999999999994</v>
      </c>
      <c r="N17" s="1651"/>
      <c r="O17" s="1651"/>
      <c r="P17" s="1651"/>
      <c r="Q17" s="1651"/>
      <c r="R17" s="1651"/>
      <c r="S17" s="1651"/>
      <c r="T17" s="1651"/>
      <c r="W17" s="1168"/>
      <c r="X17" s="1168"/>
      <c r="Y17" s="1168"/>
      <c r="Z17" s="1168"/>
      <c r="AA17" s="1168"/>
      <c r="AB17" s="1168"/>
      <c r="AC17" s="1168">
        <f t="shared" si="0"/>
        <v>-1.5665999999999999E-2</v>
      </c>
    </row>
    <row r="18" spans="1:29" ht="27" thickBot="1" x14ac:dyDescent="0.3">
      <c r="A18" s="305" t="s">
        <v>846</v>
      </c>
      <c r="B18" s="1179" t="s">
        <v>974</v>
      </c>
      <c r="C18" s="1295">
        <v>0</v>
      </c>
      <c r="D18" s="1292">
        <v>0</v>
      </c>
      <c r="E18" s="1292">
        <v>0</v>
      </c>
      <c r="F18" s="1292">
        <v>0</v>
      </c>
      <c r="G18" s="1292">
        <v>0</v>
      </c>
      <c r="H18" s="1292">
        <v>0</v>
      </c>
      <c r="I18" s="1189">
        <v>0</v>
      </c>
      <c r="J18" s="773">
        <f>(I18-F18)*100</f>
        <v>0</v>
      </c>
      <c r="K18" s="773">
        <f t="shared" si="2"/>
        <v>0</v>
      </c>
      <c r="N18" s="1651"/>
      <c r="O18" s="1651"/>
      <c r="P18" s="1651"/>
      <c r="Q18" s="1651"/>
      <c r="R18" s="1651"/>
      <c r="S18" s="1651"/>
      <c r="T18" s="1651"/>
      <c r="W18" s="1393"/>
      <c r="X18" s="1168"/>
      <c r="Y18" s="1168"/>
      <c r="Z18" s="1168"/>
      <c r="AA18" s="1168"/>
      <c r="AB18" s="1168"/>
      <c r="AC18" s="1168">
        <f t="shared" si="0"/>
        <v>0</v>
      </c>
    </row>
    <row r="19" spans="1:29" ht="15" customHeight="1" x14ac:dyDescent="0.25">
      <c r="A19" s="2073" t="s">
        <v>847</v>
      </c>
      <c r="B19" s="1187" t="s">
        <v>1002</v>
      </c>
      <c r="C19" s="1293">
        <v>4.7710000000000001E-3</v>
      </c>
      <c r="D19" s="1294">
        <v>5.7920000000000003E-3</v>
      </c>
      <c r="E19" s="1294">
        <v>4.9940000000000002E-3</v>
      </c>
      <c r="F19" s="1294">
        <v>4.0730000000000002E-3</v>
      </c>
      <c r="G19" s="1294">
        <v>5.8170000000000001E-3</v>
      </c>
      <c r="H19" s="1294">
        <v>5.019E-3</v>
      </c>
      <c r="I19" s="1184">
        <v>5.4779999999999994E-3</v>
      </c>
      <c r="J19" s="770">
        <f t="shared" si="1"/>
        <v>0.1404999999999999</v>
      </c>
      <c r="K19" s="770">
        <f t="shared" si="2"/>
        <v>7.069999999999993E-2</v>
      </c>
      <c r="N19" s="1651"/>
      <c r="O19" s="1651"/>
      <c r="P19" s="1651"/>
      <c r="Q19" s="1651"/>
      <c r="R19" s="1651"/>
      <c r="S19" s="1651"/>
      <c r="T19" s="1651"/>
      <c r="W19" s="1168"/>
      <c r="X19" s="1168"/>
      <c r="Y19" s="1168"/>
      <c r="Z19" s="1168"/>
      <c r="AA19" s="1168"/>
      <c r="AB19" s="1168"/>
      <c r="AC19" s="1168">
        <f t="shared" si="0"/>
        <v>-5.4779999999999994E-3</v>
      </c>
    </row>
    <row r="20" spans="1:29" ht="15" customHeight="1" x14ac:dyDescent="0.25">
      <c r="A20" s="2074"/>
      <c r="B20" s="1180" t="s">
        <v>608</v>
      </c>
      <c r="C20" s="1295">
        <v>1.0787E-2</v>
      </c>
      <c r="D20" s="1292">
        <v>1.2562E-2</v>
      </c>
      <c r="E20" s="1292">
        <v>1.4384999999999998E-2</v>
      </c>
      <c r="F20" s="1292">
        <v>1.1704000000000001E-2</v>
      </c>
      <c r="G20" s="1292">
        <v>1.0826000000000001E-2</v>
      </c>
      <c r="H20" s="1292">
        <v>1.0759000000000001E-2</v>
      </c>
      <c r="I20" s="1189">
        <v>1.3027E-2</v>
      </c>
      <c r="J20" s="770">
        <f t="shared" si="1"/>
        <v>0.13229999999999995</v>
      </c>
      <c r="K20" s="770">
        <f t="shared" si="2"/>
        <v>0.22400000000000006</v>
      </c>
      <c r="N20" s="1651"/>
      <c r="O20" s="1651"/>
      <c r="P20" s="1651"/>
      <c r="Q20" s="1651"/>
      <c r="R20" s="1651"/>
      <c r="S20" s="1651"/>
      <c r="T20" s="1651"/>
      <c r="W20" s="1168"/>
      <c r="X20" s="1168"/>
      <c r="Y20" s="1168"/>
      <c r="Z20" s="1168"/>
      <c r="AA20" s="1168"/>
      <c r="AB20" s="1168"/>
      <c r="AC20" s="1168">
        <f t="shared" si="0"/>
        <v>-1.3027E-2</v>
      </c>
    </row>
    <row r="21" spans="1:29" ht="15.75" customHeight="1" x14ac:dyDescent="0.25">
      <c r="A21" s="2074"/>
      <c r="B21" s="1180" t="s">
        <v>610</v>
      </c>
      <c r="C21" s="1295">
        <v>5.3039999999999997E-3</v>
      </c>
      <c r="D21" s="1292">
        <v>5.1539999999999997E-3</v>
      </c>
      <c r="E21" s="1292">
        <v>6.0660000000000002E-3</v>
      </c>
      <c r="F21" s="1292">
        <v>5.5310000000000003E-3</v>
      </c>
      <c r="G21" s="1292">
        <v>6.4459999999999995E-3</v>
      </c>
      <c r="H21" s="1292">
        <v>5.8640000000000003E-3</v>
      </c>
      <c r="I21" s="1189">
        <v>6.7060000000000002E-3</v>
      </c>
      <c r="J21" s="770">
        <f t="shared" si="1"/>
        <v>0.11749999999999998</v>
      </c>
      <c r="K21" s="770">
        <f t="shared" si="2"/>
        <v>0.14020000000000005</v>
      </c>
      <c r="N21" s="1651"/>
      <c r="O21" s="1651"/>
      <c r="P21" s="1651"/>
      <c r="Q21" s="1651"/>
      <c r="R21" s="1651"/>
      <c r="S21" s="1651"/>
      <c r="T21" s="1651"/>
      <c r="W21" s="1168"/>
      <c r="X21" s="1168"/>
      <c r="Y21" s="1168"/>
      <c r="Z21" s="1168"/>
      <c r="AA21" s="1168"/>
      <c r="AB21" s="1168"/>
      <c r="AC21" s="1168">
        <f t="shared" si="0"/>
        <v>-6.7060000000000002E-3</v>
      </c>
    </row>
    <row r="22" spans="1:29" ht="16.5" customHeight="1" thickBot="1" x14ac:dyDescent="0.3">
      <c r="A22" s="2075"/>
      <c r="B22" s="1186" t="s">
        <v>597</v>
      </c>
      <c r="C22" s="1296">
        <v>4.3690000000000005E-3</v>
      </c>
      <c r="D22" s="1297">
        <v>7.639E-3</v>
      </c>
      <c r="E22" s="1297">
        <v>6.8170000000000001E-3</v>
      </c>
      <c r="F22" s="1297">
        <v>9.5499999999999995E-3</v>
      </c>
      <c r="G22" s="1297">
        <v>6.7290000000000006E-3</v>
      </c>
      <c r="H22" s="1297">
        <v>6.3339999999999994E-3</v>
      </c>
      <c r="I22" s="1178">
        <v>1.1275E-2</v>
      </c>
      <c r="J22" s="772">
        <f t="shared" si="1"/>
        <v>0.1725000000000001</v>
      </c>
      <c r="K22" s="772">
        <f t="shared" si="2"/>
        <v>0.69059999999999999</v>
      </c>
      <c r="N22" s="1651"/>
      <c r="O22" s="1651"/>
      <c r="P22" s="1651"/>
      <c r="Q22" s="1651"/>
      <c r="R22" s="1651"/>
      <c r="S22" s="1651"/>
      <c r="T22" s="1651"/>
      <c r="W22" s="1168"/>
      <c r="X22" s="1168"/>
      <c r="Y22" s="1168"/>
      <c r="Z22" s="1168"/>
      <c r="AA22" s="1168"/>
      <c r="AB22" s="1168"/>
      <c r="AC22" s="1168">
        <f t="shared" ref="AC22:AC25" si="3">T22-I22</f>
        <v>-1.1275E-2</v>
      </c>
    </row>
    <row r="23" spans="1:29" ht="15" customHeight="1" x14ac:dyDescent="0.25">
      <c r="A23" s="2076" t="s">
        <v>848</v>
      </c>
      <c r="B23" s="448" t="s">
        <v>599</v>
      </c>
      <c r="C23" s="1295">
        <v>2.4140999999999999E-2</v>
      </c>
      <c r="D23" s="1292">
        <v>1.7648E-2</v>
      </c>
      <c r="E23" s="1292">
        <v>7.0430000000000006E-3</v>
      </c>
      <c r="F23" s="1292">
        <v>-4.6300000000000003E-4</v>
      </c>
      <c r="G23" s="1292">
        <v>-6.9259999999999999E-3</v>
      </c>
      <c r="H23" s="1292">
        <v>6.4840000000000002E-3</v>
      </c>
      <c r="I23" s="1189">
        <v>-2.3080000000000002E-3</v>
      </c>
      <c r="J23" s="771">
        <f>(I23-F23)*100</f>
        <v>-0.1845</v>
      </c>
      <c r="K23" s="771">
        <f t="shared" si="2"/>
        <v>-2.6448999999999998</v>
      </c>
      <c r="N23" s="1651"/>
      <c r="O23" s="1651"/>
      <c r="P23" s="1651"/>
      <c r="Q23" s="1651"/>
      <c r="R23" s="1651"/>
      <c r="S23" s="1651"/>
      <c r="T23" s="1651"/>
      <c r="W23" s="1168"/>
      <c r="X23" s="1168"/>
      <c r="Y23" s="1168"/>
      <c r="Z23" s="1168"/>
      <c r="AA23" s="1168"/>
      <c r="AB23" s="1168"/>
      <c r="AC23" s="1168">
        <f t="shared" si="3"/>
        <v>2.3080000000000002E-3</v>
      </c>
    </row>
    <row r="24" spans="1:29" ht="15.75" customHeight="1" thickBot="1" x14ac:dyDescent="0.3">
      <c r="A24" s="2077"/>
      <c r="B24" s="1186" t="s">
        <v>1003</v>
      </c>
      <c r="C24" s="1295">
        <v>2.0729000000000001E-2</v>
      </c>
      <c r="D24" s="1292">
        <v>1.8065000000000001E-2</v>
      </c>
      <c r="E24" s="1292">
        <v>6.2970000000000005E-3</v>
      </c>
      <c r="F24" s="1292">
        <v>8.4340000000000005E-3</v>
      </c>
      <c r="G24" s="1292">
        <v>9.1369999999999993E-3</v>
      </c>
      <c r="H24" s="1292">
        <v>8.4219999999999989E-3</v>
      </c>
      <c r="I24" s="1189">
        <v>9.2940000000000002E-3</v>
      </c>
      <c r="J24" s="772">
        <f t="shared" si="1"/>
        <v>8.5999999999999965E-2</v>
      </c>
      <c r="K24" s="772">
        <f t="shared" si="2"/>
        <v>-1.1435</v>
      </c>
      <c r="N24" s="1651"/>
      <c r="O24" s="1651"/>
      <c r="P24" s="1651"/>
      <c r="Q24" s="1651"/>
      <c r="R24" s="1651"/>
      <c r="S24" s="1651"/>
      <c r="T24" s="1651"/>
      <c r="W24" s="1168"/>
      <c r="X24" s="1168"/>
      <c r="Y24" s="1168"/>
      <c r="Z24" s="1168"/>
      <c r="AA24" s="1168"/>
      <c r="AB24" s="1168"/>
      <c r="AC24" s="1168">
        <f t="shared" si="3"/>
        <v>-9.2940000000000002E-3</v>
      </c>
    </row>
    <row r="25" spans="1:29" ht="27" thickBot="1" x14ac:dyDescent="0.3">
      <c r="A25" s="306" t="s">
        <v>1045</v>
      </c>
      <c r="B25" s="1281" t="s">
        <v>606</v>
      </c>
      <c r="C25" s="1298">
        <v>1.1428000000000001E-2</v>
      </c>
      <c r="D25" s="1299">
        <v>7.9170000000000004E-3</v>
      </c>
      <c r="E25" s="1299">
        <v>8.9379999999999998E-3</v>
      </c>
      <c r="F25" s="1299">
        <v>7.4510000000000002E-3</v>
      </c>
      <c r="G25" s="1299">
        <v>6.6779999999999999E-3</v>
      </c>
      <c r="H25" s="1299">
        <v>6.5030000000000001E-3</v>
      </c>
      <c r="I25" s="1188">
        <v>7.9419999999999994E-3</v>
      </c>
      <c r="J25" s="772">
        <f t="shared" si="1"/>
        <v>4.9099999999999921E-2</v>
      </c>
      <c r="K25" s="772">
        <f t="shared" si="2"/>
        <v>-0.34860000000000013</v>
      </c>
      <c r="M25" s="307"/>
      <c r="N25" s="1651"/>
      <c r="O25" s="1651"/>
      <c r="P25" s="1651"/>
      <c r="Q25" s="1651"/>
      <c r="R25" s="1651"/>
      <c r="S25" s="1651"/>
      <c r="T25" s="1651"/>
      <c r="U25" s="308"/>
      <c r="V25" s="308"/>
      <c r="W25" s="1168"/>
      <c r="X25" s="1168"/>
      <c r="Y25" s="1168"/>
      <c r="Z25" s="1168"/>
      <c r="AA25" s="1168"/>
      <c r="AB25" s="1168"/>
      <c r="AC25" s="1168">
        <f t="shared" si="3"/>
        <v>-7.9419999999999994E-3</v>
      </c>
    </row>
    <row r="26" spans="1:29" ht="15.75" thickBot="1" x14ac:dyDescent="0.3">
      <c r="A26" s="2078" t="s">
        <v>852</v>
      </c>
      <c r="B26" s="2079"/>
      <c r="C26" s="1290">
        <v>1.0739E-2</v>
      </c>
      <c r="D26" s="1291">
        <v>1.1369000000000001E-2</v>
      </c>
      <c r="E26" s="1291">
        <v>8.7200000000000003E-3</v>
      </c>
      <c r="F26" s="1291">
        <v>7.9400000000000009E-3</v>
      </c>
      <c r="G26" s="1291">
        <v>8.7698314901033456E-3</v>
      </c>
      <c r="H26" s="1291">
        <v>7.1558654106544835E-3</v>
      </c>
      <c r="I26" s="1291">
        <v>6.3759999999999997E-3</v>
      </c>
      <c r="J26" s="774">
        <f t="shared" si="1"/>
        <v>-0.15640000000000012</v>
      </c>
      <c r="K26" s="774">
        <f>(I26-C26)*100</f>
        <v>-0.43630000000000008</v>
      </c>
      <c r="M26" s="309"/>
      <c r="N26" s="310"/>
      <c r="O26" s="310"/>
      <c r="P26" s="310"/>
      <c r="Q26" s="311"/>
      <c r="R26" s="311"/>
      <c r="S26" s="311"/>
      <c r="T26" s="311"/>
      <c r="U26" s="310"/>
      <c r="V26" s="310"/>
    </row>
    <row r="27" spans="1:29" ht="3.75" customHeight="1" x14ac:dyDescent="0.25">
      <c r="A27" s="312"/>
      <c r="B27" s="313"/>
      <c r="C27" s="314"/>
      <c r="D27" s="314"/>
      <c r="E27" s="314"/>
      <c r="F27" s="314"/>
      <c r="G27" s="315"/>
      <c r="H27" s="315"/>
      <c r="I27" s="315"/>
      <c r="J27" s="316"/>
      <c r="K27" s="317"/>
    </row>
    <row r="28" spans="1:29" x14ac:dyDescent="0.25">
      <c r="A28" s="318" t="s">
        <v>849</v>
      </c>
      <c r="B28" s="319"/>
      <c r="C28" s="320"/>
      <c r="D28" s="320"/>
      <c r="E28" s="320"/>
      <c r="F28" s="321"/>
      <c r="G28" s="322"/>
      <c r="H28" s="321"/>
      <c r="I28" s="321"/>
      <c r="J28" s="320"/>
      <c r="K28" s="320"/>
    </row>
    <row r="29" spans="1:29" x14ac:dyDescent="0.25">
      <c r="A29" s="297"/>
    </row>
    <row r="30" spans="1:29" x14ac:dyDescent="0.25">
      <c r="A30" s="2067" t="s">
        <v>1071</v>
      </c>
      <c r="B30" s="2067"/>
      <c r="C30" s="2067"/>
      <c r="D30" s="2067"/>
      <c r="E30" s="2067"/>
      <c r="F30" s="2067"/>
      <c r="G30" s="2067"/>
      <c r="H30" s="2067"/>
      <c r="I30" s="2067"/>
      <c r="J30" s="2067"/>
      <c r="K30" s="2067"/>
    </row>
    <row r="31" spans="1:29" x14ac:dyDescent="0.25">
      <c r="A31" s="2066" t="s">
        <v>2414</v>
      </c>
      <c r="B31" s="2066"/>
      <c r="C31" s="2066"/>
      <c r="D31" s="2066"/>
      <c r="E31" s="2066"/>
      <c r="F31" s="2066"/>
      <c r="G31" s="2066"/>
      <c r="H31" s="2066"/>
      <c r="I31" s="2066"/>
      <c r="J31" s="2066"/>
      <c r="K31" s="2066"/>
    </row>
    <row r="32" spans="1:29" x14ac:dyDescent="0.25">
      <c r="A32" s="2067" t="s">
        <v>857</v>
      </c>
      <c r="B32" s="2067"/>
      <c r="C32" s="2067"/>
      <c r="D32" s="2067"/>
      <c r="E32" s="2067"/>
      <c r="F32" s="2067"/>
      <c r="G32" s="2067"/>
      <c r="H32" s="2067"/>
      <c r="I32" s="2067"/>
      <c r="J32" s="2067"/>
      <c r="K32" s="2067"/>
    </row>
    <row r="33" spans="1:28" ht="6.75" customHeight="1" thickBot="1" x14ac:dyDescent="0.3">
      <c r="A33" s="302"/>
      <c r="B33" s="302"/>
      <c r="C33" s="302"/>
      <c r="D33" s="302"/>
      <c r="E33" s="302"/>
      <c r="F33" s="302"/>
      <c r="G33" s="302"/>
      <c r="H33" s="302"/>
      <c r="I33" s="302"/>
      <c r="J33" s="302"/>
      <c r="K33" s="302"/>
    </row>
    <row r="34" spans="1:28" ht="51.75" thickBot="1" x14ac:dyDescent="0.3">
      <c r="A34" s="323" t="s">
        <v>833</v>
      </c>
      <c r="B34" s="303" t="s">
        <v>834</v>
      </c>
      <c r="C34" s="193">
        <v>45078</v>
      </c>
      <c r="D34" s="193">
        <v>45170</v>
      </c>
      <c r="E34" s="193">
        <v>45261</v>
      </c>
      <c r="F34" s="193">
        <v>45352</v>
      </c>
      <c r="G34" s="193">
        <v>45383</v>
      </c>
      <c r="H34" s="193">
        <v>45413</v>
      </c>
      <c r="I34" s="193">
        <v>45444</v>
      </c>
      <c r="J34" s="324" t="s">
        <v>1069</v>
      </c>
      <c r="K34" s="325" t="s">
        <v>1070</v>
      </c>
    </row>
    <row r="35" spans="1:28" x14ac:dyDescent="0.25">
      <c r="A35" s="2081" t="s">
        <v>841</v>
      </c>
      <c r="B35" s="220" t="s">
        <v>1004</v>
      </c>
      <c r="C35" s="1226">
        <v>2.1588E-2</v>
      </c>
      <c r="D35" s="1227">
        <v>2.3875E-2</v>
      </c>
      <c r="E35" s="1227">
        <v>1.6142E-2</v>
      </c>
      <c r="F35" s="1227">
        <v>2.5453E-2</v>
      </c>
      <c r="G35" s="1227">
        <v>2.5007999999999999E-2</v>
      </c>
      <c r="H35" s="1227">
        <v>3.8184999999999997E-2</v>
      </c>
      <c r="I35" s="1228">
        <v>-4.8999999999999998E-4</v>
      </c>
      <c r="J35" s="775">
        <f>(I35-F35)*100</f>
        <v>-2.5943000000000001</v>
      </c>
      <c r="K35" s="775">
        <f>(I35-C35)*100</f>
        <v>-2.2078000000000002</v>
      </c>
      <c r="L35" s="326"/>
      <c r="M35" s="1652"/>
      <c r="N35" s="1652"/>
      <c r="O35" s="1652"/>
      <c r="P35" s="1652"/>
      <c r="Q35" s="1652"/>
      <c r="R35" s="1652"/>
      <c r="S35" s="1652"/>
      <c r="V35" s="1168"/>
      <c r="W35" s="1168"/>
      <c r="X35" s="1168"/>
      <c r="Y35" s="1168"/>
      <c r="Z35" s="1168"/>
      <c r="AA35" s="1168"/>
      <c r="AB35" s="1168"/>
    </row>
    <row r="36" spans="1:28" x14ac:dyDescent="0.25">
      <c r="A36" s="2082"/>
      <c r="B36" s="221" t="s">
        <v>979</v>
      </c>
      <c r="C36" s="1229">
        <v>2.3675000000000002E-2</v>
      </c>
      <c r="D36" s="1230">
        <v>3.943E-2</v>
      </c>
      <c r="E36" s="1230">
        <v>2.9229999999999999E-2</v>
      </c>
      <c r="F36" s="1230">
        <v>3.6735000000000004E-2</v>
      </c>
      <c r="G36" s="1230">
        <v>1.9715E-2</v>
      </c>
      <c r="H36" s="1230">
        <v>3.2343999999999998E-2</v>
      </c>
      <c r="I36" s="1231">
        <v>2.4254999999999999E-2</v>
      </c>
      <c r="J36" s="776">
        <f t="shared" ref="J36:J61" si="4">(I36-F36)*100</f>
        <v>-1.2480000000000004</v>
      </c>
      <c r="K36" s="776">
        <f t="shared" ref="K36:K61" si="5">(I36-C36)*100</f>
        <v>5.7999999999999718E-2</v>
      </c>
      <c r="L36" s="326"/>
      <c r="M36" s="1652"/>
      <c r="N36" s="1652"/>
      <c r="O36" s="1652"/>
      <c r="P36" s="1652"/>
      <c r="Q36" s="1652"/>
      <c r="R36" s="1652"/>
      <c r="S36" s="1652"/>
      <c r="V36" s="1168"/>
      <c r="W36" s="1168"/>
      <c r="X36" s="1168"/>
      <c r="Y36" s="1168"/>
      <c r="Z36" s="1168"/>
      <c r="AA36" s="1168"/>
      <c r="AB36" s="1168"/>
    </row>
    <row r="37" spans="1:28" x14ac:dyDescent="0.25">
      <c r="A37" s="2082"/>
      <c r="B37" s="221" t="s">
        <v>980</v>
      </c>
      <c r="C37" s="1229">
        <v>2.6720999999999998E-2</v>
      </c>
      <c r="D37" s="1230">
        <v>3.2016000000000003E-2</v>
      </c>
      <c r="E37" s="1230">
        <v>3.4445999999999997E-2</v>
      </c>
      <c r="F37" s="1230">
        <v>2.4474999999999997E-2</v>
      </c>
      <c r="G37" s="1230">
        <v>3.0910000000000003E-2</v>
      </c>
      <c r="H37" s="1230">
        <v>3.601E-2</v>
      </c>
      <c r="I37" s="1231">
        <v>3.6577999999999999E-2</v>
      </c>
      <c r="J37" s="776">
        <f t="shared" si="4"/>
        <v>1.2103000000000002</v>
      </c>
      <c r="K37" s="776">
        <f t="shared" si="5"/>
        <v>0.98570000000000013</v>
      </c>
      <c r="L37" s="326"/>
      <c r="M37" s="1652"/>
      <c r="N37" s="1652"/>
      <c r="O37" s="1652"/>
      <c r="P37" s="1652"/>
      <c r="Q37" s="1652"/>
      <c r="R37" s="1652"/>
      <c r="S37" s="1652"/>
      <c r="V37" s="1168"/>
      <c r="W37" s="1168"/>
      <c r="X37" s="1168"/>
      <c r="Y37" s="1168"/>
      <c r="Z37" s="1168"/>
      <c r="AA37" s="1168"/>
      <c r="AB37" s="1168"/>
    </row>
    <row r="38" spans="1:28" ht="15.75" thickBot="1" x14ac:dyDescent="0.3">
      <c r="A38" s="2083" t="s">
        <v>841</v>
      </c>
      <c r="B38" s="222" t="s">
        <v>981</v>
      </c>
      <c r="C38" s="1232">
        <v>2.7534999999999997E-2</v>
      </c>
      <c r="D38" s="1233">
        <v>2.6478000000000002E-2</v>
      </c>
      <c r="E38" s="1233">
        <v>3.5907000000000001E-2</v>
      </c>
      <c r="F38" s="1233">
        <v>3.5695999999999999E-2</v>
      </c>
      <c r="G38" s="1233">
        <v>3.5556999999999998E-2</v>
      </c>
      <c r="H38" s="1233">
        <v>4.1875999999999997E-2</v>
      </c>
      <c r="I38" s="1234">
        <v>2.366E-3</v>
      </c>
      <c r="J38" s="777">
        <f t="shared" si="4"/>
        <v>-3.3329999999999997</v>
      </c>
      <c r="K38" s="777">
        <f t="shared" si="5"/>
        <v>-2.5168999999999997</v>
      </c>
      <c r="L38" s="326"/>
      <c r="M38" s="1652"/>
      <c r="N38" s="1652"/>
      <c r="O38" s="1652"/>
      <c r="P38" s="1652"/>
      <c r="Q38" s="1652"/>
      <c r="R38" s="1652"/>
      <c r="S38" s="1652"/>
      <c r="V38" s="1168"/>
      <c r="W38" s="1168"/>
      <c r="X38" s="1168"/>
      <c r="Y38" s="1168"/>
      <c r="Z38" s="1168"/>
      <c r="AA38" s="1168"/>
      <c r="AB38" s="1168"/>
    </row>
    <row r="39" spans="1:28" ht="15" customHeight="1" x14ac:dyDescent="0.25">
      <c r="A39" s="2081" t="s">
        <v>855</v>
      </c>
      <c r="B39" s="223" t="s">
        <v>613</v>
      </c>
      <c r="C39" s="1226">
        <v>3.7571E-2</v>
      </c>
      <c r="D39" s="1227">
        <v>5.713E-2</v>
      </c>
      <c r="E39" s="1227">
        <v>3.6650999999999996E-2</v>
      </c>
      <c r="F39" s="1227">
        <v>5.4983000000000004E-2</v>
      </c>
      <c r="G39" s="1227">
        <v>2.6846000000000002E-2</v>
      </c>
      <c r="H39" s="1227">
        <v>9.0469999999999995E-3</v>
      </c>
      <c r="I39" s="1228">
        <v>2.0710000000000003E-2</v>
      </c>
      <c r="J39" s="775">
        <f t="shared" si="4"/>
        <v>-3.4272999999999998</v>
      </c>
      <c r="K39" s="775">
        <f t="shared" si="5"/>
        <v>-1.6860999999999997</v>
      </c>
      <c r="L39" s="326"/>
      <c r="M39" s="1652"/>
      <c r="N39" s="1652"/>
      <c r="O39" s="1652"/>
      <c r="P39" s="1652"/>
      <c r="Q39" s="1652"/>
      <c r="R39" s="1652"/>
      <c r="S39" s="1652"/>
      <c r="V39" s="1168"/>
      <c r="W39" s="1168"/>
      <c r="X39" s="1168"/>
      <c r="Y39" s="1168"/>
      <c r="Z39" s="1168"/>
      <c r="AA39" s="1168"/>
      <c r="AB39" s="1168"/>
    </row>
    <row r="40" spans="1:28" ht="15" customHeight="1" x14ac:dyDescent="0.25">
      <c r="A40" s="2082"/>
      <c r="B40" s="212" t="s">
        <v>1005</v>
      </c>
      <c r="C40" s="1229">
        <v>3.5321999999999999E-2</v>
      </c>
      <c r="D40" s="1230">
        <v>4.2455999999999994E-2</v>
      </c>
      <c r="E40" s="1230">
        <v>2.4525000000000002E-2</v>
      </c>
      <c r="F40" s="1230">
        <v>2.2736999999999997E-2</v>
      </c>
      <c r="G40" s="1230">
        <v>3.0676999999999999E-2</v>
      </c>
      <c r="H40" s="1230">
        <v>3.1219E-2</v>
      </c>
      <c r="I40" s="1231">
        <v>3.1678000000000005E-2</v>
      </c>
      <c r="J40" s="778">
        <f t="shared" si="4"/>
        <v>0.89410000000000078</v>
      </c>
      <c r="K40" s="778">
        <f t="shared" si="5"/>
        <v>-0.36439999999999945</v>
      </c>
      <c r="L40" s="326"/>
      <c r="M40" s="1652"/>
      <c r="N40" s="1652"/>
      <c r="O40" s="1652"/>
      <c r="P40" s="1652"/>
      <c r="Q40" s="1652"/>
      <c r="R40" s="1652"/>
      <c r="S40" s="1652"/>
      <c r="V40" s="1168"/>
      <c r="W40" s="1168"/>
      <c r="X40" s="1168"/>
      <c r="Y40" s="1168"/>
      <c r="Z40" s="1168"/>
      <c r="AA40" s="1168"/>
      <c r="AB40" s="1168"/>
    </row>
    <row r="41" spans="1:28" ht="15.75" customHeight="1" x14ac:dyDescent="0.25">
      <c r="A41" s="2082"/>
      <c r="B41" s="212" t="s">
        <v>983</v>
      </c>
      <c r="C41" s="1229">
        <v>3.1366999999999999E-2</v>
      </c>
      <c r="D41" s="1230">
        <v>2.6431E-2</v>
      </c>
      <c r="E41" s="1230">
        <v>2.0355999999999999E-2</v>
      </c>
      <c r="F41" s="1230">
        <v>2.0867E-2</v>
      </c>
      <c r="G41" s="1230">
        <v>1.7468999999999998E-2</v>
      </c>
      <c r="H41" s="1230">
        <v>1.4870000000000001E-2</v>
      </c>
      <c r="I41" s="1231">
        <v>1.3880999999999999E-2</v>
      </c>
      <c r="J41" s="778">
        <f t="shared" si="4"/>
        <v>-0.69860000000000011</v>
      </c>
      <c r="K41" s="778">
        <f t="shared" si="5"/>
        <v>-1.7486000000000002</v>
      </c>
      <c r="L41" s="326"/>
      <c r="M41" s="1652"/>
      <c r="N41" s="1652"/>
      <c r="O41" s="1652"/>
      <c r="P41" s="1652"/>
      <c r="Q41" s="1652"/>
      <c r="R41" s="1652"/>
      <c r="S41" s="1652"/>
      <c r="V41" s="1168"/>
      <c r="W41" s="1168"/>
      <c r="X41" s="1168"/>
      <c r="Y41" s="1168"/>
      <c r="Z41" s="1168"/>
      <c r="AA41" s="1168"/>
      <c r="AB41" s="1168"/>
    </row>
    <row r="42" spans="1:28" ht="15.75" thickBot="1" x14ac:dyDescent="0.3">
      <c r="A42" s="2083"/>
      <c r="B42" s="212" t="s">
        <v>984</v>
      </c>
      <c r="C42" s="1232">
        <v>2.3861E-2</v>
      </c>
      <c r="D42" s="1233">
        <v>2.9098000000000002E-2</v>
      </c>
      <c r="E42" s="1233">
        <v>1.9540999999999999E-2</v>
      </c>
      <c r="F42" s="1233">
        <v>2.0049999999999998E-2</v>
      </c>
      <c r="G42" s="1233">
        <v>1.5626999999999999E-2</v>
      </c>
      <c r="H42" s="1233">
        <v>1.6093E-2</v>
      </c>
      <c r="I42" s="1234">
        <v>1.537E-2</v>
      </c>
      <c r="J42" s="777">
        <f t="shared" si="4"/>
        <v>-0.46799999999999986</v>
      </c>
      <c r="K42" s="777">
        <f t="shared" si="5"/>
        <v>-0.84910000000000008</v>
      </c>
      <c r="L42" s="326"/>
      <c r="M42" s="1652"/>
      <c r="N42" s="1652"/>
      <c r="O42" s="1652"/>
      <c r="P42" s="1652"/>
      <c r="Q42" s="1652"/>
      <c r="R42" s="1652"/>
      <c r="S42" s="1652"/>
      <c r="V42" s="1168"/>
      <c r="W42" s="1168"/>
      <c r="X42" s="1168"/>
      <c r="Y42" s="1168"/>
      <c r="Z42" s="1168"/>
      <c r="AA42" s="1168"/>
      <c r="AB42" s="1168"/>
    </row>
    <row r="43" spans="1:28" x14ac:dyDescent="0.25">
      <c r="A43" s="2081" t="s">
        <v>843</v>
      </c>
      <c r="B43" s="220" t="s">
        <v>591</v>
      </c>
      <c r="C43" s="1226">
        <v>3.0849999999999999E-2</v>
      </c>
      <c r="D43" s="1227">
        <v>2.7277999999999997E-2</v>
      </c>
      <c r="E43" s="1227">
        <v>2.9623E-2</v>
      </c>
      <c r="F43" s="1227">
        <v>3.1317999999999999E-2</v>
      </c>
      <c r="G43" s="1227">
        <v>3.0700999999999999E-2</v>
      </c>
      <c r="H43" s="1227">
        <v>2.8328000000000002E-2</v>
      </c>
      <c r="I43" s="1228">
        <v>2.913E-2</v>
      </c>
      <c r="J43" s="775">
        <f t="shared" si="4"/>
        <v>-0.21879999999999988</v>
      </c>
      <c r="K43" s="775">
        <f t="shared" si="5"/>
        <v>-0.17199999999999993</v>
      </c>
      <c r="L43" s="326"/>
      <c r="M43" s="1652"/>
      <c r="N43" s="1652"/>
      <c r="O43" s="1652"/>
      <c r="P43" s="1652"/>
      <c r="Q43" s="1652"/>
      <c r="R43" s="1652"/>
      <c r="S43" s="1652"/>
      <c r="V43" s="1168"/>
      <c r="W43" s="1168"/>
      <c r="X43" s="1168"/>
      <c r="Y43" s="1168"/>
      <c r="Z43" s="1168"/>
      <c r="AA43" s="1168"/>
      <c r="AB43" s="1168"/>
    </row>
    <row r="44" spans="1:28" x14ac:dyDescent="0.25">
      <c r="A44" s="2082"/>
      <c r="B44" s="221" t="s">
        <v>985</v>
      </c>
      <c r="C44" s="1229">
        <v>4.3261000000000001E-2</v>
      </c>
      <c r="D44" s="1230">
        <v>2.6575000000000001E-2</v>
      </c>
      <c r="E44" s="1230">
        <v>2.7046999999999998E-2</v>
      </c>
      <c r="F44" s="1230">
        <v>2.7538E-2</v>
      </c>
      <c r="G44" s="1230">
        <v>3.0937000000000003E-2</v>
      </c>
      <c r="H44" s="1230">
        <v>2.6207999999999999E-2</v>
      </c>
      <c r="I44" s="1231">
        <v>2.6410999999999997E-2</v>
      </c>
      <c r="J44" s="778">
        <f t="shared" si="4"/>
        <v>-0.1127000000000003</v>
      </c>
      <c r="K44" s="778">
        <f t="shared" si="5"/>
        <v>-1.6850000000000005</v>
      </c>
      <c r="L44" s="326"/>
      <c r="M44" s="1652"/>
      <c r="N44" s="1652"/>
      <c r="O44" s="1652"/>
      <c r="P44" s="1652"/>
      <c r="Q44" s="1652"/>
      <c r="R44" s="1652"/>
      <c r="S44" s="1652"/>
      <c r="V44" s="1168"/>
      <c r="W44" s="1168"/>
      <c r="X44" s="1168"/>
      <c r="Y44" s="1168"/>
      <c r="Z44" s="1168"/>
      <c r="AA44" s="1168"/>
      <c r="AB44" s="1168"/>
    </row>
    <row r="45" spans="1:28" x14ac:dyDescent="0.25">
      <c r="A45" s="2082"/>
      <c r="B45" s="221" t="s">
        <v>592</v>
      </c>
      <c r="C45" s="1229">
        <v>1.3228E-2</v>
      </c>
      <c r="D45" s="1230">
        <v>2.9565999999999999E-2</v>
      </c>
      <c r="E45" s="1230">
        <v>2.9603000000000001E-2</v>
      </c>
      <c r="F45" s="1230">
        <v>2.9297E-2</v>
      </c>
      <c r="G45" s="1230">
        <v>3.0282E-2</v>
      </c>
      <c r="H45" s="1230">
        <v>2.8980000000000002E-2</v>
      </c>
      <c r="I45" s="1231">
        <v>2.8559999999999999E-2</v>
      </c>
      <c r="J45" s="778">
        <f t="shared" si="4"/>
        <v>-7.3700000000000154E-2</v>
      </c>
      <c r="K45" s="778">
        <f t="shared" si="5"/>
        <v>1.5331999999999999</v>
      </c>
      <c r="L45" s="326"/>
      <c r="M45" s="1652"/>
      <c r="N45" s="1652"/>
      <c r="O45" s="1652"/>
      <c r="P45" s="1652"/>
      <c r="Q45" s="1652"/>
      <c r="R45" s="1652"/>
      <c r="S45" s="1652"/>
      <c r="V45" s="1168"/>
      <c r="W45" s="1168"/>
      <c r="X45" s="1168"/>
      <c r="Y45" s="1168"/>
      <c r="Z45" s="1168"/>
      <c r="AA45" s="1168"/>
      <c r="AB45" s="1168"/>
    </row>
    <row r="46" spans="1:28" ht="15.75" thickBot="1" x14ac:dyDescent="0.3">
      <c r="A46" s="2083"/>
      <c r="B46" s="222" t="s">
        <v>595</v>
      </c>
      <c r="C46" s="1235">
        <v>1.8485999999999999E-2</v>
      </c>
      <c r="D46" s="1236">
        <v>2.3327000000000001E-2</v>
      </c>
      <c r="E46" s="1236">
        <v>2.4035000000000001E-2</v>
      </c>
      <c r="F46" s="1230">
        <v>2.4546999999999999E-2</v>
      </c>
      <c r="G46" s="1230">
        <v>2.7356999999999999E-2</v>
      </c>
      <c r="H46" s="1236">
        <v>2.5236999999999999E-2</v>
      </c>
      <c r="I46" s="1237">
        <v>2.7557999999999999E-2</v>
      </c>
      <c r="J46" s="769">
        <f t="shared" si="4"/>
        <v>0.30109999999999998</v>
      </c>
      <c r="K46" s="769">
        <f t="shared" si="5"/>
        <v>0.90720000000000001</v>
      </c>
      <c r="L46" s="326"/>
      <c r="M46" s="1652"/>
      <c r="N46" s="1652"/>
      <c r="O46" s="1652"/>
      <c r="P46" s="1652"/>
      <c r="Q46" s="1652"/>
      <c r="R46" s="1652"/>
      <c r="S46" s="1652"/>
      <c r="V46" s="1168"/>
      <c r="W46" s="1168"/>
      <c r="X46" s="1168"/>
      <c r="Y46" s="1168"/>
      <c r="Z46" s="1168"/>
      <c r="AA46" s="1168"/>
      <c r="AB46" s="1168"/>
    </row>
    <row r="47" spans="1:28" x14ac:dyDescent="0.25">
      <c r="A47" s="2081" t="s">
        <v>844</v>
      </c>
      <c r="B47" s="212" t="s">
        <v>986</v>
      </c>
      <c r="C47" s="1226">
        <v>2.4296999999999999E-2</v>
      </c>
      <c r="D47" s="1227">
        <v>2.4064000000000002E-2</v>
      </c>
      <c r="E47" s="1227">
        <v>2.5388999999999998E-2</v>
      </c>
      <c r="F47" s="1227">
        <v>2.8896000000000002E-2</v>
      </c>
      <c r="G47" s="1227">
        <v>2.63E-2</v>
      </c>
      <c r="H47" s="1227">
        <v>3.0244E-2</v>
      </c>
      <c r="I47" s="1228">
        <v>2.7486E-2</v>
      </c>
      <c r="J47" s="775">
        <f t="shared" si="4"/>
        <v>-0.14100000000000015</v>
      </c>
      <c r="K47" s="775">
        <f t="shared" si="5"/>
        <v>0.31890000000000007</v>
      </c>
      <c r="L47" s="326"/>
      <c r="M47" s="1652"/>
      <c r="N47" s="1652"/>
      <c r="O47" s="1652"/>
      <c r="P47" s="1652"/>
      <c r="Q47" s="1652"/>
      <c r="R47" s="1652"/>
      <c r="S47" s="1652"/>
      <c r="V47" s="1168"/>
      <c r="W47" s="1168"/>
      <c r="X47" s="1168"/>
      <c r="Y47" s="1168"/>
      <c r="Z47" s="1168"/>
      <c r="AA47" s="1168"/>
      <c r="AB47" s="1168"/>
    </row>
    <row r="48" spans="1:28" x14ac:dyDescent="0.25">
      <c r="A48" s="2082"/>
      <c r="B48" s="212" t="s">
        <v>987</v>
      </c>
      <c r="C48" s="1229">
        <v>2.5001000000000002E-2</v>
      </c>
      <c r="D48" s="1230">
        <v>2.1265999999999997E-2</v>
      </c>
      <c r="E48" s="1230">
        <v>2.3595000000000001E-2</v>
      </c>
      <c r="F48" s="1230">
        <v>2.3281E-2</v>
      </c>
      <c r="G48" s="1230">
        <v>2.7254E-2</v>
      </c>
      <c r="H48" s="1230">
        <v>2.8309000000000001E-2</v>
      </c>
      <c r="I48" s="1231">
        <v>2.5301000000000001E-2</v>
      </c>
      <c r="J48" s="778">
        <f t="shared" si="4"/>
        <v>0.2020000000000001</v>
      </c>
      <c r="K48" s="778">
        <f t="shared" si="5"/>
        <v>2.9999999999999818E-2</v>
      </c>
      <c r="L48" s="326"/>
      <c r="M48" s="1652"/>
      <c r="N48" s="1652"/>
      <c r="O48" s="1652"/>
      <c r="P48" s="1652"/>
      <c r="Q48" s="1652"/>
      <c r="R48" s="1652"/>
      <c r="S48" s="1652"/>
      <c r="V48" s="1168"/>
      <c r="W48" s="1168"/>
      <c r="X48" s="1168"/>
      <c r="Y48" s="1168"/>
      <c r="Z48" s="1168"/>
      <c r="AA48" s="1168"/>
      <c r="AB48" s="1168"/>
    </row>
    <row r="49" spans="1:28" x14ac:dyDescent="0.25">
      <c r="A49" s="2082"/>
      <c r="B49" s="212" t="s">
        <v>988</v>
      </c>
      <c r="C49" s="1229">
        <v>2.0957E-2</v>
      </c>
      <c r="D49" s="1230">
        <v>2.0642000000000001E-2</v>
      </c>
      <c r="E49" s="1230">
        <v>2.0487999999999999E-2</v>
      </c>
      <c r="F49" s="1230">
        <v>2.4826000000000001E-2</v>
      </c>
      <c r="G49" s="1230">
        <v>2.4669E-2</v>
      </c>
      <c r="H49" s="1230">
        <v>2.6665000000000001E-2</v>
      </c>
      <c r="I49" s="1231">
        <v>2.6474000000000001E-2</v>
      </c>
      <c r="J49" s="778">
        <f t="shared" si="4"/>
        <v>0.1648</v>
      </c>
      <c r="K49" s="778">
        <f t="shared" si="5"/>
        <v>0.55170000000000008</v>
      </c>
      <c r="L49" s="326"/>
      <c r="M49" s="1652"/>
      <c r="N49" s="1652"/>
      <c r="O49" s="1652"/>
      <c r="P49" s="1652"/>
      <c r="Q49" s="1652"/>
      <c r="R49" s="1652"/>
      <c r="S49" s="1652"/>
      <c r="V49" s="1168"/>
      <c r="W49" s="1168"/>
      <c r="X49" s="1168"/>
      <c r="Y49" s="1168"/>
      <c r="Z49" s="1168"/>
      <c r="AA49" s="1168"/>
      <c r="AB49" s="1168"/>
    </row>
    <row r="50" spans="1:28" ht="15.75" thickBot="1" x14ac:dyDescent="0.3">
      <c r="A50" s="2083"/>
      <c r="B50" s="224" t="s">
        <v>600</v>
      </c>
      <c r="C50" s="1232">
        <v>2.2561000000000001E-2</v>
      </c>
      <c r="D50" s="1233">
        <v>2.2193999999999998E-2</v>
      </c>
      <c r="E50" s="1233">
        <v>2.4853E-2</v>
      </c>
      <c r="F50" s="1233">
        <v>3.3355000000000003E-2</v>
      </c>
      <c r="G50" s="1233">
        <v>2.5849999999999998E-2</v>
      </c>
      <c r="H50" s="1233">
        <v>2.8454999999999998E-2</v>
      </c>
      <c r="I50" s="1234">
        <v>2.7557000000000002E-2</v>
      </c>
      <c r="J50" s="777">
        <f t="shared" si="4"/>
        <v>-0.57980000000000009</v>
      </c>
      <c r="K50" s="777">
        <f t="shared" si="5"/>
        <v>0.49960000000000004</v>
      </c>
      <c r="L50" s="326"/>
      <c r="M50" s="1652"/>
      <c r="N50" s="1652"/>
      <c r="O50" s="1652"/>
      <c r="P50" s="1652"/>
      <c r="Q50" s="1652"/>
      <c r="R50" s="1652"/>
      <c r="S50" s="1652"/>
      <c r="V50" s="1168"/>
      <c r="W50" s="1168"/>
      <c r="X50" s="1168"/>
      <c r="Y50" s="1168"/>
      <c r="Z50" s="1168"/>
      <c r="AA50" s="1168"/>
      <c r="AB50" s="1168"/>
    </row>
    <row r="51" spans="1:28" ht="26.25" thickBot="1" x14ac:dyDescent="0.3">
      <c r="A51" s="327" t="s">
        <v>845</v>
      </c>
      <c r="B51" s="224" t="s">
        <v>607</v>
      </c>
      <c r="C51" s="1232">
        <v>2.6960999999999999E-2</v>
      </c>
      <c r="D51" s="1233">
        <v>3.3845E-2</v>
      </c>
      <c r="E51" s="1233">
        <v>3.7619E-2</v>
      </c>
      <c r="F51" s="1233">
        <v>3.9870999999999997E-2</v>
      </c>
      <c r="G51" s="1233">
        <v>4.0704999999999998E-2</v>
      </c>
      <c r="H51" s="1233">
        <v>3.9738999999999997E-2</v>
      </c>
      <c r="I51" s="1234">
        <v>3.7795000000000002E-2</v>
      </c>
      <c r="J51" s="779">
        <f t="shared" si="4"/>
        <v>-0.20759999999999945</v>
      </c>
      <c r="K51" s="779">
        <f>(I51-C51)*100</f>
        <v>1.0834000000000004</v>
      </c>
      <c r="L51" s="326"/>
      <c r="M51" s="1652"/>
      <c r="N51" s="1652"/>
      <c r="O51" s="1652"/>
      <c r="P51" s="1652"/>
      <c r="Q51" s="1652"/>
      <c r="R51" s="1652"/>
      <c r="S51" s="1652"/>
      <c r="V51" s="1168"/>
      <c r="W51" s="1168"/>
      <c r="X51" s="1168"/>
      <c r="Y51" s="1168"/>
      <c r="Z51" s="1168"/>
      <c r="AA51" s="1168"/>
      <c r="AB51" s="1168"/>
    </row>
    <row r="52" spans="1:28" ht="26.25" thickBot="1" x14ac:dyDescent="0.3">
      <c r="A52" s="328" t="s">
        <v>846</v>
      </c>
      <c r="B52" s="215" t="s">
        <v>1006</v>
      </c>
      <c r="C52" s="1238">
        <v>8.7390000000000002E-3</v>
      </c>
      <c r="D52" s="1239">
        <v>4.9509999999999997E-3</v>
      </c>
      <c r="E52" s="1239">
        <v>5.202E-3</v>
      </c>
      <c r="F52" s="1239">
        <v>4.078E-3</v>
      </c>
      <c r="G52" s="1239">
        <v>-6.5139999999999998E-3</v>
      </c>
      <c r="H52" s="1239">
        <v>-6.5139999999999998E-3</v>
      </c>
      <c r="I52" s="329">
        <v>-6.5009999999999998E-3</v>
      </c>
      <c r="J52" s="780">
        <f t="shared" si="4"/>
        <v>-1.0579000000000001</v>
      </c>
      <c r="K52" s="780">
        <f t="shared" si="5"/>
        <v>-1.524</v>
      </c>
      <c r="L52" s="326"/>
      <c r="M52" s="1652"/>
      <c r="N52" s="1652"/>
      <c r="O52" s="1652"/>
      <c r="P52" s="1652"/>
      <c r="Q52" s="1652"/>
      <c r="R52" s="1652"/>
      <c r="S52" s="1652"/>
      <c r="V52" s="1168"/>
      <c r="W52" s="1168"/>
      <c r="X52" s="1168"/>
      <c r="Y52" s="1168"/>
      <c r="Z52" s="1168"/>
      <c r="AA52" s="1168"/>
      <c r="AB52" s="1168"/>
    </row>
    <row r="53" spans="1:28" x14ac:dyDescent="0.25">
      <c r="A53" s="2081" t="s">
        <v>847</v>
      </c>
      <c r="B53" s="226" t="s">
        <v>1007</v>
      </c>
      <c r="C53" s="1226">
        <v>2.0767999999999998E-2</v>
      </c>
      <c r="D53" s="1227">
        <v>2.0036999999999999E-2</v>
      </c>
      <c r="E53" s="1227">
        <v>2.1217E-2</v>
      </c>
      <c r="F53" s="1227">
        <v>1.9431E-2</v>
      </c>
      <c r="G53" s="1227">
        <v>2.2492999999999999E-2</v>
      </c>
      <c r="H53" s="1227">
        <v>2.2776000000000001E-2</v>
      </c>
      <c r="I53" s="1228">
        <v>2.4346E-2</v>
      </c>
      <c r="J53" s="781">
        <f t="shared" si="4"/>
        <v>0.49149999999999994</v>
      </c>
      <c r="K53" s="781">
        <f t="shared" si="5"/>
        <v>0.35780000000000012</v>
      </c>
      <c r="L53" s="326"/>
      <c r="M53" s="1652"/>
      <c r="N53" s="1652"/>
      <c r="O53" s="1652"/>
      <c r="P53" s="1652"/>
      <c r="Q53" s="1652"/>
      <c r="R53" s="1652"/>
      <c r="S53" s="1652"/>
      <c r="V53" s="1168"/>
      <c r="W53" s="1168"/>
      <c r="X53" s="1168"/>
      <c r="Y53" s="1168"/>
      <c r="Z53" s="1168"/>
      <c r="AA53" s="1168"/>
      <c r="AB53" s="1168"/>
    </row>
    <row r="54" spans="1:28" x14ac:dyDescent="0.25">
      <c r="A54" s="2082"/>
      <c r="B54" s="212" t="s">
        <v>590</v>
      </c>
      <c r="C54" s="1229">
        <v>3.3443000000000001E-2</v>
      </c>
      <c r="D54" s="1230">
        <v>2.9766000000000001E-2</v>
      </c>
      <c r="E54" s="1230">
        <v>2.4719000000000001E-2</v>
      </c>
      <c r="F54" s="1230">
        <v>2.5684999999999999E-2</v>
      </c>
      <c r="G54" s="1230">
        <v>2.4820000000000002E-2</v>
      </c>
      <c r="H54" s="1230">
        <v>2.3791000000000003E-2</v>
      </c>
      <c r="I54" s="1231">
        <v>2.3E-2</v>
      </c>
      <c r="J54" s="778">
        <f t="shared" si="4"/>
        <v>-0.26849999999999996</v>
      </c>
      <c r="K54" s="778">
        <f t="shared" si="5"/>
        <v>-1.0443</v>
      </c>
      <c r="L54" s="326"/>
      <c r="M54" s="1652"/>
      <c r="N54" s="1652"/>
      <c r="O54" s="1652"/>
      <c r="P54" s="1652"/>
      <c r="Q54" s="1652"/>
      <c r="R54" s="1652"/>
      <c r="S54" s="1652"/>
      <c r="V54" s="1168"/>
      <c r="W54" s="1168"/>
      <c r="X54" s="1168"/>
      <c r="Y54" s="1168"/>
      <c r="Z54" s="1168"/>
      <c r="AA54" s="1168"/>
      <c r="AB54" s="1168"/>
    </row>
    <row r="55" spans="1:28" x14ac:dyDescent="0.25">
      <c r="A55" s="2082"/>
      <c r="B55" s="212" t="s">
        <v>596</v>
      </c>
      <c r="C55" s="1229">
        <v>2.2114999999999999E-2</v>
      </c>
      <c r="D55" s="1230">
        <v>2.4182000000000002E-2</v>
      </c>
      <c r="E55" s="1230">
        <v>2.5432E-2</v>
      </c>
      <c r="F55" s="1230">
        <v>2.4461E-2</v>
      </c>
      <c r="G55" s="1230">
        <v>2.2583000000000002E-2</v>
      </c>
      <c r="H55" s="1230">
        <v>2.3557999999999999E-2</v>
      </c>
      <c r="I55" s="1231">
        <v>1.9376999999999998E-2</v>
      </c>
      <c r="J55" s="776">
        <f t="shared" si="4"/>
        <v>-0.50840000000000019</v>
      </c>
      <c r="K55" s="776">
        <f t="shared" si="5"/>
        <v>-0.2738000000000001</v>
      </c>
      <c r="L55" s="326"/>
      <c r="M55" s="1652"/>
      <c r="N55" s="1652"/>
      <c r="O55" s="1652"/>
      <c r="P55" s="1652"/>
      <c r="Q55" s="1652"/>
      <c r="R55" s="1652"/>
      <c r="S55" s="1652"/>
      <c r="V55" s="1168"/>
      <c r="W55" s="1168"/>
      <c r="X55" s="1168"/>
      <c r="Y55" s="1168"/>
      <c r="Z55" s="1168"/>
      <c r="AA55" s="1168"/>
      <c r="AB55" s="1168"/>
    </row>
    <row r="56" spans="1:28" x14ac:dyDescent="0.25">
      <c r="A56" s="2082"/>
      <c r="B56" s="212" t="s">
        <v>609</v>
      </c>
      <c r="C56" s="1229">
        <v>4.2980999999999998E-2</v>
      </c>
      <c r="D56" s="1230">
        <v>2.1333000000000001E-2</v>
      </c>
      <c r="E56" s="1230">
        <v>1.7757999999999999E-2</v>
      </c>
      <c r="F56" s="1230">
        <v>2.7601000000000001E-2</v>
      </c>
      <c r="G56" s="1230">
        <v>2.5125999999999999E-2</v>
      </c>
      <c r="H56" s="1230">
        <v>2.4094999999999998E-2</v>
      </c>
      <c r="I56" s="1231">
        <v>3.0036999999999998E-2</v>
      </c>
      <c r="J56" s="778">
        <f t="shared" si="4"/>
        <v>0.24359999999999971</v>
      </c>
      <c r="K56" s="778">
        <f t="shared" si="5"/>
        <v>-1.2944</v>
      </c>
      <c r="L56" s="326"/>
      <c r="M56" s="1652"/>
      <c r="N56" s="1652"/>
      <c r="O56" s="1652"/>
      <c r="P56" s="1652"/>
      <c r="Q56" s="1652"/>
      <c r="R56" s="1652"/>
      <c r="S56" s="1652"/>
      <c r="V56" s="1168"/>
      <c r="W56" s="1168"/>
      <c r="X56" s="1168"/>
      <c r="Y56" s="1168"/>
      <c r="Z56" s="1168"/>
      <c r="AA56" s="1168"/>
      <c r="AB56" s="1168"/>
    </row>
    <row r="57" spans="1:28" ht="15.75" thickBot="1" x14ac:dyDescent="0.3">
      <c r="A57" s="2083"/>
      <c r="B57" s="224" t="s">
        <v>990</v>
      </c>
      <c r="C57" s="1232">
        <v>3.8504999999999998E-2</v>
      </c>
      <c r="D57" s="1233">
        <v>3.0988000000000002E-2</v>
      </c>
      <c r="E57" s="1233">
        <v>2.9306000000000002E-2</v>
      </c>
      <c r="F57" s="1233">
        <v>5.5141000000000003E-2</v>
      </c>
      <c r="G57" s="1233">
        <v>2.9196E-2</v>
      </c>
      <c r="H57" s="1233">
        <v>2.5239999999999999E-2</v>
      </c>
      <c r="I57" s="1234">
        <v>3.7834E-2</v>
      </c>
      <c r="J57" s="777">
        <f t="shared" si="4"/>
        <v>-1.7307000000000003</v>
      </c>
      <c r="K57" s="777">
        <f t="shared" si="5"/>
        <v>-6.7099999999999799E-2</v>
      </c>
      <c r="L57" s="326"/>
      <c r="M57" s="1652"/>
      <c r="N57" s="1652"/>
      <c r="O57" s="1652"/>
      <c r="P57" s="1652"/>
      <c r="Q57" s="1652"/>
      <c r="R57" s="1652"/>
      <c r="S57" s="1652"/>
      <c r="V57" s="1168"/>
      <c r="W57" s="1168"/>
      <c r="X57" s="1168"/>
      <c r="Y57" s="1168"/>
      <c r="Z57" s="1168"/>
      <c r="AA57" s="1168"/>
      <c r="AB57" s="1168"/>
    </row>
    <row r="58" spans="1:28" ht="15" customHeight="1" x14ac:dyDescent="0.25">
      <c r="A58" s="2081" t="s">
        <v>848</v>
      </c>
      <c r="B58" s="220" t="s">
        <v>991</v>
      </c>
      <c r="C58" s="1226">
        <v>1.9379999999999998E-2</v>
      </c>
      <c r="D58" s="1227">
        <v>1.8027999999999999E-2</v>
      </c>
      <c r="E58" s="1227">
        <v>1.6045E-2</v>
      </c>
      <c r="F58" s="1227">
        <v>1.6712000000000001E-2</v>
      </c>
      <c r="G58" s="1227">
        <v>1.7003000000000001E-2</v>
      </c>
      <c r="H58" s="1227">
        <v>1.7468999999999998E-2</v>
      </c>
      <c r="I58" s="1228">
        <v>1.7834000000000003E-2</v>
      </c>
      <c r="J58" s="775">
        <f t="shared" si="4"/>
        <v>0.11220000000000015</v>
      </c>
      <c r="K58" s="775">
        <f t="shared" si="5"/>
        <v>-0.15459999999999952</v>
      </c>
      <c r="L58" s="326"/>
      <c r="M58" s="1652"/>
      <c r="N58" s="1652"/>
      <c r="O58" s="1652"/>
      <c r="P58" s="1652"/>
      <c r="Q58" s="1652"/>
      <c r="R58" s="1652"/>
      <c r="S58" s="1652"/>
      <c r="V58" s="1168"/>
      <c r="W58" s="1168"/>
      <c r="X58" s="1168"/>
      <c r="Y58" s="1168"/>
      <c r="Z58" s="1168"/>
      <c r="AA58" s="1168"/>
      <c r="AB58" s="1168"/>
    </row>
    <row r="59" spans="1:28" ht="15" customHeight="1" x14ac:dyDescent="0.25">
      <c r="A59" s="2082"/>
      <c r="B59" s="221" t="s">
        <v>598</v>
      </c>
      <c r="C59" s="1229">
        <v>1.3311E-2</v>
      </c>
      <c r="D59" s="1230">
        <v>6.7229999999999998E-3</v>
      </c>
      <c r="E59" s="1230">
        <v>5.947E-3</v>
      </c>
      <c r="F59" s="1230">
        <v>3.539E-3</v>
      </c>
      <c r="G59" s="1230">
        <v>7.1549999999999999E-3</v>
      </c>
      <c r="H59" s="1230">
        <v>7.5620000000000001E-3</v>
      </c>
      <c r="I59" s="1231">
        <v>8.3829999999999998E-3</v>
      </c>
      <c r="J59" s="778">
        <f t="shared" si="4"/>
        <v>0.48439999999999994</v>
      </c>
      <c r="K59" s="778">
        <f t="shared" si="5"/>
        <v>-0.49280000000000002</v>
      </c>
      <c r="L59" s="326"/>
      <c r="M59" s="1652"/>
      <c r="N59" s="1652"/>
      <c r="O59" s="1652"/>
      <c r="P59" s="1652"/>
      <c r="Q59" s="1652"/>
      <c r="R59" s="1652"/>
      <c r="S59" s="1652"/>
      <c r="V59" s="1168"/>
      <c r="W59" s="1168"/>
      <c r="X59" s="1168"/>
      <c r="Y59" s="1168"/>
      <c r="Z59" s="1168"/>
      <c r="AA59" s="1168"/>
      <c r="AB59" s="1168"/>
    </row>
    <row r="60" spans="1:28" ht="15.75" customHeight="1" x14ac:dyDescent="0.25">
      <c r="A60" s="2082"/>
      <c r="B60" s="221" t="s">
        <v>612</v>
      </c>
      <c r="C60" s="1229">
        <v>1.1969E-2</v>
      </c>
      <c r="D60" s="1230">
        <v>1.5097000000000001E-2</v>
      </c>
      <c r="E60" s="1230">
        <v>1.3475999999999998E-2</v>
      </c>
      <c r="F60" s="1230">
        <v>1.3722000000000002E-2</v>
      </c>
      <c r="G60" s="1230">
        <v>1.3960999999999999E-2</v>
      </c>
      <c r="H60" s="1230">
        <v>1.4279E-2</v>
      </c>
      <c r="I60" s="1231">
        <v>1.5325999999999999E-2</v>
      </c>
      <c r="J60" s="778">
        <f t="shared" si="4"/>
        <v>0.16039999999999976</v>
      </c>
      <c r="K60" s="778">
        <f t="shared" si="5"/>
        <v>0.33569999999999989</v>
      </c>
      <c r="L60" s="326"/>
      <c r="M60" s="1652"/>
      <c r="N60" s="1652"/>
      <c r="O60" s="1652"/>
      <c r="P60" s="1652"/>
      <c r="Q60" s="1652"/>
      <c r="R60" s="1652"/>
      <c r="S60" s="1652"/>
      <c r="V60" s="1168"/>
      <c r="W60" s="1168"/>
      <c r="X60" s="1168"/>
      <c r="Y60" s="1168"/>
      <c r="Z60" s="1168"/>
      <c r="AA60" s="1168"/>
      <c r="AB60" s="1168"/>
    </row>
    <row r="61" spans="1:28" ht="15.75" thickBot="1" x14ac:dyDescent="0.3">
      <c r="A61" s="2083"/>
      <c r="B61" s="222" t="s">
        <v>992</v>
      </c>
      <c r="C61" s="1232">
        <v>3.0896E-2</v>
      </c>
      <c r="D61" s="1233">
        <v>2.6030000000000001E-2</v>
      </c>
      <c r="E61" s="1233">
        <v>2.0211999999999997E-2</v>
      </c>
      <c r="F61" s="1233">
        <v>2.0525999999999999E-2</v>
      </c>
      <c r="G61" s="1233">
        <v>1.7405999999999998E-2</v>
      </c>
      <c r="H61" s="1233">
        <v>1.9699000000000001E-2</v>
      </c>
      <c r="I61" s="1234">
        <v>1.8994E-2</v>
      </c>
      <c r="J61" s="782">
        <f t="shared" si="4"/>
        <v>-0.15319999999999986</v>
      </c>
      <c r="K61" s="782">
        <f t="shared" si="5"/>
        <v>-1.1901999999999999</v>
      </c>
      <c r="L61" s="326"/>
      <c r="M61" s="1652"/>
      <c r="N61" s="1652"/>
      <c r="O61" s="1652"/>
      <c r="P61" s="1652"/>
      <c r="Q61" s="1652"/>
      <c r="R61" s="1652"/>
      <c r="S61" s="1652"/>
      <c r="V61" s="1168"/>
      <c r="W61" s="1168"/>
      <c r="X61" s="1168"/>
      <c r="Y61" s="1168"/>
      <c r="Z61" s="1168"/>
      <c r="AA61" s="1168"/>
      <c r="AB61" s="1168"/>
    </row>
    <row r="62" spans="1:28" ht="15.75" thickBot="1" x14ac:dyDescent="0.3">
      <c r="A62" s="2078" t="s">
        <v>852</v>
      </c>
      <c r="B62" s="2079"/>
      <c r="C62" s="330">
        <v>2.7196999999999999E-2</v>
      </c>
      <c r="D62" s="331">
        <v>2.7860999999999997E-2</v>
      </c>
      <c r="E62" s="331">
        <v>2.5121000000000001E-2</v>
      </c>
      <c r="F62" s="331">
        <v>2.8174000000000001E-2</v>
      </c>
      <c r="G62" s="331">
        <v>2.52703706130121E-2</v>
      </c>
      <c r="H62" s="331">
        <v>2.5836797728307697E-2</v>
      </c>
      <c r="I62" s="331">
        <v>2.12E-2</v>
      </c>
      <c r="J62" s="774">
        <f>(I62-F62)*100</f>
        <v>-0.69740000000000013</v>
      </c>
      <c r="K62" s="774">
        <f>(I62-C62)*100</f>
        <v>-0.5996999999999999</v>
      </c>
      <c r="L62" s="326"/>
      <c r="M62" s="1652"/>
      <c r="N62" s="1652"/>
      <c r="O62" s="1652"/>
      <c r="P62" s="1652"/>
      <c r="Q62" s="1652"/>
      <c r="R62" s="1652"/>
      <c r="S62" s="1652"/>
    </row>
    <row r="63" spans="1:28" ht="4.5" customHeight="1" x14ac:dyDescent="0.25">
      <c r="A63" s="312"/>
      <c r="B63" s="313"/>
      <c r="C63" s="314"/>
      <c r="D63" s="314"/>
      <c r="E63" s="314"/>
      <c r="F63" s="314"/>
      <c r="G63" s="314"/>
      <c r="H63" s="314"/>
      <c r="I63" s="314"/>
      <c r="J63" s="332"/>
      <c r="K63" s="332"/>
      <c r="L63" s="326"/>
      <c r="M63" s="1652"/>
      <c r="N63" s="1652"/>
      <c r="O63" s="1652"/>
      <c r="P63" s="1652"/>
      <c r="Q63" s="1652"/>
      <c r="R63" s="1652"/>
      <c r="S63" s="1652"/>
    </row>
    <row r="64" spans="1:28" x14ac:dyDescent="0.25">
      <c r="A64" s="318" t="s">
        <v>849</v>
      </c>
      <c r="B64" s="318"/>
      <c r="C64" s="318"/>
      <c r="D64" s="318"/>
      <c r="E64" s="318"/>
      <c r="F64" s="318"/>
      <c r="G64" s="333"/>
      <c r="H64" s="334"/>
      <c r="I64" s="334"/>
      <c r="J64" s="318"/>
      <c r="K64" s="318"/>
      <c r="L64" s="326"/>
      <c r="M64" s="1652"/>
      <c r="N64" s="1652"/>
      <c r="O64" s="1652"/>
      <c r="P64" s="1652"/>
      <c r="Q64" s="1652"/>
      <c r="R64" s="1652"/>
      <c r="S64" s="1652"/>
    </row>
    <row r="65" spans="1:28" x14ac:dyDescent="0.25">
      <c r="A65" s="318"/>
      <c r="B65" s="335"/>
      <c r="C65" s="335"/>
      <c r="D65" s="335"/>
      <c r="E65" s="335"/>
      <c r="F65" s="335"/>
      <c r="G65" s="335"/>
      <c r="H65" s="335"/>
      <c r="I65" s="335"/>
      <c r="J65" s="335"/>
      <c r="K65" s="335"/>
      <c r="L65" s="326"/>
      <c r="M65" s="1652"/>
      <c r="N65" s="1652"/>
      <c r="O65" s="1652"/>
      <c r="P65" s="1652"/>
      <c r="Q65" s="1652"/>
      <c r="R65" s="1652"/>
      <c r="S65" s="1652"/>
    </row>
    <row r="66" spans="1:28" x14ac:dyDescent="0.25">
      <c r="A66" s="2067" t="s">
        <v>1072</v>
      </c>
      <c r="B66" s="2067"/>
      <c r="C66" s="2067"/>
      <c r="D66" s="2067"/>
      <c r="E66" s="2067"/>
      <c r="F66" s="2067"/>
      <c r="G66" s="2067"/>
      <c r="H66" s="2067"/>
      <c r="I66" s="2067"/>
      <c r="J66" s="2067"/>
      <c r="K66" s="2067"/>
      <c r="L66" s="326"/>
      <c r="M66" s="1652"/>
      <c r="N66" s="1652"/>
      <c r="O66" s="1652"/>
      <c r="P66" s="1652"/>
      <c r="Q66" s="1652"/>
      <c r="R66" s="1652"/>
      <c r="S66" s="1652"/>
    </row>
    <row r="67" spans="1:28" x14ac:dyDescent="0.25">
      <c r="A67" s="2066" t="s">
        <v>2414</v>
      </c>
      <c r="B67" s="2066"/>
      <c r="C67" s="2066"/>
      <c r="D67" s="2066"/>
      <c r="E67" s="2066"/>
      <c r="F67" s="2066"/>
      <c r="G67" s="2066"/>
      <c r="H67" s="2066"/>
      <c r="I67" s="2066"/>
      <c r="J67" s="2066"/>
      <c r="K67" s="2066"/>
      <c r="L67" s="326"/>
      <c r="M67" s="1652"/>
      <c r="N67" s="1652"/>
      <c r="O67" s="1652"/>
      <c r="P67" s="1652"/>
      <c r="Q67" s="1652"/>
      <c r="R67" s="1652"/>
      <c r="S67" s="1652"/>
    </row>
    <row r="68" spans="1:28" x14ac:dyDescent="0.25">
      <c r="A68" s="2067" t="s">
        <v>857</v>
      </c>
      <c r="B68" s="2067"/>
      <c r="C68" s="2067"/>
      <c r="D68" s="2067"/>
      <c r="E68" s="2067"/>
      <c r="F68" s="2067"/>
      <c r="G68" s="2067"/>
      <c r="H68" s="2067"/>
      <c r="I68" s="2067"/>
      <c r="J68" s="2067"/>
      <c r="K68" s="2067"/>
      <c r="L68" s="326"/>
      <c r="M68" s="1652"/>
      <c r="N68" s="1652"/>
      <c r="O68" s="1652"/>
      <c r="P68" s="1652"/>
      <c r="Q68" s="1652"/>
      <c r="R68" s="1652"/>
      <c r="S68" s="1652"/>
    </row>
    <row r="69" spans="1:28" ht="5.25" customHeight="1" thickBot="1" x14ac:dyDescent="0.3">
      <c r="A69" s="336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26"/>
      <c r="M69" s="1652"/>
      <c r="N69" s="1652"/>
      <c r="O69" s="1652"/>
      <c r="P69" s="1652"/>
      <c r="Q69" s="1652"/>
      <c r="R69" s="1652"/>
      <c r="S69" s="1652"/>
    </row>
    <row r="70" spans="1:28" ht="51.75" thickBot="1" x14ac:dyDescent="0.3">
      <c r="A70" s="338" t="s">
        <v>833</v>
      </c>
      <c r="B70" s="339" t="s">
        <v>834</v>
      </c>
      <c r="C70" s="193">
        <v>45078</v>
      </c>
      <c r="D70" s="193">
        <v>45170</v>
      </c>
      <c r="E70" s="193">
        <v>45261</v>
      </c>
      <c r="F70" s="193">
        <v>45352</v>
      </c>
      <c r="G70" s="193">
        <v>45383</v>
      </c>
      <c r="H70" s="193">
        <v>45413</v>
      </c>
      <c r="I70" s="193">
        <v>45444</v>
      </c>
      <c r="J70" s="324" t="s">
        <v>1069</v>
      </c>
      <c r="K70" s="325" t="s">
        <v>1070</v>
      </c>
      <c r="L70" s="326"/>
      <c r="M70" s="1652"/>
      <c r="N70" s="1652"/>
      <c r="O70" s="1652"/>
      <c r="P70" s="1652"/>
      <c r="Q70" s="1652"/>
      <c r="R70" s="1652"/>
      <c r="S70" s="1652"/>
    </row>
    <row r="71" spans="1:28" ht="26.25" thickBot="1" x14ac:dyDescent="0.3">
      <c r="A71" s="328" t="s">
        <v>844</v>
      </c>
      <c r="B71" s="340" t="s">
        <v>994</v>
      </c>
      <c r="C71" s="1551">
        <v>-2.2030000000000001E-3</v>
      </c>
      <c r="D71" s="1551">
        <v>-7.2069999999999999E-3</v>
      </c>
      <c r="E71" s="1551">
        <v>9.6900000000000003E-4</v>
      </c>
      <c r="F71" s="1551">
        <v>-2.4000000000000001E-4</v>
      </c>
      <c r="G71" s="1551">
        <v>-6.4999999999999997E-4</v>
      </c>
      <c r="H71" s="1551">
        <v>-4.1089999999999998E-3</v>
      </c>
      <c r="I71" s="1551">
        <v>-2.6459999999999999E-3</v>
      </c>
      <c r="J71" s="1151">
        <f>(I71-F71)*100</f>
        <v>-0.24059999999999998</v>
      </c>
      <c r="K71" s="341">
        <f>(I71-C71)*100</f>
        <v>-4.4299999999999978E-2</v>
      </c>
      <c r="L71" s="326"/>
      <c r="M71" s="1652"/>
      <c r="N71" s="1652"/>
      <c r="O71" s="1652"/>
      <c r="P71" s="1652"/>
      <c r="Q71" s="1652"/>
      <c r="R71" s="1652"/>
      <c r="S71" s="1652"/>
      <c r="V71" s="1168"/>
      <c r="W71" s="1168"/>
      <c r="X71" s="1168"/>
      <c r="Y71" s="1168"/>
      <c r="Z71" s="1168"/>
      <c r="AA71" s="1168"/>
      <c r="AB71" s="1168"/>
    </row>
    <row r="72" spans="1:28" ht="15.75" thickBot="1" x14ac:dyDescent="0.3">
      <c r="A72" s="2080" t="s">
        <v>852</v>
      </c>
      <c r="B72" s="2079"/>
      <c r="C72" s="330">
        <v>-2.2030000000000001E-3</v>
      </c>
      <c r="D72" s="331">
        <v>-7.2069999999999999E-3</v>
      </c>
      <c r="E72" s="331">
        <v>9.6900000000000003E-4</v>
      </c>
      <c r="F72" s="331">
        <v>-2.4000000000000001E-4</v>
      </c>
      <c r="G72" s="331">
        <v>-6.4999999999999997E-4</v>
      </c>
      <c r="H72" s="331">
        <v>-4.1089999999999998E-3</v>
      </c>
      <c r="I72" s="1550">
        <v>-2.6459999999999999E-3</v>
      </c>
      <c r="J72" s="774">
        <f>(I72-F72)*100</f>
        <v>-0.24059999999999998</v>
      </c>
      <c r="K72" s="774">
        <f>(I72-C72)*100</f>
        <v>-4.4299999999999978E-2</v>
      </c>
      <c r="L72" s="326"/>
      <c r="M72" s="1652"/>
      <c r="N72" s="1652"/>
      <c r="O72" s="1652"/>
      <c r="P72" s="1652"/>
      <c r="Q72" s="1652"/>
      <c r="R72" s="1652"/>
      <c r="S72" s="1652"/>
    </row>
    <row r="73" spans="1:28" ht="6" customHeight="1" x14ac:dyDescent="0.25">
      <c r="A73" s="342"/>
      <c r="B73" s="342"/>
      <c r="C73" s="342"/>
      <c r="D73" s="342"/>
      <c r="E73" s="342"/>
      <c r="F73" s="342"/>
      <c r="G73" s="342"/>
      <c r="H73" s="342"/>
      <c r="I73" s="342"/>
      <c r="J73" s="342"/>
      <c r="K73" s="342"/>
      <c r="M73" s="1652"/>
      <c r="N73" s="1652"/>
      <c r="O73" s="1652"/>
      <c r="P73" s="1652"/>
      <c r="Q73" s="1652"/>
      <c r="R73" s="1652"/>
      <c r="S73" s="1652"/>
    </row>
    <row r="74" spans="1:28" x14ac:dyDescent="0.25">
      <c r="A74" s="318" t="s">
        <v>849</v>
      </c>
      <c r="B74" s="319"/>
      <c r="C74" s="319"/>
      <c r="D74" s="319"/>
      <c r="E74" s="319"/>
      <c r="F74" s="319"/>
      <c r="G74" s="319"/>
      <c r="H74" s="335"/>
      <c r="I74" s="335"/>
      <c r="J74" s="335"/>
      <c r="K74" s="335"/>
      <c r="M74" s="1652"/>
      <c r="N74" s="1652"/>
      <c r="O74" s="1652"/>
      <c r="P74" s="1652"/>
      <c r="Q74" s="1652"/>
      <c r="R74" s="1652"/>
      <c r="S74" s="1652"/>
    </row>
    <row r="75" spans="1:28" x14ac:dyDescent="0.25">
      <c r="A75" s="318" t="s">
        <v>856</v>
      </c>
      <c r="B75" s="335"/>
      <c r="C75" s="335"/>
      <c r="D75" s="335"/>
      <c r="E75" s="335"/>
      <c r="F75" s="335"/>
      <c r="G75" s="343"/>
      <c r="H75" s="343"/>
      <c r="I75" s="343"/>
      <c r="J75" s="344"/>
      <c r="M75" s="1652"/>
      <c r="N75" s="1652"/>
      <c r="O75" s="1652"/>
      <c r="P75" s="1652"/>
      <c r="Q75" s="1652"/>
      <c r="R75" s="1652"/>
      <c r="S75" s="1652"/>
    </row>
    <row r="76" spans="1:28" x14ac:dyDescent="0.25">
      <c r="A76" s="297" t="s">
        <v>937</v>
      </c>
      <c r="M76" s="1652"/>
      <c r="N76" s="1652"/>
      <c r="O76" s="1652"/>
      <c r="P76" s="1652"/>
      <c r="Q76" s="1652"/>
      <c r="R76" s="1652"/>
      <c r="S76" s="1652"/>
    </row>
    <row r="77" spans="1:28" x14ac:dyDescent="0.25">
      <c r="A77" s="318"/>
      <c r="M77" s="1653"/>
      <c r="N77" s="1652"/>
      <c r="O77" s="1652"/>
      <c r="P77" s="1652"/>
      <c r="Q77" s="1652"/>
      <c r="R77" s="1652"/>
      <c r="S77" s="1652"/>
    </row>
    <row r="78" spans="1:28" x14ac:dyDescent="0.25">
      <c r="A78" s="318"/>
      <c r="M78" s="1652"/>
      <c r="N78" s="1652"/>
      <c r="O78" s="1652"/>
      <c r="P78" s="1652"/>
      <c r="Q78" s="1652"/>
      <c r="R78" s="1652"/>
      <c r="S78" s="1652"/>
    </row>
    <row r="79" spans="1:28" x14ac:dyDescent="0.25">
      <c r="A79" s="318"/>
      <c r="M79" s="1652"/>
      <c r="N79" s="1652"/>
      <c r="O79" s="1652"/>
      <c r="P79" s="1652"/>
      <c r="Q79" s="1652"/>
      <c r="R79" s="1652"/>
      <c r="S79" s="1652"/>
    </row>
    <row r="80" spans="1:28" x14ac:dyDescent="0.25">
      <c r="M80" s="1652"/>
      <c r="N80" s="1652"/>
      <c r="O80" s="1652"/>
      <c r="P80" s="1652"/>
      <c r="Q80" s="1652"/>
      <c r="R80" s="1652"/>
      <c r="S80" s="1652"/>
    </row>
    <row r="81" spans="13:19" x14ac:dyDescent="0.25">
      <c r="M81" s="1654"/>
      <c r="N81" s="1654"/>
      <c r="O81" s="1654"/>
      <c r="P81" s="1654"/>
      <c r="Q81" s="1654"/>
      <c r="R81" s="1654"/>
      <c r="S81" s="1654"/>
    </row>
  </sheetData>
  <mergeCells count="24">
    <mergeCell ref="A72:B72"/>
    <mergeCell ref="A32:K32"/>
    <mergeCell ref="A35:A38"/>
    <mergeCell ref="A39:A42"/>
    <mergeCell ref="A43:A46"/>
    <mergeCell ref="A47:A50"/>
    <mergeCell ref="A53:A57"/>
    <mergeCell ref="A58:A61"/>
    <mergeCell ref="A62:B62"/>
    <mergeCell ref="A66:K66"/>
    <mergeCell ref="A67:K67"/>
    <mergeCell ref="A68:K68"/>
    <mergeCell ref="A31:K31"/>
    <mergeCell ref="A1:K1"/>
    <mergeCell ref="A2:K2"/>
    <mergeCell ref="A3:K3"/>
    <mergeCell ref="A6:A7"/>
    <mergeCell ref="A8:A9"/>
    <mergeCell ref="A10:A12"/>
    <mergeCell ref="A13:A17"/>
    <mergeCell ref="A19:A22"/>
    <mergeCell ref="A23:A24"/>
    <mergeCell ref="A26:B26"/>
    <mergeCell ref="A30:K30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7"/>
  <sheetViews>
    <sheetView zoomScale="85" zoomScaleNormal="85" workbookViewId="0">
      <selection activeCell="A2" sqref="A2:Q2"/>
    </sheetView>
  </sheetViews>
  <sheetFormatPr baseColWidth="10" defaultColWidth="11.42578125" defaultRowHeight="15" x14ac:dyDescent="0.25"/>
  <cols>
    <col min="1" max="1" width="50.28515625" style="345" customWidth="1"/>
    <col min="2" max="2" width="61.5703125" style="345" customWidth="1"/>
    <col min="3" max="16384" width="11.42578125" style="345"/>
  </cols>
  <sheetData>
    <row r="1" spans="1:35" x14ac:dyDescent="0.25">
      <c r="A1" s="2085" t="s">
        <v>1073</v>
      </c>
      <c r="B1" s="2085"/>
      <c r="C1" s="2085"/>
      <c r="D1" s="2085"/>
      <c r="E1" s="2085"/>
      <c r="F1" s="2085"/>
      <c r="G1" s="2085"/>
      <c r="H1" s="2085"/>
      <c r="I1" s="2085"/>
      <c r="J1" s="2085"/>
      <c r="K1" s="2085"/>
      <c r="L1" s="2085"/>
      <c r="M1" s="2085"/>
      <c r="N1" s="2085"/>
      <c r="O1" s="2085"/>
      <c r="P1" s="2085"/>
      <c r="Q1" s="2085"/>
    </row>
    <row r="2" spans="1:35" x14ac:dyDescent="0.25">
      <c r="A2" s="2086" t="s">
        <v>2414</v>
      </c>
      <c r="B2" s="2086"/>
      <c r="C2" s="2086"/>
      <c r="D2" s="2086"/>
      <c r="E2" s="2086"/>
      <c r="F2" s="2086"/>
      <c r="G2" s="2086"/>
      <c r="H2" s="2086"/>
      <c r="I2" s="2086"/>
      <c r="J2" s="2086"/>
      <c r="K2" s="2086"/>
      <c r="L2" s="2086"/>
      <c r="M2" s="2086"/>
      <c r="N2" s="2086"/>
      <c r="O2" s="2086"/>
      <c r="P2" s="2086"/>
      <c r="Q2" s="2086"/>
    </row>
    <row r="3" spans="1:35" x14ac:dyDescent="0.25">
      <c r="A3" s="2084" t="s">
        <v>958</v>
      </c>
      <c r="B3" s="2084"/>
      <c r="C3" s="2084"/>
      <c r="D3" s="2084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</row>
    <row r="4" spans="1:35" ht="5.25" customHeight="1" x14ac:dyDescent="0.25">
      <c r="A4" s="346"/>
      <c r="B4" s="346"/>
      <c r="C4" s="346"/>
      <c r="D4" s="346"/>
      <c r="E4" s="346"/>
      <c r="F4" s="346"/>
      <c r="G4" s="346"/>
      <c r="H4" s="346"/>
      <c r="I4" s="346"/>
      <c r="J4" s="346"/>
      <c r="K4" s="347"/>
      <c r="L4" s="347"/>
      <c r="M4" s="347"/>
      <c r="N4" s="347"/>
      <c r="O4" s="347"/>
      <c r="P4" s="347"/>
      <c r="Q4" s="347"/>
    </row>
    <row r="5" spans="1:35" ht="27" customHeight="1" thickBot="1" x14ac:dyDescent="0.3">
      <c r="A5" s="348" t="s">
        <v>833</v>
      </c>
      <c r="B5" s="1152" t="s">
        <v>874</v>
      </c>
      <c r="C5" s="349">
        <v>45078</v>
      </c>
      <c r="D5" s="349">
        <v>45108</v>
      </c>
      <c r="E5" s="349">
        <v>45139</v>
      </c>
      <c r="F5" s="349">
        <v>45170</v>
      </c>
      <c r="G5" s="349">
        <v>45200</v>
      </c>
      <c r="H5" s="349">
        <v>45231</v>
      </c>
      <c r="I5" s="349">
        <v>45261</v>
      </c>
      <c r="J5" s="349">
        <v>45292</v>
      </c>
      <c r="K5" s="349">
        <v>45323</v>
      </c>
      <c r="L5" s="349">
        <v>45352</v>
      </c>
      <c r="M5" s="349">
        <v>45383</v>
      </c>
      <c r="N5" s="349">
        <v>45413</v>
      </c>
      <c r="O5" s="349">
        <v>45444</v>
      </c>
      <c r="P5" s="350" t="s">
        <v>1074</v>
      </c>
      <c r="Q5" s="350" t="s">
        <v>1039</v>
      </c>
    </row>
    <row r="6" spans="1:35" x14ac:dyDescent="0.25">
      <c r="A6" s="2087" t="s">
        <v>841</v>
      </c>
      <c r="B6" s="154" t="s">
        <v>967</v>
      </c>
      <c r="C6" s="351">
        <v>1298.2241300000001</v>
      </c>
      <c r="D6" s="351">
        <v>1300.072214</v>
      </c>
      <c r="E6" s="351">
        <v>1301.1252239999999</v>
      </c>
      <c r="F6" s="351">
        <v>1302.2097900000001</v>
      </c>
      <c r="G6" s="351">
        <v>1304.365888</v>
      </c>
      <c r="H6" s="351">
        <v>1305.3818540000002</v>
      </c>
      <c r="I6" s="351">
        <v>1306.2263200000002</v>
      </c>
      <c r="J6" s="351">
        <v>1308.055196</v>
      </c>
      <c r="K6" s="351">
        <v>1308.304214</v>
      </c>
      <c r="L6" s="351">
        <v>1310.1159400000001</v>
      </c>
      <c r="M6" s="351">
        <v>1311.4255140000002</v>
      </c>
      <c r="N6" s="351">
        <v>1312.0751560000001</v>
      </c>
      <c r="O6" s="351">
        <v>1312.59583</v>
      </c>
      <c r="P6" s="352">
        <f>(O6-L6)/L6</f>
        <v>1.8928782745745701E-3</v>
      </c>
      <c r="Q6" s="352">
        <f>(O6-C6)/C6</f>
        <v>1.1070276439862444E-2</v>
      </c>
      <c r="T6" s="1655"/>
      <c r="U6" s="1655"/>
      <c r="V6" s="1655"/>
      <c r="W6" s="1655"/>
      <c r="X6" s="1655"/>
      <c r="Y6" s="1655"/>
      <c r="Z6" s="1655"/>
      <c r="AA6" s="1655"/>
      <c r="AB6" s="1655"/>
      <c r="AC6" s="1655"/>
      <c r="AD6" s="1655"/>
      <c r="AE6" s="1655"/>
      <c r="AF6" s="1655"/>
      <c r="AI6" s="1656"/>
    </row>
    <row r="7" spans="1:35" ht="15.75" thickBot="1" x14ac:dyDescent="0.3">
      <c r="A7" s="2088" t="s">
        <v>841</v>
      </c>
      <c r="B7" s="170" t="s">
        <v>968</v>
      </c>
      <c r="C7" s="353">
        <v>1797.61841</v>
      </c>
      <c r="D7" s="353">
        <v>1798.8779060000002</v>
      </c>
      <c r="E7" s="353">
        <v>1800.1154500000002</v>
      </c>
      <c r="F7" s="353">
        <v>1801.0415500000001</v>
      </c>
      <c r="G7" s="353">
        <v>1802.3806220000001</v>
      </c>
      <c r="H7" s="353">
        <v>1803.6593260000002</v>
      </c>
      <c r="I7" s="353">
        <v>1804.4530280000001</v>
      </c>
      <c r="J7" s="353">
        <v>1805.0210359999999</v>
      </c>
      <c r="K7" s="353">
        <v>1804.1278639999998</v>
      </c>
      <c r="L7" s="353">
        <v>1805.1575499999999</v>
      </c>
      <c r="M7" s="353">
        <v>1806.187236</v>
      </c>
      <c r="N7" s="353">
        <v>1808.5436460000001</v>
      </c>
      <c r="O7" s="353">
        <v>1809.1034219999999</v>
      </c>
      <c r="P7" s="354">
        <f t="shared" ref="P7:P25" si="0">(O7-L7)/L7</f>
        <v>2.1858878744406597E-3</v>
      </c>
      <c r="Q7" s="354">
        <f t="shared" ref="Q7:Q24" si="1">(O7-C7)/C7</f>
        <v>6.3890155642096864E-3</v>
      </c>
      <c r="T7" s="1655"/>
      <c r="U7" s="1655"/>
      <c r="V7" s="1655"/>
      <c r="W7" s="1655"/>
      <c r="X7" s="1655"/>
      <c r="Y7" s="1655"/>
      <c r="Z7" s="1655"/>
      <c r="AA7" s="1655"/>
      <c r="AB7" s="1655"/>
      <c r="AC7" s="1655"/>
      <c r="AD7" s="1655"/>
      <c r="AE7" s="1655"/>
      <c r="AF7" s="1655"/>
    </row>
    <row r="8" spans="1:35" x14ac:dyDescent="0.25">
      <c r="A8" s="2087" t="s">
        <v>855</v>
      </c>
      <c r="B8" s="154" t="s">
        <v>969</v>
      </c>
      <c r="C8" s="351">
        <v>1520.8818940000001</v>
      </c>
      <c r="D8" s="351">
        <v>1521.9527400000002</v>
      </c>
      <c r="E8" s="351">
        <v>1523.4393020000002</v>
      </c>
      <c r="F8" s="351">
        <v>1524.6288260000001</v>
      </c>
      <c r="G8" s="351">
        <v>1526.4501560000001</v>
      </c>
      <c r="H8" s="351">
        <v>1527.534036</v>
      </c>
      <c r="I8" s="351">
        <v>1528.416232</v>
      </c>
      <c r="J8" s="351">
        <v>1528.9403360000001</v>
      </c>
      <c r="K8" s="351">
        <v>1530.0269600000001</v>
      </c>
      <c r="L8" s="351">
        <v>1531.146512</v>
      </c>
      <c r="M8" s="351">
        <v>1531.886706</v>
      </c>
      <c r="N8" s="351">
        <v>1532.31134</v>
      </c>
      <c r="O8" s="351">
        <v>1532.928054</v>
      </c>
      <c r="P8" s="352">
        <f t="shared" si="0"/>
        <v>1.1635346363248254E-3</v>
      </c>
      <c r="Q8" s="352">
        <f t="shared" si="1"/>
        <v>7.9205098354598932E-3</v>
      </c>
      <c r="T8" s="1655"/>
      <c r="U8" s="1655"/>
      <c r="V8" s="1655"/>
      <c r="W8" s="1655"/>
      <c r="X8" s="1655"/>
      <c r="Y8" s="1655"/>
      <c r="Z8" s="1655"/>
      <c r="AA8" s="1655"/>
      <c r="AB8" s="1655"/>
      <c r="AC8" s="1655"/>
      <c r="AD8" s="1655"/>
      <c r="AE8" s="1655"/>
      <c r="AF8" s="1655"/>
    </row>
    <row r="9" spans="1:35" ht="15.75" thickBot="1" x14ac:dyDescent="0.3">
      <c r="A9" s="2088" t="s">
        <v>855</v>
      </c>
      <c r="B9" s="209" t="s">
        <v>970</v>
      </c>
      <c r="C9" s="355">
        <v>1498.0435820000002</v>
      </c>
      <c r="D9" s="355">
        <v>1499.432732</v>
      </c>
      <c r="E9" s="355">
        <v>1500.8616700000002</v>
      </c>
      <c r="F9" s="355">
        <v>1502.4717120000003</v>
      </c>
      <c r="G9" s="355">
        <v>1504.0453960000002</v>
      </c>
      <c r="H9" s="355">
        <v>1505.16632</v>
      </c>
      <c r="I9" s="355">
        <v>1505.839972</v>
      </c>
      <c r="J9" s="355">
        <v>1506.7523520000002</v>
      </c>
      <c r="K9" s="355">
        <v>1507.2702820000002</v>
      </c>
      <c r="L9" s="355">
        <v>1508.3809160000001</v>
      </c>
      <c r="M9" s="355">
        <v>1509.6287500000001</v>
      </c>
      <c r="N9" s="355">
        <v>1510.07122</v>
      </c>
      <c r="O9" s="355">
        <v>1510.461554</v>
      </c>
      <c r="P9" s="356">
        <f t="shared" si="0"/>
        <v>1.3793849934918615E-3</v>
      </c>
      <c r="Q9" s="356">
        <f t="shared" si="1"/>
        <v>8.2894597655301955E-3</v>
      </c>
      <c r="T9" s="1655"/>
      <c r="U9" s="1655"/>
      <c r="V9" s="1655"/>
      <c r="W9" s="1655"/>
      <c r="X9" s="1655"/>
      <c r="Y9" s="1655"/>
      <c r="Z9" s="1655"/>
      <c r="AA9" s="1655"/>
      <c r="AB9" s="1655"/>
      <c r="AC9" s="1655"/>
      <c r="AD9" s="1655"/>
      <c r="AE9" s="1655"/>
      <c r="AF9" s="1655"/>
    </row>
    <row r="10" spans="1:35" x14ac:dyDescent="0.25">
      <c r="A10" s="2089" t="s">
        <v>843</v>
      </c>
      <c r="B10" s="170" t="s">
        <v>971</v>
      </c>
      <c r="C10" s="353">
        <v>722.88827800000001</v>
      </c>
      <c r="D10" s="353">
        <v>723.17159600000002</v>
      </c>
      <c r="E10" s="353">
        <v>723.50224800000012</v>
      </c>
      <c r="F10" s="353">
        <v>723.92139400000008</v>
      </c>
      <c r="G10" s="353">
        <v>724.42080200000009</v>
      </c>
      <c r="H10" s="353">
        <v>724.90648999999996</v>
      </c>
      <c r="I10" s="353">
        <v>725.38806199999999</v>
      </c>
      <c r="J10" s="353">
        <v>725.82984600000009</v>
      </c>
      <c r="K10" s="353">
        <v>726.31416200000001</v>
      </c>
      <c r="L10" s="353">
        <v>726.48017400000003</v>
      </c>
      <c r="M10" s="353">
        <v>726.87736800000005</v>
      </c>
      <c r="N10" s="353">
        <v>727.31915200000003</v>
      </c>
      <c r="O10" s="353">
        <v>727.73624000000007</v>
      </c>
      <c r="P10" s="354">
        <f t="shared" si="0"/>
        <v>1.7289749190045102E-3</v>
      </c>
      <c r="Q10" s="354">
        <f t="shared" si="1"/>
        <v>6.7063779390818291E-3</v>
      </c>
      <c r="R10" s="293"/>
      <c r="T10" s="1655"/>
      <c r="U10" s="1655"/>
      <c r="V10" s="1655"/>
      <c r="W10" s="1655"/>
      <c r="X10" s="1655"/>
      <c r="Y10" s="1655"/>
      <c r="Z10" s="1655"/>
      <c r="AA10" s="1655"/>
      <c r="AB10" s="1655"/>
      <c r="AC10" s="1655"/>
      <c r="AD10" s="1655"/>
      <c r="AE10" s="1655"/>
      <c r="AF10" s="1655"/>
    </row>
    <row r="11" spans="1:35" ht="16.5" customHeight="1" x14ac:dyDescent="0.25">
      <c r="A11" s="2090"/>
      <c r="B11" s="170" t="s">
        <v>972</v>
      </c>
      <c r="C11" s="353">
        <v>1010.257794</v>
      </c>
      <c r="D11" s="353">
        <v>1011.8925320000001</v>
      </c>
      <c r="E11" s="353">
        <v>1013.5485360000001</v>
      </c>
      <c r="F11" s="353">
        <v>1015.3424259999999</v>
      </c>
      <c r="G11" s="353">
        <v>1016.992256</v>
      </c>
      <c r="H11" s="353">
        <v>1018.608472</v>
      </c>
      <c r="I11" s="353">
        <v>1020.3433660000001</v>
      </c>
      <c r="J11" s="353">
        <v>1022.233296</v>
      </c>
      <c r="K11" s="353">
        <v>1024.0957860000001</v>
      </c>
      <c r="L11" s="353">
        <v>1025.2681600000001</v>
      </c>
      <c r="M11" s="353">
        <v>1026.6483920000001</v>
      </c>
      <c r="N11" s="353">
        <v>1027.6924840000001</v>
      </c>
      <c r="O11" s="353">
        <v>1028.5925159999999</v>
      </c>
      <c r="P11" s="354">
        <f t="shared" si="0"/>
        <v>3.2424258644683283E-3</v>
      </c>
      <c r="Q11" s="354">
        <f t="shared" si="1"/>
        <v>1.8148557832358522E-2</v>
      </c>
      <c r="R11" s="293"/>
      <c r="T11" s="1655"/>
      <c r="U11" s="1655"/>
      <c r="V11" s="1655"/>
      <c r="W11" s="1655"/>
      <c r="X11" s="1655"/>
      <c r="Y11" s="1655"/>
      <c r="Z11" s="1655"/>
      <c r="AA11" s="1655"/>
      <c r="AB11" s="1655"/>
      <c r="AC11" s="1655"/>
      <c r="AD11" s="1655"/>
      <c r="AE11" s="1655"/>
      <c r="AF11" s="1655"/>
    </row>
    <row r="12" spans="1:35" ht="20.25" customHeight="1" thickBot="1" x14ac:dyDescent="0.3">
      <c r="A12" s="2091"/>
      <c r="B12" s="167" t="s">
        <v>594</v>
      </c>
      <c r="C12" s="353">
        <v>1405.640754</v>
      </c>
      <c r="D12" s="353">
        <v>1407.455224</v>
      </c>
      <c r="E12" s="353">
        <v>1409.423358</v>
      </c>
      <c r="F12" s="353">
        <v>1411.1657980000002</v>
      </c>
      <c r="G12" s="353">
        <v>1413.395984</v>
      </c>
      <c r="H12" s="353">
        <v>1415.3435380000001</v>
      </c>
      <c r="I12" s="353">
        <v>1417.3926200000001</v>
      </c>
      <c r="J12" s="353">
        <v>1420.347908</v>
      </c>
      <c r="K12" s="353">
        <v>1421.9366840000002</v>
      </c>
      <c r="L12" s="353">
        <v>1423.7552700000001</v>
      </c>
      <c r="M12" s="353">
        <v>1425.7062540000002</v>
      </c>
      <c r="N12" s="353">
        <v>1427.270334</v>
      </c>
      <c r="O12" s="353">
        <v>1428.614894</v>
      </c>
      <c r="P12" s="354">
        <f t="shared" si="0"/>
        <v>3.413243906728394E-3</v>
      </c>
      <c r="Q12" s="354">
        <f t="shared" si="1"/>
        <v>1.6344247230042984E-2</v>
      </c>
      <c r="R12" s="293"/>
      <c r="T12" s="1655"/>
      <c r="U12" s="1655"/>
      <c r="V12" s="1655"/>
      <c r="W12" s="1655"/>
      <c r="X12" s="1655"/>
      <c r="Y12" s="1655"/>
      <c r="Z12" s="1655"/>
      <c r="AA12" s="1655"/>
      <c r="AB12" s="1655"/>
      <c r="AC12" s="1655"/>
      <c r="AD12" s="1655"/>
      <c r="AE12" s="1655"/>
      <c r="AF12" s="1655"/>
    </row>
    <row r="13" spans="1:35" x14ac:dyDescent="0.25">
      <c r="A13" s="2089" t="s">
        <v>844</v>
      </c>
      <c r="B13" s="161" t="s">
        <v>603</v>
      </c>
      <c r="C13" s="351">
        <v>1393.388794</v>
      </c>
      <c r="D13" s="351">
        <v>1394.93984</v>
      </c>
      <c r="E13" s="351">
        <v>1396.4318900000001</v>
      </c>
      <c r="F13" s="351">
        <v>1397.6172979999999</v>
      </c>
      <c r="G13" s="351">
        <v>1398.729304</v>
      </c>
      <c r="H13" s="351">
        <v>1400.189112</v>
      </c>
      <c r="I13" s="351">
        <v>1401.1453960000001</v>
      </c>
      <c r="J13" s="351">
        <v>1402.0955060000001</v>
      </c>
      <c r="K13" s="351">
        <v>1419.279806</v>
      </c>
      <c r="L13" s="351">
        <v>1419.7504020000001</v>
      </c>
      <c r="M13" s="351">
        <v>1420.371232</v>
      </c>
      <c r="N13" s="351">
        <v>1421.00441</v>
      </c>
      <c r="O13" s="351">
        <v>1421.442078</v>
      </c>
      <c r="P13" s="352">
        <f t="shared" si="0"/>
        <v>1.1915305659479685E-3</v>
      </c>
      <c r="Q13" s="352">
        <f t="shared" si="1"/>
        <v>2.0133134499716723E-2</v>
      </c>
      <c r="T13" s="1655"/>
      <c r="U13" s="1655"/>
      <c r="V13" s="1655"/>
      <c r="W13" s="1655"/>
      <c r="X13" s="1655"/>
      <c r="Y13" s="1655"/>
      <c r="Z13" s="1655"/>
      <c r="AA13" s="1655"/>
      <c r="AB13" s="1655"/>
      <c r="AC13" s="1655"/>
      <c r="AD13" s="1655"/>
      <c r="AE13" s="1655"/>
      <c r="AF13" s="1655"/>
    </row>
    <row r="14" spans="1:35" ht="19.5" customHeight="1" x14ac:dyDescent="0.25">
      <c r="A14" s="2090" t="s">
        <v>844</v>
      </c>
      <c r="B14" s="167" t="s">
        <v>973</v>
      </c>
      <c r="C14" s="353">
        <v>900.60275200000001</v>
      </c>
      <c r="D14" s="353">
        <v>901.72642000000008</v>
      </c>
      <c r="E14" s="353">
        <v>902.86998200000005</v>
      </c>
      <c r="F14" s="353">
        <v>903.455826</v>
      </c>
      <c r="G14" s="353">
        <v>904.11713000000009</v>
      </c>
      <c r="H14" s="353">
        <v>906.19296599999996</v>
      </c>
      <c r="I14" s="353">
        <v>908.73116600000003</v>
      </c>
      <c r="J14" s="353">
        <v>909.1386500000001</v>
      </c>
      <c r="K14" s="353">
        <v>921.98125600000003</v>
      </c>
      <c r="L14" s="353">
        <v>922.27486399999998</v>
      </c>
      <c r="M14" s="353">
        <v>922.60688800000014</v>
      </c>
      <c r="N14" s="353">
        <v>923.01368599999989</v>
      </c>
      <c r="O14" s="353">
        <v>923.41636800000003</v>
      </c>
      <c r="P14" s="354">
        <f t="shared" si="0"/>
        <v>1.2377047717089843E-3</v>
      </c>
      <c r="Q14" s="354">
        <f t="shared" si="1"/>
        <v>2.5331497099400406E-2</v>
      </c>
      <c r="T14" s="1655"/>
      <c r="U14" s="1655"/>
      <c r="V14" s="1655"/>
      <c r="W14" s="1655"/>
      <c r="X14" s="1655"/>
      <c r="Y14" s="1655"/>
      <c r="Z14" s="1655"/>
      <c r="AA14" s="1655"/>
      <c r="AB14" s="1655"/>
      <c r="AC14" s="1655"/>
      <c r="AD14" s="1655"/>
      <c r="AE14" s="1655"/>
      <c r="AF14" s="1655"/>
    </row>
    <row r="15" spans="1:35" ht="19.5" customHeight="1" x14ac:dyDescent="0.25">
      <c r="A15" s="2092" t="s">
        <v>844</v>
      </c>
      <c r="B15" s="167" t="s">
        <v>601</v>
      </c>
      <c r="C15" s="353">
        <v>6.86</v>
      </c>
      <c r="D15" s="353">
        <v>6.86</v>
      </c>
      <c r="E15" s="353">
        <v>6.86</v>
      </c>
      <c r="F15" s="353">
        <v>6.86</v>
      </c>
      <c r="G15" s="353">
        <v>6.86</v>
      </c>
      <c r="H15" s="353">
        <v>6.86</v>
      </c>
      <c r="I15" s="353">
        <v>6.86</v>
      </c>
      <c r="J15" s="353">
        <v>6.86</v>
      </c>
      <c r="K15" s="353">
        <v>6.86</v>
      </c>
      <c r="L15" s="353">
        <v>6.8606860000000003</v>
      </c>
      <c r="M15" s="353">
        <v>6.8606860000000003</v>
      </c>
      <c r="N15" s="353">
        <v>6.8606860000000003</v>
      </c>
      <c r="O15" s="353">
        <v>6.8606860000000003</v>
      </c>
      <c r="P15" s="354">
        <f t="shared" si="0"/>
        <v>0</v>
      </c>
      <c r="Q15" s="354">
        <f t="shared" si="1"/>
        <v>9.9999999999994814E-5</v>
      </c>
      <c r="T15" s="1655"/>
      <c r="U15" s="1655"/>
      <c r="V15" s="1655"/>
      <c r="W15" s="1655"/>
      <c r="X15" s="1655"/>
      <c r="Y15" s="1655"/>
      <c r="Z15" s="1655"/>
      <c r="AA15" s="1655"/>
      <c r="AB15" s="1655"/>
      <c r="AC15" s="1655"/>
      <c r="AD15" s="1655"/>
      <c r="AE15" s="1655"/>
      <c r="AF15" s="1655"/>
    </row>
    <row r="16" spans="1:35" ht="18" customHeight="1" x14ac:dyDescent="0.25">
      <c r="A16" s="2090" t="s">
        <v>844</v>
      </c>
      <c r="B16" s="167" t="s">
        <v>602</v>
      </c>
      <c r="C16" s="353">
        <v>1830.1752840000001</v>
      </c>
      <c r="D16" s="353">
        <v>1832.4226200000003</v>
      </c>
      <c r="E16" s="353">
        <v>1834.1547700000001</v>
      </c>
      <c r="F16" s="353">
        <v>1835.6413320000001</v>
      </c>
      <c r="G16" s="353">
        <v>1836.7869519999999</v>
      </c>
      <c r="H16" s="353">
        <v>1837.7658739999999</v>
      </c>
      <c r="I16" s="353">
        <v>1838.820256</v>
      </c>
      <c r="J16" s="353">
        <v>1847.7602080000001</v>
      </c>
      <c r="K16" s="353">
        <v>1866.6766580000001</v>
      </c>
      <c r="L16" s="353">
        <v>1867.2865120000001</v>
      </c>
      <c r="M16" s="353">
        <v>1867.8113019999998</v>
      </c>
      <c r="N16" s="353">
        <v>1868.2901300000001</v>
      </c>
      <c r="O16" s="353">
        <v>1868.7127060000003</v>
      </c>
      <c r="P16" s="354">
        <f t="shared" si="0"/>
        <v>7.6377887958531084E-4</v>
      </c>
      <c r="Q16" s="354">
        <f t="shared" si="1"/>
        <v>2.1056683661344923E-2</v>
      </c>
      <c r="T16" s="1655"/>
      <c r="U16" s="1655"/>
      <c r="V16" s="1655"/>
      <c r="W16" s="1655"/>
      <c r="X16" s="1655"/>
      <c r="Y16" s="1655"/>
      <c r="Z16" s="1655"/>
      <c r="AA16" s="1655"/>
      <c r="AB16" s="1655"/>
      <c r="AC16" s="1655"/>
      <c r="AD16" s="1655"/>
      <c r="AE16" s="1655"/>
      <c r="AF16" s="1655"/>
    </row>
    <row r="17" spans="1:32" ht="21" customHeight="1" thickBot="1" x14ac:dyDescent="0.3">
      <c r="A17" s="2091" t="s">
        <v>844</v>
      </c>
      <c r="B17" s="213" t="s">
        <v>604</v>
      </c>
      <c r="C17" s="355">
        <v>1250.512144</v>
      </c>
      <c r="D17" s="355">
        <v>1251.6776580000001</v>
      </c>
      <c r="E17" s="355">
        <v>1252.9076560000001</v>
      </c>
      <c r="F17" s="355">
        <v>1253.9565499999999</v>
      </c>
      <c r="G17" s="355">
        <v>1254.7077199999999</v>
      </c>
      <c r="H17" s="355">
        <v>1255.4033240000001</v>
      </c>
      <c r="I17" s="355">
        <v>1255.9411479999999</v>
      </c>
      <c r="J17" s="355">
        <v>1260.6512240000002</v>
      </c>
      <c r="K17" s="355">
        <v>1266.410194</v>
      </c>
      <c r="L17" s="355">
        <v>1266.812876</v>
      </c>
      <c r="M17" s="355">
        <v>1267.1154020000001</v>
      </c>
      <c r="N17" s="355">
        <v>1267.5757080000001</v>
      </c>
      <c r="O17" s="355">
        <v>1269.2303400000001</v>
      </c>
      <c r="P17" s="356">
        <f t="shared" si="0"/>
        <v>1.9083039380159482E-3</v>
      </c>
      <c r="Q17" s="356">
        <f t="shared" si="1"/>
        <v>1.4968424009163428E-2</v>
      </c>
      <c r="T17" s="1655"/>
      <c r="U17" s="1655"/>
      <c r="V17" s="1655"/>
      <c r="W17" s="1655"/>
      <c r="X17" s="1655"/>
      <c r="Y17" s="1655"/>
      <c r="Z17" s="1655"/>
      <c r="AA17" s="1655"/>
      <c r="AB17" s="1655"/>
      <c r="AC17" s="1655"/>
      <c r="AD17" s="1655"/>
      <c r="AE17" s="1655"/>
      <c r="AF17" s="1655"/>
    </row>
    <row r="18" spans="1:32" ht="26.25" thickBot="1" x14ac:dyDescent="0.3">
      <c r="A18" s="62" t="s">
        <v>846</v>
      </c>
      <c r="B18" s="170" t="s">
        <v>974</v>
      </c>
      <c r="C18" s="353">
        <v>726.75183000000004</v>
      </c>
      <c r="D18" s="353">
        <v>726.75183000000004</v>
      </c>
      <c r="E18" s="353">
        <v>726.75183000000004</v>
      </c>
      <c r="F18" s="353">
        <v>726.75183000000004</v>
      </c>
      <c r="G18" s="353">
        <v>726.75183000000004</v>
      </c>
      <c r="H18" s="353">
        <v>726.75183000000004</v>
      </c>
      <c r="I18" s="353">
        <v>726.75183000000004</v>
      </c>
      <c r="J18" s="353">
        <v>726.75183000000004</v>
      </c>
      <c r="K18" s="353">
        <v>726.75183000000004</v>
      </c>
      <c r="L18" s="353">
        <v>726.75183000000004</v>
      </c>
      <c r="M18" s="353">
        <v>726.75183000000004</v>
      </c>
      <c r="N18" s="353">
        <v>726.75183000000004</v>
      </c>
      <c r="O18" s="353">
        <v>726.75183000000004</v>
      </c>
      <c r="P18" s="354">
        <f t="shared" si="0"/>
        <v>0</v>
      </c>
      <c r="Q18" s="354">
        <f t="shared" si="1"/>
        <v>0</v>
      </c>
      <c r="T18" s="1655"/>
      <c r="U18" s="1655"/>
      <c r="V18" s="1655"/>
      <c r="W18" s="1655"/>
      <c r="X18" s="1655"/>
      <c r="Y18" s="1655"/>
      <c r="Z18" s="1655"/>
      <c r="AA18" s="1655"/>
      <c r="AB18" s="1655"/>
      <c r="AC18" s="1655"/>
      <c r="AD18" s="1655"/>
      <c r="AE18" s="1655"/>
      <c r="AF18" s="1655"/>
    </row>
    <row r="19" spans="1:32" ht="15" customHeight="1" x14ac:dyDescent="0.25">
      <c r="A19" s="2089" t="s">
        <v>847</v>
      </c>
      <c r="B19" s="154" t="s">
        <v>975</v>
      </c>
      <c r="C19" s="351">
        <v>1424.1716719999999</v>
      </c>
      <c r="D19" s="351">
        <v>1424.8412080000001</v>
      </c>
      <c r="E19" s="351">
        <v>1425.4380280000003</v>
      </c>
      <c r="F19" s="351">
        <v>1426.126086</v>
      </c>
      <c r="G19" s="351">
        <v>1426.8223760000001</v>
      </c>
      <c r="H19" s="351">
        <v>1427.447322</v>
      </c>
      <c r="I19" s="351">
        <v>1428.0413980000001</v>
      </c>
      <c r="J19" s="351">
        <v>1428.6142080000002</v>
      </c>
      <c r="K19" s="351">
        <v>1428.9043859999999</v>
      </c>
      <c r="L19" s="351">
        <v>1429.408596</v>
      </c>
      <c r="M19" s="351">
        <v>1430.1014560000001</v>
      </c>
      <c r="N19" s="351">
        <v>1430.718856</v>
      </c>
      <c r="O19" s="351">
        <v>1431.371928</v>
      </c>
      <c r="P19" s="352">
        <f t="shared" si="0"/>
        <v>1.3735274892666426E-3</v>
      </c>
      <c r="Q19" s="352">
        <f t="shared" si="1"/>
        <v>5.0557500486500912E-3</v>
      </c>
      <c r="T19" s="1655"/>
      <c r="U19" s="1655"/>
      <c r="V19" s="1655"/>
      <c r="W19" s="1655"/>
      <c r="X19" s="1655"/>
      <c r="Y19" s="1655"/>
      <c r="Z19" s="1655"/>
      <c r="AA19" s="1655"/>
      <c r="AB19" s="1655"/>
      <c r="AC19" s="1655"/>
      <c r="AD19" s="1655"/>
      <c r="AE19" s="1655"/>
      <c r="AF19" s="1655"/>
    </row>
    <row r="20" spans="1:32" ht="15" customHeight="1" x14ac:dyDescent="0.25">
      <c r="A20" s="2090"/>
      <c r="B20" s="170" t="s">
        <v>608</v>
      </c>
      <c r="C20" s="353">
        <v>1128.9364800000001</v>
      </c>
      <c r="D20" s="353">
        <v>1130.031336</v>
      </c>
      <c r="E20" s="353">
        <v>1131.0198620000001</v>
      </c>
      <c r="F20" s="353">
        <v>1132.203898</v>
      </c>
      <c r="G20" s="353">
        <v>1133.4476159999999</v>
      </c>
      <c r="H20" s="353">
        <v>1134.796292</v>
      </c>
      <c r="I20" s="353">
        <v>1136.1758380000001</v>
      </c>
      <c r="J20" s="353">
        <v>1137.7783340000001</v>
      </c>
      <c r="K20" s="353">
        <v>1138.642008</v>
      </c>
      <c r="L20" s="353">
        <v>1139.7862560000001</v>
      </c>
      <c r="M20" s="353">
        <v>1140.81457</v>
      </c>
      <c r="N20" s="353">
        <v>1141.8710100000001</v>
      </c>
      <c r="O20" s="353">
        <v>1143.1106119999999</v>
      </c>
      <c r="P20" s="354">
        <f t="shared" si="0"/>
        <v>2.91664861064955E-3</v>
      </c>
      <c r="Q20" s="354">
        <f t="shared" si="1"/>
        <v>1.2555296290894835E-2</v>
      </c>
      <c r="T20" s="1655"/>
      <c r="U20" s="1655"/>
      <c r="V20" s="1655"/>
      <c r="W20" s="1655"/>
      <c r="X20" s="1655"/>
      <c r="Y20" s="1655"/>
      <c r="Z20" s="1655"/>
      <c r="AA20" s="1655"/>
      <c r="AB20" s="1655"/>
      <c r="AC20" s="1655"/>
      <c r="AD20" s="1655"/>
      <c r="AE20" s="1655"/>
      <c r="AF20" s="1655"/>
    </row>
    <row r="21" spans="1:32" ht="15.75" customHeight="1" x14ac:dyDescent="0.25">
      <c r="A21" s="2090"/>
      <c r="B21" s="170" t="s">
        <v>610</v>
      </c>
      <c r="C21" s="353">
        <v>920.71695800000009</v>
      </c>
      <c r="D21" s="353">
        <v>921.151882</v>
      </c>
      <c r="E21" s="353">
        <v>921.57514399999991</v>
      </c>
      <c r="F21" s="353">
        <v>921.97096600000009</v>
      </c>
      <c r="G21" s="353">
        <v>922.42578400000014</v>
      </c>
      <c r="H21" s="353">
        <v>922.87237000000016</v>
      </c>
      <c r="I21" s="353">
        <v>923.33679199999995</v>
      </c>
      <c r="J21" s="353">
        <v>923.84443199999998</v>
      </c>
      <c r="K21" s="353">
        <v>924.21349999999995</v>
      </c>
      <c r="L21" s="353">
        <v>924.6511680000001</v>
      </c>
      <c r="M21" s="353">
        <v>925.14783199999999</v>
      </c>
      <c r="N21" s="353">
        <v>925.61636999999996</v>
      </c>
      <c r="O21" s="353">
        <v>926.13361399999997</v>
      </c>
      <c r="P21" s="354">
        <f t="shared" si="0"/>
        <v>1.6032489346294405E-3</v>
      </c>
      <c r="Q21" s="354">
        <f t="shared" si="1"/>
        <v>5.8830848643931189E-3</v>
      </c>
      <c r="T21" s="1655"/>
      <c r="U21" s="1655"/>
      <c r="V21" s="1655"/>
      <c r="W21" s="1655"/>
      <c r="X21" s="1655"/>
      <c r="Y21" s="1655"/>
      <c r="Z21" s="1655"/>
      <c r="AA21" s="1655"/>
      <c r="AB21" s="1655"/>
      <c r="AC21" s="1655"/>
      <c r="AD21" s="1655"/>
      <c r="AE21" s="1655"/>
      <c r="AF21" s="1655"/>
    </row>
    <row r="22" spans="1:32" ht="15.75" thickBot="1" x14ac:dyDescent="0.3">
      <c r="A22" s="2091"/>
      <c r="B22" s="209" t="s">
        <v>597</v>
      </c>
      <c r="C22" s="355">
        <v>689.931466</v>
      </c>
      <c r="D22" s="355">
        <v>690.2971040000001</v>
      </c>
      <c r="E22" s="355">
        <v>690.71625000000006</v>
      </c>
      <c r="F22" s="355">
        <v>691.15597600000001</v>
      </c>
      <c r="G22" s="355">
        <v>691.65607</v>
      </c>
      <c r="H22" s="355">
        <v>691.97368800000004</v>
      </c>
      <c r="I22" s="355">
        <v>692.35373200000004</v>
      </c>
      <c r="J22" s="355">
        <v>692.77493600000003</v>
      </c>
      <c r="K22" s="355">
        <v>693.03493000000003</v>
      </c>
      <c r="L22" s="355">
        <v>693.59607800000003</v>
      </c>
      <c r="M22" s="355">
        <v>693.98504000000003</v>
      </c>
      <c r="N22" s="355">
        <v>694.35753799999998</v>
      </c>
      <c r="O22" s="355">
        <v>695.00992400000007</v>
      </c>
      <c r="P22" s="356">
        <f t="shared" si="0"/>
        <v>2.0384284814252292E-3</v>
      </c>
      <c r="Q22" s="356">
        <f t="shared" si="1"/>
        <v>7.3608151682707408E-3</v>
      </c>
      <c r="T22" s="1655"/>
      <c r="U22" s="1655"/>
      <c r="V22" s="1655"/>
      <c r="W22" s="1655"/>
      <c r="X22" s="1655"/>
      <c r="Y22" s="1655"/>
      <c r="Z22" s="1655"/>
      <c r="AA22" s="1655"/>
      <c r="AB22" s="1655"/>
      <c r="AC22" s="1655"/>
      <c r="AD22" s="1655"/>
      <c r="AE22" s="1655"/>
      <c r="AF22" s="1655"/>
    </row>
    <row r="23" spans="1:32" ht="19.5" customHeight="1" x14ac:dyDescent="0.25">
      <c r="A23" s="2093" t="s">
        <v>848</v>
      </c>
      <c r="B23" s="170" t="s">
        <v>976</v>
      </c>
      <c r="C23" s="353">
        <v>1529.4815900000001</v>
      </c>
      <c r="D23" s="353">
        <v>1532.62347</v>
      </c>
      <c r="E23" s="353">
        <v>1533.702548</v>
      </c>
      <c r="F23" s="353">
        <v>1535.958116</v>
      </c>
      <c r="G23" s="353">
        <v>1537.8020840000001</v>
      </c>
      <c r="H23" s="353">
        <v>1539.639878</v>
      </c>
      <c r="I23" s="353">
        <v>1540.5433399999999</v>
      </c>
      <c r="J23" s="353">
        <v>1541.2039580000001</v>
      </c>
      <c r="K23" s="353">
        <v>1540.9343600000002</v>
      </c>
      <c r="L23" s="353">
        <v>1540.880852</v>
      </c>
      <c r="M23" s="353">
        <v>1539.9911099999999</v>
      </c>
      <c r="N23" s="353">
        <v>1540.8362620000003</v>
      </c>
      <c r="O23" s="353">
        <v>1540.53991</v>
      </c>
      <c r="P23" s="352">
        <f t="shared" si="0"/>
        <v>-2.2126434990577773E-4</v>
      </c>
      <c r="Q23" s="352">
        <f t="shared" si="1"/>
        <v>7.2301099093320022E-3</v>
      </c>
      <c r="T23" s="1655"/>
      <c r="U23" s="1655"/>
      <c r="V23" s="1655"/>
      <c r="W23" s="1655"/>
      <c r="X23" s="1655"/>
      <c r="Y23" s="1655"/>
      <c r="Z23" s="1655"/>
      <c r="AA23" s="1655"/>
      <c r="AB23" s="1655"/>
      <c r="AC23" s="1655"/>
      <c r="AD23" s="1655"/>
      <c r="AE23" s="1655"/>
      <c r="AF23" s="1655"/>
    </row>
    <row r="24" spans="1:32" ht="23.25" customHeight="1" thickBot="1" x14ac:dyDescent="0.3">
      <c r="A24" s="2094" t="s">
        <v>848</v>
      </c>
      <c r="B24" s="167" t="s">
        <v>977</v>
      </c>
      <c r="C24" s="353">
        <v>769.18298800000002</v>
      </c>
      <c r="D24" s="353">
        <v>770.23256800000001</v>
      </c>
      <c r="E24" s="353">
        <v>770.99745800000005</v>
      </c>
      <c r="F24" s="353">
        <v>772.15817000000004</v>
      </c>
      <c r="G24" s="353">
        <v>773.06506200000001</v>
      </c>
      <c r="H24" s="353">
        <v>774.03094999999996</v>
      </c>
      <c r="I24" s="353">
        <v>774.44323600000007</v>
      </c>
      <c r="J24" s="353">
        <v>775.25751800000012</v>
      </c>
      <c r="K24" s="353">
        <v>775.74457800000005</v>
      </c>
      <c r="L24" s="353">
        <v>776.307098</v>
      </c>
      <c r="M24" s="353">
        <v>776.89774399999999</v>
      </c>
      <c r="N24" s="353">
        <v>777.46643800000004</v>
      </c>
      <c r="O24" s="353">
        <v>778.06806000000006</v>
      </c>
      <c r="P24" s="354">
        <f t="shared" si="0"/>
        <v>2.268383226865798E-3</v>
      </c>
      <c r="Q24" s="354">
        <f t="shared" si="1"/>
        <v>1.1551311116620843E-2</v>
      </c>
      <c r="T24" s="1655"/>
      <c r="U24" s="1655"/>
      <c r="V24" s="1655"/>
      <c r="W24" s="1655"/>
      <c r="X24" s="1655"/>
      <c r="Y24" s="1655"/>
      <c r="Z24" s="1655"/>
      <c r="AA24" s="1655"/>
      <c r="AB24" s="1655"/>
      <c r="AC24" s="1655"/>
      <c r="AD24" s="1655"/>
      <c r="AE24" s="1655"/>
      <c r="AF24" s="1655"/>
    </row>
    <row r="25" spans="1:32" ht="23.25" customHeight="1" thickBot="1" x14ac:dyDescent="0.3">
      <c r="A25" s="357" t="s">
        <v>1045</v>
      </c>
      <c r="B25" s="215" t="s">
        <v>606</v>
      </c>
      <c r="C25" s="358">
        <v>699.23774200000003</v>
      </c>
      <c r="D25" s="358">
        <v>700.19059600000003</v>
      </c>
      <c r="E25" s="358">
        <v>700.74831400000005</v>
      </c>
      <c r="F25" s="358">
        <v>701.20999200000006</v>
      </c>
      <c r="G25" s="358">
        <v>701.77937200000008</v>
      </c>
      <c r="H25" s="358">
        <v>702.25477000000001</v>
      </c>
      <c r="I25" s="358">
        <v>702.79396599999995</v>
      </c>
      <c r="J25" s="358">
        <v>703.24398200000007</v>
      </c>
      <c r="K25" s="358">
        <v>703.63363000000004</v>
      </c>
      <c r="L25" s="358">
        <v>703.98829200000011</v>
      </c>
      <c r="M25" s="358">
        <v>704.379998</v>
      </c>
      <c r="N25" s="358">
        <v>704.78268000000003</v>
      </c>
      <c r="O25" s="358">
        <v>705.24915999999996</v>
      </c>
      <c r="P25" s="359">
        <f t="shared" si="0"/>
        <v>1.7910354679589551E-3</v>
      </c>
      <c r="Q25" s="359">
        <f>(O25-C25)/C25</f>
        <v>8.5971017279555476E-3</v>
      </c>
      <c r="T25" s="1655"/>
      <c r="U25" s="1655"/>
      <c r="V25" s="1655"/>
      <c r="W25" s="1655"/>
      <c r="X25" s="1655"/>
      <c r="Y25" s="1655"/>
      <c r="Z25" s="1655"/>
      <c r="AA25" s="1655"/>
      <c r="AB25" s="1655"/>
      <c r="AC25" s="1655"/>
      <c r="AD25" s="1655"/>
      <c r="AE25" s="1655"/>
      <c r="AF25" s="1655"/>
    </row>
    <row r="26" spans="1:32" x14ac:dyDescent="0.25">
      <c r="A26" s="63" t="s">
        <v>896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</row>
    <row r="27" spans="1:32" x14ac:dyDescent="0.25">
      <c r="A27" s="360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</row>
    <row r="28" spans="1:32" x14ac:dyDescent="0.25">
      <c r="A28" s="2085" t="s">
        <v>1075</v>
      </c>
      <c r="B28" s="2085"/>
      <c r="C28" s="2085"/>
      <c r="D28" s="2085"/>
      <c r="E28" s="2085"/>
      <c r="F28" s="2085"/>
      <c r="G28" s="2085"/>
      <c r="H28" s="2085"/>
      <c r="I28" s="2085"/>
      <c r="J28" s="2085"/>
      <c r="K28" s="2085"/>
      <c r="L28" s="2085"/>
      <c r="M28" s="2085"/>
      <c r="N28" s="2085"/>
      <c r="O28" s="2085"/>
      <c r="P28" s="2085"/>
      <c r="Q28" s="2085"/>
    </row>
    <row r="29" spans="1:32" x14ac:dyDescent="0.25">
      <c r="A29" s="2086" t="s">
        <v>2414</v>
      </c>
      <c r="B29" s="2086"/>
      <c r="C29" s="2086"/>
      <c r="D29" s="2086"/>
      <c r="E29" s="2086"/>
      <c r="F29" s="2086"/>
      <c r="G29" s="2086"/>
      <c r="H29" s="2086"/>
      <c r="I29" s="2086"/>
      <c r="J29" s="2086"/>
      <c r="K29" s="2086"/>
      <c r="L29" s="2086"/>
      <c r="M29" s="2086"/>
      <c r="N29" s="2086"/>
      <c r="O29" s="2086"/>
      <c r="P29" s="2086"/>
      <c r="Q29" s="2086"/>
    </row>
    <row r="30" spans="1:32" x14ac:dyDescent="0.25">
      <c r="A30" s="2084" t="s">
        <v>958</v>
      </c>
      <c r="B30" s="2084"/>
      <c r="C30" s="2084"/>
      <c r="D30" s="2084"/>
      <c r="E30" s="2084"/>
      <c r="F30" s="2084"/>
      <c r="G30" s="2084"/>
      <c r="H30" s="2084"/>
      <c r="I30" s="2084"/>
      <c r="J30" s="2084"/>
      <c r="K30" s="2084"/>
      <c r="L30" s="2084"/>
      <c r="M30" s="2084"/>
      <c r="N30" s="2084"/>
      <c r="O30" s="2084"/>
      <c r="P30" s="2084"/>
      <c r="Q30" s="2084"/>
    </row>
    <row r="31" spans="1:32" ht="6" customHeight="1" x14ac:dyDescent="0.25">
      <c r="A31" s="361"/>
      <c r="B31" s="361"/>
      <c r="C31" s="361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361"/>
      <c r="O31" s="361"/>
      <c r="P31" s="361"/>
      <c r="Q31" s="361"/>
    </row>
    <row r="32" spans="1:32" ht="27" customHeight="1" thickBot="1" x14ac:dyDescent="0.3">
      <c r="A32" s="1152" t="s">
        <v>833</v>
      </c>
      <c r="B32" s="1153" t="s">
        <v>874</v>
      </c>
      <c r="C32" s="349">
        <v>45078</v>
      </c>
      <c r="D32" s="349">
        <v>45108</v>
      </c>
      <c r="E32" s="349">
        <v>45139</v>
      </c>
      <c r="F32" s="349">
        <v>45170</v>
      </c>
      <c r="G32" s="349">
        <v>45200</v>
      </c>
      <c r="H32" s="349">
        <v>45231</v>
      </c>
      <c r="I32" s="349">
        <v>45261</v>
      </c>
      <c r="J32" s="349">
        <v>45292</v>
      </c>
      <c r="K32" s="349">
        <v>45323</v>
      </c>
      <c r="L32" s="349">
        <v>45352</v>
      </c>
      <c r="M32" s="349">
        <v>45383</v>
      </c>
      <c r="N32" s="349">
        <v>45413</v>
      </c>
      <c r="O32" s="349">
        <v>45444</v>
      </c>
      <c r="P32" s="1154" t="s">
        <v>1074</v>
      </c>
      <c r="Q32" s="362" t="s">
        <v>1039</v>
      </c>
    </row>
    <row r="33" spans="1:50" x14ac:dyDescent="0.25">
      <c r="A33" s="2087" t="s">
        <v>841</v>
      </c>
      <c r="B33" s="1552" t="s">
        <v>978</v>
      </c>
      <c r="C33" s="667">
        <v>1754.4594999999999</v>
      </c>
      <c r="D33" s="667">
        <v>1758.0571</v>
      </c>
      <c r="E33" s="667">
        <v>1761.6524999999999</v>
      </c>
      <c r="F33" s="667">
        <v>1765.1575</v>
      </c>
      <c r="G33" s="667">
        <v>1768.7327</v>
      </c>
      <c r="H33" s="667">
        <v>1772.1857</v>
      </c>
      <c r="I33" s="667">
        <v>1774.6714999999999</v>
      </c>
      <c r="J33" s="667">
        <v>1778.1901</v>
      </c>
      <c r="K33" s="667">
        <v>1781.2655</v>
      </c>
      <c r="L33" s="667">
        <v>1784.4740999999999</v>
      </c>
      <c r="M33" s="667">
        <v>1788.1929</v>
      </c>
      <c r="N33" s="667">
        <v>1793.9880000000001</v>
      </c>
      <c r="O33" s="667">
        <v>1793.9148</v>
      </c>
      <c r="P33" s="352">
        <f>(O33-L33)/L33</f>
        <v>5.2904662499725303E-3</v>
      </c>
      <c r="Q33" s="352">
        <f>(O33-C33)/C33</f>
        <v>2.2488578391236778E-2</v>
      </c>
      <c r="T33" s="1655"/>
      <c r="U33" s="1655"/>
      <c r="V33" s="1655"/>
      <c r="W33" s="1655"/>
      <c r="X33" s="1655"/>
      <c r="Y33" s="1655"/>
      <c r="Z33" s="1657"/>
      <c r="AA33" s="1655"/>
      <c r="AB33" s="1655"/>
      <c r="AC33" s="1655"/>
      <c r="AD33" s="1655"/>
      <c r="AE33" s="1655"/>
      <c r="AF33" s="1655"/>
      <c r="AI33" s="1656"/>
      <c r="AJ33" s="1656">
        <f t="shared" ref="AJ33:AX48" si="2">U33-D33</f>
        <v>-1758.0571</v>
      </c>
      <c r="AK33" s="1656">
        <f t="shared" si="2"/>
        <v>-1761.6524999999999</v>
      </c>
      <c r="AL33" s="1656">
        <f t="shared" si="2"/>
        <v>-1765.1575</v>
      </c>
      <c r="AM33" s="1656">
        <f t="shared" si="2"/>
        <v>-1768.7327</v>
      </c>
      <c r="AN33" s="1656">
        <f t="shared" si="2"/>
        <v>-1772.1857</v>
      </c>
      <c r="AO33" s="1656">
        <f t="shared" si="2"/>
        <v>-1774.6714999999999</v>
      </c>
      <c r="AP33" s="1656">
        <f t="shared" si="2"/>
        <v>-1778.1901</v>
      </c>
      <c r="AQ33" s="1656">
        <f t="shared" si="2"/>
        <v>-1781.2655</v>
      </c>
      <c r="AR33" s="1656">
        <f t="shared" si="2"/>
        <v>-1784.4740999999999</v>
      </c>
      <c r="AS33" s="1656">
        <f t="shared" si="2"/>
        <v>-1788.1929</v>
      </c>
      <c r="AT33" s="1656">
        <f>AE33-N33</f>
        <v>-1793.9880000000001</v>
      </c>
      <c r="AU33" s="1656">
        <f>AF33-O33</f>
        <v>-1793.9148</v>
      </c>
      <c r="AV33" s="1656">
        <f t="shared" si="2"/>
        <v>-5.2904662499725303E-3</v>
      </c>
      <c r="AW33" s="1656">
        <f t="shared" si="2"/>
        <v>-2.2488578391236778E-2</v>
      </c>
      <c r="AX33" s="1656">
        <f t="shared" si="2"/>
        <v>0</v>
      </c>
    </row>
    <row r="34" spans="1:50" x14ac:dyDescent="0.25">
      <c r="A34" s="2097"/>
      <c r="B34" s="1181" t="s">
        <v>979</v>
      </c>
      <c r="C34" s="364">
        <v>555359.37250000006</v>
      </c>
      <c r="D34" s="364">
        <v>556682.15910000005</v>
      </c>
      <c r="E34" s="364">
        <v>557920.41599999997</v>
      </c>
      <c r="F34" s="364">
        <v>559753.5919</v>
      </c>
      <c r="G34" s="364">
        <v>561404.84869999997</v>
      </c>
      <c r="H34" s="364">
        <v>562973.23719999997</v>
      </c>
      <c r="I34" s="364">
        <v>564383.24129999999</v>
      </c>
      <c r="J34" s="364">
        <v>565677.71380000003</v>
      </c>
      <c r="K34" s="364">
        <v>567382.82750000001</v>
      </c>
      <c r="L34" s="364">
        <v>569152.98349999997</v>
      </c>
      <c r="M34" s="364">
        <v>570088.13950000005</v>
      </c>
      <c r="N34" s="364">
        <v>571666.84299999999</v>
      </c>
      <c r="O34" s="364">
        <v>572822.33609999996</v>
      </c>
      <c r="P34" s="354">
        <f t="shared" ref="P34:P59" si="3">(O34-L34)/L34</f>
        <v>6.4470409650413153E-3</v>
      </c>
      <c r="Q34" s="354">
        <f t="shared" ref="Q34:Q59" si="4">(O34-C34)/C34</f>
        <v>3.1444438438823503E-2</v>
      </c>
      <c r="T34" s="1655"/>
      <c r="U34" s="1655"/>
      <c r="V34" s="1655"/>
      <c r="W34" s="1655"/>
      <c r="X34" s="1655"/>
      <c r="Y34" s="1655"/>
      <c r="Z34" s="1657"/>
      <c r="AA34" s="1655"/>
      <c r="AB34" s="1655"/>
      <c r="AC34" s="1655"/>
      <c r="AD34" s="1655"/>
      <c r="AE34" s="1655"/>
      <c r="AF34" s="1655"/>
      <c r="AI34" s="1656"/>
      <c r="AJ34" s="1656">
        <f t="shared" si="2"/>
        <v>-556682.15910000005</v>
      </c>
      <c r="AK34" s="1656">
        <f t="shared" si="2"/>
        <v>-557920.41599999997</v>
      </c>
      <c r="AL34" s="1656">
        <f t="shared" si="2"/>
        <v>-559753.5919</v>
      </c>
      <c r="AM34" s="1656">
        <f t="shared" si="2"/>
        <v>-561404.84869999997</v>
      </c>
      <c r="AN34" s="1656">
        <f t="shared" si="2"/>
        <v>-562973.23719999997</v>
      </c>
      <c r="AO34" s="1656">
        <f t="shared" si="2"/>
        <v>-564383.24129999999</v>
      </c>
      <c r="AP34" s="1656">
        <f t="shared" si="2"/>
        <v>-565677.71380000003</v>
      </c>
      <c r="AQ34" s="1656">
        <f t="shared" si="2"/>
        <v>-567382.82750000001</v>
      </c>
      <c r="AR34" s="1656">
        <f t="shared" si="2"/>
        <v>-569152.98349999997</v>
      </c>
      <c r="AS34" s="1656">
        <f t="shared" si="2"/>
        <v>-570088.13950000005</v>
      </c>
      <c r="AT34" s="1656">
        <f t="shared" si="2"/>
        <v>-571666.84299999999</v>
      </c>
      <c r="AU34" s="1656">
        <f t="shared" si="2"/>
        <v>-572822.33609999996</v>
      </c>
      <c r="AV34" s="1656">
        <f t="shared" si="2"/>
        <v>-6.4470409650413153E-3</v>
      </c>
      <c r="AW34" s="1656">
        <f t="shared" si="2"/>
        <v>-3.1444438438823503E-2</v>
      </c>
      <c r="AX34" s="1656">
        <f t="shared" si="2"/>
        <v>0</v>
      </c>
    </row>
    <row r="35" spans="1:50" x14ac:dyDescent="0.25">
      <c r="A35" s="2097"/>
      <c r="B35" s="1181" t="s">
        <v>980</v>
      </c>
      <c r="C35" s="364">
        <v>5789.0155000000004</v>
      </c>
      <c r="D35" s="364">
        <v>5802.9639999999999</v>
      </c>
      <c r="E35" s="364">
        <v>5820.0573999999997</v>
      </c>
      <c r="F35" s="364">
        <v>5835.5852999999997</v>
      </c>
      <c r="G35" s="364">
        <v>5856.5604000000003</v>
      </c>
      <c r="H35" s="364">
        <v>5873.4571999999998</v>
      </c>
      <c r="I35" s="364">
        <v>5890.8936000000003</v>
      </c>
      <c r="J35" s="364">
        <v>5911.6296000000002</v>
      </c>
      <c r="K35" s="364">
        <v>5925.8445000000002</v>
      </c>
      <c r="L35" s="364">
        <v>5938.4381000000003</v>
      </c>
      <c r="M35" s="364">
        <v>5953.7347</v>
      </c>
      <c r="N35" s="364">
        <v>5972.0513000000001</v>
      </c>
      <c r="O35" s="364">
        <v>5990.2551000000003</v>
      </c>
      <c r="P35" s="354">
        <f t="shared" si="3"/>
        <v>8.7256950611306373E-3</v>
      </c>
      <c r="Q35" s="354">
        <f t="shared" si="4"/>
        <v>3.4762318394207077E-2</v>
      </c>
      <c r="T35" s="1655"/>
      <c r="U35" s="1655"/>
      <c r="V35" s="1655"/>
      <c r="W35" s="1655"/>
      <c r="X35" s="1655"/>
      <c r="Y35" s="1655"/>
      <c r="Z35" s="1657"/>
      <c r="AA35" s="1655"/>
      <c r="AB35" s="1655"/>
      <c r="AC35" s="1655"/>
      <c r="AD35" s="1655"/>
      <c r="AE35" s="1655"/>
      <c r="AF35" s="1655"/>
      <c r="AI35" s="1656"/>
      <c r="AJ35" s="1656">
        <f t="shared" si="2"/>
        <v>-5802.9639999999999</v>
      </c>
      <c r="AK35" s="1656">
        <f t="shared" si="2"/>
        <v>-5820.0573999999997</v>
      </c>
      <c r="AL35" s="1656">
        <f t="shared" si="2"/>
        <v>-5835.5852999999997</v>
      </c>
      <c r="AM35" s="1656">
        <f t="shared" si="2"/>
        <v>-5856.5604000000003</v>
      </c>
      <c r="AN35" s="1656">
        <f t="shared" si="2"/>
        <v>-5873.4571999999998</v>
      </c>
      <c r="AO35" s="1656">
        <f t="shared" si="2"/>
        <v>-5890.8936000000003</v>
      </c>
      <c r="AP35" s="1656">
        <f t="shared" si="2"/>
        <v>-5911.6296000000002</v>
      </c>
      <c r="AQ35" s="1656">
        <f t="shared" si="2"/>
        <v>-5925.8445000000002</v>
      </c>
      <c r="AR35" s="1656">
        <f t="shared" si="2"/>
        <v>-5938.4381000000003</v>
      </c>
      <c r="AS35" s="1656">
        <f t="shared" si="2"/>
        <v>-5953.7347</v>
      </c>
      <c r="AT35" s="1656">
        <f t="shared" si="2"/>
        <v>-5972.0513000000001</v>
      </c>
      <c r="AU35" s="1656">
        <f t="shared" si="2"/>
        <v>-5990.2551000000003</v>
      </c>
      <c r="AV35" s="1656">
        <f t="shared" si="2"/>
        <v>-8.7256950611306373E-3</v>
      </c>
      <c r="AW35" s="1656">
        <f t="shared" si="2"/>
        <v>-3.4762318394207077E-2</v>
      </c>
      <c r="AX35" s="1656">
        <f t="shared" si="2"/>
        <v>0</v>
      </c>
    </row>
    <row r="36" spans="1:50" ht="15.75" thickBot="1" x14ac:dyDescent="0.3">
      <c r="A36" s="2088" t="s">
        <v>841</v>
      </c>
      <c r="B36" s="1211" t="s">
        <v>981</v>
      </c>
      <c r="C36" s="364">
        <v>2327.7658000000001</v>
      </c>
      <c r="D36" s="364">
        <v>2333.8254999999999</v>
      </c>
      <c r="E36" s="364">
        <v>2338.3642</v>
      </c>
      <c r="F36" s="364">
        <v>2343.5239000000001</v>
      </c>
      <c r="G36" s="364">
        <v>2349.7301000000002</v>
      </c>
      <c r="H36" s="364">
        <v>2356.0102000000002</v>
      </c>
      <c r="I36" s="364">
        <v>2363.2964999999999</v>
      </c>
      <c r="J36" s="364">
        <v>2369.8516</v>
      </c>
      <c r="K36" s="364">
        <v>2375.9441000000002</v>
      </c>
      <c r="L36" s="364">
        <v>2383.2435999999998</v>
      </c>
      <c r="M36" s="364">
        <v>2390.3054000000002</v>
      </c>
      <c r="N36" s="364">
        <v>2398.8685999999998</v>
      </c>
      <c r="O36" s="364">
        <v>2399.3416000000002</v>
      </c>
      <c r="P36" s="356">
        <f t="shared" si="3"/>
        <v>6.7546599097131378E-3</v>
      </c>
      <c r="Q36" s="356">
        <f t="shared" si="4"/>
        <v>3.0748711919386423E-2</v>
      </c>
      <c r="T36" s="1655"/>
      <c r="U36" s="1655"/>
      <c r="V36" s="1655"/>
      <c r="W36" s="1655"/>
      <c r="X36" s="1655"/>
      <c r="Y36" s="1655"/>
      <c r="Z36" s="1657"/>
      <c r="AA36" s="1655"/>
      <c r="AB36" s="1655"/>
      <c r="AC36" s="1655"/>
      <c r="AD36" s="1655"/>
      <c r="AE36" s="1655"/>
      <c r="AF36" s="1655"/>
      <c r="AI36" s="1656"/>
      <c r="AJ36" s="1656">
        <f t="shared" si="2"/>
        <v>-2333.8254999999999</v>
      </c>
      <c r="AK36" s="1656">
        <f t="shared" si="2"/>
        <v>-2338.3642</v>
      </c>
      <c r="AL36" s="1656">
        <f t="shared" si="2"/>
        <v>-2343.5239000000001</v>
      </c>
      <c r="AM36" s="1656">
        <f t="shared" si="2"/>
        <v>-2349.7301000000002</v>
      </c>
      <c r="AN36" s="1656">
        <f t="shared" si="2"/>
        <v>-2356.0102000000002</v>
      </c>
      <c r="AO36" s="1656">
        <f t="shared" si="2"/>
        <v>-2363.2964999999999</v>
      </c>
      <c r="AP36" s="1656">
        <f t="shared" si="2"/>
        <v>-2369.8516</v>
      </c>
      <c r="AQ36" s="1656">
        <f t="shared" si="2"/>
        <v>-2375.9441000000002</v>
      </c>
      <c r="AR36" s="1656">
        <f t="shared" si="2"/>
        <v>-2383.2435999999998</v>
      </c>
      <c r="AS36" s="1656">
        <f t="shared" si="2"/>
        <v>-2390.3054000000002</v>
      </c>
      <c r="AT36" s="1656">
        <f t="shared" si="2"/>
        <v>-2398.8685999999998</v>
      </c>
      <c r="AU36" s="1656">
        <f>AF36-O36</f>
        <v>-2399.3416000000002</v>
      </c>
      <c r="AV36" s="1656">
        <f t="shared" si="2"/>
        <v>-6.7546599097131378E-3</v>
      </c>
      <c r="AW36" s="1656">
        <f t="shared" si="2"/>
        <v>-3.0748711919386423E-2</v>
      </c>
      <c r="AX36" s="1656">
        <f t="shared" si="2"/>
        <v>0</v>
      </c>
    </row>
    <row r="37" spans="1:50" x14ac:dyDescent="0.25">
      <c r="A37" s="2098" t="s">
        <v>855</v>
      </c>
      <c r="B37" s="1553" t="s">
        <v>613</v>
      </c>
      <c r="C37" s="667">
        <v>8390.3471000000009</v>
      </c>
      <c r="D37" s="667">
        <v>8419.8454000000002</v>
      </c>
      <c r="E37" s="667">
        <v>8472.4840000000004</v>
      </c>
      <c r="F37" s="667">
        <v>8512.8201000000008</v>
      </c>
      <c r="G37" s="667">
        <v>8565.7837999999992</v>
      </c>
      <c r="H37" s="667">
        <v>8602.2237000000005</v>
      </c>
      <c r="I37" s="667">
        <v>8623.2577999999994</v>
      </c>
      <c r="J37" s="667">
        <v>8648.9413000000004</v>
      </c>
      <c r="K37" s="667">
        <v>8668.0184000000008</v>
      </c>
      <c r="L37" s="667">
        <v>8708.5216999999993</v>
      </c>
      <c r="M37" s="667">
        <v>8728.0040000000008</v>
      </c>
      <c r="N37" s="667">
        <v>8734.7484000000004</v>
      </c>
      <c r="O37" s="667">
        <v>8749.8227999999999</v>
      </c>
      <c r="P37" s="352">
        <f t="shared" si="3"/>
        <v>4.7426074622976015E-3</v>
      </c>
      <c r="Q37" s="352">
        <f t="shared" si="4"/>
        <v>4.2843960531739979E-2</v>
      </c>
      <c r="T37" s="1655"/>
      <c r="U37" s="1655"/>
      <c r="V37" s="1655"/>
      <c r="W37" s="1655"/>
      <c r="X37" s="1655"/>
      <c r="Y37" s="1655"/>
      <c r="Z37" s="1657"/>
      <c r="AA37" s="1655"/>
      <c r="AB37" s="1655"/>
      <c r="AC37" s="1655"/>
      <c r="AD37" s="1655"/>
      <c r="AE37" s="1655"/>
      <c r="AF37" s="1655"/>
      <c r="AI37" s="1656"/>
      <c r="AJ37" s="1656">
        <f t="shared" si="2"/>
        <v>-8419.8454000000002</v>
      </c>
      <c r="AK37" s="1656">
        <f t="shared" si="2"/>
        <v>-8472.4840000000004</v>
      </c>
      <c r="AL37" s="1656">
        <f t="shared" si="2"/>
        <v>-8512.8201000000008</v>
      </c>
      <c r="AM37" s="1656">
        <f t="shared" si="2"/>
        <v>-8565.7837999999992</v>
      </c>
      <c r="AN37" s="1656">
        <f t="shared" si="2"/>
        <v>-8602.2237000000005</v>
      </c>
      <c r="AO37" s="1656">
        <f t="shared" si="2"/>
        <v>-8623.2577999999994</v>
      </c>
      <c r="AP37" s="1656">
        <f t="shared" si="2"/>
        <v>-8648.9413000000004</v>
      </c>
      <c r="AQ37" s="1656">
        <f t="shared" si="2"/>
        <v>-8668.0184000000008</v>
      </c>
      <c r="AR37" s="1656">
        <f t="shared" si="2"/>
        <v>-8708.5216999999993</v>
      </c>
      <c r="AS37" s="1656">
        <f t="shared" si="2"/>
        <v>-8728.0040000000008</v>
      </c>
      <c r="AT37" s="1656">
        <f t="shared" si="2"/>
        <v>-8734.7484000000004</v>
      </c>
      <c r="AU37" s="1656">
        <f t="shared" si="2"/>
        <v>-8749.8227999999999</v>
      </c>
      <c r="AV37" s="1656">
        <f t="shared" si="2"/>
        <v>-4.7426074622976015E-3</v>
      </c>
      <c r="AW37" s="1656">
        <f t="shared" si="2"/>
        <v>-4.2843960531739979E-2</v>
      </c>
      <c r="AX37" s="1656">
        <f t="shared" si="2"/>
        <v>0</v>
      </c>
    </row>
    <row r="38" spans="1:50" x14ac:dyDescent="0.25">
      <c r="A38" s="2099" t="s">
        <v>855</v>
      </c>
      <c r="B38" s="1181" t="s">
        <v>982</v>
      </c>
      <c r="C38" s="364">
        <v>483.33859999999999</v>
      </c>
      <c r="D38" s="364">
        <v>485.11680000000001</v>
      </c>
      <c r="E38" s="364">
        <v>486.87389999999999</v>
      </c>
      <c r="F38" s="364">
        <v>488.59649999999999</v>
      </c>
      <c r="G38" s="364">
        <v>490.22379999999998</v>
      </c>
      <c r="H38" s="364">
        <v>491.8673</v>
      </c>
      <c r="I38" s="364">
        <v>492.9633</v>
      </c>
      <c r="J38" s="364">
        <v>493.93700000000001</v>
      </c>
      <c r="K38" s="364">
        <v>495.20069999999998</v>
      </c>
      <c r="L38" s="364">
        <v>496.3236</v>
      </c>
      <c r="M38" s="364">
        <v>497.59230000000002</v>
      </c>
      <c r="N38" s="364">
        <v>498.91039999999998</v>
      </c>
      <c r="O38" s="364">
        <v>500.22750000000002</v>
      </c>
      <c r="P38" s="354">
        <f t="shared" si="3"/>
        <v>7.8656344368875902E-3</v>
      </c>
      <c r="Q38" s="354">
        <f t="shared" si="4"/>
        <v>3.4942170974964624E-2</v>
      </c>
      <c r="T38" s="1655"/>
      <c r="U38" s="1655"/>
      <c r="V38" s="1655"/>
      <c r="W38" s="1655"/>
      <c r="X38" s="1655"/>
      <c r="Y38" s="1655"/>
      <c r="Z38" s="1657"/>
      <c r="AA38" s="1655"/>
      <c r="AB38" s="1655"/>
      <c r="AC38" s="1655"/>
      <c r="AD38" s="1655"/>
      <c r="AE38" s="1655"/>
      <c r="AF38" s="1655"/>
      <c r="AI38" s="1656"/>
      <c r="AJ38" s="1656">
        <f t="shared" si="2"/>
        <v>-485.11680000000001</v>
      </c>
      <c r="AK38" s="1656">
        <f t="shared" si="2"/>
        <v>-486.87389999999999</v>
      </c>
      <c r="AL38" s="1656">
        <f t="shared" si="2"/>
        <v>-488.59649999999999</v>
      </c>
      <c r="AM38" s="1656">
        <f t="shared" si="2"/>
        <v>-490.22379999999998</v>
      </c>
      <c r="AN38" s="1656">
        <f t="shared" si="2"/>
        <v>-491.8673</v>
      </c>
      <c r="AO38" s="1656">
        <f t="shared" si="2"/>
        <v>-492.9633</v>
      </c>
      <c r="AP38" s="1656">
        <f t="shared" si="2"/>
        <v>-493.93700000000001</v>
      </c>
      <c r="AQ38" s="1656">
        <f t="shared" si="2"/>
        <v>-495.20069999999998</v>
      </c>
      <c r="AR38" s="1656">
        <f t="shared" si="2"/>
        <v>-496.3236</v>
      </c>
      <c r="AS38" s="1656">
        <f t="shared" si="2"/>
        <v>-497.59230000000002</v>
      </c>
      <c r="AT38" s="1656">
        <f t="shared" si="2"/>
        <v>-498.91039999999998</v>
      </c>
      <c r="AU38" s="1656">
        <f t="shared" si="2"/>
        <v>-500.22750000000002</v>
      </c>
      <c r="AV38" s="1656">
        <f t="shared" si="2"/>
        <v>-7.8656344368875902E-3</v>
      </c>
      <c r="AW38" s="1656">
        <f t="shared" si="2"/>
        <v>-3.4942170974964624E-2</v>
      </c>
      <c r="AX38" s="1656">
        <f t="shared" si="2"/>
        <v>0</v>
      </c>
    </row>
    <row r="39" spans="1:50" x14ac:dyDescent="0.25">
      <c r="A39" s="2097" t="s">
        <v>855</v>
      </c>
      <c r="B39" s="1181" t="s">
        <v>983</v>
      </c>
      <c r="C39" s="364">
        <v>2271.0439999999999</v>
      </c>
      <c r="D39" s="364">
        <v>2277.1217000000001</v>
      </c>
      <c r="E39" s="364">
        <v>2284.2770999999998</v>
      </c>
      <c r="F39" s="364">
        <v>2289.3085000000001</v>
      </c>
      <c r="G39" s="364">
        <v>2294.9892</v>
      </c>
      <c r="H39" s="364">
        <v>2300.7719999999999</v>
      </c>
      <c r="I39" s="364">
        <v>2305.1354999999999</v>
      </c>
      <c r="J39" s="364">
        <v>2309.6844000000001</v>
      </c>
      <c r="K39" s="364">
        <v>2313.0216</v>
      </c>
      <c r="L39" s="364">
        <v>2318.7318</v>
      </c>
      <c r="M39" s="364">
        <v>2322.1073999999999</v>
      </c>
      <c r="N39" s="364">
        <v>2325.0399000000002</v>
      </c>
      <c r="O39" s="364">
        <v>2327.7294999999999</v>
      </c>
      <c r="P39" s="354">
        <f t="shared" si="3"/>
        <v>3.8804401612984713E-3</v>
      </c>
      <c r="Q39" s="354">
        <f t="shared" si="4"/>
        <v>2.4960106453243553E-2</v>
      </c>
      <c r="T39" s="1655"/>
      <c r="U39" s="1655"/>
      <c r="V39" s="1655"/>
      <c r="W39" s="1655"/>
      <c r="X39" s="1655"/>
      <c r="Y39" s="1655"/>
      <c r="Z39" s="1657"/>
      <c r="AA39" s="1655"/>
      <c r="AB39" s="1655"/>
      <c r="AC39" s="1655"/>
      <c r="AD39" s="1655"/>
      <c r="AE39" s="1655"/>
      <c r="AF39" s="1655"/>
      <c r="AI39" s="1656"/>
      <c r="AJ39" s="1656">
        <f t="shared" si="2"/>
        <v>-2277.1217000000001</v>
      </c>
      <c r="AK39" s="1656">
        <f t="shared" si="2"/>
        <v>-2284.2770999999998</v>
      </c>
      <c r="AL39" s="1656">
        <f t="shared" si="2"/>
        <v>-2289.3085000000001</v>
      </c>
      <c r="AM39" s="1656">
        <f t="shared" si="2"/>
        <v>-2294.9892</v>
      </c>
      <c r="AN39" s="1656">
        <f t="shared" si="2"/>
        <v>-2300.7719999999999</v>
      </c>
      <c r="AO39" s="1656">
        <f t="shared" si="2"/>
        <v>-2305.1354999999999</v>
      </c>
      <c r="AP39" s="1656">
        <f t="shared" si="2"/>
        <v>-2309.6844000000001</v>
      </c>
      <c r="AQ39" s="1656">
        <f t="shared" si="2"/>
        <v>-2313.0216</v>
      </c>
      <c r="AR39" s="1656">
        <f t="shared" si="2"/>
        <v>-2318.7318</v>
      </c>
      <c r="AS39" s="1656">
        <f t="shared" si="2"/>
        <v>-2322.1073999999999</v>
      </c>
      <c r="AT39" s="1656">
        <f t="shared" si="2"/>
        <v>-2325.0399000000002</v>
      </c>
      <c r="AU39" s="1656">
        <f t="shared" si="2"/>
        <v>-2327.7294999999999</v>
      </c>
      <c r="AV39" s="1656">
        <f t="shared" si="2"/>
        <v>-3.8804401612984713E-3</v>
      </c>
      <c r="AW39" s="1656">
        <f t="shared" si="2"/>
        <v>-2.4960106453243553E-2</v>
      </c>
      <c r="AX39" s="1656">
        <f t="shared" si="2"/>
        <v>0</v>
      </c>
    </row>
    <row r="40" spans="1:50" ht="15.75" thickBot="1" x14ac:dyDescent="0.3">
      <c r="A40" s="2088" t="s">
        <v>855</v>
      </c>
      <c r="B40" s="1181" t="s">
        <v>984</v>
      </c>
      <c r="C40" s="668">
        <v>1745.8724</v>
      </c>
      <c r="D40" s="668">
        <v>1750.9708000000001</v>
      </c>
      <c r="E40" s="668">
        <v>1755.7902999999999</v>
      </c>
      <c r="F40" s="668">
        <v>1760.0478000000001</v>
      </c>
      <c r="G40" s="668">
        <v>1763.5866000000001</v>
      </c>
      <c r="H40" s="668">
        <v>1767.0862</v>
      </c>
      <c r="I40" s="668">
        <v>1769.7762</v>
      </c>
      <c r="J40" s="668">
        <v>1772.7193</v>
      </c>
      <c r="K40" s="668">
        <v>1775.2326</v>
      </c>
      <c r="L40" s="668">
        <v>1778.4494999999999</v>
      </c>
      <c r="M40" s="668">
        <v>1780.7655</v>
      </c>
      <c r="N40" s="668">
        <v>1783.1605999999999</v>
      </c>
      <c r="O40" s="668">
        <v>1785.4446</v>
      </c>
      <c r="P40" s="356">
        <f t="shared" si="3"/>
        <v>3.9332575932013213E-3</v>
      </c>
      <c r="Q40" s="356">
        <f t="shared" si="4"/>
        <v>2.2666146735580484E-2</v>
      </c>
      <c r="T40" s="1655"/>
      <c r="U40" s="1655"/>
      <c r="V40" s="1655"/>
      <c r="W40" s="1655"/>
      <c r="X40" s="1655"/>
      <c r="Y40" s="1655"/>
      <c r="Z40" s="1657"/>
      <c r="AA40" s="1655"/>
      <c r="AB40" s="1655"/>
      <c r="AC40" s="1655"/>
      <c r="AD40" s="1655"/>
      <c r="AE40" s="1655"/>
      <c r="AF40" s="1655"/>
      <c r="AI40" s="1656"/>
      <c r="AJ40" s="1656">
        <f t="shared" si="2"/>
        <v>-1750.9708000000001</v>
      </c>
      <c r="AK40" s="1656">
        <f t="shared" si="2"/>
        <v>-1755.7902999999999</v>
      </c>
      <c r="AL40" s="1656">
        <f t="shared" si="2"/>
        <v>-1760.0478000000001</v>
      </c>
      <c r="AM40" s="1656">
        <f t="shared" si="2"/>
        <v>-1763.5866000000001</v>
      </c>
      <c r="AN40" s="1656">
        <f t="shared" si="2"/>
        <v>-1767.0862</v>
      </c>
      <c r="AO40" s="1656">
        <f t="shared" si="2"/>
        <v>-1769.7762</v>
      </c>
      <c r="AP40" s="1656">
        <f t="shared" si="2"/>
        <v>-1772.7193</v>
      </c>
      <c r="AQ40" s="1656">
        <f t="shared" si="2"/>
        <v>-1775.2326</v>
      </c>
      <c r="AR40" s="1656">
        <f t="shared" si="2"/>
        <v>-1778.4494999999999</v>
      </c>
      <c r="AS40" s="1656">
        <f t="shared" si="2"/>
        <v>-1780.7655</v>
      </c>
      <c r="AT40" s="1656">
        <f t="shared" si="2"/>
        <v>-1783.1605999999999</v>
      </c>
      <c r="AU40" s="1656">
        <f t="shared" si="2"/>
        <v>-1785.4446</v>
      </c>
      <c r="AV40" s="1656">
        <f t="shared" si="2"/>
        <v>-3.9332575932013213E-3</v>
      </c>
      <c r="AW40" s="1656">
        <f t="shared" si="2"/>
        <v>-2.2666146735580484E-2</v>
      </c>
      <c r="AX40" s="1656">
        <f t="shared" si="2"/>
        <v>0</v>
      </c>
    </row>
    <row r="41" spans="1:50" ht="15" customHeight="1" x14ac:dyDescent="0.25">
      <c r="A41" s="2100" t="s">
        <v>843</v>
      </c>
      <c r="B41" s="1552" t="s">
        <v>591</v>
      </c>
      <c r="C41" s="667">
        <v>1328.749</v>
      </c>
      <c r="D41" s="667">
        <v>1332.0763999999999</v>
      </c>
      <c r="E41" s="667">
        <v>1335.6659</v>
      </c>
      <c r="F41" s="667">
        <v>1338.7021</v>
      </c>
      <c r="G41" s="667">
        <v>1341.9595999999999</v>
      </c>
      <c r="H41" s="667">
        <v>1345.0715</v>
      </c>
      <c r="I41" s="667">
        <v>1348.5028</v>
      </c>
      <c r="J41" s="667">
        <v>1352.029</v>
      </c>
      <c r="K41" s="667">
        <v>1355.1741</v>
      </c>
      <c r="L41" s="667">
        <v>1358.683</v>
      </c>
      <c r="M41" s="667">
        <v>1362.1591000000001</v>
      </c>
      <c r="N41" s="667">
        <v>1365.4857999999999</v>
      </c>
      <c r="O41" s="667">
        <v>1368.8005000000001</v>
      </c>
      <c r="P41" s="352">
        <f>(O41-L41)/L41</f>
        <v>7.4465493422675218E-3</v>
      </c>
      <c r="Q41" s="352">
        <f t="shared" si="4"/>
        <v>3.0142261631052991E-2</v>
      </c>
      <c r="T41" s="1655"/>
      <c r="U41" s="1655"/>
      <c r="V41" s="1655"/>
      <c r="W41" s="1655"/>
      <c r="X41" s="1655"/>
      <c r="Y41" s="1655"/>
      <c r="Z41" s="1657"/>
      <c r="AA41" s="1655"/>
      <c r="AB41" s="1655"/>
      <c r="AC41" s="1655"/>
      <c r="AD41" s="1655"/>
      <c r="AE41" s="1655"/>
      <c r="AF41" s="1655"/>
      <c r="AI41" s="1656"/>
      <c r="AJ41" s="1656">
        <f t="shared" si="2"/>
        <v>-1332.0763999999999</v>
      </c>
      <c r="AK41" s="1656">
        <f t="shared" si="2"/>
        <v>-1335.6659</v>
      </c>
      <c r="AL41" s="1656">
        <f t="shared" si="2"/>
        <v>-1338.7021</v>
      </c>
      <c r="AM41" s="1656">
        <f t="shared" si="2"/>
        <v>-1341.9595999999999</v>
      </c>
      <c r="AN41" s="1656">
        <f t="shared" si="2"/>
        <v>-1345.0715</v>
      </c>
      <c r="AO41" s="1656">
        <f t="shared" si="2"/>
        <v>-1348.5028</v>
      </c>
      <c r="AP41" s="1656">
        <f t="shared" si="2"/>
        <v>-1352.029</v>
      </c>
      <c r="AQ41" s="1656">
        <f t="shared" si="2"/>
        <v>-1355.1741</v>
      </c>
      <c r="AR41" s="1656">
        <f t="shared" si="2"/>
        <v>-1358.683</v>
      </c>
      <c r="AS41" s="1656">
        <f t="shared" si="2"/>
        <v>-1362.1591000000001</v>
      </c>
      <c r="AT41" s="1656">
        <f t="shared" si="2"/>
        <v>-1365.4857999999999</v>
      </c>
      <c r="AU41" s="1656">
        <f t="shared" si="2"/>
        <v>-1368.8005000000001</v>
      </c>
      <c r="AV41" s="1656">
        <f t="shared" si="2"/>
        <v>-7.4465493422675218E-3</v>
      </c>
      <c r="AW41" s="1656">
        <f t="shared" si="2"/>
        <v>-3.0142261631052991E-2</v>
      </c>
      <c r="AX41" s="1656">
        <f t="shared" si="2"/>
        <v>0</v>
      </c>
    </row>
    <row r="42" spans="1:50" x14ac:dyDescent="0.25">
      <c r="A42" s="2101"/>
      <c r="B42" s="1181" t="s">
        <v>985</v>
      </c>
      <c r="C42" s="364">
        <v>116.8107</v>
      </c>
      <c r="D42" s="364">
        <v>117.0805</v>
      </c>
      <c r="E42" s="364">
        <v>117.35939999999999</v>
      </c>
      <c r="F42" s="364">
        <v>117.6193</v>
      </c>
      <c r="G42" s="364">
        <v>117.86199999999999</v>
      </c>
      <c r="H42" s="364">
        <v>118.13890000000001</v>
      </c>
      <c r="I42" s="364">
        <v>118.4141</v>
      </c>
      <c r="J42" s="364">
        <v>118.717</v>
      </c>
      <c r="K42" s="364">
        <v>118.9541</v>
      </c>
      <c r="L42" s="364">
        <v>119.236</v>
      </c>
      <c r="M42" s="364">
        <v>119.54340000000001</v>
      </c>
      <c r="N42" s="364">
        <v>119.8135</v>
      </c>
      <c r="O42" s="364">
        <v>120.0772</v>
      </c>
      <c r="P42" s="354">
        <f t="shared" si="3"/>
        <v>7.0549163004461788E-3</v>
      </c>
      <c r="Q42" s="354">
        <f t="shared" si="4"/>
        <v>2.7964047814112988E-2</v>
      </c>
      <c r="T42" s="1655"/>
      <c r="U42" s="1655"/>
      <c r="V42" s="1655"/>
      <c r="W42" s="1655"/>
      <c r="X42" s="1655"/>
      <c r="Y42" s="1655"/>
      <c r="Z42" s="1657"/>
      <c r="AA42" s="1655"/>
      <c r="AB42" s="1655"/>
      <c r="AC42" s="1655"/>
      <c r="AD42" s="1655"/>
      <c r="AE42" s="1655"/>
      <c r="AF42" s="1655"/>
      <c r="AI42" s="1656"/>
      <c r="AJ42" s="1656">
        <f t="shared" si="2"/>
        <v>-117.0805</v>
      </c>
      <c r="AK42" s="1656">
        <f t="shared" si="2"/>
        <v>-117.35939999999999</v>
      </c>
      <c r="AL42" s="1656">
        <f t="shared" si="2"/>
        <v>-117.6193</v>
      </c>
      <c r="AM42" s="1656">
        <f t="shared" si="2"/>
        <v>-117.86199999999999</v>
      </c>
      <c r="AN42" s="1656">
        <f t="shared" si="2"/>
        <v>-118.13890000000001</v>
      </c>
      <c r="AO42" s="1656">
        <f t="shared" si="2"/>
        <v>-118.4141</v>
      </c>
      <c r="AP42" s="1656">
        <f t="shared" si="2"/>
        <v>-118.717</v>
      </c>
      <c r="AQ42" s="1656">
        <f t="shared" si="2"/>
        <v>-118.9541</v>
      </c>
      <c r="AR42" s="1656">
        <f t="shared" si="2"/>
        <v>-119.236</v>
      </c>
      <c r="AS42" s="1656">
        <f t="shared" si="2"/>
        <v>-119.54340000000001</v>
      </c>
      <c r="AT42" s="1656">
        <f t="shared" si="2"/>
        <v>-119.8135</v>
      </c>
      <c r="AU42" s="1656">
        <f t="shared" si="2"/>
        <v>-120.0772</v>
      </c>
      <c r="AV42" s="1656">
        <f t="shared" si="2"/>
        <v>-7.0549163004461788E-3</v>
      </c>
      <c r="AW42" s="1656">
        <f t="shared" si="2"/>
        <v>-2.7964047814112988E-2</v>
      </c>
      <c r="AX42" s="1656">
        <f t="shared" si="2"/>
        <v>0</v>
      </c>
    </row>
    <row r="43" spans="1:50" ht="15.75" customHeight="1" x14ac:dyDescent="0.25">
      <c r="A43" s="2101"/>
      <c r="B43" s="1181" t="s">
        <v>592</v>
      </c>
      <c r="C43" s="364">
        <v>1609.9077</v>
      </c>
      <c r="D43" s="364">
        <v>1614.2425000000001</v>
      </c>
      <c r="E43" s="364">
        <v>1618.7534000000001</v>
      </c>
      <c r="F43" s="364">
        <v>1622.7417</v>
      </c>
      <c r="G43" s="364">
        <v>1627.2599</v>
      </c>
      <c r="H43" s="364">
        <v>1631.3028999999999</v>
      </c>
      <c r="I43" s="364">
        <v>1635.4718</v>
      </c>
      <c r="J43" s="364">
        <v>1639.3415</v>
      </c>
      <c r="K43" s="364">
        <v>1643.4734000000001</v>
      </c>
      <c r="L43" s="364">
        <v>1647.6189999999999</v>
      </c>
      <c r="M43" s="364">
        <v>1651.7768000000001</v>
      </c>
      <c r="N43" s="364">
        <v>1655.8959</v>
      </c>
      <c r="O43" s="364">
        <v>1659.837</v>
      </c>
      <c r="P43" s="354">
        <f t="shared" si="3"/>
        <v>7.4155493472702581E-3</v>
      </c>
      <c r="Q43" s="354">
        <f t="shared" si="4"/>
        <v>3.1013765571777818E-2</v>
      </c>
      <c r="T43" s="1655"/>
      <c r="U43" s="1655"/>
      <c r="V43" s="1655"/>
      <c r="W43" s="1655"/>
      <c r="X43" s="1655"/>
      <c r="Y43" s="1655"/>
      <c r="Z43" s="1657"/>
      <c r="AA43" s="1655"/>
      <c r="AB43" s="1655"/>
      <c r="AC43" s="1655"/>
      <c r="AD43" s="1655"/>
      <c r="AE43" s="1655"/>
      <c r="AF43" s="1655"/>
      <c r="AI43" s="1656"/>
      <c r="AJ43" s="1656">
        <f t="shared" si="2"/>
        <v>-1614.2425000000001</v>
      </c>
      <c r="AK43" s="1656">
        <f t="shared" si="2"/>
        <v>-1618.7534000000001</v>
      </c>
      <c r="AL43" s="1656">
        <f t="shared" si="2"/>
        <v>-1622.7417</v>
      </c>
      <c r="AM43" s="1656">
        <f t="shared" si="2"/>
        <v>-1627.2599</v>
      </c>
      <c r="AN43" s="1656">
        <f t="shared" si="2"/>
        <v>-1631.3028999999999</v>
      </c>
      <c r="AO43" s="1656">
        <f t="shared" si="2"/>
        <v>-1635.4718</v>
      </c>
      <c r="AP43" s="1656">
        <f t="shared" si="2"/>
        <v>-1639.3415</v>
      </c>
      <c r="AQ43" s="1656">
        <f t="shared" si="2"/>
        <v>-1643.4734000000001</v>
      </c>
      <c r="AR43" s="1656">
        <f t="shared" si="2"/>
        <v>-1647.6189999999999</v>
      </c>
      <c r="AS43" s="1656">
        <f t="shared" si="2"/>
        <v>-1651.7768000000001</v>
      </c>
      <c r="AT43" s="1656">
        <f t="shared" si="2"/>
        <v>-1655.8959</v>
      </c>
      <c r="AU43" s="1656">
        <f t="shared" si="2"/>
        <v>-1659.837</v>
      </c>
      <c r="AV43" s="1656">
        <f t="shared" si="2"/>
        <v>-7.4155493472702581E-3</v>
      </c>
      <c r="AW43" s="1656">
        <f t="shared" si="2"/>
        <v>-3.1013765571777818E-2</v>
      </c>
      <c r="AX43" s="1656">
        <f t="shared" si="2"/>
        <v>0</v>
      </c>
    </row>
    <row r="44" spans="1:50" ht="15.75" thickBot="1" x14ac:dyDescent="0.3">
      <c r="A44" s="2102"/>
      <c r="B44" s="1211" t="s">
        <v>595</v>
      </c>
      <c r="C44" s="668">
        <v>72616.988599999997</v>
      </c>
      <c r="D44" s="668">
        <v>72779.010699999999</v>
      </c>
      <c r="E44" s="668">
        <v>72942.777900000001</v>
      </c>
      <c r="F44" s="668">
        <v>73084.575200000007</v>
      </c>
      <c r="G44" s="668">
        <v>73235.472500000003</v>
      </c>
      <c r="H44" s="668">
        <v>73393.241500000004</v>
      </c>
      <c r="I44" s="668">
        <v>73545.122099999993</v>
      </c>
      <c r="J44" s="668">
        <v>73697.652799999996</v>
      </c>
      <c r="K44" s="668">
        <v>73837.812399999995</v>
      </c>
      <c r="L44" s="668">
        <v>73993.621599999999</v>
      </c>
      <c r="M44" s="668">
        <v>74162.307799999995</v>
      </c>
      <c r="N44" s="668">
        <v>74323.780199999994</v>
      </c>
      <c r="O44" s="668">
        <v>74494.464800000002</v>
      </c>
      <c r="P44" s="356">
        <f t="shared" si="3"/>
        <v>6.7687347797016463E-3</v>
      </c>
      <c r="Q44" s="356">
        <f t="shared" si="4"/>
        <v>2.5854503693919423E-2</v>
      </c>
      <c r="T44" s="1655"/>
      <c r="U44" s="1655"/>
      <c r="V44" s="1655"/>
      <c r="W44" s="1655"/>
      <c r="X44" s="1655"/>
      <c r="Y44" s="1655"/>
      <c r="Z44" s="1657"/>
      <c r="AA44" s="1655"/>
      <c r="AB44" s="1655"/>
      <c r="AC44" s="1655"/>
      <c r="AD44" s="1655"/>
      <c r="AE44" s="1655"/>
      <c r="AF44" s="1655"/>
      <c r="AI44" s="1656"/>
      <c r="AJ44" s="1656">
        <f t="shared" si="2"/>
        <v>-72779.010699999999</v>
      </c>
      <c r="AK44" s="1656">
        <f t="shared" si="2"/>
        <v>-72942.777900000001</v>
      </c>
      <c r="AL44" s="1656">
        <f t="shared" si="2"/>
        <v>-73084.575200000007</v>
      </c>
      <c r="AM44" s="1656">
        <f t="shared" si="2"/>
        <v>-73235.472500000003</v>
      </c>
      <c r="AN44" s="1656">
        <f t="shared" si="2"/>
        <v>-73393.241500000004</v>
      </c>
      <c r="AO44" s="1656">
        <f t="shared" si="2"/>
        <v>-73545.122099999993</v>
      </c>
      <c r="AP44" s="1656">
        <f t="shared" si="2"/>
        <v>-73697.652799999996</v>
      </c>
      <c r="AQ44" s="1656">
        <f t="shared" si="2"/>
        <v>-73837.812399999995</v>
      </c>
      <c r="AR44" s="1656">
        <f t="shared" si="2"/>
        <v>-73993.621599999999</v>
      </c>
      <c r="AS44" s="1656">
        <f t="shared" si="2"/>
        <v>-74162.307799999995</v>
      </c>
      <c r="AT44" s="1656">
        <f t="shared" si="2"/>
        <v>-74323.780199999994</v>
      </c>
      <c r="AU44" s="1656">
        <f t="shared" si="2"/>
        <v>-74494.464800000002</v>
      </c>
      <c r="AV44" s="1656">
        <f t="shared" si="2"/>
        <v>-6.7687347797016463E-3</v>
      </c>
      <c r="AW44" s="1656">
        <f t="shared" si="2"/>
        <v>-2.5854503693919423E-2</v>
      </c>
      <c r="AX44" s="1656">
        <f t="shared" si="2"/>
        <v>0</v>
      </c>
    </row>
    <row r="45" spans="1:50" x14ac:dyDescent="0.25">
      <c r="A45" s="2087" t="s">
        <v>844</v>
      </c>
      <c r="B45" s="1181" t="s">
        <v>986</v>
      </c>
      <c r="C45" s="364">
        <v>588.52179999999998</v>
      </c>
      <c r="D45" s="364">
        <v>589.99130000000002</v>
      </c>
      <c r="E45" s="364">
        <v>591.25779999999997</v>
      </c>
      <c r="F45" s="364">
        <v>592.4434</v>
      </c>
      <c r="G45" s="364">
        <v>593.73929999999996</v>
      </c>
      <c r="H45" s="364">
        <v>594.91849999999999</v>
      </c>
      <c r="I45" s="364">
        <v>596.21360000000004</v>
      </c>
      <c r="J45" s="364">
        <v>597.79489999999998</v>
      </c>
      <c r="K45" s="364">
        <v>599.1771</v>
      </c>
      <c r="L45" s="364">
        <v>600.65790000000004</v>
      </c>
      <c r="M45" s="364">
        <v>601.97429999999997</v>
      </c>
      <c r="N45" s="364">
        <v>603.5335</v>
      </c>
      <c r="O45" s="364">
        <v>604.91589999999997</v>
      </c>
      <c r="P45" s="354">
        <f t="shared" si="3"/>
        <v>7.0888936947302687E-3</v>
      </c>
      <c r="Q45" s="354">
        <f t="shared" si="4"/>
        <v>2.7856402260714865E-2</v>
      </c>
      <c r="T45" s="1655"/>
      <c r="U45" s="1655"/>
      <c r="V45" s="1655"/>
      <c r="W45" s="1655"/>
      <c r="X45" s="1655"/>
      <c r="Y45" s="1655"/>
      <c r="Z45" s="1657"/>
      <c r="AA45" s="1655"/>
      <c r="AB45" s="1655"/>
      <c r="AC45" s="1655"/>
      <c r="AD45" s="1655"/>
      <c r="AE45" s="1655"/>
      <c r="AF45" s="1655"/>
      <c r="AI45" s="1656"/>
      <c r="AJ45" s="1656">
        <f t="shared" si="2"/>
        <v>-589.99130000000002</v>
      </c>
      <c r="AK45" s="1656">
        <f t="shared" si="2"/>
        <v>-591.25779999999997</v>
      </c>
      <c r="AL45" s="1656">
        <f t="shared" si="2"/>
        <v>-592.4434</v>
      </c>
      <c r="AM45" s="1656">
        <f t="shared" si="2"/>
        <v>-593.73929999999996</v>
      </c>
      <c r="AN45" s="1656">
        <f t="shared" si="2"/>
        <v>-594.91849999999999</v>
      </c>
      <c r="AO45" s="1656">
        <f t="shared" si="2"/>
        <v>-596.21360000000004</v>
      </c>
      <c r="AP45" s="1656">
        <f t="shared" si="2"/>
        <v>-597.79489999999998</v>
      </c>
      <c r="AQ45" s="1656">
        <f t="shared" si="2"/>
        <v>-599.1771</v>
      </c>
      <c r="AR45" s="1656">
        <f t="shared" si="2"/>
        <v>-600.65790000000004</v>
      </c>
      <c r="AS45" s="1656">
        <f t="shared" si="2"/>
        <v>-601.97429999999997</v>
      </c>
      <c r="AT45" s="1656">
        <f t="shared" si="2"/>
        <v>-603.5335</v>
      </c>
      <c r="AU45" s="1656">
        <f t="shared" si="2"/>
        <v>-604.91589999999997</v>
      </c>
      <c r="AV45" s="1656">
        <f t="shared" si="2"/>
        <v>-7.0888936947302687E-3</v>
      </c>
      <c r="AW45" s="1656">
        <f t="shared" si="2"/>
        <v>-2.7856402260714865E-2</v>
      </c>
      <c r="AX45" s="1656">
        <f t="shared" si="2"/>
        <v>0</v>
      </c>
    </row>
    <row r="46" spans="1:50" x14ac:dyDescent="0.25">
      <c r="A46" s="2103" t="s">
        <v>844</v>
      </c>
      <c r="B46" s="1181" t="s">
        <v>987</v>
      </c>
      <c r="C46" s="364">
        <v>415.92809999999997</v>
      </c>
      <c r="D46" s="364">
        <v>416.84120000000001</v>
      </c>
      <c r="E46" s="364">
        <v>417.63799999999998</v>
      </c>
      <c r="F46" s="364">
        <v>418.37819999999999</v>
      </c>
      <c r="G46" s="364">
        <v>419.27390000000003</v>
      </c>
      <c r="H46" s="364">
        <v>420.18270000000001</v>
      </c>
      <c r="I46" s="364">
        <v>421.03550000000001</v>
      </c>
      <c r="J46" s="364">
        <v>421.9853</v>
      </c>
      <c r="K46" s="364">
        <v>422.83109999999999</v>
      </c>
      <c r="L46" s="364">
        <v>423.68079999999998</v>
      </c>
      <c r="M46" s="364">
        <v>424.6431</v>
      </c>
      <c r="N46" s="364">
        <v>425.67790000000002</v>
      </c>
      <c r="O46" s="364">
        <v>426.5754</v>
      </c>
      <c r="P46" s="354">
        <f t="shared" si="3"/>
        <v>6.83203015100053E-3</v>
      </c>
      <c r="Q46" s="354">
        <f t="shared" si="4"/>
        <v>2.5598895578346426E-2</v>
      </c>
      <c r="T46" s="1655"/>
      <c r="U46" s="1655"/>
      <c r="V46" s="1655"/>
      <c r="W46" s="1655"/>
      <c r="X46" s="1655"/>
      <c r="Y46" s="1655"/>
      <c r="Z46" s="1657"/>
      <c r="AA46" s="1655"/>
      <c r="AB46" s="1655"/>
      <c r="AC46" s="1655"/>
      <c r="AD46" s="1655"/>
      <c r="AE46" s="1655"/>
      <c r="AF46" s="1655"/>
      <c r="AI46" s="1656"/>
      <c r="AJ46" s="1656">
        <f t="shared" si="2"/>
        <v>-416.84120000000001</v>
      </c>
      <c r="AK46" s="1656">
        <f t="shared" si="2"/>
        <v>-417.63799999999998</v>
      </c>
      <c r="AL46" s="1656">
        <f t="shared" si="2"/>
        <v>-418.37819999999999</v>
      </c>
      <c r="AM46" s="1656">
        <f t="shared" si="2"/>
        <v>-419.27390000000003</v>
      </c>
      <c r="AN46" s="1656">
        <f t="shared" si="2"/>
        <v>-420.18270000000001</v>
      </c>
      <c r="AO46" s="1656">
        <f t="shared" si="2"/>
        <v>-421.03550000000001</v>
      </c>
      <c r="AP46" s="1656">
        <f t="shared" si="2"/>
        <v>-421.9853</v>
      </c>
      <c r="AQ46" s="1656">
        <f t="shared" si="2"/>
        <v>-422.83109999999999</v>
      </c>
      <c r="AR46" s="1656">
        <f t="shared" si="2"/>
        <v>-423.68079999999998</v>
      </c>
      <c r="AS46" s="1656">
        <f t="shared" si="2"/>
        <v>-424.6431</v>
      </c>
      <c r="AT46" s="1656">
        <f t="shared" si="2"/>
        <v>-425.67790000000002</v>
      </c>
      <c r="AU46" s="1656">
        <f t="shared" si="2"/>
        <v>-426.5754</v>
      </c>
      <c r="AV46" s="1656">
        <f t="shared" si="2"/>
        <v>-6.83203015100053E-3</v>
      </c>
      <c r="AW46" s="1656">
        <f t="shared" si="2"/>
        <v>-2.5598895578346426E-2</v>
      </c>
      <c r="AX46" s="1656">
        <f t="shared" si="2"/>
        <v>0</v>
      </c>
    </row>
    <row r="47" spans="1:50" x14ac:dyDescent="0.25">
      <c r="A47" s="2097" t="s">
        <v>844</v>
      </c>
      <c r="B47" s="1181" t="s">
        <v>988</v>
      </c>
      <c r="C47" s="364">
        <v>6443.5532999999996</v>
      </c>
      <c r="D47" s="364">
        <v>6457.4026000000003</v>
      </c>
      <c r="E47" s="364">
        <v>6471.3841000000002</v>
      </c>
      <c r="F47" s="364">
        <v>6482.5158000000001</v>
      </c>
      <c r="G47" s="364">
        <v>6495.4494000000004</v>
      </c>
      <c r="H47" s="364">
        <v>6506.9708000000001</v>
      </c>
      <c r="I47" s="364">
        <v>6518.5392000000002</v>
      </c>
      <c r="J47" s="364">
        <v>6530.6917999999996</v>
      </c>
      <c r="K47" s="364">
        <v>6544.1136999999999</v>
      </c>
      <c r="L47" s="364">
        <v>6558.0897000000004</v>
      </c>
      <c r="M47" s="364">
        <v>6571.5716000000002</v>
      </c>
      <c r="N47" s="364">
        <v>6586.6387999999997</v>
      </c>
      <c r="O47" s="364">
        <v>6601.17</v>
      </c>
      <c r="P47" s="354">
        <f t="shared" si="3"/>
        <v>6.5690318325471548E-3</v>
      </c>
      <c r="Q47" s="354">
        <f t="shared" si="4"/>
        <v>2.4461146305719314E-2</v>
      </c>
      <c r="T47" s="1655"/>
      <c r="U47" s="1655"/>
      <c r="V47" s="1655"/>
      <c r="W47" s="1655"/>
      <c r="X47" s="1655"/>
      <c r="Y47" s="1655"/>
      <c r="Z47" s="1657"/>
      <c r="AA47" s="1655"/>
      <c r="AB47" s="1655"/>
      <c r="AC47" s="1655"/>
      <c r="AD47" s="1655"/>
      <c r="AE47" s="1655"/>
      <c r="AF47" s="1655"/>
      <c r="AI47" s="1656"/>
      <c r="AJ47" s="1656">
        <f t="shared" si="2"/>
        <v>-6457.4026000000003</v>
      </c>
      <c r="AK47" s="1656">
        <f t="shared" si="2"/>
        <v>-6471.3841000000002</v>
      </c>
      <c r="AL47" s="1656">
        <f t="shared" si="2"/>
        <v>-6482.5158000000001</v>
      </c>
      <c r="AM47" s="1656">
        <f t="shared" si="2"/>
        <v>-6495.4494000000004</v>
      </c>
      <c r="AN47" s="1656">
        <f t="shared" si="2"/>
        <v>-6506.9708000000001</v>
      </c>
      <c r="AO47" s="1656">
        <f t="shared" si="2"/>
        <v>-6518.5392000000002</v>
      </c>
      <c r="AP47" s="1656">
        <f t="shared" si="2"/>
        <v>-6530.6917999999996</v>
      </c>
      <c r="AQ47" s="1656">
        <f t="shared" si="2"/>
        <v>-6544.1136999999999</v>
      </c>
      <c r="AR47" s="1656">
        <f t="shared" si="2"/>
        <v>-6558.0897000000004</v>
      </c>
      <c r="AS47" s="1656">
        <f t="shared" si="2"/>
        <v>-6571.5716000000002</v>
      </c>
      <c r="AT47" s="1656">
        <f t="shared" si="2"/>
        <v>-6586.6387999999997</v>
      </c>
      <c r="AU47" s="1656">
        <f t="shared" si="2"/>
        <v>-6601.17</v>
      </c>
      <c r="AV47" s="1656">
        <f t="shared" si="2"/>
        <v>-6.5690318325471548E-3</v>
      </c>
      <c r="AW47" s="1656">
        <f t="shared" si="2"/>
        <v>-2.4461146305719314E-2</v>
      </c>
      <c r="AX47" s="1656">
        <f t="shared" si="2"/>
        <v>0</v>
      </c>
    </row>
    <row r="48" spans="1:50" ht="15.75" thickBot="1" x14ac:dyDescent="0.3">
      <c r="A48" s="2088" t="s">
        <v>844</v>
      </c>
      <c r="B48" s="1211" t="s">
        <v>600</v>
      </c>
      <c r="C48" s="364">
        <v>1730.9812999999999</v>
      </c>
      <c r="D48" s="364">
        <v>1734.6032</v>
      </c>
      <c r="E48" s="364">
        <v>1737.9319</v>
      </c>
      <c r="F48" s="364">
        <v>1741.1461999999999</v>
      </c>
      <c r="G48" s="364">
        <v>1744.8407999999999</v>
      </c>
      <c r="H48" s="364">
        <v>1748.2554</v>
      </c>
      <c r="I48" s="364">
        <v>1751.9839999999999</v>
      </c>
      <c r="J48" s="364">
        <v>1755.9618</v>
      </c>
      <c r="K48" s="364">
        <v>1759.1367</v>
      </c>
      <c r="L48" s="364">
        <v>1764.1424</v>
      </c>
      <c r="M48" s="364">
        <v>1767.9426000000001</v>
      </c>
      <c r="N48" s="364">
        <v>1772.2606000000001</v>
      </c>
      <c r="O48" s="364">
        <v>1776.3304000000001</v>
      </c>
      <c r="P48" s="354">
        <f t="shared" si="3"/>
        <v>6.9087393398628719E-3</v>
      </c>
      <c r="Q48" s="354">
        <f t="shared" si="4"/>
        <v>2.6198492150088588E-2</v>
      </c>
      <c r="T48" s="1655"/>
      <c r="U48" s="1655"/>
      <c r="V48" s="1655"/>
      <c r="W48" s="1655"/>
      <c r="X48" s="1655"/>
      <c r="Y48" s="1655"/>
      <c r="Z48" s="1657"/>
      <c r="AA48" s="1655"/>
      <c r="AB48" s="1655"/>
      <c r="AC48" s="1655"/>
      <c r="AD48" s="1655"/>
      <c r="AE48" s="1655"/>
      <c r="AF48" s="1655"/>
      <c r="AI48" s="1656"/>
      <c r="AJ48" s="1656">
        <f t="shared" si="2"/>
        <v>-1734.6032</v>
      </c>
      <c r="AK48" s="1656">
        <f t="shared" si="2"/>
        <v>-1737.9319</v>
      </c>
      <c r="AL48" s="1656">
        <f t="shared" si="2"/>
        <v>-1741.1461999999999</v>
      </c>
      <c r="AM48" s="1656">
        <f t="shared" si="2"/>
        <v>-1744.8407999999999</v>
      </c>
      <c r="AN48" s="1656">
        <f t="shared" si="2"/>
        <v>-1748.2554</v>
      </c>
      <c r="AO48" s="1656">
        <f t="shared" si="2"/>
        <v>-1751.9839999999999</v>
      </c>
      <c r="AP48" s="1656">
        <f t="shared" si="2"/>
        <v>-1755.9618</v>
      </c>
      <c r="AQ48" s="1656">
        <f t="shared" si="2"/>
        <v>-1759.1367</v>
      </c>
      <c r="AR48" s="1656">
        <f t="shared" si="2"/>
        <v>-1764.1424</v>
      </c>
      <c r="AS48" s="1656">
        <f t="shared" si="2"/>
        <v>-1767.9426000000001</v>
      </c>
      <c r="AT48" s="1656">
        <f t="shared" si="2"/>
        <v>-1772.2606000000001</v>
      </c>
      <c r="AU48" s="1656">
        <f t="shared" si="2"/>
        <v>-1776.3304000000001</v>
      </c>
      <c r="AV48" s="1656">
        <f t="shared" si="2"/>
        <v>-6.9087393398628719E-3</v>
      </c>
      <c r="AW48" s="1656">
        <f t="shared" si="2"/>
        <v>-2.6198492150088588E-2</v>
      </c>
      <c r="AX48" s="1656">
        <f t="shared" si="2"/>
        <v>0</v>
      </c>
    </row>
    <row r="49" spans="1:50" ht="26.25" thickBot="1" x14ac:dyDescent="0.3">
      <c r="A49" s="365" t="s">
        <v>1062</v>
      </c>
      <c r="B49" s="1211" t="s">
        <v>607</v>
      </c>
      <c r="C49" s="366">
        <v>1047.2171000000001</v>
      </c>
      <c r="D49" s="366">
        <v>1050.3676</v>
      </c>
      <c r="E49" s="366">
        <v>1053.5597</v>
      </c>
      <c r="F49" s="366">
        <v>1056.5311999999999</v>
      </c>
      <c r="G49" s="366">
        <v>1059.731</v>
      </c>
      <c r="H49" s="366">
        <v>1062.8257000000001</v>
      </c>
      <c r="I49" s="366">
        <v>1066.2731000000001</v>
      </c>
      <c r="J49" s="366">
        <v>1069.6647</v>
      </c>
      <c r="K49" s="366">
        <v>1073.4223999999999</v>
      </c>
      <c r="L49" s="366">
        <v>1077.1107999999999</v>
      </c>
      <c r="M49" s="366">
        <v>1080.7644</v>
      </c>
      <c r="N49" s="366">
        <v>1084.4667999999999</v>
      </c>
      <c r="O49" s="366">
        <v>1087.8824999999999</v>
      </c>
      <c r="P49" s="359">
        <f t="shared" si="3"/>
        <v>1.0000549618479371E-2</v>
      </c>
      <c r="Q49" s="359">
        <f t="shared" si="4"/>
        <v>3.8831871633875976E-2</v>
      </c>
      <c r="T49" s="1655"/>
      <c r="U49" s="1655"/>
      <c r="V49" s="1655"/>
      <c r="W49" s="1655"/>
      <c r="X49" s="1655"/>
      <c r="Y49" s="1655"/>
      <c r="Z49" s="1657"/>
      <c r="AA49" s="1655"/>
      <c r="AB49" s="1655"/>
      <c r="AC49" s="1655"/>
      <c r="AD49" s="1655"/>
      <c r="AE49" s="1655"/>
      <c r="AF49" s="1655"/>
      <c r="AI49" s="1656"/>
      <c r="AJ49" s="1656">
        <f t="shared" ref="AJ49:AJ59" si="5">U49-D49</f>
        <v>-1050.3676</v>
      </c>
      <c r="AK49" s="1656">
        <f t="shared" ref="AK49:AK59" si="6">V49-E49</f>
        <v>-1053.5597</v>
      </c>
      <c r="AL49" s="1656">
        <f t="shared" ref="AL49:AL59" si="7">W49-F49</f>
        <v>-1056.5311999999999</v>
      </c>
      <c r="AM49" s="1656">
        <f t="shared" ref="AM49:AM59" si="8">X49-G49</f>
        <v>-1059.731</v>
      </c>
      <c r="AN49" s="1656">
        <f t="shared" ref="AN49:AN59" si="9">Y49-H49</f>
        <v>-1062.8257000000001</v>
      </c>
      <c r="AO49" s="1656">
        <f t="shared" ref="AO49:AO59" si="10">Z49-I49</f>
        <v>-1066.2731000000001</v>
      </c>
      <c r="AP49" s="1656">
        <f t="shared" ref="AP49:AP59" si="11">AA49-J49</f>
        <v>-1069.6647</v>
      </c>
      <c r="AQ49" s="1656">
        <f t="shared" ref="AQ49:AQ59" si="12">AB49-K49</f>
        <v>-1073.4223999999999</v>
      </c>
      <c r="AR49" s="1656">
        <f t="shared" ref="AR49:AR59" si="13">AC49-L49</f>
        <v>-1077.1107999999999</v>
      </c>
      <c r="AS49" s="1656">
        <f t="shared" ref="AS49:AS59" si="14">AD49-M49</f>
        <v>-1080.7644</v>
      </c>
      <c r="AT49" s="1656">
        <f t="shared" ref="AT49:AT59" si="15">AE49-N49</f>
        <v>-1084.4667999999999</v>
      </c>
      <c r="AU49" s="1656">
        <f t="shared" ref="AU49:AU59" si="16">AF49-O49</f>
        <v>-1087.8824999999999</v>
      </c>
      <c r="AV49" s="1656">
        <f t="shared" ref="AV49:AV59" si="17">AG49-P49</f>
        <v>-1.0000549618479371E-2</v>
      </c>
      <c r="AW49" s="1656">
        <f t="shared" ref="AW49:AW59" si="18">AH49-Q49</f>
        <v>-3.8831871633875976E-2</v>
      </c>
      <c r="AX49" s="1656">
        <f t="shared" ref="AX49:AX59" si="19">AI49-R49</f>
        <v>0</v>
      </c>
    </row>
    <row r="50" spans="1:50" ht="25.5" customHeight="1" thickBot="1" x14ac:dyDescent="0.3">
      <c r="A50" s="367" t="s">
        <v>846</v>
      </c>
      <c r="B50" s="1281" t="s">
        <v>611</v>
      </c>
      <c r="C50" s="366">
        <v>110.26309999999999</v>
      </c>
      <c r="D50" s="366">
        <v>110.26860000000001</v>
      </c>
      <c r="E50" s="366">
        <v>110.31010000000001</v>
      </c>
      <c r="F50" s="366">
        <v>110.3556</v>
      </c>
      <c r="G50" s="366">
        <v>110.4034</v>
      </c>
      <c r="H50" s="366">
        <v>110.4504</v>
      </c>
      <c r="I50" s="366">
        <v>110.49979999999999</v>
      </c>
      <c r="J50" s="366">
        <v>110.5506</v>
      </c>
      <c r="K50" s="366">
        <v>110.59910000000001</v>
      </c>
      <c r="L50" s="366">
        <v>110.63890000000001</v>
      </c>
      <c r="M50" s="366">
        <v>110.5789</v>
      </c>
      <c r="N50" s="366">
        <v>110.5168</v>
      </c>
      <c r="O50" s="366">
        <v>110.45699999999999</v>
      </c>
      <c r="P50" s="359">
        <f t="shared" si="3"/>
        <v>-1.6440872062178226E-3</v>
      </c>
      <c r="Q50" s="359">
        <f t="shared" si="4"/>
        <v>1.758521209724734E-3</v>
      </c>
      <c r="T50" s="1655"/>
      <c r="U50" s="1655"/>
      <c r="V50" s="1655"/>
      <c r="W50" s="1655"/>
      <c r="X50" s="1655"/>
      <c r="Y50" s="1655"/>
      <c r="Z50" s="1657"/>
      <c r="AA50" s="1655"/>
      <c r="AB50" s="1655"/>
      <c r="AC50" s="1655"/>
      <c r="AD50" s="1655"/>
      <c r="AE50" s="1655"/>
      <c r="AF50" s="1655"/>
      <c r="AI50" s="1656"/>
      <c r="AJ50" s="1656">
        <f t="shared" si="5"/>
        <v>-110.26860000000001</v>
      </c>
      <c r="AK50" s="1656">
        <f t="shared" si="6"/>
        <v>-110.31010000000001</v>
      </c>
      <c r="AL50" s="1656">
        <f t="shared" si="7"/>
        <v>-110.3556</v>
      </c>
      <c r="AM50" s="1656">
        <f t="shared" si="8"/>
        <v>-110.4034</v>
      </c>
      <c r="AN50" s="1656">
        <f t="shared" si="9"/>
        <v>-110.4504</v>
      </c>
      <c r="AO50" s="1656">
        <f t="shared" si="10"/>
        <v>-110.49979999999999</v>
      </c>
      <c r="AP50" s="1656">
        <f t="shared" si="11"/>
        <v>-110.5506</v>
      </c>
      <c r="AQ50" s="1656">
        <f t="shared" si="12"/>
        <v>-110.59910000000001</v>
      </c>
      <c r="AR50" s="1656">
        <f t="shared" si="13"/>
        <v>-110.63890000000001</v>
      </c>
      <c r="AS50" s="1656">
        <f t="shared" si="14"/>
        <v>-110.5789</v>
      </c>
      <c r="AT50" s="1656">
        <f t="shared" si="15"/>
        <v>-110.5168</v>
      </c>
      <c r="AU50" s="1656">
        <f t="shared" si="16"/>
        <v>-110.45699999999999</v>
      </c>
      <c r="AV50" s="1656">
        <f t="shared" si="17"/>
        <v>1.6440872062178226E-3</v>
      </c>
      <c r="AW50" s="1656">
        <f t="shared" si="18"/>
        <v>-1.758521209724734E-3</v>
      </c>
      <c r="AX50" s="1656">
        <f t="shared" si="19"/>
        <v>0</v>
      </c>
    </row>
    <row r="51" spans="1:50" x14ac:dyDescent="0.25">
      <c r="A51" s="2089" t="s">
        <v>847</v>
      </c>
      <c r="B51" s="1554" t="s">
        <v>989</v>
      </c>
      <c r="C51" s="667">
        <v>1140.7357999999999</v>
      </c>
      <c r="D51" s="667">
        <v>1142.6918000000001</v>
      </c>
      <c r="E51" s="667">
        <v>1145.2675999999999</v>
      </c>
      <c r="F51" s="667">
        <v>1147.1799000000001</v>
      </c>
      <c r="G51" s="667">
        <v>1149.1210000000001</v>
      </c>
      <c r="H51" s="667">
        <v>1151.0762</v>
      </c>
      <c r="I51" s="667">
        <v>1153.1593</v>
      </c>
      <c r="J51" s="667">
        <v>1155.2061000000001</v>
      </c>
      <c r="K51" s="364">
        <v>1157.4356</v>
      </c>
      <c r="L51" s="364">
        <v>1159.3804</v>
      </c>
      <c r="M51" s="364">
        <v>1161.5536</v>
      </c>
      <c r="N51" s="364">
        <v>1163.8308999999999</v>
      </c>
      <c r="O51" s="364">
        <v>1166.1921</v>
      </c>
      <c r="P51" s="354">
        <f t="shared" si="3"/>
        <v>5.8752933894690414E-3</v>
      </c>
      <c r="Q51" s="354">
        <f t="shared" si="4"/>
        <v>2.2315684315334067E-2</v>
      </c>
      <c r="T51" s="1655"/>
      <c r="U51" s="1655"/>
      <c r="V51" s="1655"/>
      <c r="W51" s="1655"/>
      <c r="X51" s="1655"/>
      <c r="Y51" s="1655"/>
      <c r="Z51" s="1657"/>
      <c r="AA51" s="1655"/>
      <c r="AB51" s="1655"/>
      <c r="AC51" s="1655"/>
      <c r="AD51" s="1655"/>
      <c r="AE51" s="1655"/>
      <c r="AF51" s="1655"/>
      <c r="AI51" s="1656"/>
      <c r="AJ51" s="1656">
        <f t="shared" si="5"/>
        <v>-1142.6918000000001</v>
      </c>
      <c r="AK51" s="1656">
        <f t="shared" si="6"/>
        <v>-1145.2675999999999</v>
      </c>
      <c r="AL51" s="1656">
        <f t="shared" si="7"/>
        <v>-1147.1799000000001</v>
      </c>
      <c r="AM51" s="1656">
        <f t="shared" si="8"/>
        <v>-1149.1210000000001</v>
      </c>
      <c r="AN51" s="1656">
        <f t="shared" si="9"/>
        <v>-1151.0762</v>
      </c>
      <c r="AO51" s="1656">
        <f t="shared" si="10"/>
        <v>-1153.1593</v>
      </c>
      <c r="AP51" s="1656">
        <f t="shared" si="11"/>
        <v>-1155.2061000000001</v>
      </c>
      <c r="AQ51" s="1656">
        <f t="shared" si="12"/>
        <v>-1157.4356</v>
      </c>
      <c r="AR51" s="1656">
        <f t="shared" si="13"/>
        <v>-1159.3804</v>
      </c>
      <c r="AS51" s="1656">
        <f t="shared" si="14"/>
        <v>-1161.5536</v>
      </c>
      <c r="AT51" s="1656">
        <f t="shared" si="15"/>
        <v>-1163.8308999999999</v>
      </c>
      <c r="AU51" s="1656">
        <f t="shared" si="16"/>
        <v>-1166.1921</v>
      </c>
      <c r="AV51" s="1656">
        <f t="shared" si="17"/>
        <v>-5.8752933894690414E-3</v>
      </c>
      <c r="AW51" s="1656">
        <f t="shared" si="18"/>
        <v>-2.2315684315334067E-2</v>
      </c>
      <c r="AX51" s="1656">
        <f t="shared" si="19"/>
        <v>0</v>
      </c>
    </row>
    <row r="52" spans="1:50" ht="15" customHeight="1" x14ac:dyDescent="0.25">
      <c r="A52" s="2090"/>
      <c r="B52" s="1181" t="s">
        <v>590</v>
      </c>
      <c r="C52" s="364">
        <v>1566.336</v>
      </c>
      <c r="D52" s="364">
        <v>1569.6833999999999</v>
      </c>
      <c r="E52" s="364">
        <v>1574.2951</v>
      </c>
      <c r="F52" s="364">
        <v>1578.2001</v>
      </c>
      <c r="G52" s="364">
        <v>1582.0126</v>
      </c>
      <c r="H52" s="364">
        <v>1585.4067</v>
      </c>
      <c r="I52" s="364">
        <v>1588.7535</v>
      </c>
      <c r="J52" s="364">
        <v>1591.9527</v>
      </c>
      <c r="K52" s="364">
        <v>1595.0938000000001</v>
      </c>
      <c r="L52" s="364">
        <v>1598.6065000000001</v>
      </c>
      <c r="M52" s="364">
        <v>1601.9129</v>
      </c>
      <c r="N52" s="364">
        <v>1605.2021999999999</v>
      </c>
      <c r="O52" s="364">
        <v>1608.2788</v>
      </c>
      <c r="P52" s="354">
        <f t="shared" si="3"/>
        <v>6.0504570699543318E-3</v>
      </c>
      <c r="Q52" s="354">
        <f t="shared" si="4"/>
        <v>2.6777651793740316E-2</v>
      </c>
      <c r="S52" s="368"/>
      <c r="T52" s="1655"/>
      <c r="U52" s="1655"/>
      <c r="V52" s="1655"/>
      <c r="W52" s="1655"/>
      <c r="X52" s="1655"/>
      <c r="Y52" s="1655"/>
      <c r="Z52" s="1657"/>
      <c r="AA52" s="1655"/>
      <c r="AB52" s="1655"/>
      <c r="AC52" s="1655"/>
      <c r="AD52" s="1655"/>
      <c r="AE52" s="1655"/>
      <c r="AF52" s="1655"/>
      <c r="AI52" s="1656"/>
      <c r="AJ52" s="1656">
        <f t="shared" si="5"/>
        <v>-1569.6833999999999</v>
      </c>
      <c r="AK52" s="1656">
        <f t="shared" si="6"/>
        <v>-1574.2951</v>
      </c>
      <c r="AL52" s="1656">
        <f t="shared" si="7"/>
        <v>-1578.2001</v>
      </c>
      <c r="AM52" s="1656">
        <f t="shared" si="8"/>
        <v>-1582.0126</v>
      </c>
      <c r="AN52" s="1656">
        <f t="shared" si="9"/>
        <v>-1585.4067</v>
      </c>
      <c r="AO52" s="1656">
        <f t="shared" si="10"/>
        <v>-1588.7535</v>
      </c>
      <c r="AP52" s="1656">
        <f t="shared" si="11"/>
        <v>-1591.9527</v>
      </c>
      <c r="AQ52" s="1656">
        <f t="shared" si="12"/>
        <v>-1595.0938000000001</v>
      </c>
      <c r="AR52" s="1656">
        <f t="shared" si="13"/>
        <v>-1598.6065000000001</v>
      </c>
      <c r="AS52" s="1656">
        <f t="shared" si="14"/>
        <v>-1601.9129</v>
      </c>
      <c r="AT52" s="1656">
        <f t="shared" si="15"/>
        <v>-1605.2021999999999</v>
      </c>
      <c r="AU52" s="1656">
        <f t="shared" si="16"/>
        <v>-1608.2788</v>
      </c>
      <c r="AV52" s="1656">
        <f t="shared" si="17"/>
        <v>-6.0504570699543318E-3</v>
      </c>
      <c r="AW52" s="1656">
        <f t="shared" si="18"/>
        <v>-2.6777651793740316E-2</v>
      </c>
      <c r="AX52" s="1656">
        <f t="shared" si="19"/>
        <v>0</v>
      </c>
    </row>
    <row r="53" spans="1:50" ht="15" customHeight="1" x14ac:dyDescent="0.25">
      <c r="A53" s="2090"/>
      <c r="B53" s="1181" t="s">
        <v>596</v>
      </c>
      <c r="C53" s="364">
        <v>530.47190000000001</v>
      </c>
      <c r="D53" s="364">
        <v>531.6377</v>
      </c>
      <c r="E53" s="364">
        <v>532.7627</v>
      </c>
      <c r="F53" s="364">
        <v>533.83630000000005</v>
      </c>
      <c r="G53" s="364">
        <v>534.96209999999996</v>
      </c>
      <c r="H53" s="364">
        <v>536.07550000000003</v>
      </c>
      <c r="I53" s="364">
        <v>537.23910000000001</v>
      </c>
      <c r="J53" s="364">
        <v>538.49249999999995</v>
      </c>
      <c r="K53" s="364">
        <v>539.80719999999997</v>
      </c>
      <c r="L53" s="364">
        <v>540.93299999999999</v>
      </c>
      <c r="M53" s="364">
        <v>541.95100000000002</v>
      </c>
      <c r="N53" s="364">
        <v>543.05029999999999</v>
      </c>
      <c r="O53" s="364">
        <v>543.92719999999997</v>
      </c>
      <c r="P53" s="354">
        <f t="shared" si="3"/>
        <v>5.5352511309163573E-3</v>
      </c>
      <c r="Q53" s="354">
        <f t="shared" si="4"/>
        <v>2.5364774269852872E-2</v>
      </c>
      <c r="S53" s="368"/>
      <c r="T53" s="1655"/>
      <c r="U53" s="1655"/>
      <c r="V53" s="1655"/>
      <c r="W53" s="1655"/>
      <c r="X53" s="1655"/>
      <c r="Y53" s="1655"/>
      <c r="Z53" s="1657"/>
      <c r="AA53" s="1655"/>
      <c r="AB53" s="1655"/>
      <c r="AC53" s="1655"/>
      <c r="AD53" s="1655"/>
      <c r="AE53" s="1655"/>
      <c r="AF53" s="1655"/>
      <c r="AI53" s="1656"/>
      <c r="AJ53" s="1656">
        <f t="shared" si="5"/>
        <v>-531.6377</v>
      </c>
      <c r="AK53" s="1656">
        <f t="shared" si="6"/>
        <v>-532.7627</v>
      </c>
      <c r="AL53" s="1656">
        <f t="shared" si="7"/>
        <v>-533.83630000000005</v>
      </c>
      <c r="AM53" s="1656">
        <f t="shared" si="8"/>
        <v>-534.96209999999996</v>
      </c>
      <c r="AN53" s="1656">
        <f t="shared" si="9"/>
        <v>-536.07550000000003</v>
      </c>
      <c r="AO53" s="1656">
        <f t="shared" si="10"/>
        <v>-537.23910000000001</v>
      </c>
      <c r="AP53" s="1656">
        <f t="shared" si="11"/>
        <v>-538.49249999999995</v>
      </c>
      <c r="AQ53" s="1656">
        <f t="shared" si="12"/>
        <v>-539.80719999999997</v>
      </c>
      <c r="AR53" s="1656">
        <f t="shared" si="13"/>
        <v>-540.93299999999999</v>
      </c>
      <c r="AS53" s="1656">
        <f t="shared" si="14"/>
        <v>-541.95100000000002</v>
      </c>
      <c r="AT53" s="1656">
        <f t="shared" si="15"/>
        <v>-543.05029999999999</v>
      </c>
      <c r="AU53" s="1656">
        <f t="shared" si="16"/>
        <v>-543.92719999999997</v>
      </c>
      <c r="AV53" s="1656">
        <f t="shared" si="17"/>
        <v>-5.5352511309163573E-3</v>
      </c>
      <c r="AW53" s="1656">
        <f t="shared" si="18"/>
        <v>-2.5364774269852872E-2</v>
      </c>
      <c r="AX53" s="1656">
        <f t="shared" si="19"/>
        <v>0</v>
      </c>
    </row>
    <row r="54" spans="1:50" x14ac:dyDescent="0.25">
      <c r="A54" s="2090"/>
      <c r="B54" s="1181" t="s">
        <v>609</v>
      </c>
      <c r="C54" s="364">
        <v>1160.242</v>
      </c>
      <c r="D54" s="364">
        <v>1162.8539000000001</v>
      </c>
      <c r="E54" s="364">
        <v>1166.3496</v>
      </c>
      <c r="F54" s="364">
        <v>1168.4231</v>
      </c>
      <c r="G54" s="364">
        <v>1170.9085</v>
      </c>
      <c r="H54" s="364">
        <v>1173.5170000000001</v>
      </c>
      <c r="I54" s="364">
        <v>1175.3109999999999</v>
      </c>
      <c r="J54" s="364">
        <v>1177.0244</v>
      </c>
      <c r="K54" s="364">
        <v>1185.1107999999999</v>
      </c>
      <c r="L54" s="364">
        <v>1187.8765000000001</v>
      </c>
      <c r="M54" s="364">
        <v>1190.3637000000001</v>
      </c>
      <c r="N54" s="364">
        <v>1192.8425999999999</v>
      </c>
      <c r="O54" s="364">
        <v>1195.8284000000001</v>
      </c>
      <c r="P54" s="354">
        <f t="shared" si="3"/>
        <v>6.6942144238058606E-3</v>
      </c>
      <c r="Q54" s="354">
        <f t="shared" si="4"/>
        <v>3.0671532318257866E-2</v>
      </c>
      <c r="S54" s="368"/>
      <c r="T54" s="1655"/>
      <c r="U54" s="1655"/>
      <c r="V54" s="1655"/>
      <c r="W54" s="1655"/>
      <c r="X54" s="1655"/>
      <c r="Y54" s="1655"/>
      <c r="Z54" s="1657"/>
      <c r="AA54" s="1655"/>
      <c r="AB54" s="1655"/>
      <c r="AC54" s="1655"/>
      <c r="AD54" s="1655"/>
      <c r="AE54" s="1655"/>
      <c r="AF54" s="1655"/>
      <c r="AI54" s="1656"/>
      <c r="AJ54" s="1656">
        <f t="shared" si="5"/>
        <v>-1162.8539000000001</v>
      </c>
      <c r="AK54" s="1656">
        <f t="shared" si="6"/>
        <v>-1166.3496</v>
      </c>
      <c r="AL54" s="1656">
        <f t="shared" si="7"/>
        <v>-1168.4231</v>
      </c>
      <c r="AM54" s="1656">
        <f t="shared" si="8"/>
        <v>-1170.9085</v>
      </c>
      <c r="AN54" s="1656">
        <f t="shared" si="9"/>
        <v>-1173.5170000000001</v>
      </c>
      <c r="AO54" s="1656">
        <f t="shared" si="10"/>
        <v>-1175.3109999999999</v>
      </c>
      <c r="AP54" s="1656">
        <f t="shared" si="11"/>
        <v>-1177.0244</v>
      </c>
      <c r="AQ54" s="1656">
        <f t="shared" si="12"/>
        <v>-1185.1107999999999</v>
      </c>
      <c r="AR54" s="1656">
        <f t="shared" si="13"/>
        <v>-1187.8765000000001</v>
      </c>
      <c r="AS54" s="1656">
        <f t="shared" si="14"/>
        <v>-1190.3637000000001</v>
      </c>
      <c r="AT54" s="1656">
        <f t="shared" si="15"/>
        <v>-1192.8425999999999</v>
      </c>
      <c r="AU54" s="1656">
        <f t="shared" si="16"/>
        <v>-1195.8284000000001</v>
      </c>
      <c r="AV54" s="1656">
        <f t="shared" si="17"/>
        <v>-6.6942144238058606E-3</v>
      </c>
      <c r="AW54" s="1656">
        <f t="shared" si="18"/>
        <v>-3.0671532318257866E-2</v>
      </c>
      <c r="AX54" s="1656">
        <f t="shared" si="19"/>
        <v>0</v>
      </c>
    </row>
    <row r="55" spans="1:50" ht="18.75" customHeight="1" thickBot="1" x14ac:dyDescent="0.3">
      <c r="A55" s="2091"/>
      <c r="B55" s="1211" t="s">
        <v>990</v>
      </c>
      <c r="C55" s="364">
        <v>2162.5533</v>
      </c>
      <c r="D55" s="364">
        <v>2167.951</v>
      </c>
      <c r="E55" s="364">
        <v>2175.4679999999998</v>
      </c>
      <c r="F55" s="364">
        <v>2181.0857000000001</v>
      </c>
      <c r="G55" s="364">
        <v>2185.6790000000001</v>
      </c>
      <c r="H55" s="364">
        <v>2190.7337000000002</v>
      </c>
      <c r="I55" s="364">
        <v>2196.2125000000001</v>
      </c>
      <c r="J55" s="364">
        <v>2200.8184000000001</v>
      </c>
      <c r="K55" s="364">
        <v>2210.6876999999999</v>
      </c>
      <c r="L55" s="364">
        <v>2220.9811</v>
      </c>
      <c r="M55" s="364">
        <v>2226.3847999999998</v>
      </c>
      <c r="N55" s="364">
        <v>2231.2473</v>
      </c>
      <c r="O55" s="364">
        <v>2238.2820000000002</v>
      </c>
      <c r="P55" s="354">
        <f t="shared" si="3"/>
        <v>7.789755617461213E-3</v>
      </c>
      <c r="Q55" s="354">
        <f t="shared" si="4"/>
        <v>3.5018188915852441E-2</v>
      </c>
      <c r="S55" s="368"/>
      <c r="T55" s="1655"/>
      <c r="U55" s="1655"/>
      <c r="V55" s="1655"/>
      <c r="W55" s="1655"/>
      <c r="X55" s="1655"/>
      <c r="Y55" s="1655"/>
      <c r="Z55" s="1657"/>
      <c r="AA55" s="1655"/>
      <c r="AB55" s="1655"/>
      <c r="AC55" s="1655"/>
      <c r="AD55" s="1655"/>
      <c r="AE55" s="1655"/>
      <c r="AF55" s="1655"/>
      <c r="AI55" s="1656"/>
      <c r="AJ55" s="1656">
        <f t="shared" si="5"/>
        <v>-2167.951</v>
      </c>
      <c r="AK55" s="1656">
        <f t="shared" si="6"/>
        <v>-2175.4679999999998</v>
      </c>
      <c r="AL55" s="1656">
        <f t="shared" si="7"/>
        <v>-2181.0857000000001</v>
      </c>
      <c r="AM55" s="1656">
        <f t="shared" si="8"/>
        <v>-2185.6790000000001</v>
      </c>
      <c r="AN55" s="1656">
        <f t="shared" si="9"/>
        <v>-2190.7337000000002</v>
      </c>
      <c r="AO55" s="1656">
        <f t="shared" si="10"/>
        <v>-2196.2125000000001</v>
      </c>
      <c r="AP55" s="1656">
        <f t="shared" si="11"/>
        <v>-2200.8184000000001</v>
      </c>
      <c r="AQ55" s="1656">
        <f t="shared" si="12"/>
        <v>-2210.6876999999999</v>
      </c>
      <c r="AR55" s="1656">
        <f t="shared" si="13"/>
        <v>-2220.9811</v>
      </c>
      <c r="AS55" s="1656">
        <f t="shared" si="14"/>
        <v>-2226.3847999999998</v>
      </c>
      <c r="AT55" s="1656">
        <f t="shared" si="15"/>
        <v>-2231.2473</v>
      </c>
      <c r="AU55" s="1656">
        <f t="shared" si="16"/>
        <v>-2238.2820000000002</v>
      </c>
      <c r="AV55" s="1656">
        <f t="shared" si="17"/>
        <v>-7.789755617461213E-3</v>
      </c>
      <c r="AW55" s="1656">
        <f t="shared" si="18"/>
        <v>-3.5018188915852441E-2</v>
      </c>
      <c r="AX55" s="1656">
        <f t="shared" si="19"/>
        <v>0</v>
      </c>
    </row>
    <row r="56" spans="1:50" x14ac:dyDescent="0.25">
      <c r="A56" s="2104" t="s">
        <v>848</v>
      </c>
      <c r="B56" s="1552" t="s">
        <v>991</v>
      </c>
      <c r="C56" s="667">
        <v>1235.8169</v>
      </c>
      <c r="D56" s="667">
        <v>1237.3719000000001</v>
      </c>
      <c r="E56" s="667">
        <v>1239.0034000000001</v>
      </c>
      <c r="F56" s="667">
        <v>1240.8648000000001</v>
      </c>
      <c r="G56" s="667">
        <v>1242.9416000000001</v>
      </c>
      <c r="H56" s="667">
        <v>1244.0753</v>
      </c>
      <c r="I56" s="667">
        <v>1245.7922000000001</v>
      </c>
      <c r="J56" s="667">
        <v>1247.4984999999999</v>
      </c>
      <c r="K56" s="667">
        <v>1249.2003999999999</v>
      </c>
      <c r="L56" s="667">
        <v>1250.9982</v>
      </c>
      <c r="M56" s="667">
        <v>1252.7708</v>
      </c>
      <c r="N56" s="667">
        <v>1254.6523999999999</v>
      </c>
      <c r="O56" s="667">
        <v>1256.5170000000001</v>
      </c>
      <c r="P56" s="352">
        <f t="shared" si="3"/>
        <v>4.4115171388736255E-3</v>
      </c>
      <c r="Q56" s="352">
        <f t="shared" si="4"/>
        <v>1.6750135072598555E-2</v>
      </c>
      <c r="S56" s="368"/>
      <c r="T56" s="1655"/>
      <c r="U56" s="1655"/>
      <c r="V56" s="1655"/>
      <c r="W56" s="1655"/>
      <c r="X56" s="1655"/>
      <c r="Y56" s="1655"/>
      <c r="Z56" s="1657"/>
      <c r="AA56" s="1655"/>
      <c r="AB56" s="1655"/>
      <c r="AC56" s="1655"/>
      <c r="AD56" s="1655"/>
      <c r="AE56" s="1655"/>
      <c r="AF56" s="1655"/>
      <c r="AI56" s="1656"/>
      <c r="AJ56" s="1656">
        <f t="shared" si="5"/>
        <v>-1237.3719000000001</v>
      </c>
      <c r="AK56" s="1656">
        <f t="shared" si="6"/>
        <v>-1239.0034000000001</v>
      </c>
      <c r="AL56" s="1656">
        <f t="shared" si="7"/>
        <v>-1240.8648000000001</v>
      </c>
      <c r="AM56" s="1656">
        <f t="shared" si="8"/>
        <v>-1242.9416000000001</v>
      </c>
      <c r="AN56" s="1656">
        <f t="shared" si="9"/>
        <v>-1244.0753</v>
      </c>
      <c r="AO56" s="1656">
        <f t="shared" si="10"/>
        <v>-1245.7922000000001</v>
      </c>
      <c r="AP56" s="1656">
        <f t="shared" si="11"/>
        <v>-1247.4984999999999</v>
      </c>
      <c r="AQ56" s="1656">
        <f t="shared" si="12"/>
        <v>-1249.2003999999999</v>
      </c>
      <c r="AR56" s="1656">
        <f t="shared" si="13"/>
        <v>-1250.9982</v>
      </c>
      <c r="AS56" s="1656">
        <f t="shared" si="14"/>
        <v>-1252.7708</v>
      </c>
      <c r="AT56" s="1656">
        <f t="shared" si="15"/>
        <v>-1254.6523999999999</v>
      </c>
      <c r="AU56" s="1656">
        <f t="shared" si="16"/>
        <v>-1256.5170000000001</v>
      </c>
      <c r="AV56" s="1656">
        <f t="shared" si="17"/>
        <v>-4.4115171388736255E-3</v>
      </c>
      <c r="AW56" s="1656">
        <f t="shared" si="18"/>
        <v>-1.6750135072598555E-2</v>
      </c>
      <c r="AX56" s="1656">
        <f t="shared" si="19"/>
        <v>0</v>
      </c>
    </row>
    <row r="57" spans="1:50" x14ac:dyDescent="0.25">
      <c r="A57" s="2105"/>
      <c r="B57" s="1181" t="s">
        <v>993</v>
      </c>
      <c r="C57" s="364">
        <v>733.57420000000002</v>
      </c>
      <c r="D57" s="364">
        <v>734.16079999999999</v>
      </c>
      <c r="E57" s="364">
        <v>734.3886</v>
      </c>
      <c r="F57" s="364">
        <v>734.8</v>
      </c>
      <c r="G57" s="364">
        <v>735.18489999999997</v>
      </c>
      <c r="H57" s="364">
        <v>735.68100000000004</v>
      </c>
      <c r="I57" s="364">
        <v>736.05909999999994</v>
      </c>
      <c r="J57" s="364">
        <v>736.45719999999994</v>
      </c>
      <c r="K57" s="364">
        <v>736.64509999999996</v>
      </c>
      <c r="L57" s="364">
        <v>736.87509999999997</v>
      </c>
      <c r="M57" s="364">
        <v>737.31439999999998</v>
      </c>
      <c r="N57" s="364">
        <v>737.7921</v>
      </c>
      <c r="O57" s="364">
        <v>738.3075</v>
      </c>
      <c r="P57" s="354">
        <f t="shared" si="3"/>
        <v>1.9438843842057218E-3</v>
      </c>
      <c r="Q57" s="354">
        <f t="shared" si="4"/>
        <v>6.4523806862345837E-3</v>
      </c>
      <c r="S57" s="368"/>
      <c r="T57" s="1655"/>
      <c r="U57" s="1655"/>
      <c r="V57" s="1655"/>
      <c r="W57" s="1655"/>
      <c r="X57" s="1655"/>
      <c r="Y57" s="1655"/>
      <c r="Z57" s="1657"/>
      <c r="AA57" s="1655"/>
      <c r="AB57" s="1655"/>
      <c r="AC57" s="1655"/>
      <c r="AD57" s="1655"/>
      <c r="AE57" s="1655"/>
      <c r="AF57" s="1655"/>
      <c r="AI57" s="1656"/>
      <c r="AJ57" s="1656">
        <f t="shared" si="5"/>
        <v>-734.16079999999999</v>
      </c>
      <c r="AK57" s="1656">
        <f t="shared" si="6"/>
        <v>-734.3886</v>
      </c>
      <c r="AL57" s="1656">
        <f t="shared" si="7"/>
        <v>-734.8</v>
      </c>
      <c r="AM57" s="1656">
        <f t="shared" si="8"/>
        <v>-735.18489999999997</v>
      </c>
      <c r="AN57" s="1656">
        <f t="shared" si="9"/>
        <v>-735.68100000000004</v>
      </c>
      <c r="AO57" s="1656">
        <f t="shared" si="10"/>
        <v>-736.05909999999994</v>
      </c>
      <c r="AP57" s="1656">
        <f t="shared" si="11"/>
        <v>-736.45719999999994</v>
      </c>
      <c r="AQ57" s="1656">
        <f t="shared" si="12"/>
        <v>-736.64509999999996</v>
      </c>
      <c r="AR57" s="1656">
        <f t="shared" si="13"/>
        <v>-736.87509999999997</v>
      </c>
      <c r="AS57" s="1656">
        <f t="shared" si="14"/>
        <v>-737.31439999999998</v>
      </c>
      <c r="AT57" s="1656">
        <f t="shared" si="15"/>
        <v>-737.7921</v>
      </c>
      <c r="AU57" s="1656">
        <f t="shared" si="16"/>
        <v>-738.3075</v>
      </c>
      <c r="AV57" s="1656">
        <f t="shared" si="17"/>
        <v>-1.9438843842057218E-3</v>
      </c>
      <c r="AW57" s="1656">
        <f t="shared" si="18"/>
        <v>-6.4523806862345837E-3</v>
      </c>
      <c r="AX57" s="1656">
        <f t="shared" si="19"/>
        <v>0</v>
      </c>
    </row>
    <row r="58" spans="1:50" x14ac:dyDescent="0.25">
      <c r="A58" s="2105"/>
      <c r="B58" s="1181" t="s">
        <v>612</v>
      </c>
      <c r="C58" s="364">
        <v>675.36170000000004</v>
      </c>
      <c r="D58" s="364">
        <v>676.18650000000002</v>
      </c>
      <c r="E58" s="364">
        <v>676.94719999999995</v>
      </c>
      <c r="F58" s="364">
        <v>677.7989</v>
      </c>
      <c r="G58" s="364">
        <v>678.71569999999997</v>
      </c>
      <c r="H58" s="364">
        <v>679.50879999999995</v>
      </c>
      <c r="I58" s="364">
        <v>680.18669999999997</v>
      </c>
      <c r="J58" s="364">
        <v>681.05939999999998</v>
      </c>
      <c r="K58" s="364">
        <v>681.74570000000006</v>
      </c>
      <c r="L58" s="364">
        <v>682.54939999999999</v>
      </c>
      <c r="M58" s="364">
        <v>683.34349999999995</v>
      </c>
      <c r="N58" s="364">
        <v>684.18129999999996</v>
      </c>
      <c r="O58" s="364">
        <v>685.05520000000001</v>
      </c>
      <c r="P58" s="354">
        <f t="shared" si="3"/>
        <v>3.6712361039362455E-3</v>
      </c>
      <c r="Q58" s="354">
        <f t="shared" si="4"/>
        <v>1.4353049632515394E-2</v>
      </c>
      <c r="S58" s="368"/>
      <c r="T58" s="1655"/>
      <c r="U58" s="1655"/>
      <c r="V58" s="1655"/>
      <c r="W58" s="1655"/>
      <c r="X58" s="1655"/>
      <c r="Y58" s="1655"/>
      <c r="Z58" s="1657"/>
      <c r="AA58" s="1655"/>
      <c r="AB58" s="1655"/>
      <c r="AC58" s="1655"/>
      <c r="AD58" s="1655"/>
      <c r="AE58" s="1655"/>
      <c r="AF58" s="1655"/>
      <c r="AI58" s="1656"/>
      <c r="AJ58" s="1656">
        <f t="shared" si="5"/>
        <v>-676.18650000000002</v>
      </c>
      <c r="AK58" s="1656">
        <f t="shared" si="6"/>
        <v>-676.94719999999995</v>
      </c>
      <c r="AL58" s="1656">
        <f t="shared" si="7"/>
        <v>-677.7989</v>
      </c>
      <c r="AM58" s="1656">
        <f t="shared" si="8"/>
        <v>-678.71569999999997</v>
      </c>
      <c r="AN58" s="1656">
        <f t="shared" si="9"/>
        <v>-679.50879999999995</v>
      </c>
      <c r="AO58" s="1656">
        <f t="shared" si="10"/>
        <v>-680.18669999999997</v>
      </c>
      <c r="AP58" s="1656">
        <f t="shared" si="11"/>
        <v>-681.05939999999998</v>
      </c>
      <c r="AQ58" s="1656">
        <f t="shared" si="12"/>
        <v>-681.74570000000006</v>
      </c>
      <c r="AR58" s="1656">
        <f t="shared" si="13"/>
        <v>-682.54939999999999</v>
      </c>
      <c r="AS58" s="1656">
        <f t="shared" si="14"/>
        <v>-683.34349999999995</v>
      </c>
      <c r="AT58" s="1656">
        <f t="shared" si="15"/>
        <v>-684.18129999999996</v>
      </c>
      <c r="AU58" s="1656">
        <f t="shared" si="16"/>
        <v>-685.05520000000001</v>
      </c>
      <c r="AV58" s="1656">
        <f t="shared" si="17"/>
        <v>-3.6712361039362455E-3</v>
      </c>
      <c r="AW58" s="1656">
        <f t="shared" si="18"/>
        <v>-1.4353049632515394E-2</v>
      </c>
      <c r="AX58" s="1656">
        <f t="shared" si="19"/>
        <v>0</v>
      </c>
    </row>
    <row r="59" spans="1:50" ht="15.75" thickBot="1" x14ac:dyDescent="0.3">
      <c r="A59" s="2106"/>
      <c r="B59" s="1211" t="s">
        <v>992</v>
      </c>
      <c r="C59" s="668">
        <v>206.2193</v>
      </c>
      <c r="D59" s="668">
        <v>206.80170000000001</v>
      </c>
      <c r="E59" s="668">
        <v>207.3168</v>
      </c>
      <c r="F59" s="668">
        <v>207.76650000000001</v>
      </c>
      <c r="G59" s="669">
        <v>208.232</v>
      </c>
      <c r="H59" s="669">
        <v>208.53980000000001</v>
      </c>
      <c r="I59" s="669">
        <v>208.9016</v>
      </c>
      <c r="J59" s="669">
        <v>209.34219999999999</v>
      </c>
      <c r="K59" s="669">
        <v>209.6764</v>
      </c>
      <c r="L59" s="669">
        <v>210.0455</v>
      </c>
      <c r="M59" s="669">
        <v>210.3502</v>
      </c>
      <c r="N59" s="669">
        <v>210.71080000000001</v>
      </c>
      <c r="O59" s="669">
        <v>211.04429999999999</v>
      </c>
      <c r="P59" s="670">
        <f t="shared" si="3"/>
        <v>4.7551601914822671E-3</v>
      </c>
      <c r="Q59" s="670">
        <f t="shared" si="4"/>
        <v>2.339742206476304E-2</v>
      </c>
      <c r="S59" s="368"/>
      <c r="T59" s="1655"/>
      <c r="U59" s="1655"/>
      <c r="V59" s="1655"/>
      <c r="W59" s="1655"/>
      <c r="X59" s="1655"/>
      <c r="Y59" s="1655"/>
      <c r="Z59" s="1657"/>
      <c r="AA59" s="1655"/>
      <c r="AB59" s="1655"/>
      <c r="AC59" s="1655"/>
      <c r="AD59" s="1655"/>
      <c r="AE59" s="1655"/>
      <c r="AF59" s="1655"/>
      <c r="AI59" s="1656"/>
      <c r="AJ59" s="1656">
        <f t="shared" si="5"/>
        <v>-206.80170000000001</v>
      </c>
      <c r="AK59" s="1656">
        <f t="shared" si="6"/>
        <v>-207.3168</v>
      </c>
      <c r="AL59" s="1656">
        <f t="shared" si="7"/>
        <v>-207.76650000000001</v>
      </c>
      <c r="AM59" s="1656">
        <f t="shared" si="8"/>
        <v>-208.232</v>
      </c>
      <c r="AN59" s="1656">
        <f t="shared" si="9"/>
        <v>-208.53980000000001</v>
      </c>
      <c r="AO59" s="1656">
        <f t="shared" si="10"/>
        <v>-208.9016</v>
      </c>
      <c r="AP59" s="1656">
        <f t="shared" si="11"/>
        <v>-209.34219999999999</v>
      </c>
      <c r="AQ59" s="1656">
        <f t="shared" si="12"/>
        <v>-209.6764</v>
      </c>
      <c r="AR59" s="1656">
        <f t="shared" si="13"/>
        <v>-210.0455</v>
      </c>
      <c r="AS59" s="1656">
        <f t="shared" si="14"/>
        <v>-210.3502</v>
      </c>
      <c r="AT59" s="1656">
        <f t="shared" si="15"/>
        <v>-210.71080000000001</v>
      </c>
      <c r="AU59" s="1656">
        <f t="shared" si="16"/>
        <v>-211.04429999999999</v>
      </c>
      <c r="AV59" s="1656">
        <f t="shared" si="17"/>
        <v>-4.7551601914822671E-3</v>
      </c>
      <c r="AW59" s="1656">
        <f t="shared" si="18"/>
        <v>-2.339742206476304E-2</v>
      </c>
      <c r="AX59" s="1656">
        <f t="shared" si="19"/>
        <v>0</v>
      </c>
    </row>
    <row r="60" spans="1:50" x14ac:dyDescent="0.25">
      <c r="S60" s="368"/>
      <c r="T60" s="363"/>
    </row>
    <row r="61" spans="1:50" x14ac:dyDescent="0.25">
      <c r="A61" s="92" t="s">
        <v>1076</v>
      </c>
    </row>
    <row r="62" spans="1:50" x14ac:dyDescent="0.25">
      <c r="A62" s="63"/>
    </row>
    <row r="63" spans="1:50" x14ac:dyDescent="0.25">
      <c r="A63" s="2095" t="s">
        <v>1077</v>
      </c>
      <c r="B63" s="2095"/>
      <c r="C63" s="2095"/>
      <c r="D63" s="2095"/>
      <c r="E63" s="2095"/>
      <c r="F63" s="2095"/>
      <c r="G63" s="2095"/>
      <c r="H63" s="2095"/>
      <c r="I63" s="2095"/>
      <c r="J63" s="2095"/>
      <c r="K63" s="2095"/>
      <c r="L63" s="2095"/>
      <c r="M63" s="2095"/>
      <c r="N63" s="2095"/>
      <c r="O63" s="2095"/>
      <c r="P63" s="2095"/>
      <c r="Q63" s="2095"/>
    </row>
    <row r="64" spans="1:50" x14ac:dyDescent="0.25">
      <c r="A64" s="2086" t="s">
        <v>2414</v>
      </c>
      <c r="B64" s="2086"/>
      <c r="C64" s="2086"/>
      <c r="D64" s="2086"/>
      <c r="E64" s="2086"/>
      <c r="F64" s="2086"/>
      <c r="G64" s="2086"/>
      <c r="H64" s="2086"/>
      <c r="I64" s="2086"/>
      <c r="J64" s="2086"/>
      <c r="K64" s="2086"/>
      <c r="L64" s="2086"/>
      <c r="M64" s="2086"/>
      <c r="N64" s="2086"/>
      <c r="O64" s="2086"/>
      <c r="P64" s="2086"/>
      <c r="Q64" s="2086"/>
    </row>
    <row r="65" spans="1:17" ht="15.75" customHeight="1" x14ac:dyDescent="0.25">
      <c r="A65" s="2096" t="s">
        <v>958</v>
      </c>
      <c r="B65" s="2096"/>
      <c r="C65" s="2096"/>
      <c r="D65" s="2096"/>
      <c r="E65" s="2096"/>
      <c r="F65" s="2096"/>
      <c r="G65" s="2096"/>
      <c r="H65" s="2096"/>
      <c r="I65" s="2096"/>
      <c r="J65" s="2096"/>
      <c r="K65" s="2096"/>
      <c r="L65" s="2096"/>
      <c r="M65" s="2096"/>
      <c r="N65" s="2096"/>
      <c r="O65" s="2096"/>
      <c r="P65" s="2096"/>
      <c r="Q65" s="2096"/>
    </row>
    <row r="66" spans="1:17" ht="6.75" customHeight="1" x14ac:dyDescent="0.25">
      <c r="A66" s="361"/>
      <c r="B66" s="361"/>
      <c r="C66" s="361"/>
      <c r="D66" s="361"/>
      <c r="E66" s="361"/>
      <c r="F66" s="361"/>
      <c r="G66" s="361"/>
      <c r="H66" s="361"/>
      <c r="I66" s="361"/>
      <c r="J66" s="361"/>
      <c r="K66" s="361"/>
      <c r="L66" s="361"/>
      <c r="M66" s="361"/>
      <c r="N66" s="361"/>
      <c r="O66" s="361"/>
      <c r="P66" s="361"/>
      <c r="Q66" s="361"/>
    </row>
    <row r="67" spans="1:17" ht="26.25" customHeight="1" thickBot="1" x14ac:dyDescent="0.3">
      <c r="A67" s="348" t="s">
        <v>833</v>
      </c>
      <c r="B67" s="1153" t="s">
        <v>874</v>
      </c>
      <c r="C67" s="349">
        <v>45078</v>
      </c>
      <c r="D67" s="349">
        <v>45108</v>
      </c>
      <c r="E67" s="349">
        <v>45139</v>
      </c>
      <c r="F67" s="349">
        <v>45170</v>
      </c>
      <c r="G67" s="349">
        <v>45200</v>
      </c>
      <c r="H67" s="349">
        <v>45231</v>
      </c>
      <c r="I67" s="349">
        <v>45261</v>
      </c>
      <c r="J67" s="349">
        <v>45292</v>
      </c>
      <c r="K67" s="349">
        <v>45323</v>
      </c>
      <c r="L67" s="349">
        <v>45352</v>
      </c>
      <c r="M67" s="349">
        <v>45383</v>
      </c>
      <c r="N67" s="349">
        <v>45413</v>
      </c>
      <c r="O67" s="349">
        <v>45444</v>
      </c>
      <c r="P67" s="1154" t="s">
        <v>894</v>
      </c>
      <c r="Q67" s="369" t="s">
        <v>895</v>
      </c>
    </row>
    <row r="68" spans="1:17" ht="25.5" customHeight="1" thickBot="1" x14ac:dyDescent="0.3">
      <c r="A68" s="370" t="s">
        <v>844</v>
      </c>
      <c r="B68" s="371" t="s">
        <v>994</v>
      </c>
      <c r="C68" s="372">
        <v>2239.8272420939998</v>
      </c>
      <c r="D68" s="372">
        <v>2244.7020969519999</v>
      </c>
      <c r="E68" s="372">
        <v>2248.9357540719998</v>
      </c>
      <c r="F68" s="372">
        <v>2253.0802788559999</v>
      </c>
      <c r="G68" s="372">
        <v>2257.8682154489998</v>
      </c>
      <c r="H68" s="372">
        <v>2261.6916646929999</v>
      </c>
      <c r="I68" s="372">
        <v>2265.2639569319999</v>
      </c>
      <c r="J68" s="372">
        <v>2269.005810144</v>
      </c>
      <c r="K68" s="372">
        <v>2272.70432407</v>
      </c>
      <c r="L68" s="372">
        <v>2277.0419508960003</v>
      </c>
      <c r="M68" s="372">
        <v>2282.3197232639995</v>
      </c>
      <c r="N68" s="372">
        <v>2287.7759935650001</v>
      </c>
      <c r="O68" s="372">
        <v>2293.8592280500002</v>
      </c>
      <c r="P68" s="359">
        <f>(O68-L68)/L68</f>
        <v>7.385580730026672E-3</v>
      </c>
      <c r="Q68" s="329">
        <f>(O68-C68)/C68</f>
        <v>2.4123282787419924E-2</v>
      </c>
    </row>
    <row r="69" spans="1:17" ht="3" customHeight="1" x14ac:dyDescent="0.25">
      <c r="A69" s="373"/>
      <c r="B69" s="374"/>
      <c r="C69" s="375"/>
      <c r="D69" s="375"/>
      <c r="E69" s="375"/>
      <c r="F69" s="375"/>
      <c r="G69" s="375"/>
      <c r="H69" s="375"/>
      <c r="I69" s="375"/>
      <c r="J69" s="375"/>
      <c r="K69" s="375"/>
      <c r="L69" s="375"/>
      <c r="M69" s="375"/>
      <c r="N69" s="375"/>
      <c r="O69" s="375"/>
      <c r="P69" s="376"/>
      <c r="Q69" s="376"/>
    </row>
    <row r="70" spans="1:17" x14ac:dyDescent="0.25">
      <c r="A70" s="63" t="s">
        <v>896</v>
      </c>
      <c r="B70" s="20"/>
      <c r="C70" s="20"/>
      <c r="D70" s="20"/>
      <c r="E70" s="20"/>
      <c r="F70" s="20"/>
      <c r="G70" s="20"/>
      <c r="H70" s="20"/>
      <c r="I70" s="20"/>
      <c r="J70" s="20"/>
      <c r="K70" s="21"/>
      <c r="L70" s="21"/>
      <c r="M70" s="21"/>
      <c r="N70" s="21"/>
      <c r="O70" s="21"/>
      <c r="P70" s="377"/>
      <c r="Q70" s="377"/>
    </row>
    <row r="71" spans="1:17" x14ac:dyDescent="0.25">
      <c r="A71" s="378" t="s">
        <v>937</v>
      </c>
    </row>
    <row r="72" spans="1:17" x14ac:dyDescent="0.25">
      <c r="A72" s="63"/>
    </row>
    <row r="73" spans="1:17" x14ac:dyDescent="0.25">
      <c r="A73" s="63"/>
    </row>
    <row r="74" spans="1:17" x14ac:dyDescent="0.25">
      <c r="A74" s="63"/>
    </row>
    <row r="75" spans="1:17" x14ac:dyDescent="0.25">
      <c r="A75" s="379"/>
      <c r="B75" s="380"/>
      <c r="C75" s="380"/>
      <c r="D75" s="380"/>
    </row>
    <row r="76" spans="1:17" x14ac:dyDescent="0.25">
      <c r="A76" s="379"/>
      <c r="B76" s="380"/>
      <c r="C76" s="380"/>
      <c r="D76" s="380"/>
    </row>
    <row r="77" spans="1:17" x14ac:dyDescent="0.25">
      <c r="A77" s="381"/>
      <c r="B77" s="380"/>
      <c r="C77" s="380"/>
      <c r="D77" s="380"/>
    </row>
  </sheetData>
  <mergeCells count="21">
    <mergeCell ref="A63:Q63"/>
    <mergeCell ref="A64:Q64"/>
    <mergeCell ref="A65:Q65"/>
    <mergeCell ref="A33:A36"/>
    <mergeCell ref="A37:A40"/>
    <mergeCell ref="A41:A44"/>
    <mergeCell ref="A45:A48"/>
    <mergeCell ref="A51:A55"/>
    <mergeCell ref="A56:A59"/>
    <mergeCell ref="A30:Q30"/>
    <mergeCell ref="A1:Q1"/>
    <mergeCell ref="A2:Q2"/>
    <mergeCell ref="A3:Q3"/>
    <mergeCell ref="A6:A7"/>
    <mergeCell ref="A8:A9"/>
    <mergeCell ref="A10:A12"/>
    <mergeCell ref="A13:A17"/>
    <mergeCell ref="A19:A22"/>
    <mergeCell ref="A23:A24"/>
    <mergeCell ref="A28:Q28"/>
    <mergeCell ref="A29:Q29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"/>
  <sheetViews>
    <sheetView zoomScale="80" zoomScaleNormal="80" workbookViewId="0">
      <selection activeCell="F32" sqref="F32"/>
    </sheetView>
  </sheetViews>
  <sheetFormatPr baseColWidth="10" defaultColWidth="11.42578125" defaultRowHeight="15" x14ac:dyDescent="0.25"/>
  <cols>
    <col min="1" max="1" width="81.5703125" style="382" customWidth="1"/>
    <col min="2" max="2" width="60.42578125" style="382" customWidth="1"/>
    <col min="3" max="3" width="18.85546875" style="382" bestFit="1" customWidth="1"/>
    <col min="4" max="4" width="20.28515625" style="382" customWidth="1"/>
    <col min="5" max="5" width="15.42578125" style="382" bestFit="1" customWidth="1"/>
    <col min="6" max="6" width="15" style="382" bestFit="1" customWidth="1"/>
    <col min="7" max="7" width="12.7109375" style="382" bestFit="1" customWidth="1"/>
    <col min="8" max="8" width="15.42578125" style="382" bestFit="1" customWidth="1"/>
    <col min="9" max="9" width="48.5703125" style="382" customWidth="1"/>
    <col min="10" max="10" width="13.42578125" style="382" bestFit="1" customWidth="1"/>
    <col min="11" max="14" width="18.7109375" style="382" bestFit="1" customWidth="1"/>
    <col min="15" max="15" width="11.42578125" style="382"/>
    <col min="16" max="17" width="14" style="382" bestFit="1" customWidth="1"/>
    <col min="18" max="19" width="13" style="382" bestFit="1" customWidth="1"/>
    <col min="20" max="16384" width="11.42578125" style="382"/>
  </cols>
  <sheetData>
    <row r="1" spans="1:21" ht="21.75" customHeight="1" x14ac:dyDescent="0.25">
      <c r="A1" s="2132" t="s">
        <v>858</v>
      </c>
      <c r="B1" s="2133"/>
      <c r="C1" s="2133"/>
      <c r="D1" s="2133"/>
      <c r="E1" s="2133"/>
      <c r="F1" s="2133"/>
      <c r="G1" s="2133"/>
      <c r="H1" s="2134"/>
    </row>
    <row r="2" spans="1:21" ht="15.75" x14ac:dyDescent="0.25">
      <c r="A2" s="2135" t="s">
        <v>2414</v>
      </c>
      <c r="B2" s="2136"/>
      <c r="C2" s="2136"/>
      <c r="D2" s="2136"/>
      <c r="E2" s="2136"/>
      <c r="F2" s="2136"/>
      <c r="G2" s="2136"/>
      <c r="H2" s="2137"/>
    </row>
    <row r="3" spans="1:21" ht="23.25" customHeight="1" x14ac:dyDescent="0.25">
      <c r="A3" s="2135" t="s">
        <v>964</v>
      </c>
      <c r="B3" s="2136"/>
      <c r="C3" s="2136"/>
      <c r="D3" s="2136"/>
      <c r="E3" s="2136"/>
      <c r="F3" s="2136"/>
      <c r="G3" s="2136"/>
      <c r="H3" s="2137"/>
    </row>
    <row r="4" spans="1:21" ht="8.25" customHeight="1" x14ac:dyDescent="0.25">
      <c r="A4" s="1240"/>
      <c r="B4" s="383"/>
      <c r="C4" s="191"/>
      <c r="D4" s="191"/>
      <c r="E4" s="191"/>
      <c r="F4" s="191"/>
      <c r="G4" s="191"/>
      <c r="H4" s="192"/>
    </row>
    <row r="5" spans="1:21" ht="15.75" thickBot="1" x14ac:dyDescent="0.3">
      <c r="A5" s="2138" t="s">
        <v>833</v>
      </c>
      <c r="B5" s="2139" t="s">
        <v>834</v>
      </c>
      <c r="C5" s="2139" t="s">
        <v>1078</v>
      </c>
      <c r="D5" s="2139" t="s">
        <v>835</v>
      </c>
      <c r="E5" s="2140" t="s">
        <v>836</v>
      </c>
      <c r="F5" s="2140"/>
      <c r="G5" s="2140"/>
      <c r="H5" s="2141"/>
      <c r="J5" s="384"/>
      <c r="K5" s="384"/>
      <c r="L5" s="384"/>
      <c r="M5" s="384"/>
      <c r="N5" s="384"/>
      <c r="O5" s="384"/>
      <c r="P5" s="385"/>
      <c r="Q5" s="385"/>
      <c r="R5" s="385"/>
      <c r="S5" s="385"/>
      <c r="T5" s="385"/>
      <c r="U5" s="384"/>
    </row>
    <row r="6" spans="1:21" x14ac:dyDescent="0.25">
      <c r="A6" s="2138"/>
      <c r="B6" s="2139"/>
      <c r="C6" s="2139"/>
      <c r="D6" s="2139"/>
      <c r="E6" s="386" t="s">
        <v>837</v>
      </c>
      <c r="F6" s="386" t="s">
        <v>838</v>
      </c>
      <c r="G6" s="386" t="s">
        <v>839</v>
      </c>
      <c r="H6" s="387" t="s">
        <v>840</v>
      </c>
      <c r="I6" s="216"/>
      <c r="J6" s="388"/>
      <c r="K6" s="388"/>
      <c r="L6" s="388"/>
      <c r="M6" s="388"/>
      <c r="N6" s="388"/>
      <c r="O6" s="388"/>
      <c r="P6" s="385"/>
      <c r="Q6" s="385"/>
      <c r="R6" s="385"/>
      <c r="S6" s="385"/>
      <c r="T6" s="385"/>
      <c r="U6" s="384"/>
    </row>
    <row r="7" spans="1:21" x14ac:dyDescent="0.25">
      <c r="A7" s="2112" t="s">
        <v>860</v>
      </c>
      <c r="B7" s="2113"/>
      <c r="C7" s="2113"/>
      <c r="D7" s="2113"/>
      <c r="E7" s="2113"/>
      <c r="F7" s="2113"/>
      <c r="G7" s="2113"/>
      <c r="H7" s="2114"/>
      <c r="O7" s="384"/>
      <c r="P7" s="385"/>
      <c r="Q7" s="385"/>
      <c r="R7" s="385"/>
      <c r="S7" s="385"/>
      <c r="T7" s="385"/>
      <c r="U7" s="384"/>
    </row>
    <row r="8" spans="1:21" x14ac:dyDescent="0.25">
      <c r="A8" s="390" t="s">
        <v>861</v>
      </c>
      <c r="B8" s="1658" t="s">
        <v>259</v>
      </c>
      <c r="C8" s="1666">
        <v>672.83001998240002</v>
      </c>
      <c r="D8" s="1667">
        <v>4</v>
      </c>
      <c r="E8" s="1668">
        <v>3.2521000000000001E-2</v>
      </c>
      <c r="F8" s="1668">
        <v>3.1262999999999999E-2</v>
      </c>
      <c r="G8" s="1668">
        <v>3.3089E-2</v>
      </c>
      <c r="H8" s="1669">
        <v>3.175E-2</v>
      </c>
      <c r="I8" s="1396"/>
      <c r="J8" s="1397"/>
      <c r="K8" s="1150"/>
      <c r="L8" s="1150"/>
      <c r="M8" s="1150"/>
      <c r="N8" s="1150"/>
      <c r="O8" s="384"/>
      <c r="P8" s="384">
        <v>1.0337594372486817E-3</v>
      </c>
      <c r="Q8" s="384">
        <v>1.0462704024314531E-3</v>
      </c>
      <c r="R8" s="384">
        <v>1.6886395617516582E-3</v>
      </c>
      <c r="S8" s="384">
        <v>1.7730354705729756E-3</v>
      </c>
      <c r="T8" s="384"/>
      <c r="U8" s="385"/>
    </row>
    <row r="9" spans="1:21" x14ac:dyDescent="0.25">
      <c r="A9" s="2117" t="s">
        <v>862</v>
      </c>
      <c r="B9" s="1512" t="s">
        <v>532</v>
      </c>
      <c r="C9" s="1666">
        <v>712.11648984140004</v>
      </c>
      <c r="D9" s="1667">
        <v>2</v>
      </c>
      <c r="E9" s="1668">
        <v>3.6347999999999998E-2</v>
      </c>
      <c r="F9" s="1668">
        <v>3.6970999999999997E-2</v>
      </c>
      <c r="G9" s="1668">
        <v>3.7671999999999997E-2</v>
      </c>
      <c r="H9" s="1669">
        <v>3.7082000000000004E-2</v>
      </c>
      <c r="I9" s="1396"/>
      <c r="J9" s="1397"/>
      <c r="K9" s="1150"/>
      <c r="L9" s="1150"/>
      <c r="M9" s="1150"/>
      <c r="N9" s="1150"/>
      <c r="O9" s="384"/>
      <c r="P9" s="384">
        <v>1.1061050891244884E-3</v>
      </c>
      <c r="Q9" s="384">
        <v>1.0034216990661199E-3</v>
      </c>
      <c r="R9" s="384">
        <v>1.1182126608318022E-3</v>
      </c>
      <c r="S9" s="384">
        <v>1.4914859668334625E-3</v>
      </c>
      <c r="T9" s="384"/>
      <c r="U9" s="385"/>
    </row>
    <row r="10" spans="1:21" x14ac:dyDescent="0.25">
      <c r="A10" s="2118"/>
      <c r="B10" s="396" t="s">
        <v>530</v>
      </c>
      <c r="C10" s="1670">
        <v>601.30939933540003</v>
      </c>
      <c r="D10" s="1671">
        <v>2</v>
      </c>
      <c r="E10" s="1672">
        <v>4.1877000000000004E-2</v>
      </c>
      <c r="F10" s="1672">
        <v>4.3257000000000004E-2</v>
      </c>
      <c r="G10" s="1672">
        <v>4.0583999999999995E-2</v>
      </c>
      <c r="H10" s="1673">
        <v>3.9293999999999996E-2</v>
      </c>
      <c r="I10" s="1396"/>
      <c r="J10" s="1397"/>
      <c r="K10" s="1150"/>
      <c r="L10" s="1150"/>
      <c r="M10" s="1150"/>
      <c r="N10" s="1150"/>
      <c r="O10" s="384"/>
      <c r="P10" s="384">
        <v>1.179687752668507E-3</v>
      </c>
      <c r="Q10" s="384">
        <v>1.575452383503428E-3</v>
      </c>
      <c r="R10" s="384">
        <v>1.6749595130818504E-3</v>
      </c>
      <c r="S10" s="384">
        <v>2.0330328437402644E-3</v>
      </c>
      <c r="T10" s="384"/>
      <c r="U10" s="385"/>
    </row>
    <row r="11" spans="1:21" x14ac:dyDescent="0.25">
      <c r="A11" s="2118"/>
      <c r="B11" s="396" t="s">
        <v>533</v>
      </c>
      <c r="C11" s="1670">
        <v>595.87203354420001</v>
      </c>
      <c r="D11" s="1671">
        <v>2</v>
      </c>
      <c r="E11" s="1672">
        <v>3.4817999999999995E-2</v>
      </c>
      <c r="F11" s="1672">
        <v>3.5711E-2</v>
      </c>
      <c r="G11" s="1672">
        <v>3.6906000000000001E-2</v>
      </c>
      <c r="H11" s="1673">
        <v>3.6545999999999995E-2</v>
      </c>
      <c r="I11" s="1396"/>
      <c r="J11" s="1397"/>
      <c r="K11" s="1150"/>
      <c r="L11" s="1150"/>
      <c r="M11" s="1150"/>
      <c r="N11" s="1150"/>
      <c r="O11" s="384"/>
      <c r="P11" s="384">
        <v>1.2486466717920286E-3</v>
      </c>
      <c r="Q11" s="384">
        <v>2.3759535031132287E-3</v>
      </c>
      <c r="R11" s="384">
        <v>1.7743979389380983E-3</v>
      </c>
      <c r="S11" s="384">
        <v>1.8962463402776306E-3</v>
      </c>
      <c r="T11" s="384"/>
      <c r="U11" s="385"/>
    </row>
    <row r="12" spans="1:21" x14ac:dyDescent="0.25">
      <c r="A12" s="2119"/>
      <c r="B12" s="1659" t="s">
        <v>531</v>
      </c>
      <c r="C12" s="1674">
        <v>1763.2868379476001</v>
      </c>
      <c r="D12" s="1675">
        <v>4</v>
      </c>
      <c r="E12" s="1676">
        <v>6.0442999999999997E-2</v>
      </c>
      <c r="F12" s="1676">
        <v>4.1794000000000005E-2</v>
      </c>
      <c r="G12" s="1676">
        <v>0.114136</v>
      </c>
      <c r="H12" s="1677">
        <v>8.6633999999999989E-2</v>
      </c>
      <c r="I12" s="1396"/>
      <c r="J12" s="1397"/>
      <c r="K12" s="1150"/>
      <c r="L12" s="1150"/>
      <c r="M12" s="1150"/>
      <c r="N12" s="1150"/>
      <c r="O12" s="384"/>
      <c r="P12" s="384"/>
      <c r="Q12" s="384"/>
      <c r="R12" s="384"/>
      <c r="S12" s="384"/>
      <c r="T12" s="384"/>
      <c r="U12" s="385"/>
    </row>
    <row r="13" spans="1:21" x14ac:dyDescent="0.25">
      <c r="A13" s="393" t="s">
        <v>863</v>
      </c>
      <c r="B13" s="1660" t="s">
        <v>404</v>
      </c>
      <c r="C13" s="1670">
        <v>1013.4987813803999</v>
      </c>
      <c r="D13" s="1671">
        <v>2</v>
      </c>
      <c r="E13" s="1672">
        <v>3.7104999999999999E-2</v>
      </c>
      <c r="F13" s="1672">
        <v>4.3388999999999997E-2</v>
      </c>
      <c r="G13" s="1672">
        <v>5.0868000000000003E-2</v>
      </c>
      <c r="H13" s="1673">
        <v>4.5909000000000005E-2</v>
      </c>
      <c r="I13" s="1396"/>
      <c r="J13" s="1397"/>
      <c r="K13" s="1150"/>
      <c r="L13" s="1150"/>
      <c r="M13" s="1150"/>
      <c r="N13" s="1150"/>
      <c r="O13" s="384"/>
      <c r="P13" s="384"/>
      <c r="Q13" s="384"/>
      <c r="R13" s="384"/>
      <c r="S13" s="384"/>
      <c r="T13" s="384"/>
      <c r="U13" s="385"/>
    </row>
    <row r="14" spans="1:21" x14ac:dyDescent="0.25">
      <c r="A14" s="2120" t="s">
        <v>844</v>
      </c>
      <c r="B14" s="1512" t="s">
        <v>29</v>
      </c>
      <c r="C14" s="1666">
        <v>563.28330588879999</v>
      </c>
      <c r="D14" s="1667">
        <v>2</v>
      </c>
      <c r="E14" s="1668">
        <v>-5.7289000000000007E-2</v>
      </c>
      <c r="F14" s="1668">
        <v>-2.9758E-2</v>
      </c>
      <c r="G14" s="1668">
        <v>-1.9855000000000001E-2</v>
      </c>
      <c r="H14" s="1669">
        <v>-7.2030000000000002E-3</v>
      </c>
      <c r="I14" s="1396"/>
      <c r="J14" s="1397"/>
      <c r="K14" s="1150"/>
      <c r="L14" s="1150"/>
      <c r="M14" s="1150"/>
      <c r="N14" s="1150"/>
      <c r="O14" s="384"/>
      <c r="P14" s="384">
        <v>4.8831242931459003E-4</v>
      </c>
      <c r="Q14" s="384">
        <v>6.9456271319145871E-4</v>
      </c>
      <c r="R14" s="384">
        <v>5.5322727462903695E-4</v>
      </c>
      <c r="S14" s="384">
        <v>7.6268072127699468E-4</v>
      </c>
      <c r="T14" s="384"/>
      <c r="U14" s="385"/>
    </row>
    <row r="15" spans="1:21" x14ac:dyDescent="0.25">
      <c r="A15" s="2118"/>
      <c r="B15" s="396" t="s">
        <v>405</v>
      </c>
      <c r="C15" s="1670">
        <v>650.91381813780015</v>
      </c>
      <c r="D15" s="1671">
        <v>2</v>
      </c>
      <c r="E15" s="1672">
        <v>3.6400999999999996E-2</v>
      </c>
      <c r="F15" s="1672">
        <v>4.5331000000000003E-2</v>
      </c>
      <c r="G15" s="1672">
        <v>4.1809000000000006E-2</v>
      </c>
      <c r="H15" s="1673">
        <v>4.0784000000000001E-2</v>
      </c>
      <c r="I15" s="1396"/>
      <c r="J15" s="1397"/>
      <c r="K15" s="1150"/>
      <c r="L15" s="1150"/>
      <c r="M15" s="1150"/>
      <c r="N15" s="1150"/>
      <c r="O15" s="384"/>
      <c r="P15" s="384"/>
      <c r="Q15" s="384"/>
      <c r="R15" s="384"/>
      <c r="S15" s="384"/>
      <c r="T15" s="384"/>
      <c r="U15" s="385"/>
    </row>
    <row r="16" spans="1:21" x14ac:dyDescent="0.25">
      <c r="A16" s="2118"/>
      <c r="B16" s="396" t="s">
        <v>418</v>
      </c>
      <c r="C16" s="1670">
        <v>645.03294278219994</v>
      </c>
      <c r="D16" s="1671">
        <v>2</v>
      </c>
      <c r="E16" s="1672">
        <v>3.3892000000000005E-2</v>
      </c>
      <c r="F16" s="1672">
        <v>4.2615E-2</v>
      </c>
      <c r="G16" s="1672">
        <v>4.0212000000000005E-2</v>
      </c>
      <c r="H16" s="1673">
        <v>3.7014999999999999E-2</v>
      </c>
      <c r="I16" s="1396"/>
      <c r="J16" s="1397"/>
      <c r="K16" s="1150"/>
      <c r="L16" s="1150"/>
      <c r="M16" s="1150"/>
      <c r="N16" s="1150"/>
      <c r="O16" s="384"/>
      <c r="P16" s="384"/>
      <c r="Q16" s="384"/>
      <c r="R16" s="384"/>
      <c r="S16" s="384"/>
      <c r="T16" s="384"/>
      <c r="U16" s="385"/>
    </row>
    <row r="17" spans="1:21" x14ac:dyDescent="0.25">
      <c r="A17" s="2119"/>
      <c r="B17" s="1661" t="s">
        <v>1079</v>
      </c>
      <c r="C17" s="1674">
        <v>386.46970492480006</v>
      </c>
      <c r="D17" s="1675">
        <v>3</v>
      </c>
      <c r="E17" s="1676">
        <v>3.7427999999999996E-2</v>
      </c>
      <c r="F17" s="1676">
        <v>3.7397E-2</v>
      </c>
      <c r="G17" s="1676">
        <v>3.6783000000000003E-2</v>
      </c>
      <c r="H17" s="1677">
        <v>3.5661999999999999E-2</v>
      </c>
      <c r="I17" s="1396"/>
      <c r="J17" s="1397"/>
      <c r="K17" s="1150"/>
      <c r="L17" s="1150"/>
      <c r="M17" s="1150"/>
      <c r="N17" s="1150"/>
      <c r="O17" s="384"/>
      <c r="P17" s="384">
        <v>8.875743504596959E-4</v>
      </c>
      <c r="Q17" s="384">
        <v>1.1893477180448296E-3</v>
      </c>
      <c r="R17" s="384">
        <v>1.0087758361232001E-3</v>
      </c>
      <c r="S17" s="384">
        <v>1.1747035941009241E-3</v>
      </c>
      <c r="T17" s="384"/>
      <c r="U17" s="385"/>
    </row>
    <row r="18" spans="1:21" x14ac:dyDescent="0.25">
      <c r="A18" s="394" t="s">
        <v>864</v>
      </c>
      <c r="B18" s="1661" t="s">
        <v>244</v>
      </c>
      <c r="C18" s="1670">
        <v>665.27825250600006</v>
      </c>
      <c r="D18" s="1671">
        <v>2</v>
      </c>
      <c r="E18" s="1672">
        <v>3.8713000000000004E-2</v>
      </c>
      <c r="F18" s="1672">
        <v>2.6039E-2</v>
      </c>
      <c r="G18" s="1672">
        <v>0.13803499999999999</v>
      </c>
      <c r="H18" s="1673">
        <v>9.5681999999999989E-2</v>
      </c>
      <c r="I18" s="1396"/>
      <c r="J18" s="1397"/>
      <c r="K18" s="1150"/>
      <c r="L18" s="1150"/>
      <c r="M18" s="1150"/>
      <c r="N18" s="1150"/>
      <c r="O18" s="384"/>
      <c r="P18" s="384">
        <v>5.588231953959071E-4</v>
      </c>
      <c r="Q18" s="384">
        <v>4.7753893282760542E-4</v>
      </c>
      <c r="R18" s="384">
        <v>5.1105126007309077E-4</v>
      </c>
      <c r="S18" s="384">
        <v>5.8547656553246876E-4</v>
      </c>
      <c r="T18" s="384"/>
      <c r="U18" s="385"/>
    </row>
    <row r="19" spans="1:21" x14ac:dyDescent="0.25">
      <c r="A19" s="390" t="s">
        <v>865</v>
      </c>
      <c r="B19" s="1662" t="s">
        <v>334</v>
      </c>
      <c r="C19" s="1678">
        <v>528.84612873259994</v>
      </c>
      <c r="D19" s="1679">
        <v>3</v>
      </c>
      <c r="E19" s="1680">
        <v>4.4016E-2</v>
      </c>
      <c r="F19" s="1680">
        <v>5.3280000000000003E-3</v>
      </c>
      <c r="G19" s="1680">
        <v>7.2167000000000009E-2</v>
      </c>
      <c r="H19" s="1681">
        <v>2.9211000000000001E-2</v>
      </c>
      <c r="I19" s="1396"/>
      <c r="J19" s="1397"/>
      <c r="K19" s="1150"/>
      <c r="L19" s="1150"/>
      <c r="M19" s="1150"/>
      <c r="N19" s="1150"/>
      <c r="O19" s="384"/>
      <c r="P19" s="384">
        <v>-9.1826530292554007E-5</v>
      </c>
      <c r="Q19" s="384">
        <v>-8.148848416146214E-4</v>
      </c>
      <c r="R19" s="384">
        <v>-2.3618226675540242E-4</v>
      </c>
      <c r="S19" s="384">
        <v>0</v>
      </c>
      <c r="T19" s="384"/>
      <c r="U19" s="385"/>
    </row>
    <row r="20" spans="1:21" x14ac:dyDescent="0.25">
      <c r="A20" s="2120" t="s">
        <v>846</v>
      </c>
      <c r="B20" s="395" t="s">
        <v>2115</v>
      </c>
      <c r="C20" s="1666">
        <v>994.24822578199996</v>
      </c>
      <c r="D20" s="1667">
        <v>2</v>
      </c>
      <c r="E20" s="1668">
        <v>3.0447000000000002E-2</v>
      </c>
      <c r="F20" s="1668">
        <v>3.0522000000000001E-2</v>
      </c>
      <c r="G20" s="1668">
        <v>3.3836999999999999E-2</v>
      </c>
      <c r="H20" s="1669">
        <v>2.6238999999999998E-2</v>
      </c>
      <c r="I20" s="1396"/>
      <c r="J20" s="1397"/>
      <c r="K20" s="1150"/>
      <c r="L20" s="1150"/>
      <c r="M20" s="1150"/>
      <c r="N20" s="1150"/>
      <c r="O20" s="384"/>
      <c r="P20" s="384"/>
      <c r="Q20" s="384"/>
      <c r="R20" s="384"/>
      <c r="S20" s="384"/>
      <c r="T20" s="384"/>
      <c r="U20" s="385"/>
    </row>
    <row r="21" spans="1:21" x14ac:dyDescent="0.25">
      <c r="A21" s="2118"/>
      <c r="B21" s="396" t="s">
        <v>2116</v>
      </c>
      <c r="C21" s="1670">
        <v>532.58397082099998</v>
      </c>
      <c r="D21" s="1671">
        <v>1</v>
      </c>
      <c r="E21" s="1672">
        <v>4.0030999999999997E-2</v>
      </c>
      <c r="F21" s="1672">
        <v>3.9164999999999998E-2</v>
      </c>
      <c r="G21" s="1672">
        <v>3.8043999999999994E-2</v>
      </c>
      <c r="H21" s="1673">
        <v>2.1049000000000002E-2</v>
      </c>
      <c r="I21" s="1396"/>
      <c r="J21" s="1397"/>
      <c r="K21" s="1150"/>
      <c r="L21" s="1150"/>
      <c r="M21" s="1150"/>
      <c r="N21" s="1150"/>
      <c r="O21" s="384"/>
      <c r="P21" s="384">
        <v>6.5069429298191732E-5</v>
      </c>
      <c r="Q21" s="384">
        <v>1.0649460243480247E-3</v>
      </c>
      <c r="R21" s="384">
        <v>1.0300103974656913E-3</v>
      </c>
      <c r="S21" s="384">
        <v>-7.63973275507777E-4</v>
      </c>
      <c r="T21" s="384"/>
      <c r="U21" s="385"/>
    </row>
    <row r="22" spans="1:21" x14ac:dyDescent="0.25">
      <c r="A22" s="2119"/>
      <c r="B22" s="396" t="s">
        <v>2117</v>
      </c>
      <c r="C22" s="1674">
        <v>1870.4073147186</v>
      </c>
      <c r="D22" s="1675">
        <v>4</v>
      </c>
      <c r="E22" s="1676">
        <v>4.0030999999999997E-2</v>
      </c>
      <c r="F22" s="1676">
        <v>3.9447000000000003E-2</v>
      </c>
      <c r="G22" s="1676">
        <v>3.3118000000000002E-2</v>
      </c>
      <c r="H22" s="1677">
        <v>4.0589000000000007E-2</v>
      </c>
      <c r="I22" s="1396"/>
      <c r="J22" s="1397"/>
      <c r="K22" s="1150"/>
      <c r="L22" s="1150"/>
      <c r="M22" s="1150"/>
      <c r="N22" s="1150"/>
      <c r="O22" s="384"/>
      <c r="P22" s="384">
        <v>1.7798861199623569E-3</v>
      </c>
      <c r="Q22" s="384">
        <v>1.9203797898099545E-3</v>
      </c>
      <c r="R22" s="384">
        <v>7.8034773471158999E-4</v>
      </c>
      <c r="S22" s="384">
        <v>1.212184835917681E-3</v>
      </c>
      <c r="T22" s="384"/>
      <c r="U22" s="385"/>
    </row>
    <row r="23" spans="1:21" x14ac:dyDescent="0.25">
      <c r="A23" s="2121" t="s">
        <v>847</v>
      </c>
      <c r="B23" s="1512" t="s">
        <v>419</v>
      </c>
      <c r="C23" s="1670">
        <v>753.43264518759997</v>
      </c>
      <c r="D23" s="1671">
        <v>4</v>
      </c>
      <c r="E23" s="1672">
        <v>4.0067000000000005E-2</v>
      </c>
      <c r="F23" s="1672">
        <v>3.7125999999999999E-2</v>
      </c>
      <c r="G23" s="1672">
        <v>4.9508999999999997E-2</v>
      </c>
      <c r="H23" s="1673">
        <v>4.4482000000000001E-2</v>
      </c>
      <c r="I23" s="1396"/>
      <c r="J23" s="1397"/>
      <c r="K23" s="1150"/>
      <c r="L23" s="1150"/>
      <c r="M23" s="1150"/>
      <c r="N23" s="1150"/>
      <c r="O23" s="384"/>
      <c r="P23" s="384"/>
      <c r="Q23" s="384"/>
      <c r="R23" s="384"/>
      <c r="S23" s="384"/>
      <c r="T23" s="384"/>
      <c r="U23" s="385"/>
    </row>
    <row r="24" spans="1:21" x14ac:dyDescent="0.25">
      <c r="A24" s="2122"/>
      <c r="B24" s="1513" t="s">
        <v>1080</v>
      </c>
      <c r="C24" s="1670">
        <v>204.21177472080001</v>
      </c>
      <c r="D24" s="1671">
        <v>3</v>
      </c>
      <c r="E24" s="1672">
        <v>2.9144E-2</v>
      </c>
      <c r="F24" s="1672">
        <v>2.9373E-2</v>
      </c>
      <c r="G24" s="1672">
        <v>3.0474999999999999E-2</v>
      </c>
      <c r="H24" s="1673">
        <v>3.1128999999999997E-2</v>
      </c>
      <c r="I24" s="1396"/>
      <c r="J24" s="1397"/>
      <c r="K24" s="1150"/>
      <c r="L24" s="1150"/>
      <c r="M24" s="1150"/>
      <c r="N24" s="1150"/>
      <c r="O24" s="384"/>
      <c r="P24" s="384">
        <v>3.1329568797702888E-3</v>
      </c>
      <c r="Q24" s="384">
        <v>5.6526709870396647E-3</v>
      </c>
      <c r="R24" s="384">
        <v>7.662144909771163E-3</v>
      </c>
      <c r="S24" s="384">
        <v>6.0203805494462442E-3</v>
      </c>
      <c r="T24" s="384"/>
      <c r="U24" s="385"/>
    </row>
    <row r="25" spans="1:21" x14ac:dyDescent="0.25">
      <c r="A25" s="2123" t="s">
        <v>866</v>
      </c>
      <c r="B25" s="1512" t="s">
        <v>1081</v>
      </c>
      <c r="C25" s="2125">
        <v>246.36004566600002</v>
      </c>
      <c r="D25" s="1667">
        <v>3</v>
      </c>
      <c r="E25" s="1668">
        <v>0</v>
      </c>
      <c r="F25" s="1668">
        <v>0</v>
      </c>
      <c r="G25" s="1668">
        <v>0</v>
      </c>
      <c r="H25" s="1669">
        <v>0.17449999999999999</v>
      </c>
      <c r="I25" s="1396"/>
      <c r="J25" s="1397"/>
      <c r="K25" s="1150"/>
      <c r="L25" s="1150"/>
      <c r="M25" s="1150"/>
      <c r="N25" s="1150"/>
      <c r="O25" s="384"/>
      <c r="P25" s="384">
        <v>9.7907999783468564E-4</v>
      </c>
      <c r="Q25" s="384">
        <v>9.5670218077773645E-4</v>
      </c>
      <c r="R25" s="384">
        <v>9.1098981580982666E-4</v>
      </c>
      <c r="S25" s="384">
        <v>0</v>
      </c>
      <c r="T25" s="384"/>
      <c r="U25" s="385"/>
    </row>
    <row r="26" spans="1:21" ht="17.25" customHeight="1" x14ac:dyDescent="0.25">
      <c r="A26" s="2124"/>
      <c r="B26" s="396" t="s">
        <v>1082</v>
      </c>
      <c r="C26" s="2126"/>
      <c r="D26" s="1675">
        <v>3</v>
      </c>
      <c r="E26" s="1676">
        <v>3.4483E-2</v>
      </c>
      <c r="F26" s="1676">
        <v>1.3897E-2</v>
      </c>
      <c r="G26" s="1676">
        <v>1.1856999999999999E-2</v>
      </c>
      <c r="H26" s="1677">
        <v>7.3400000000000002E-3</v>
      </c>
      <c r="I26" s="1396"/>
      <c r="J26" s="1397"/>
      <c r="K26" s="1150"/>
      <c r="L26" s="1150"/>
      <c r="M26" s="1150"/>
      <c r="N26" s="1150"/>
      <c r="O26" s="384"/>
      <c r="P26" s="384">
        <v>7.2121212962618217E-3</v>
      </c>
      <c r="Q26" s="384">
        <v>2.7857352140312312E-3</v>
      </c>
      <c r="R26" s="384">
        <v>5.9537470495875649E-4</v>
      </c>
      <c r="S26" s="384">
        <v>0</v>
      </c>
      <c r="T26" s="384"/>
      <c r="U26" s="385"/>
    </row>
    <row r="27" spans="1:21" ht="17.25" customHeight="1" x14ac:dyDescent="0.25">
      <c r="A27" s="2121" t="s">
        <v>843</v>
      </c>
      <c r="B27" s="1660" t="s">
        <v>261</v>
      </c>
      <c r="C27" s="1670">
        <v>485.04920969680001</v>
      </c>
      <c r="D27" s="1671">
        <v>4</v>
      </c>
      <c r="E27" s="1672">
        <v>4.2209999999999998E-2</v>
      </c>
      <c r="F27" s="1672">
        <v>4.3201999999999997E-2</v>
      </c>
      <c r="G27" s="1672">
        <v>4.3310000000000001E-2</v>
      </c>
      <c r="H27" s="1673">
        <v>4.215E-2</v>
      </c>
      <c r="I27" s="1396"/>
      <c r="J27" s="1397"/>
      <c r="K27" s="1150"/>
      <c r="L27" s="1150"/>
      <c r="M27" s="1150"/>
      <c r="N27" s="1150"/>
      <c r="O27" s="384"/>
      <c r="P27" s="384"/>
      <c r="Q27" s="384"/>
      <c r="R27" s="384"/>
      <c r="S27" s="384"/>
      <c r="T27" s="384"/>
      <c r="U27" s="385"/>
    </row>
    <row r="28" spans="1:21" ht="14.25" customHeight="1" x14ac:dyDescent="0.25">
      <c r="A28" s="2127"/>
      <c r="B28" s="396" t="s">
        <v>1083</v>
      </c>
      <c r="C28" s="2125">
        <v>414.41160015500003</v>
      </c>
      <c r="D28" s="1667">
        <v>5</v>
      </c>
      <c r="E28" s="1668">
        <v>5.2534999999999998E-2</v>
      </c>
      <c r="F28" s="1668">
        <v>5.2816000000000002E-2</v>
      </c>
      <c r="G28" s="1668">
        <v>5.2509E-2</v>
      </c>
      <c r="H28" s="1669">
        <v>5.2939999999999994E-2</v>
      </c>
      <c r="I28" s="1396"/>
      <c r="J28" s="1397"/>
      <c r="K28" s="1150"/>
      <c r="L28" s="1150"/>
      <c r="M28" s="1150"/>
      <c r="N28" s="1150"/>
      <c r="O28" s="384"/>
      <c r="P28" s="384">
        <v>-3.6294301179015166E-4</v>
      </c>
      <c r="Q28" s="384">
        <v>8.0319274605073775E-5</v>
      </c>
      <c r="R28" s="384">
        <v>1.3756296805667078E-4</v>
      </c>
      <c r="S28" s="384">
        <v>4.7241091531760604E-4</v>
      </c>
      <c r="T28" s="384"/>
      <c r="U28" s="385"/>
    </row>
    <row r="29" spans="1:21" ht="14.25" customHeight="1" x14ac:dyDescent="0.25">
      <c r="A29" s="2122"/>
      <c r="B29" s="1659" t="s">
        <v>1084</v>
      </c>
      <c r="C29" s="2126"/>
      <c r="D29" s="1675">
        <v>2</v>
      </c>
      <c r="E29" s="1676">
        <v>0.12884000000000001</v>
      </c>
      <c r="F29" s="1676">
        <v>0.12972700000000001</v>
      </c>
      <c r="G29" s="1676">
        <v>0.14269500000000002</v>
      </c>
      <c r="H29" s="1677">
        <v>0.208953</v>
      </c>
      <c r="I29" s="1396"/>
      <c r="J29" s="1397"/>
      <c r="K29" s="1150"/>
      <c r="L29" s="1150"/>
      <c r="M29" s="1150"/>
      <c r="N29" s="1150"/>
      <c r="O29" s="384"/>
      <c r="P29" s="384">
        <v>8.6926033171117216E-4</v>
      </c>
      <c r="Q29" s="384">
        <v>3.1849628106524354E-4</v>
      </c>
      <c r="R29" s="384">
        <v>5.9260969501178545E-4</v>
      </c>
      <c r="S29" s="384">
        <v>8.2164946744308124E-4</v>
      </c>
      <c r="T29" s="384"/>
      <c r="U29" s="385"/>
    </row>
    <row r="30" spans="1:21" x14ac:dyDescent="0.25">
      <c r="A30" s="397" t="s">
        <v>1085</v>
      </c>
      <c r="B30" s="1660" t="s">
        <v>1086</v>
      </c>
      <c r="C30" s="1670">
        <v>299.86984799379997</v>
      </c>
      <c r="D30" s="1671">
        <v>2</v>
      </c>
      <c r="E30" s="1672">
        <v>3.7019000000000003E-2</v>
      </c>
      <c r="F30" s="1672">
        <v>4.2093999999999993E-2</v>
      </c>
      <c r="G30" s="1672">
        <v>4.2504999999999994E-2</v>
      </c>
      <c r="H30" s="1673">
        <v>3.8674E-2</v>
      </c>
      <c r="I30" s="1396"/>
      <c r="J30" s="1397"/>
      <c r="K30" s="1150"/>
      <c r="L30" s="1150"/>
      <c r="M30" s="1150"/>
      <c r="N30" s="1150"/>
      <c r="O30" s="384"/>
      <c r="P30" s="384"/>
      <c r="Q30" s="384"/>
      <c r="R30" s="384"/>
      <c r="S30" s="384"/>
      <c r="T30" s="384"/>
      <c r="U30" s="384"/>
    </row>
    <row r="31" spans="1:21" x14ac:dyDescent="0.25">
      <c r="A31" s="2128" t="s">
        <v>848</v>
      </c>
      <c r="B31" s="1663" t="s">
        <v>1312</v>
      </c>
      <c r="C31" s="1666">
        <v>3.1568708836000003</v>
      </c>
      <c r="D31" s="1667">
        <v>6</v>
      </c>
      <c r="E31" s="1668">
        <v>-0.12578</v>
      </c>
      <c r="F31" s="1668">
        <v>-1.5606E-2</v>
      </c>
      <c r="G31" s="1668">
        <v>-0.75833099999999998</v>
      </c>
      <c r="H31" s="1669">
        <v>-0.37568699999999999</v>
      </c>
      <c r="I31" s="1396"/>
      <c r="J31" s="1397"/>
      <c r="K31" s="1150"/>
      <c r="L31" s="1150"/>
      <c r="M31" s="1150"/>
      <c r="N31" s="1150"/>
      <c r="O31" s="384"/>
      <c r="P31" s="384"/>
      <c r="Q31" s="384"/>
      <c r="R31" s="384"/>
      <c r="S31" s="384"/>
      <c r="T31" s="384"/>
      <c r="U31" s="384"/>
    </row>
    <row r="32" spans="1:21" ht="18" customHeight="1" x14ac:dyDescent="0.25">
      <c r="A32" s="2129"/>
      <c r="B32" s="1663" t="s">
        <v>1313</v>
      </c>
      <c r="C32" s="1674">
        <v>0.80017091140000007</v>
      </c>
      <c r="D32" s="1675">
        <v>4</v>
      </c>
      <c r="E32" s="1676">
        <v>1.8100000000000001E-4</v>
      </c>
      <c r="F32" s="1676">
        <v>-6.1029999999999999E-3</v>
      </c>
      <c r="G32" s="1676">
        <v>-4.0739999999999995E-3</v>
      </c>
      <c r="H32" s="1677">
        <v>-1.6861000000000001E-2</v>
      </c>
      <c r="I32" s="1396"/>
      <c r="J32" s="1397"/>
      <c r="K32" s="1150"/>
      <c r="L32" s="1150"/>
      <c r="M32" s="1150"/>
      <c r="N32" s="1150"/>
      <c r="O32" s="384"/>
      <c r="P32" s="384"/>
      <c r="Q32" s="384"/>
      <c r="R32" s="384"/>
      <c r="S32" s="384"/>
      <c r="T32" s="384"/>
      <c r="U32" s="384"/>
    </row>
    <row r="33" spans="1:21" ht="20.25" customHeight="1" x14ac:dyDescent="0.25">
      <c r="A33" s="2130" t="s">
        <v>845</v>
      </c>
      <c r="B33" s="1664" t="s">
        <v>1750</v>
      </c>
      <c r="C33" s="2125">
        <v>77.977584328000006</v>
      </c>
      <c r="D33" s="1671">
        <v>3</v>
      </c>
      <c r="E33" s="1672">
        <v>8.9955999999999994E-2</v>
      </c>
      <c r="F33" s="1672">
        <v>9.0418999999999999E-2</v>
      </c>
      <c r="G33" s="1672">
        <v>0.118551</v>
      </c>
      <c r="H33" s="1673">
        <v>0.11001799999999999</v>
      </c>
      <c r="I33" s="1396"/>
      <c r="J33" s="1397"/>
      <c r="K33" s="1150"/>
      <c r="L33" s="1150"/>
      <c r="M33" s="1150"/>
      <c r="N33" s="1150"/>
      <c r="O33" s="384"/>
      <c r="P33" s="384"/>
      <c r="Q33" s="384"/>
      <c r="R33" s="384"/>
      <c r="S33" s="384"/>
      <c r="T33" s="384"/>
      <c r="U33" s="384"/>
    </row>
    <row r="34" spans="1:21" ht="20.25" customHeight="1" x14ac:dyDescent="0.25">
      <c r="A34" s="2131"/>
      <c r="B34" s="1665" t="s">
        <v>1751</v>
      </c>
      <c r="C34" s="2126"/>
      <c r="D34" s="1675">
        <v>2</v>
      </c>
      <c r="E34" s="1676">
        <v>6.4259000000000011E-2</v>
      </c>
      <c r="F34" s="1676">
        <v>6.4042000000000002E-2</v>
      </c>
      <c r="G34" s="1676">
        <v>0.109442</v>
      </c>
      <c r="H34" s="1677">
        <v>8.6279000000000008E-2</v>
      </c>
      <c r="I34" s="1396"/>
      <c r="J34" s="1397"/>
      <c r="K34" s="1150"/>
      <c r="L34" s="1150"/>
      <c r="M34" s="1150"/>
      <c r="N34" s="1150"/>
      <c r="O34" s="384"/>
      <c r="P34" s="384"/>
      <c r="Q34" s="384"/>
      <c r="R34" s="384"/>
      <c r="S34" s="384"/>
      <c r="T34" s="384"/>
      <c r="U34" s="384"/>
    </row>
    <row r="35" spans="1:21" ht="15.75" thickBot="1" x14ac:dyDescent="0.3">
      <c r="A35" s="2115" t="s">
        <v>867</v>
      </c>
      <c r="B35" s="2116"/>
      <c r="C35" s="1241">
        <f>SUM(C8:C34)</f>
        <v>14681.2469758682</v>
      </c>
      <c r="D35" s="1242">
        <f>SUM(D8:D34)</f>
        <v>78</v>
      </c>
      <c r="E35" s="1243"/>
      <c r="F35" s="1243"/>
      <c r="G35" s="1243"/>
      <c r="H35" s="1244"/>
      <c r="I35" s="398"/>
      <c r="J35" s="634"/>
      <c r="K35" s="634"/>
      <c r="L35" s="399">
        <v>9095391273.3800011</v>
      </c>
      <c r="M35" s="399">
        <v>8961747215.7400017</v>
      </c>
      <c r="N35" s="399">
        <v>8003255869.749999</v>
      </c>
      <c r="O35" s="384"/>
      <c r="P35" s="384"/>
      <c r="Q35" s="384"/>
      <c r="R35" s="384"/>
      <c r="S35" s="384"/>
      <c r="T35" s="384"/>
      <c r="U35" s="384"/>
    </row>
    <row r="36" spans="1:21" ht="15.75" thickBot="1" x14ac:dyDescent="0.3">
      <c r="A36" s="2107" t="s">
        <v>868</v>
      </c>
      <c r="B36" s="2108"/>
      <c r="C36" s="2108"/>
      <c r="D36" s="2108"/>
      <c r="E36" s="635">
        <v>3.8660943810795725E-2</v>
      </c>
      <c r="F36" s="635">
        <v>5.1369315248368588E-2</v>
      </c>
      <c r="G36" s="635">
        <v>5.8898722357308433E-2</v>
      </c>
      <c r="H36" s="636">
        <v>4.7364118811519147E-2</v>
      </c>
      <c r="I36" s="389"/>
      <c r="J36" s="634"/>
      <c r="K36" s="634"/>
      <c r="L36" s="392"/>
      <c r="M36" s="392"/>
      <c r="N36" s="392"/>
      <c r="O36" s="384"/>
      <c r="P36" s="384"/>
      <c r="Q36" s="384"/>
      <c r="R36" s="384"/>
      <c r="S36" s="384"/>
      <c r="T36" s="384"/>
      <c r="U36" s="384"/>
    </row>
    <row r="37" spans="1:21" ht="3.75" customHeight="1" x14ac:dyDescent="0.25">
      <c r="A37" s="2109"/>
      <c r="B37" s="2110"/>
      <c r="C37" s="2110"/>
      <c r="D37" s="2110"/>
      <c r="E37" s="2110"/>
      <c r="F37" s="2110"/>
      <c r="G37" s="2110"/>
      <c r="H37" s="2111"/>
      <c r="I37" s="389"/>
      <c r="J37" s="384"/>
      <c r="K37" s="392"/>
      <c r="L37" s="392"/>
      <c r="M37" s="392"/>
      <c r="N37" s="392"/>
      <c r="O37" s="384"/>
      <c r="P37" s="384"/>
      <c r="Q37" s="384"/>
      <c r="R37" s="384"/>
      <c r="S37" s="384"/>
      <c r="T37" s="384"/>
      <c r="U37" s="384"/>
    </row>
    <row r="38" spans="1:21" x14ac:dyDescent="0.25">
      <c r="A38" s="2112" t="s">
        <v>869</v>
      </c>
      <c r="B38" s="2113"/>
      <c r="C38" s="2113"/>
      <c r="D38" s="2113"/>
      <c r="E38" s="2113"/>
      <c r="F38" s="2113"/>
      <c r="G38" s="2113"/>
      <c r="H38" s="2114"/>
      <c r="I38" s="389"/>
      <c r="J38" s="384"/>
      <c r="K38" s="392"/>
      <c r="L38" s="392"/>
      <c r="M38" s="392"/>
      <c r="N38" s="392"/>
      <c r="O38" s="384"/>
      <c r="P38" s="384"/>
      <c r="Q38" s="384"/>
      <c r="R38" s="384"/>
      <c r="S38" s="384"/>
      <c r="T38" s="384"/>
      <c r="U38" s="384"/>
    </row>
    <row r="39" spans="1:21" x14ac:dyDescent="0.25">
      <c r="A39" s="400" t="s">
        <v>842</v>
      </c>
      <c r="B39" s="401" t="s">
        <v>1087</v>
      </c>
      <c r="C39" s="1509">
        <v>817.39549784759993</v>
      </c>
      <c r="D39" s="1510">
        <v>2</v>
      </c>
      <c r="E39" s="1511">
        <v>3.8860000000000001E-3</v>
      </c>
      <c r="F39" s="1511">
        <v>8.4589999999999995E-3</v>
      </c>
      <c r="G39" s="1511">
        <v>7.313900000000001E-2</v>
      </c>
      <c r="H39" s="1511">
        <v>4.6887999999999999E-2</v>
      </c>
      <c r="I39" s="391"/>
      <c r="J39" s="293"/>
      <c r="K39" s="384">
        <v>105330398.06</v>
      </c>
      <c r="L39" s="384">
        <v>105330398.06</v>
      </c>
      <c r="M39" s="384">
        <v>105330398.06</v>
      </c>
      <c r="N39" s="384">
        <v>105330398.06</v>
      </c>
      <c r="O39" s="384"/>
      <c r="P39" s="384">
        <v>7.692008822599382E-3</v>
      </c>
      <c r="Q39" s="384">
        <v>1.8166224185210255E-2</v>
      </c>
      <c r="R39" s="384">
        <v>2.0111024620592135E-2</v>
      </c>
      <c r="S39" s="384">
        <v>4.4278069084115433E-3</v>
      </c>
      <c r="T39" s="384"/>
      <c r="U39" s="384"/>
    </row>
    <row r="40" spans="1:21" x14ac:dyDescent="0.25">
      <c r="A40" s="400" t="s">
        <v>870</v>
      </c>
      <c r="B40" s="401" t="s">
        <v>1088</v>
      </c>
      <c r="C40" s="1509">
        <v>287.85191682520002</v>
      </c>
      <c r="D40" s="1510">
        <v>4</v>
      </c>
      <c r="E40" s="1511">
        <v>3.5959999999999998E-3</v>
      </c>
      <c r="F40" s="1511">
        <v>6.1582999999999999E-2</v>
      </c>
      <c r="G40" s="1511">
        <v>2.1772999999999997E-2</v>
      </c>
      <c r="H40" s="1511">
        <v>3.6701000000000004E-2</v>
      </c>
      <c r="I40" s="391"/>
      <c r="J40" s="293"/>
      <c r="K40" s="384"/>
      <c r="L40" s="384"/>
      <c r="M40" s="384"/>
      <c r="N40" s="384"/>
      <c r="O40" s="384"/>
      <c r="P40" s="384"/>
      <c r="Q40" s="384"/>
      <c r="R40" s="384"/>
      <c r="S40" s="384"/>
      <c r="T40" s="384"/>
      <c r="U40" s="384"/>
    </row>
    <row r="41" spans="1:21" x14ac:dyDescent="0.25">
      <c r="A41" s="393" t="s">
        <v>864</v>
      </c>
      <c r="B41" s="401" t="s">
        <v>417</v>
      </c>
      <c r="C41" s="1509">
        <v>634.78549618540001</v>
      </c>
      <c r="D41" s="1510">
        <v>3</v>
      </c>
      <c r="E41" s="1511">
        <v>2.3777E-2</v>
      </c>
      <c r="F41" s="1511">
        <v>2.3008000000000001E-2</v>
      </c>
      <c r="G41" s="1511">
        <v>0.13914799999999999</v>
      </c>
      <c r="H41" s="1511">
        <v>9.7522999999999999E-2</v>
      </c>
      <c r="I41" s="391"/>
      <c r="J41" s="293"/>
      <c r="K41" s="384">
        <v>76398950.060000002</v>
      </c>
      <c r="L41" s="384">
        <v>76398950.060000002</v>
      </c>
      <c r="M41" s="384">
        <v>76398950.060000002</v>
      </c>
      <c r="N41" s="384">
        <v>76398950.060000002</v>
      </c>
      <c r="O41" s="384"/>
      <c r="P41" s="384">
        <v>-1.4311617460734023E-3</v>
      </c>
      <c r="Q41" s="384">
        <v>1.3024920224694951E-2</v>
      </c>
      <c r="R41" s="384">
        <v>1.2964566162725052E-2</v>
      </c>
      <c r="S41" s="384">
        <v>4.8446976020622961E-3</v>
      </c>
      <c r="T41" s="384"/>
      <c r="U41" s="384"/>
    </row>
    <row r="42" spans="1:21" ht="15.75" thickBot="1" x14ac:dyDescent="0.3">
      <c r="A42" s="2115" t="s">
        <v>871</v>
      </c>
      <c r="B42" s="2116"/>
      <c r="C42" s="1245">
        <f>SUM(C39:C41)</f>
        <v>1740.0329108582</v>
      </c>
      <c r="D42" s="1246">
        <f>SUM(D39:D41)</f>
        <v>9</v>
      </c>
      <c r="E42" s="1247"/>
      <c r="F42" s="1247"/>
      <c r="G42" s="1247"/>
      <c r="H42" s="1248"/>
      <c r="I42" s="388"/>
      <c r="J42" s="399"/>
      <c r="K42" s="399">
        <v>237979054.63999999</v>
      </c>
      <c r="L42" s="399">
        <v>237979054.63999999</v>
      </c>
      <c r="M42" s="399">
        <v>237979054.63999999</v>
      </c>
      <c r="N42" s="399">
        <v>237979054.63999999</v>
      </c>
      <c r="O42" s="384"/>
      <c r="P42" s="384"/>
      <c r="Q42" s="384"/>
      <c r="R42" s="384"/>
      <c r="S42" s="384"/>
      <c r="T42" s="384"/>
      <c r="U42" s="384"/>
    </row>
    <row r="43" spans="1:21" ht="15.75" thickBot="1" x14ac:dyDescent="0.3">
      <c r="A43" s="2107" t="s">
        <v>872</v>
      </c>
      <c r="B43" s="2108"/>
      <c r="C43" s="2108"/>
      <c r="D43" s="2108"/>
      <c r="E43" s="635">
        <v>2.0528133060402638E-2</v>
      </c>
      <c r="F43" s="635">
        <v>0.11751437865567015</v>
      </c>
      <c r="G43" s="635">
        <v>9.5466934757372474E-2</v>
      </c>
      <c r="H43" s="635">
        <v>6.2983792164344271E-2</v>
      </c>
      <c r="I43" s="388"/>
      <c r="J43" s="384"/>
      <c r="K43" s="384"/>
      <c r="L43" s="384"/>
      <c r="M43" s="384"/>
      <c r="N43" s="384"/>
      <c r="O43" s="384"/>
      <c r="P43" s="384"/>
      <c r="Q43" s="384"/>
      <c r="R43" s="384"/>
      <c r="S43" s="384"/>
      <c r="T43" s="384"/>
      <c r="U43" s="384"/>
    </row>
    <row r="44" spans="1:21" ht="24.75" customHeight="1" thickBot="1" x14ac:dyDescent="0.3">
      <c r="A44" s="1249" t="s">
        <v>1012</v>
      </c>
      <c r="B44" s="402"/>
      <c r="C44" s="1162">
        <f>C42+C35</f>
        <v>16421.279886726399</v>
      </c>
      <c r="D44" s="403">
        <f>D42+D35</f>
        <v>87</v>
      </c>
      <c r="E44" s="1247"/>
      <c r="F44" s="1247"/>
      <c r="G44" s="1247"/>
      <c r="H44" s="1247"/>
      <c r="J44" s="384"/>
      <c r="K44" s="384"/>
      <c r="L44" s="384"/>
      <c r="M44" s="384"/>
      <c r="N44" s="384"/>
      <c r="O44" s="384"/>
      <c r="P44" s="384"/>
      <c r="Q44" s="384"/>
      <c r="R44" s="384"/>
      <c r="S44" s="384"/>
      <c r="T44" s="384"/>
    </row>
    <row r="45" spans="1:21" ht="6.75" customHeight="1" x14ac:dyDescent="0.25">
      <c r="A45" s="404"/>
      <c r="B45" s="405"/>
      <c r="C45" s="406"/>
      <c r="D45" s="407"/>
      <c r="E45" s="408"/>
      <c r="F45" s="408"/>
      <c r="G45" s="408"/>
      <c r="H45" s="408"/>
      <c r="J45" s="384"/>
      <c r="K45" s="384"/>
      <c r="L45" s="384"/>
      <c r="M45" s="384"/>
      <c r="N45" s="384"/>
      <c r="O45" s="384"/>
      <c r="P45" s="384"/>
      <c r="Q45" s="384"/>
      <c r="R45" s="384"/>
      <c r="S45" s="384"/>
      <c r="T45" s="384"/>
    </row>
    <row r="46" spans="1:21" x14ac:dyDescent="0.25">
      <c r="A46" s="409" t="s">
        <v>849</v>
      </c>
      <c r="B46" s="410"/>
      <c r="C46" s="410"/>
      <c r="D46" s="411"/>
      <c r="E46" s="412"/>
      <c r="F46" s="413"/>
      <c r="G46" s="413"/>
      <c r="H46" s="413"/>
      <c r="J46" s="384"/>
      <c r="K46" s="384"/>
      <c r="L46" s="384"/>
      <c r="M46" s="384"/>
      <c r="N46" s="384"/>
      <c r="O46" s="384"/>
      <c r="P46" s="384"/>
      <c r="Q46" s="384"/>
      <c r="R46" s="384"/>
      <c r="S46" s="384"/>
      <c r="T46" s="384"/>
    </row>
    <row r="47" spans="1:21" x14ac:dyDescent="0.25">
      <c r="A47" s="297" t="s">
        <v>937</v>
      </c>
      <c r="B47" s="410"/>
      <c r="C47" s="1155"/>
      <c r="D47" s="411"/>
      <c r="E47" s="411"/>
      <c r="F47" s="411"/>
      <c r="G47" s="411"/>
      <c r="H47" s="411"/>
      <c r="J47" s="384"/>
      <c r="K47" s="384"/>
      <c r="L47" s="384"/>
      <c r="M47" s="384"/>
      <c r="N47" s="384"/>
      <c r="O47" s="384"/>
      <c r="P47" s="384"/>
      <c r="Q47" s="384"/>
      <c r="R47" s="384"/>
      <c r="S47" s="384"/>
      <c r="T47" s="384"/>
    </row>
    <row r="48" spans="1:21" x14ac:dyDescent="0.25">
      <c r="A48" s="1398"/>
      <c r="B48" s="410"/>
      <c r="C48" s="414"/>
      <c r="D48" s="414"/>
      <c r="E48" s="411"/>
      <c r="F48" s="411"/>
      <c r="G48" s="411"/>
      <c r="H48" s="411"/>
      <c r="I48" s="411"/>
      <c r="J48" s="384"/>
      <c r="K48" s="384"/>
      <c r="L48" s="384"/>
      <c r="M48" s="384"/>
      <c r="N48" s="384"/>
      <c r="O48" s="384"/>
      <c r="P48" s="384"/>
      <c r="Q48" s="384"/>
      <c r="R48" s="384"/>
      <c r="S48" s="384"/>
      <c r="T48" s="384"/>
    </row>
    <row r="49" spans="1:20" x14ac:dyDescent="0.25">
      <c r="C49" s="415"/>
      <c r="D49" s="411"/>
      <c r="E49" s="416"/>
      <c r="F49" s="417"/>
      <c r="G49" s="418"/>
      <c r="H49" s="418"/>
      <c r="I49" s="418"/>
      <c r="J49" s="384"/>
      <c r="K49" s="384"/>
      <c r="L49" s="384"/>
      <c r="M49" s="384"/>
      <c r="N49" s="384"/>
      <c r="O49" s="384"/>
      <c r="P49" s="384"/>
      <c r="Q49" s="384"/>
      <c r="R49" s="384"/>
      <c r="S49" s="384"/>
      <c r="T49" s="384"/>
    </row>
    <row r="50" spans="1:20" x14ac:dyDescent="0.25">
      <c r="D50" s="411"/>
      <c r="E50" s="416"/>
      <c r="F50" s="417"/>
      <c r="G50" s="418"/>
      <c r="H50" s="418"/>
      <c r="I50" s="418"/>
      <c r="J50" s="384"/>
      <c r="K50" s="384"/>
      <c r="L50" s="384"/>
      <c r="M50" s="384"/>
      <c r="N50" s="384"/>
      <c r="O50" s="384"/>
      <c r="P50" s="384"/>
      <c r="Q50" s="384"/>
      <c r="R50" s="384"/>
      <c r="S50" s="384"/>
      <c r="T50" s="384"/>
    </row>
    <row r="51" spans="1:20" x14ac:dyDescent="0.25">
      <c r="D51" s="419"/>
      <c r="E51" s="420"/>
      <c r="F51" s="421"/>
      <c r="G51" s="421"/>
      <c r="H51" s="421"/>
      <c r="J51" s="384"/>
      <c r="K51" s="384"/>
      <c r="L51" s="384"/>
      <c r="M51" s="384"/>
      <c r="N51" s="384"/>
      <c r="O51" s="384"/>
      <c r="P51" s="384"/>
      <c r="Q51" s="384"/>
      <c r="R51" s="384"/>
      <c r="S51" s="384"/>
      <c r="T51" s="384"/>
    </row>
    <row r="52" spans="1:20" ht="3" customHeight="1" x14ac:dyDescent="0.25">
      <c r="J52" s="384"/>
      <c r="K52" s="384"/>
      <c r="L52" s="384"/>
      <c r="M52" s="384"/>
      <c r="N52" s="384"/>
      <c r="O52" s="384"/>
      <c r="P52" s="384"/>
      <c r="Q52" s="384"/>
      <c r="R52" s="384"/>
      <c r="S52" s="384"/>
      <c r="T52" s="384"/>
    </row>
    <row r="53" spans="1:20" x14ac:dyDescent="0.25">
      <c r="J53" s="384"/>
      <c r="K53" s="384"/>
      <c r="L53" s="384"/>
      <c r="M53" s="384"/>
      <c r="N53" s="384"/>
      <c r="O53" s="384"/>
    </row>
    <row r="54" spans="1:20" x14ac:dyDescent="0.25">
      <c r="A54" s="422"/>
      <c r="B54" s="422"/>
      <c r="C54" s="422"/>
      <c r="D54" s="423"/>
      <c r="E54" s="423"/>
      <c r="F54" s="424"/>
      <c r="G54" s="424"/>
      <c r="H54" s="423"/>
      <c r="I54" s="424"/>
      <c r="J54" s="425"/>
      <c r="K54" s="426"/>
      <c r="L54" s="384"/>
      <c r="M54" s="384"/>
      <c r="N54" s="384"/>
      <c r="O54" s="384"/>
    </row>
    <row r="55" spans="1:20" x14ac:dyDescent="0.25">
      <c r="A55" s="427"/>
      <c r="B55" s="427"/>
      <c r="C55" s="428"/>
      <c r="D55" s="429"/>
      <c r="E55" s="429"/>
      <c r="F55" s="430"/>
      <c r="G55" s="430"/>
      <c r="H55" s="429"/>
      <c r="I55" s="430"/>
      <c r="J55" s="431"/>
      <c r="K55" s="432"/>
      <c r="L55" s="384"/>
      <c r="M55" s="384"/>
      <c r="N55" s="384"/>
      <c r="O55" s="384"/>
    </row>
    <row r="56" spans="1:20" x14ac:dyDescent="0.25">
      <c r="A56" s="427"/>
      <c r="B56" s="427"/>
      <c r="C56" s="428"/>
      <c r="D56" s="429"/>
      <c r="E56" s="429"/>
      <c r="F56" s="430"/>
      <c r="G56" s="430"/>
      <c r="H56" s="429"/>
      <c r="I56" s="430"/>
      <c r="J56" s="431"/>
      <c r="K56" s="432"/>
      <c r="L56" s="384"/>
      <c r="M56" s="384"/>
      <c r="N56" s="384"/>
      <c r="O56" s="384"/>
    </row>
    <row r="57" spans="1:20" x14ac:dyDescent="0.25">
      <c r="A57" s="427"/>
      <c r="B57" s="427"/>
      <c r="C57" s="428"/>
      <c r="D57" s="429"/>
      <c r="E57" s="429"/>
      <c r="F57" s="430"/>
      <c r="G57" s="430"/>
      <c r="H57" s="429"/>
      <c r="I57" s="430"/>
      <c r="J57" s="431"/>
      <c r="K57" s="432"/>
      <c r="L57" s="384"/>
      <c r="M57" s="384"/>
      <c r="N57" s="384"/>
      <c r="O57" s="384"/>
    </row>
    <row r="58" spans="1:20" x14ac:dyDescent="0.25">
      <c r="A58" s="427"/>
      <c r="B58" s="427"/>
      <c r="C58" s="428"/>
      <c r="D58" s="429"/>
      <c r="E58" s="429"/>
      <c r="F58" s="430"/>
      <c r="G58" s="430"/>
      <c r="H58" s="429"/>
      <c r="I58" s="430"/>
      <c r="J58" s="431"/>
      <c r="K58" s="432"/>
      <c r="L58" s="384"/>
      <c r="M58" s="384"/>
      <c r="N58" s="384"/>
      <c r="O58" s="384"/>
    </row>
    <row r="59" spans="1:20" x14ac:dyDescent="0.25">
      <c r="A59" s="427"/>
      <c r="B59" s="427"/>
      <c r="C59" s="428"/>
      <c r="D59" s="429"/>
      <c r="E59" s="429"/>
      <c r="F59" s="430"/>
      <c r="G59" s="430"/>
      <c r="H59" s="429"/>
      <c r="I59" s="430"/>
      <c r="J59" s="431"/>
      <c r="K59" s="432"/>
      <c r="L59" s="384"/>
      <c r="M59" s="384"/>
      <c r="N59" s="384"/>
      <c r="O59" s="384"/>
    </row>
    <row r="60" spans="1:20" x14ac:dyDescent="0.25">
      <c r="A60" s="427"/>
      <c r="B60" s="427"/>
      <c r="C60" s="428"/>
      <c r="D60" s="429"/>
      <c r="E60" s="429"/>
      <c r="F60" s="430"/>
      <c r="G60" s="430"/>
      <c r="H60" s="429"/>
      <c r="I60" s="430"/>
      <c r="J60" s="431"/>
      <c r="K60" s="432"/>
      <c r="L60" s="384"/>
      <c r="M60" s="384"/>
      <c r="N60" s="384"/>
      <c r="O60" s="384"/>
    </row>
    <row r="61" spans="1:20" x14ac:dyDescent="0.25">
      <c r="A61" s="427"/>
      <c r="B61" s="427"/>
      <c r="C61" s="428"/>
      <c r="D61" s="429"/>
      <c r="E61" s="429"/>
      <c r="F61" s="430"/>
      <c r="G61" s="430"/>
      <c r="H61" s="429"/>
      <c r="I61" s="430"/>
      <c r="J61" s="431"/>
      <c r="K61" s="432"/>
      <c r="L61" s="384"/>
      <c r="M61" s="384"/>
      <c r="N61" s="384"/>
      <c r="O61" s="384"/>
    </row>
    <row r="62" spans="1:20" x14ac:dyDescent="0.25">
      <c r="A62" s="433"/>
      <c r="B62" s="433"/>
      <c r="C62" s="434"/>
      <c r="D62" s="435"/>
      <c r="E62" s="434"/>
      <c r="F62" s="434"/>
      <c r="G62" s="434"/>
      <c r="H62" s="434"/>
      <c r="I62" s="434"/>
      <c r="J62" s="431"/>
      <c r="K62" s="432"/>
      <c r="L62" s="384"/>
      <c r="M62" s="384"/>
      <c r="N62" s="384"/>
      <c r="O62" s="384"/>
    </row>
    <row r="63" spans="1:20" x14ac:dyDescent="0.25">
      <c r="A63" s="436"/>
      <c r="B63" s="436"/>
      <c r="C63" s="434"/>
      <c r="D63" s="435"/>
      <c r="E63" s="435"/>
      <c r="F63" s="435"/>
      <c r="G63" s="435"/>
      <c r="H63" s="435"/>
      <c r="I63" s="435"/>
      <c r="J63" s="431"/>
      <c r="K63" s="432"/>
      <c r="L63" s="384"/>
      <c r="M63" s="384"/>
      <c r="N63" s="384"/>
      <c r="O63" s="384"/>
    </row>
    <row r="64" spans="1:20" x14ac:dyDescent="0.25">
      <c r="A64" s="436"/>
      <c r="B64" s="436"/>
      <c r="C64" s="437"/>
      <c r="D64" s="435"/>
      <c r="E64" s="435"/>
      <c r="F64" s="435"/>
      <c r="G64" s="435"/>
      <c r="H64" s="435"/>
      <c r="I64" s="435"/>
      <c r="J64" s="431"/>
      <c r="K64" s="432"/>
      <c r="L64" s="384"/>
      <c r="M64" s="384"/>
      <c r="N64" s="384"/>
      <c r="O64" s="384"/>
    </row>
    <row r="65" spans="1:15" x14ac:dyDescent="0.25">
      <c r="A65" s="433"/>
      <c r="B65" s="433"/>
      <c r="C65" s="434"/>
      <c r="D65" s="434"/>
      <c r="E65" s="434"/>
      <c r="F65" s="434"/>
      <c r="G65" s="434"/>
      <c r="H65" s="434"/>
      <c r="I65" s="434"/>
      <c r="J65" s="431"/>
      <c r="K65" s="432"/>
      <c r="L65" s="384"/>
      <c r="M65" s="384"/>
      <c r="N65" s="384"/>
      <c r="O65" s="384"/>
    </row>
    <row r="66" spans="1:15" x14ac:dyDescent="0.25">
      <c r="A66" s="436"/>
      <c r="B66" s="436"/>
      <c r="C66" s="434"/>
      <c r="D66" s="434"/>
      <c r="E66" s="434"/>
      <c r="F66" s="434"/>
      <c r="G66" s="434"/>
      <c r="H66" s="434"/>
      <c r="I66" s="434"/>
      <c r="J66" s="431"/>
      <c r="K66" s="432"/>
      <c r="L66" s="384"/>
      <c r="M66" s="384"/>
      <c r="N66" s="384"/>
      <c r="O66" s="384"/>
    </row>
    <row r="67" spans="1:15" x14ac:dyDescent="0.25">
      <c r="A67" s="433"/>
      <c r="B67" s="433"/>
      <c r="C67" s="434"/>
      <c r="D67" s="435"/>
      <c r="E67" s="434"/>
      <c r="F67" s="434"/>
      <c r="G67" s="434"/>
      <c r="H67" s="434"/>
      <c r="I67" s="434"/>
      <c r="J67" s="431"/>
      <c r="K67" s="432"/>
      <c r="L67" s="384"/>
      <c r="M67" s="384"/>
      <c r="N67" s="384"/>
      <c r="O67" s="384"/>
    </row>
    <row r="68" spans="1:15" x14ac:dyDescent="0.25">
      <c r="A68" s="436"/>
      <c r="B68" s="436"/>
      <c r="C68" s="434"/>
      <c r="D68" s="435"/>
      <c r="E68" s="435"/>
      <c r="F68" s="435"/>
      <c r="G68" s="435"/>
      <c r="H68" s="435"/>
      <c r="I68" s="435"/>
      <c r="J68" s="431"/>
      <c r="K68" s="432"/>
      <c r="L68" s="384"/>
      <c r="M68" s="384"/>
      <c r="N68" s="384"/>
      <c r="O68" s="384"/>
    </row>
    <row r="69" spans="1:15" x14ac:dyDescent="0.25">
      <c r="A69" s="436"/>
      <c r="B69" s="436"/>
      <c r="C69" s="437"/>
      <c r="D69" s="435"/>
      <c r="E69" s="435"/>
      <c r="F69" s="435"/>
      <c r="G69" s="435"/>
      <c r="H69" s="435"/>
      <c r="I69" s="435"/>
      <c r="J69" s="431"/>
      <c r="K69" s="432"/>
      <c r="L69" s="384"/>
      <c r="M69" s="384"/>
      <c r="N69" s="384"/>
      <c r="O69" s="384"/>
    </row>
    <row r="70" spans="1:15" x14ac:dyDescent="0.25">
      <c r="A70" s="433"/>
      <c r="B70" s="433"/>
      <c r="C70" s="434"/>
      <c r="D70" s="434"/>
      <c r="E70" s="434"/>
      <c r="F70" s="434"/>
      <c r="G70" s="434"/>
      <c r="H70" s="434"/>
      <c r="I70" s="434"/>
      <c r="J70" s="431"/>
      <c r="K70" s="432"/>
      <c r="L70" s="384"/>
      <c r="M70" s="384"/>
      <c r="N70" s="384"/>
      <c r="O70" s="384"/>
    </row>
    <row r="71" spans="1:15" x14ac:dyDescent="0.25">
      <c r="A71" s="436"/>
      <c r="B71" s="436"/>
      <c r="C71" s="434"/>
      <c r="D71" s="434"/>
      <c r="E71" s="434"/>
      <c r="F71" s="434"/>
      <c r="G71" s="434"/>
      <c r="H71" s="434"/>
      <c r="I71" s="434"/>
      <c r="J71" s="431"/>
      <c r="K71" s="432"/>
      <c r="L71" s="384"/>
      <c r="M71" s="384"/>
      <c r="N71" s="384"/>
      <c r="O71" s="384"/>
    </row>
    <row r="72" spans="1:15" x14ac:dyDescent="0.25">
      <c r="A72" s="433"/>
      <c r="B72" s="433"/>
      <c r="C72" s="434"/>
      <c r="D72" s="434"/>
      <c r="E72" s="434"/>
      <c r="F72" s="434"/>
      <c r="G72" s="434"/>
      <c r="H72" s="434"/>
      <c r="I72" s="434"/>
      <c r="J72" s="438"/>
      <c r="K72" s="439"/>
    </row>
    <row r="73" spans="1:15" x14ac:dyDescent="0.25">
      <c r="A73" s="436"/>
      <c r="B73" s="436"/>
      <c r="C73" s="434"/>
      <c r="D73" s="434"/>
      <c r="E73" s="434"/>
      <c r="F73" s="434"/>
      <c r="G73" s="434"/>
      <c r="H73" s="434"/>
      <c r="I73" s="434"/>
      <c r="J73" s="438"/>
      <c r="K73" s="439"/>
    </row>
    <row r="74" spans="1:15" x14ac:dyDescent="0.25">
      <c r="A74" s="436"/>
      <c r="B74" s="436"/>
      <c r="C74" s="434"/>
      <c r="D74" s="434"/>
      <c r="E74" s="434"/>
      <c r="F74" s="434"/>
      <c r="G74" s="434"/>
      <c r="H74" s="434"/>
      <c r="I74" s="434"/>
      <c r="J74" s="438"/>
      <c r="K74" s="439"/>
    </row>
    <row r="75" spans="1:15" x14ac:dyDescent="0.25">
      <c r="A75" s="433"/>
      <c r="B75" s="433"/>
      <c r="C75" s="434"/>
      <c r="D75" s="434"/>
      <c r="E75" s="434"/>
      <c r="F75" s="434"/>
      <c r="G75" s="434"/>
      <c r="H75" s="434"/>
      <c r="I75" s="434"/>
      <c r="J75" s="438"/>
      <c r="K75" s="439"/>
    </row>
    <row r="76" spans="1:15" x14ac:dyDescent="0.25">
      <c r="A76" s="440"/>
      <c r="B76" s="441"/>
      <c r="C76" s="442"/>
      <c r="D76" s="442"/>
      <c r="E76" s="442"/>
      <c r="F76" s="442"/>
      <c r="G76" s="442"/>
      <c r="H76" s="442"/>
      <c r="I76" s="442"/>
      <c r="J76" s="443"/>
      <c r="K76" s="444"/>
    </row>
    <row r="77" spans="1:15" x14ac:dyDescent="0.25">
      <c r="A77" s="422"/>
      <c r="B77" s="422"/>
      <c r="C77" s="428"/>
      <c r="D77" s="434"/>
      <c r="E77" s="434"/>
      <c r="F77" s="434"/>
      <c r="G77" s="434"/>
      <c r="H77" s="434"/>
      <c r="I77" s="434"/>
      <c r="J77" s="443"/>
      <c r="K77" s="444"/>
    </row>
    <row r="78" spans="1:15" x14ac:dyDescent="0.25">
      <c r="A78" s="427"/>
      <c r="B78" s="427"/>
      <c r="C78" s="428"/>
      <c r="D78" s="434"/>
      <c r="E78" s="434"/>
      <c r="F78" s="434"/>
      <c r="G78" s="434"/>
      <c r="H78" s="434"/>
      <c r="I78" s="434"/>
      <c r="J78" s="438"/>
      <c r="K78" s="439"/>
    </row>
    <row r="79" spans="1:15" x14ac:dyDescent="0.25">
      <c r="A79" s="427"/>
      <c r="B79" s="427"/>
      <c r="C79" s="428"/>
      <c r="D79" s="434"/>
      <c r="E79" s="434"/>
      <c r="F79" s="434"/>
      <c r="G79" s="434"/>
      <c r="H79" s="434"/>
      <c r="I79" s="434"/>
      <c r="J79" s="438"/>
      <c r="K79" s="439"/>
    </row>
    <row r="80" spans="1:15" x14ac:dyDescent="0.25">
      <c r="A80" s="427"/>
      <c r="B80" s="427"/>
      <c r="C80" s="428"/>
      <c r="D80" s="434"/>
      <c r="E80" s="434"/>
      <c r="F80" s="434"/>
      <c r="G80" s="434"/>
      <c r="H80" s="434"/>
      <c r="I80" s="434"/>
      <c r="J80" s="438"/>
      <c r="K80" s="439"/>
    </row>
    <row r="81" spans="1:11" x14ac:dyDescent="0.25">
      <c r="A81" s="427"/>
      <c r="B81" s="427"/>
      <c r="C81" s="428"/>
      <c r="D81" s="434"/>
      <c r="E81" s="434"/>
      <c r="F81" s="434"/>
      <c r="G81" s="434"/>
      <c r="H81" s="434"/>
      <c r="I81" s="434"/>
      <c r="J81" s="438"/>
      <c r="K81" s="439"/>
    </row>
    <row r="82" spans="1:11" x14ac:dyDescent="0.25">
      <c r="A82" s="427"/>
      <c r="B82" s="427"/>
      <c r="C82" s="428"/>
      <c r="D82" s="434"/>
      <c r="E82" s="434"/>
      <c r="F82" s="434"/>
      <c r="G82" s="434"/>
      <c r="H82" s="434"/>
      <c r="I82" s="434"/>
      <c r="J82" s="438"/>
      <c r="K82" s="439"/>
    </row>
    <row r="83" spans="1:11" x14ac:dyDescent="0.25">
      <c r="A83" s="427"/>
      <c r="B83" s="427"/>
      <c r="C83" s="428"/>
      <c r="D83" s="434"/>
      <c r="E83" s="434"/>
      <c r="F83" s="434"/>
      <c r="G83" s="434"/>
      <c r="H83" s="434"/>
      <c r="I83" s="434"/>
      <c r="J83" s="438"/>
      <c r="K83" s="439"/>
    </row>
    <row r="84" spans="1:11" x14ac:dyDescent="0.25">
      <c r="A84" s="427"/>
      <c r="B84" s="427"/>
      <c r="C84" s="428"/>
      <c r="D84" s="434"/>
      <c r="E84" s="434"/>
      <c r="F84" s="434"/>
      <c r="G84" s="434"/>
      <c r="H84" s="434"/>
      <c r="I84" s="434"/>
      <c r="J84" s="438"/>
      <c r="K84" s="439"/>
    </row>
    <row r="85" spans="1:11" ht="409.6" hidden="1" customHeight="1" x14ac:dyDescent="0.25">
      <c r="A85" s="427"/>
      <c r="B85" s="427"/>
      <c r="C85" s="428"/>
      <c r="D85" s="434"/>
      <c r="E85" s="434"/>
      <c r="F85" s="434"/>
      <c r="G85" s="434"/>
      <c r="H85" s="434"/>
      <c r="I85" s="434"/>
      <c r="J85" s="438"/>
      <c r="K85" s="439"/>
    </row>
    <row r="86" spans="1:11" ht="409.6" hidden="1" customHeight="1" x14ac:dyDescent="0.25">
      <c r="A86" s="433"/>
      <c r="B86" s="433"/>
      <c r="C86" s="434"/>
      <c r="D86" s="434"/>
      <c r="E86" s="434"/>
      <c r="F86" s="434"/>
      <c r="G86" s="434"/>
      <c r="H86" s="434"/>
      <c r="I86" s="434"/>
      <c r="J86" s="438"/>
      <c r="K86" s="439"/>
    </row>
    <row r="87" spans="1:11" ht="409.6" hidden="1" customHeight="1" x14ac:dyDescent="0.25">
      <c r="A87" s="433"/>
      <c r="B87" s="433"/>
      <c r="C87" s="434"/>
      <c r="D87" s="434"/>
      <c r="E87" s="434"/>
      <c r="F87" s="434"/>
      <c r="G87" s="434"/>
      <c r="H87" s="434"/>
      <c r="I87" s="434"/>
      <c r="J87" s="438"/>
      <c r="K87" s="439"/>
    </row>
    <row r="88" spans="1:11" ht="409.6" hidden="1" customHeight="1" x14ac:dyDescent="0.25">
      <c r="A88" s="433"/>
      <c r="B88" s="433"/>
      <c r="C88" s="434"/>
      <c r="D88" s="434"/>
      <c r="E88" s="434"/>
      <c r="F88" s="434"/>
      <c r="G88" s="445"/>
      <c r="H88" s="445"/>
      <c r="I88" s="445"/>
      <c r="J88" s="438"/>
      <c r="K88" s="439"/>
    </row>
    <row r="89" spans="1:11" ht="409.6" hidden="1" customHeight="1" x14ac:dyDescent="0.25">
      <c r="A89" s="433"/>
      <c r="B89" s="433"/>
      <c r="C89" s="434"/>
      <c r="D89" s="434"/>
      <c r="E89" s="434"/>
      <c r="F89" s="434"/>
      <c r="G89" s="445"/>
      <c r="H89" s="445"/>
      <c r="I89" s="445"/>
      <c r="J89" s="438"/>
      <c r="K89" s="439"/>
    </row>
    <row r="90" spans="1:11" ht="409.6" hidden="1" customHeight="1" x14ac:dyDescent="0.25">
      <c r="A90" s="433"/>
      <c r="B90" s="433"/>
      <c r="C90" s="434"/>
      <c r="D90" s="434"/>
      <c r="E90" s="434"/>
      <c r="F90" s="434"/>
      <c r="G90" s="434"/>
      <c r="H90" s="434"/>
      <c r="I90" s="434"/>
      <c r="J90" s="438"/>
      <c r="K90" s="439"/>
    </row>
    <row r="91" spans="1:11" x14ac:dyDescent="0.25">
      <c r="A91" s="440"/>
      <c r="B91" s="441"/>
      <c r="C91" s="442"/>
      <c r="D91" s="442"/>
      <c r="E91" s="442"/>
      <c r="F91" s="442"/>
      <c r="G91" s="442"/>
      <c r="H91" s="442"/>
      <c r="I91" s="442"/>
      <c r="J91" s="443"/>
      <c r="K91" s="444"/>
    </row>
    <row r="92" spans="1:11" x14ac:dyDescent="0.25">
      <c r="A92" s="427"/>
      <c r="B92" s="427"/>
      <c r="C92" s="427"/>
      <c r="D92" s="427"/>
      <c r="E92" s="427"/>
      <c r="F92" s="427"/>
      <c r="G92" s="427"/>
      <c r="H92" s="427"/>
      <c r="I92" s="427"/>
      <c r="J92" s="427"/>
      <c r="K92" s="427"/>
    </row>
    <row r="93" spans="1:11" x14ac:dyDescent="0.25">
      <c r="A93" s="409"/>
      <c r="B93" s="446"/>
      <c r="C93" s="446"/>
      <c r="D93" s="447"/>
      <c r="E93" s="447"/>
      <c r="F93" s="447"/>
      <c r="G93" s="447"/>
      <c r="H93" s="447"/>
      <c r="I93" s="447"/>
      <c r="J93" s="447"/>
      <c r="K93" s="413"/>
    </row>
  </sheetData>
  <mergeCells count="26">
    <mergeCell ref="A1:H1"/>
    <mergeCell ref="A2:H2"/>
    <mergeCell ref="A3:H3"/>
    <mergeCell ref="A5:A6"/>
    <mergeCell ref="B5:B6"/>
    <mergeCell ref="C5:C6"/>
    <mergeCell ref="D5:D6"/>
    <mergeCell ref="E5:H5"/>
    <mergeCell ref="A35:B35"/>
    <mergeCell ref="A7:H7"/>
    <mergeCell ref="A9:A12"/>
    <mergeCell ref="A14:A17"/>
    <mergeCell ref="A20:A22"/>
    <mergeCell ref="A23:A24"/>
    <mergeCell ref="A25:A26"/>
    <mergeCell ref="C25:C26"/>
    <mergeCell ref="A27:A29"/>
    <mergeCell ref="C28:C29"/>
    <mergeCell ref="A31:A32"/>
    <mergeCell ref="A33:A34"/>
    <mergeCell ref="C33:C34"/>
    <mergeCell ref="A36:D36"/>
    <mergeCell ref="A37:H37"/>
    <mergeCell ref="A38:H38"/>
    <mergeCell ref="A42:B42"/>
    <mergeCell ref="A43:D4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73"/>
  <sheetViews>
    <sheetView workbookViewId="0">
      <selection activeCell="IW16" sqref="IW16"/>
    </sheetView>
  </sheetViews>
  <sheetFormatPr baseColWidth="10" defaultColWidth="0" defaultRowHeight="15" zeroHeight="1" x14ac:dyDescent="0.25"/>
  <cols>
    <col min="1" max="1" width="32.5703125" style="1209" customWidth="1"/>
    <col min="2" max="2" width="32.140625" style="1209" customWidth="1"/>
    <col min="3" max="3" width="33.140625" style="1209" customWidth="1"/>
    <col min="4" max="16382" width="11.42578125" style="1209" hidden="1"/>
    <col min="16383" max="16383" width="6.5703125" style="1209" hidden="1" customWidth="1"/>
    <col min="16384" max="16384" width="29.5703125" style="1209" customWidth="1"/>
  </cols>
  <sheetData>
    <row r="1" spans="1:3" ht="36.75" customHeight="1" x14ac:dyDescent="0.25">
      <c r="A1" s="2142" t="s">
        <v>1013</v>
      </c>
      <c r="B1" s="2142"/>
      <c r="C1" s="2142"/>
    </row>
    <row r="2" spans="1:3" x14ac:dyDescent="0.25">
      <c r="A2" s="2143" t="s">
        <v>2414</v>
      </c>
      <c r="B2" s="2143"/>
      <c r="C2" s="2143"/>
    </row>
    <row r="3" spans="1:3" x14ac:dyDescent="0.25">
      <c r="A3" s="2144" t="s">
        <v>2327</v>
      </c>
      <c r="B3" s="2144"/>
      <c r="C3" s="2144"/>
    </row>
    <row r="4" spans="1:3" ht="5.25" customHeight="1" x14ac:dyDescent="0.25">
      <c r="A4" s="71"/>
      <c r="B4" s="71"/>
      <c r="C4" s="71"/>
    </row>
    <row r="5" spans="1:3" ht="15.75" thickBot="1" x14ac:dyDescent="0.3">
      <c r="A5" s="637" t="s">
        <v>577</v>
      </c>
      <c r="B5" s="638" t="s">
        <v>1014</v>
      </c>
      <c r="C5" s="639" t="s">
        <v>1015</v>
      </c>
    </row>
    <row r="6" spans="1:3" x14ac:dyDescent="0.25">
      <c r="A6" s="3" t="s">
        <v>753</v>
      </c>
      <c r="B6" s="1514">
        <v>1160.7824781308</v>
      </c>
      <c r="C6" s="1515">
        <v>7.0687698285633385E-2</v>
      </c>
    </row>
    <row r="7" spans="1:3" x14ac:dyDescent="0.25">
      <c r="A7" s="3" t="s">
        <v>733</v>
      </c>
      <c r="B7" s="1516">
        <v>269.96161676960003</v>
      </c>
      <c r="C7" s="1517">
        <v>1.6439742737709515E-2</v>
      </c>
    </row>
    <row r="8" spans="1:3" x14ac:dyDescent="0.25">
      <c r="A8" s="3" t="s">
        <v>734</v>
      </c>
      <c r="B8" s="1516">
        <v>307.99729260720005</v>
      </c>
      <c r="C8" s="1517">
        <v>1.8755985813697314E-2</v>
      </c>
    </row>
    <row r="9" spans="1:3" x14ac:dyDescent="0.25">
      <c r="A9" s="3" t="s">
        <v>763</v>
      </c>
      <c r="B9" s="1516">
        <v>25.647768610799996</v>
      </c>
      <c r="C9" s="1517">
        <v>1.5618617298388243E-3</v>
      </c>
    </row>
    <row r="10" spans="1:3" x14ac:dyDescent="0.25">
      <c r="A10" s="3" t="s">
        <v>725</v>
      </c>
      <c r="B10" s="1516">
        <v>414.26340618180006</v>
      </c>
      <c r="C10" s="1517">
        <v>2.5227230095782125E-2</v>
      </c>
    </row>
    <row r="11" spans="1:3" x14ac:dyDescent="0.25">
      <c r="A11" s="3" t="s">
        <v>735</v>
      </c>
      <c r="B11" s="1516">
        <v>1475.0145060910002</v>
      </c>
      <c r="C11" s="1517">
        <v>8.9823358241408829E-2</v>
      </c>
    </row>
    <row r="12" spans="1:3" x14ac:dyDescent="0.25">
      <c r="A12" s="3" t="s">
        <v>745</v>
      </c>
      <c r="B12" s="1516">
        <v>831.0750658308001</v>
      </c>
      <c r="C12" s="1517">
        <v>5.0609640146153857E-2</v>
      </c>
    </row>
    <row r="13" spans="1:3" x14ac:dyDescent="0.25">
      <c r="A13" s="3" t="s">
        <v>740</v>
      </c>
      <c r="B13" s="1516">
        <v>9.6377777482000013</v>
      </c>
      <c r="C13" s="1517">
        <v>5.8690783023000216E-4</v>
      </c>
    </row>
    <row r="14" spans="1:3" x14ac:dyDescent="0.25">
      <c r="A14" s="3" t="s">
        <v>736</v>
      </c>
      <c r="B14" s="1516">
        <v>349.20681007659999</v>
      </c>
      <c r="C14" s="1517">
        <v>2.126550503220264E-2</v>
      </c>
    </row>
    <row r="15" spans="1:3" x14ac:dyDescent="0.25">
      <c r="A15" s="3" t="s">
        <v>746</v>
      </c>
      <c r="B15" s="1516">
        <v>848.43815787360018</v>
      </c>
      <c r="C15" s="1517">
        <v>5.1666993297799925E-2</v>
      </c>
    </row>
    <row r="16" spans="1:3" x14ac:dyDescent="0.25">
      <c r="A16" s="3" t="s">
        <v>737</v>
      </c>
      <c r="B16" s="1516">
        <v>1099.2135239987999</v>
      </c>
      <c r="C16" s="1517">
        <v>6.6938358736286382E-2</v>
      </c>
    </row>
    <row r="17" spans="1:3" x14ac:dyDescent="0.25">
      <c r="A17" s="3" t="s">
        <v>741</v>
      </c>
      <c r="B17" s="1516">
        <v>5.3668784680000003</v>
      </c>
      <c r="C17" s="1517">
        <v>3.2682461445536883E-4</v>
      </c>
    </row>
    <row r="18" spans="1:3" x14ac:dyDescent="0.25">
      <c r="A18" s="3" t="s">
        <v>630</v>
      </c>
      <c r="B18" s="1516">
        <v>7.9556020250000001</v>
      </c>
      <c r="C18" s="1517">
        <v>4.8446905963755028E-4</v>
      </c>
    </row>
    <row r="19" spans="1:3" x14ac:dyDescent="0.25">
      <c r="A19" s="3" t="s">
        <v>659</v>
      </c>
      <c r="B19" s="1516">
        <v>3.7932769937999997</v>
      </c>
      <c r="C19" s="1517">
        <v>2.3099764572889623E-4</v>
      </c>
    </row>
    <row r="20" spans="1:3" x14ac:dyDescent="0.25">
      <c r="A20" s="3" t="s">
        <v>652</v>
      </c>
      <c r="B20" s="1516">
        <v>1.0069370052000002</v>
      </c>
      <c r="C20" s="1517">
        <v>6.1319033115346809E-5</v>
      </c>
    </row>
    <row r="21" spans="1:3" x14ac:dyDescent="0.25">
      <c r="A21" s="3" t="s">
        <v>2076</v>
      </c>
      <c r="B21" s="1516">
        <v>4.1462799714000003</v>
      </c>
      <c r="C21" s="1517">
        <v>2.5249432443023281E-4</v>
      </c>
    </row>
    <row r="22" spans="1:3" x14ac:dyDescent="0.25">
      <c r="A22" s="3" t="s">
        <v>738</v>
      </c>
      <c r="B22" s="1516">
        <v>75.242798611400005</v>
      </c>
      <c r="C22" s="1517">
        <v>4.5820300931609928E-3</v>
      </c>
    </row>
    <row r="23" spans="1:3" x14ac:dyDescent="0.25">
      <c r="A23" s="3" t="s">
        <v>749</v>
      </c>
      <c r="B23" s="1516">
        <v>179.75884221959998</v>
      </c>
      <c r="C23" s="1517">
        <v>1.0946701076549185E-2</v>
      </c>
    </row>
    <row r="24" spans="1:3" x14ac:dyDescent="0.25">
      <c r="A24" s="3" t="s">
        <v>739</v>
      </c>
      <c r="B24" s="1516">
        <v>403.44955819700004</v>
      </c>
      <c r="C24" s="1517">
        <v>2.4568703594859086E-2</v>
      </c>
    </row>
    <row r="25" spans="1:3" x14ac:dyDescent="0.25">
      <c r="A25" s="3" t="s">
        <v>632</v>
      </c>
      <c r="B25" s="1516">
        <v>24.057356843800001</v>
      </c>
      <c r="C25" s="1517">
        <v>1.4650110715512786E-3</v>
      </c>
    </row>
    <row r="26" spans="1:3" x14ac:dyDescent="0.25">
      <c r="A26" s="3" t="s">
        <v>876</v>
      </c>
      <c r="B26" s="1516">
        <v>9.3191279355999992</v>
      </c>
      <c r="C26" s="1517">
        <v>5.6750314224047137E-4</v>
      </c>
    </row>
    <row r="27" spans="1:3" x14ac:dyDescent="0.25">
      <c r="A27" s="3" t="s">
        <v>767</v>
      </c>
      <c r="B27" s="1516">
        <v>14.358398117</v>
      </c>
      <c r="C27" s="1517">
        <v>8.7437752816004681E-4</v>
      </c>
    </row>
    <row r="28" spans="1:3" x14ac:dyDescent="0.25">
      <c r="A28" s="3" t="s">
        <v>750</v>
      </c>
      <c r="B28" s="1516">
        <v>10.674771637599999</v>
      </c>
      <c r="C28" s="1517">
        <v>6.5005722519329576E-4</v>
      </c>
    </row>
    <row r="29" spans="1:3" x14ac:dyDescent="0.25">
      <c r="A29" s="3" t="s">
        <v>671</v>
      </c>
      <c r="B29" s="1516">
        <v>1.2183529442000001</v>
      </c>
      <c r="C29" s="1517">
        <v>7.4193543534276384E-5</v>
      </c>
    </row>
    <row r="30" spans="1:3" x14ac:dyDescent="0.25">
      <c r="A30" s="3" t="s">
        <v>633</v>
      </c>
      <c r="B30" s="1516">
        <v>3.5714350210000001</v>
      </c>
      <c r="C30" s="1517">
        <v>2.1748822537166629E-4</v>
      </c>
    </row>
    <row r="31" spans="1:3" x14ac:dyDescent="0.25">
      <c r="A31" s="3" t="s">
        <v>728</v>
      </c>
      <c r="B31" s="1516">
        <v>3.0875280142000001</v>
      </c>
      <c r="C31" s="1517">
        <v>1.8801993726478129E-4</v>
      </c>
    </row>
    <row r="32" spans="1:3" x14ac:dyDescent="0.25">
      <c r="A32" s="3" t="s">
        <v>1974</v>
      </c>
      <c r="B32" s="1516">
        <v>5.1283771909999993</v>
      </c>
      <c r="C32" s="1517">
        <v>3.1230069922840706E-4</v>
      </c>
    </row>
    <row r="33" spans="1:3" x14ac:dyDescent="0.25">
      <c r="A33" s="3" t="s">
        <v>645</v>
      </c>
      <c r="B33" s="1516">
        <v>0.45086101479999996</v>
      </c>
      <c r="C33" s="1517">
        <v>2.7455899777413466E-5</v>
      </c>
    </row>
    <row r="34" spans="1:3" x14ac:dyDescent="0.25">
      <c r="A34" s="3" t="s">
        <v>674</v>
      </c>
      <c r="B34" s="1516">
        <v>7.1250199104000007</v>
      </c>
      <c r="C34" s="1517">
        <v>4.338894385419325E-4</v>
      </c>
    </row>
    <row r="35" spans="1:3" x14ac:dyDescent="0.25">
      <c r="A35" s="3" t="s">
        <v>751</v>
      </c>
      <c r="B35" s="1516">
        <v>584.80985108980008</v>
      </c>
      <c r="C35" s="1517">
        <v>3.5612927561475306E-2</v>
      </c>
    </row>
    <row r="36" spans="1:3" x14ac:dyDescent="0.25">
      <c r="A36" s="3" t="s">
        <v>742</v>
      </c>
      <c r="B36" s="1516">
        <v>9.6591065858000018</v>
      </c>
      <c r="C36" s="1517">
        <v>5.8820668377531065E-4</v>
      </c>
    </row>
    <row r="37" spans="1:3" x14ac:dyDescent="0.25">
      <c r="A37" s="3" t="s">
        <v>643</v>
      </c>
      <c r="B37" s="1516">
        <v>8.7472799820000002</v>
      </c>
      <c r="C37" s="1517">
        <v>5.3267955007665283E-4</v>
      </c>
    </row>
    <row r="38" spans="1:3" x14ac:dyDescent="0.25">
      <c r="A38" s="3" t="s">
        <v>662</v>
      </c>
      <c r="B38" s="1516">
        <v>0.34216115920000006</v>
      </c>
      <c r="C38" s="1517">
        <v>2.0836448897419323E-5</v>
      </c>
    </row>
    <row r="39" spans="1:3" x14ac:dyDescent="0.25">
      <c r="A39" s="3" t="s">
        <v>668</v>
      </c>
      <c r="B39" s="1516">
        <v>0.57774817100000009</v>
      </c>
      <c r="C39" s="1517">
        <v>3.5182895302217511E-5</v>
      </c>
    </row>
    <row r="40" spans="1:3" x14ac:dyDescent="0.25">
      <c r="A40" s="3" t="s">
        <v>673</v>
      </c>
      <c r="B40" s="1516">
        <v>5.9883409600000007E-2</v>
      </c>
      <c r="C40" s="1517">
        <v>3.6466956297757059E-6</v>
      </c>
    </row>
    <row r="41" spans="1:3" x14ac:dyDescent="0.25">
      <c r="A41" s="3" t="s">
        <v>883</v>
      </c>
      <c r="B41" s="1516">
        <v>0.24719275979999999</v>
      </c>
      <c r="C41" s="1517">
        <v>1.5053196918748187E-5</v>
      </c>
    </row>
    <row r="42" spans="1:3" x14ac:dyDescent="0.25">
      <c r="A42" s="3" t="s">
        <v>884</v>
      </c>
      <c r="B42" s="1516">
        <v>1.3890239818000001</v>
      </c>
      <c r="C42" s="1517">
        <v>8.4586828270441524E-5</v>
      </c>
    </row>
    <row r="43" spans="1:3" x14ac:dyDescent="0.25">
      <c r="A43" s="3" t="s">
        <v>639</v>
      </c>
      <c r="B43" s="1516">
        <v>34.799889434800001</v>
      </c>
      <c r="C43" s="1517">
        <v>2.1191947079540192E-3</v>
      </c>
    </row>
    <row r="44" spans="1:3" x14ac:dyDescent="0.25">
      <c r="A44" s="3" t="s">
        <v>641</v>
      </c>
      <c r="B44" s="1516">
        <v>14.259443234400001</v>
      </c>
      <c r="C44" s="1517">
        <v>8.6835151293591722E-4</v>
      </c>
    </row>
    <row r="45" spans="1:3" x14ac:dyDescent="0.25">
      <c r="A45" s="3" t="s">
        <v>764</v>
      </c>
      <c r="B45" s="1516">
        <v>4.2531605550000009</v>
      </c>
      <c r="C45" s="1517">
        <v>2.590029878434463E-4</v>
      </c>
    </row>
    <row r="46" spans="1:3" x14ac:dyDescent="0.25">
      <c r="A46" s="3" t="s">
        <v>655</v>
      </c>
      <c r="B46" s="1516">
        <v>19.474140285600001</v>
      </c>
      <c r="C46" s="1517">
        <v>1.1859087975701458E-3</v>
      </c>
    </row>
    <row r="47" spans="1:3" x14ac:dyDescent="0.25">
      <c r="A47" s="3" t="s">
        <v>623</v>
      </c>
      <c r="B47" s="1516">
        <v>0.48519593220000001</v>
      </c>
      <c r="C47" s="1517">
        <v>2.9546779272546456E-5</v>
      </c>
    </row>
    <row r="48" spans="1:3" x14ac:dyDescent="0.25">
      <c r="A48" s="3" t="s">
        <v>765</v>
      </c>
      <c r="B48" s="1516">
        <v>354.2974917734</v>
      </c>
      <c r="C48" s="1517">
        <v>2.1575510204257835E-2</v>
      </c>
    </row>
    <row r="49" spans="1:3" x14ac:dyDescent="0.25">
      <c r="A49" s="3" t="s">
        <v>642</v>
      </c>
      <c r="B49" s="1516">
        <v>8.5316100198000004</v>
      </c>
      <c r="C49" s="1517">
        <v>5.1954598413773826E-4</v>
      </c>
    </row>
    <row r="50" spans="1:3" x14ac:dyDescent="0.25">
      <c r="A50" s="3" t="s">
        <v>665</v>
      </c>
      <c r="B50" s="1516">
        <v>8.418454800000001</v>
      </c>
      <c r="C50" s="1517">
        <v>5.126552167568013E-4</v>
      </c>
    </row>
    <row r="51" spans="1:3" x14ac:dyDescent="0.25">
      <c r="A51" s="3" t="s">
        <v>646</v>
      </c>
      <c r="B51" s="1516">
        <v>1706.5328883176001</v>
      </c>
      <c r="C51" s="1517">
        <v>0.10392203896647034</v>
      </c>
    </row>
    <row r="52" spans="1:3" x14ac:dyDescent="0.25">
      <c r="A52" s="3" t="s">
        <v>885</v>
      </c>
      <c r="B52" s="1516">
        <v>410.87934218240002</v>
      </c>
      <c r="C52" s="1517">
        <v>2.5021152127277582E-2</v>
      </c>
    </row>
    <row r="53" spans="1:3" x14ac:dyDescent="0.25">
      <c r="A53" s="3" t="s">
        <v>886</v>
      </c>
      <c r="B53" s="1516">
        <v>5543.4038288453994</v>
      </c>
      <c r="C53" s="1517">
        <v>0.33757440753227302</v>
      </c>
    </row>
    <row r="54" spans="1:3" x14ac:dyDescent="0.25">
      <c r="A54" s="3" t="s">
        <v>703</v>
      </c>
      <c r="B54" s="1516">
        <v>159.16238864680003</v>
      </c>
      <c r="C54" s="1517">
        <v>9.6924472233616433E-3</v>
      </c>
    </row>
    <row r="55" spans="1:3" ht="15.75" thickBot="1" x14ac:dyDescent="0.3">
      <c r="A55" s="640" t="s">
        <v>851</v>
      </c>
      <c r="B55" s="1520">
        <f>(SUM(B6:B54))</f>
        <v>16421.279887206601</v>
      </c>
      <c r="C55" s="641">
        <f>SUM(C6:C54)</f>
        <v>1.0000000000000002</v>
      </c>
    </row>
    <row r="56" spans="1:3" ht="3" customHeight="1" x14ac:dyDescent="0.25">
      <c r="A56" s="449"/>
      <c r="B56" s="449"/>
      <c r="C56" s="449"/>
    </row>
    <row r="57" spans="1:3" x14ac:dyDescent="0.25">
      <c r="A57" s="642"/>
    </row>
    <row r="58" spans="1:3" x14ac:dyDescent="0.25"/>
    <row r="59" spans="1:3" x14ac:dyDescent="0.25"/>
    <row r="60" spans="1:3" x14ac:dyDescent="0.25"/>
    <row r="61" spans="1:3" x14ac:dyDescent="0.25"/>
    <row r="62" spans="1:3" x14ac:dyDescent="0.25"/>
    <row r="63" spans="1:3" x14ac:dyDescent="0.25"/>
    <row r="64" spans="1:3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</sheetData>
  <mergeCells count="3">
    <mergeCell ref="A1:C1"/>
    <mergeCell ref="A2:C2"/>
    <mergeCell ref="A3:C3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K119"/>
  <sheetViews>
    <sheetView zoomScale="90" zoomScaleNormal="90" workbookViewId="0">
      <selection activeCell="B30" sqref="B30"/>
    </sheetView>
  </sheetViews>
  <sheetFormatPr baseColWidth="10" defaultColWidth="0" defaultRowHeight="0" customHeight="1" zeroHeight="1" x14ac:dyDescent="0.25"/>
  <cols>
    <col min="1" max="1" width="53" style="1209" customWidth="1"/>
    <col min="2" max="2" width="31.28515625" style="1209" customWidth="1"/>
    <col min="3" max="3" width="26.7109375" style="1209" customWidth="1"/>
    <col min="4" max="255" width="11.42578125" style="1209" hidden="1"/>
    <col min="256" max="256" width="4.85546875" style="1209" hidden="1" customWidth="1"/>
    <col min="257" max="257" width="27.140625" style="1209" customWidth="1"/>
    <col min="258" max="259" width="46.42578125" style="1209" customWidth="1"/>
    <col min="260" max="512" width="11.42578125" style="1209" hidden="1"/>
    <col min="513" max="513" width="27.140625" style="1209" customWidth="1"/>
    <col min="514" max="515" width="46.42578125" style="1209" customWidth="1"/>
    <col min="516" max="768" width="11.42578125" style="1209" hidden="1"/>
    <col min="769" max="769" width="27.140625" style="1209" customWidth="1"/>
    <col min="770" max="771" width="46.42578125" style="1209" customWidth="1"/>
    <col min="772" max="1024" width="11.42578125" style="1209" hidden="1"/>
    <col min="1025" max="1025" width="27.140625" style="1209" customWidth="1"/>
    <col min="1026" max="1027" width="46.42578125" style="1209" customWidth="1"/>
    <col min="1028" max="1280" width="11.42578125" style="1209" hidden="1"/>
    <col min="1281" max="1281" width="27.140625" style="1209" customWidth="1"/>
    <col min="1282" max="1283" width="46.42578125" style="1209" customWidth="1"/>
    <col min="1284" max="1536" width="11.42578125" style="1209" hidden="1"/>
    <col min="1537" max="1537" width="27.140625" style="1209" customWidth="1"/>
    <col min="1538" max="1539" width="46.42578125" style="1209" customWidth="1"/>
    <col min="1540" max="1792" width="11.42578125" style="1209" hidden="1"/>
    <col min="1793" max="1793" width="27.140625" style="1209" customWidth="1"/>
    <col min="1794" max="1795" width="46.42578125" style="1209" customWidth="1"/>
    <col min="1796" max="2048" width="11.42578125" style="1209" hidden="1"/>
    <col min="2049" max="2049" width="27.140625" style="1209" customWidth="1"/>
    <col min="2050" max="2051" width="46.42578125" style="1209" customWidth="1"/>
    <col min="2052" max="2304" width="11.42578125" style="1209" hidden="1"/>
    <col min="2305" max="2305" width="27.140625" style="1209" customWidth="1"/>
    <col min="2306" max="2307" width="46.42578125" style="1209" customWidth="1"/>
    <col min="2308" max="2560" width="11.42578125" style="1209" hidden="1"/>
    <col min="2561" max="2561" width="27.140625" style="1209" customWidth="1"/>
    <col min="2562" max="2563" width="46.42578125" style="1209" customWidth="1"/>
    <col min="2564" max="2816" width="11.42578125" style="1209" hidden="1"/>
    <col min="2817" max="2817" width="27.140625" style="1209" customWidth="1"/>
    <col min="2818" max="2819" width="46.42578125" style="1209" customWidth="1"/>
    <col min="2820" max="3072" width="11.42578125" style="1209" hidden="1"/>
    <col min="3073" max="3073" width="27.140625" style="1209" customWidth="1"/>
    <col min="3074" max="3075" width="46.42578125" style="1209" customWidth="1"/>
    <col min="3076" max="3328" width="11.42578125" style="1209" hidden="1"/>
    <col min="3329" max="3329" width="27.140625" style="1209" customWidth="1"/>
    <col min="3330" max="3331" width="46.42578125" style="1209" customWidth="1"/>
    <col min="3332" max="3584" width="11.42578125" style="1209" hidden="1"/>
    <col min="3585" max="3585" width="27.140625" style="1209" customWidth="1"/>
    <col min="3586" max="3587" width="46.42578125" style="1209" customWidth="1"/>
    <col min="3588" max="3840" width="11.42578125" style="1209" hidden="1"/>
    <col min="3841" max="3841" width="27.140625" style="1209" customWidth="1"/>
    <col min="3842" max="3843" width="46.42578125" style="1209" customWidth="1"/>
    <col min="3844" max="4096" width="11.42578125" style="1209" hidden="1"/>
    <col min="4097" max="4097" width="27.140625" style="1209" customWidth="1"/>
    <col min="4098" max="4099" width="46.42578125" style="1209" customWidth="1"/>
    <col min="4100" max="4352" width="11.42578125" style="1209" hidden="1"/>
    <col min="4353" max="4353" width="27.140625" style="1209" customWidth="1"/>
    <col min="4354" max="4355" width="46.42578125" style="1209" customWidth="1"/>
    <col min="4356" max="4608" width="11.42578125" style="1209" hidden="1"/>
    <col min="4609" max="4609" width="27.140625" style="1209" customWidth="1"/>
    <col min="4610" max="4611" width="46.42578125" style="1209" customWidth="1"/>
    <col min="4612" max="4864" width="11.42578125" style="1209" hidden="1"/>
    <col min="4865" max="4865" width="27.140625" style="1209" customWidth="1"/>
    <col min="4866" max="4867" width="46.42578125" style="1209" customWidth="1"/>
    <col min="4868" max="5120" width="11.42578125" style="1209" hidden="1"/>
    <col min="5121" max="5121" width="27.140625" style="1209" customWidth="1"/>
    <col min="5122" max="5123" width="46.42578125" style="1209" customWidth="1"/>
    <col min="5124" max="5376" width="11.42578125" style="1209" hidden="1"/>
    <col min="5377" max="5377" width="27.140625" style="1209" customWidth="1"/>
    <col min="5378" max="5379" width="46.42578125" style="1209" customWidth="1"/>
    <col min="5380" max="5632" width="11.42578125" style="1209" hidden="1"/>
    <col min="5633" max="5633" width="27.140625" style="1209" customWidth="1"/>
    <col min="5634" max="5635" width="46.42578125" style="1209" customWidth="1"/>
    <col min="5636" max="5888" width="11.42578125" style="1209" hidden="1"/>
    <col min="5889" max="5889" width="27.140625" style="1209" customWidth="1"/>
    <col min="5890" max="5891" width="46.42578125" style="1209" customWidth="1"/>
    <col min="5892" max="6144" width="11.42578125" style="1209" hidden="1"/>
    <col min="6145" max="6145" width="27.140625" style="1209" customWidth="1"/>
    <col min="6146" max="6147" width="46.42578125" style="1209" customWidth="1"/>
    <col min="6148" max="6400" width="11.42578125" style="1209" hidden="1"/>
    <col min="6401" max="6401" width="27.140625" style="1209" customWidth="1"/>
    <col min="6402" max="6403" width="46.42578125" style="1209" customWidth="1"/>
    <col min="6404" max="6656" width="11.42578125" style="1209" hidden="1"/>
    <col min="6657" max="6657" width="27.140625" style="1209" customWidth="1"/>
    <col min="6658" max="6659" width="46.42578125" style="1209" customWidth="1"/>
    <col min="6660" max="6912" width="11.42578125" style="1209" hidden="1"/>
    <col min="6913" max="6913" width="27.140625" style="1209" customWidth="1"/>
    <col min="6914" max="6915" width="46.42578125" style="1209" customWidth="1"/>
    <col min="6916" max="7168" width="11.42578125" style="1209" hidden="1"/>
    <col min="7169" max="7169" width="27.140625" style="1209" customWidth="1"/>
    <col min="7170" max="7171" width="46.42578125" style="1209" customWidth="1"/>
    <col min="7172" max="7424" width="11.42578125" style="1209" hidden="1"/>
    <col min="7425" max="7425" width="27.140625" style="1209" customWidth="1"/>
    <col min="7426" max="7427" width="46.42578125" style="1209" customWidth="1"/>
    <col min="7428" max="7680" width="11.42578125" style="1209" hidden="1"/>
    <col min="7681" max="7681" width="27.140625" style="1209" customWidth="1"/>
    <col min="7682" max="7683" width="46.42578125" style="1209" customWidth="1"/>
    <col min="7684" max="7936" width="11.42578125" style="1209" hidden="1"/>
    <col min="7937" max="7937" width="27.140625" style="1209" customWidth="1"/>
    <col min="7938" max="7939" width="46.42578125" style="1209" customWidth="1"/>
    <col min="7940" max="8192" width="11.42578125" style="1209" hidden="1"/>
    <col min="8193" max="8193" width="27.140625" style="1209" customWidth="1"/>
    <col min="8194" max="8195" width="46.42578125" style="1209" customWidth="1"/>
    <col min="8196" max="8448" width="11.42578125" style="1209" hidden="1"/>
    <col min="8449" max="8449" width="27.140625" style="1209" customWidth="1"/>
    <col min="8450" max="8451" width="46.42578125" style="1209" customWidth="1"/>
    <col min="8452" max="8704" width="11.42578125" style="1209" hidden="1"/>
    <col min="8705" max="8705" width="27.140625" style="1209" customWidth="1"/>
    <col min="8706" max="8707" width="46.42578125" style="1209" customWidth="1"/>
    <col min="8708" max="8960" width="11.42578125" style="1209" hidden="1"/>
    <col min="8961" max="8961" width="27.140625" style="1209" customWidth="1"/>
    <col min="8962" max="8963" width="46.42578125" style="1209" customWidth="1"/>
    <col min="8964" max="9216" width="11.42578125" style="1209" hidden="1"/>
    <col min="9217" max="9217" width="27.140625" style="1209" customWidth="1"/>
    <col min="9218" max="9219" width="46.42578125" style="1209" customWidth="1"/>
    <col min="9220" max="9472" width="11.42578125" style="1209" hidden="1"/>
    <col min="9473" max="9473" width="27.140625" style="1209" customWidth="1"/>
    <col min="9474" max="9475" width="46.42578125" style="1209" customWidth="1"/>
    <col min="9476" max="9728" width="11.42578125" style="1209" hidden="1"/>
    <col min="9729" max="9729" width="27.140625" style="1209" customWidth="1"/>
    <col min="9730" max="9731" width="46.42578125" style="1209" customWidth="1"/>
    <col min="9732" max="9984" width="11.42578125" style="1209" hidden="1"/>
    <col min="9985" max="9985" width="27.140625" style="1209" customWidth="1"/>
    <col min="9986" max="9987" width="46.42578125" style="1209" customWidth="1"/>
    <col min="9988" max="10240" width="11.42578125" style="1209" hidden="1"/>
    <col min="10241" max="10241" width="27.140625" style="1209" customWidth="1"/>
    <col min="10242" max="10243" width="46.42578125" style="1209" customWidth="1"/>
    <col min="10244" max="10496" width="11.42578125" style="1209" hidden="1"/>
    <col min="10497" max="10497" width="27.140625" style="1209" customWidth="1"/>
    <col min="10498" max="10499" width="46.42578125" style="1209" customWidth="1"/>
    <col min="10500" max="10752" width="11.42578125" style="1209" hidden="1"/>
    <col min="10753" max="10753" width="27.140625" style="1209" customWidth="1"/>
    <col min="10754" max="10755" width="46.42578125" style="1209" customWidth="1"/>
    <col min="10756" max="11008" width="11.42578125" style="1209" hidden="1"/>
    <col min="11009" max="11009" width="27.140625" style="1209" customWidth="1"/>
    <col min="11010" max="11011" width="46.42578125" style="1209" customWidth="1"/>
    <col min="11012" max="11264" width="11.42578125" style="1209" hidden="1"/>
    <col min="11265" max="11265" width="27.140625" style="1209" customWidth="1"/>
    <col min="11266" max="11267" width="46.42578125" style="1209" customWidth="1"/>
    <col min="11268" max="11520" width="11.42578125" style="1209" hidden="1"/>
    <col min="11521" max="11521" width="27.140625" style="1209" customWidth="1"/>
    <col min="11522" max="11523" width="46.42578125" style="1209" customWidth="1"/>
    <col min="11524" max="11776" width="11.42578125" style="1209" hidden="1"/>
    <col min="11777" max="11777" width="27.140625" style="1209" customWidth="1"/>
    <col min="11778" max="11779" width="46.42578125" style="1209" customWidth="1"/>
    <col min="11780" max="12032" width="11.42578125" style="1209" hidden="1"/>
    <col min="12033" max="12033" width="27.140625" style="1209" customWidth="1"/>
    <col min="12034" max="12035" width="46.42578125" style="1209" customWidth="1"/>
    <col min="12036" max="12288" width="11.42578125" style="1209" hidden="1"/>
    <col min="12289" max="12289" width="27.140625" style="1209" customWidth="1"/>
    <col min="12290" max="12291" width="46.42578125" style="1209" customWidth="1"/>
    <col min="12292" max="12544" width="11.42578125" style="1209" hidden="1"/>
    <col min="12545" max="12545" width="27.140625" style="1209" customWidth="1"/>
    <col min="12546" max="12547" width="46.42578125" style="1209" customWidth="1"/>
    <col min="12548" max="12800" width="11.42578125" style="1209" hidden="1"/>
    <col min="12801" max="12801" width="27.140625" style="1209" customWidth="1"/>
    <col min="12802" max="12803" width="46.42578125" style="1209" customWidth="1"/>
    <col min="12804" max="13056" width="11.42578125" style="1209" hidden="1"/>
    <col min="13057" max="13057" width="27.140625" style="1209" customWidth="1"/>
    <col min="13058" max="13059" width="46.42578125" style="1209" customWidth="1"/>
    <col min="13060" max="13312" width="11.42578125" style="1209" hidden="1"/>
    <col min="13313" max="13313" width="27.140625" style="1209" customWidth="1"/>
    <col min="13314" max="13315" width="46.42578125" style="1209" customWidth="1"/>
    <col min="13316" max="13568" width="11.42578125" style="1209" hidden="1"/>
    <col min="13569" max="13569" width="27.140625" style="1209" customWidth="1"/>
    <col min="13570" max="13571" width="46.42578125" style="1209" customWidth="1"/>
    <col min="13572" max="13824" width="11.42578125" style="1209" hidden="1"/>
    <col min="13825" max="13825" width="27.140625" style="1209" customWidth="1"/>
    <col min="13826" max="13827" width="46.42578125" style="1209" customWidth="1"/>
    <col min="13828" max="14080" width="11.42578125" style="1209" hidden="1"/>
    <col min="14081" max="14081" width="27.140625" style="1209" customWidth="1"/>
    <col min="14082" max="14083" width="46.42578125" style="1209" customWidth="1"/>
    <col min="14084" max="14336" width="11.42578125" style="1209" hidden="1"/>
    <col min="14337" max="14337" width="27.140625" style="1209" customWidth="1"/>
    <col min="14338" max="14339" width="46.42578125" style="1209" customWidth="1"/>
    <col min="14340" max="14592" width="11.42578125" style="1209" hidden="1"/>
    <col min="14593" max="14593" width="27.140625" style="1209" customWidth="1"/>
    <col min="14594" max="14595" width="46.42578125" style="1209" customWidth="1"/>
    <col min="14596" max="14848" width="11.42578125" style="1209" hidden="1"/>
    <col min="14849" max="14849" width="27.140625" style="1209" customWidth="1"/>
    <col min="14850" max="14851" width="46.42578125" style="1209" customWidth="1"/>
    <col min="14852" max="15104" width="11.42578125" style="1209" hidden="1"/>
    <col min="15105" max="15105" width="27.140625" style="1209" customWidth="1"/>
    <col min="15106" max="15107" width="46.42578125" style="1209" customWidth="1"/>
    <col min="15108" max="15360" width="11.42578125" style="1209" hidden="1"/>
    <col min="15361" max="15361" width="27.140625" style="1209" customWidth="1"/>
    <col min="15362" max="15363" width="46.42578125" style="1209" customWidth="1"/>
    <col min="15364" max="15616" width="11.42578125" style="1209" hidden="1"/>
    <col min="15617" max="15617" width="27.140625" style="1209" customWidth="1"/>
    <col min="15618" max="15619" width="46.42578125" style="1209" customWidth="1"/>
    <col min="15620" max="15872" width="11.42578125" style="1209" hidden="1"/>
    <col min="15873" max="15873" width="27.140625" style="1209" customWidth="1"/>
    <col min="15874" max="15875" width="46.42578125" style="1209" customWidth="1"/>
    <col min="15876" max="16128" width="11.42578125" style="1209" hidden="1"/>
    <col min="16129" max="16129" width="27.140625" style="1209" customWidth="1"/>
    <col min="16130" max="16131" width="46.42578125" style="1209" customWidth="1"/>
    <col min="16132" max="16384" width="11.42578125" style="1209" hidden="1"/>
  </cols>
  <sheetData>
    <row r="1" spans="1:515" ht="15" customHeight="1" x14ac:dyDescent="0.25">
      <c r="A1" s="2145" t="s">
        <v>1016</v>
      </c>
      <c r="B1" s="2146"/>
      <c r="C1" s="2147"/>
    </row>
    <row r="2" spans="1:515" ht="18" customHeight="1" x14ac:dyDescent="0.25">
      <c r="A2" s="2148" t="s">
        <v>1017</v>
      </c>
      <c r="B2" s="2149"/>
      <c r="C2" s="2150"/>
    </row>
    <row r="3" spans="1:515" ht="15" x14ac:dyDescent="0.25">
      <c r="A3" s="2143" t="s">
        <v>2414</v>
      </c>
      <c r="B3" s="2143"/>
      <c r="C3" s="2143"/>
    </row>
    <row r="4" spans="1:515" ht="15.75" x14ac:dyDescent="0.25">
      <c r="A4" s="2151" t="s">
        <v>2327</v>
      </c>
      <c r="B4" s="2151"/>
      <c r="C4" s="2151"/>
    </row>
    <row r="5" spans="1:515" ht="5.25" customHeight="1" x14ac:dyDescent="0.25">
      <c r="A5" s="450"/>
      <c r="B5" s="451"/>
      <c r="C5" s="452"/>
    </row>
    <row r="6" spans="1:515" ht="15" x14ac:dyDescent="0.25">
      <c r="A6" s="643" t="s">
        <v>929</v>
      </c>
      <c r="B6" s="644" t="s">
        <v>851</v>
      </c>
      <c r="C6" s="645" t="s">
        <v>1015</v>
      </c>
    </row>
    <row r="7" spans="1:515" ht="15" x14ac:dyDescent="0.25">
      <c r="A7" s="1370" t="s">
        <v>1048</v>
      </c>
      <c r="B7" s="1519">
        <v>84.364765139200003</v>
      </c>
      <c r="C7" s="646">
        <v>5.1375267773693103E-3</v>
      </c>
      <c r="IW7" s="453"/>
      <c r="IX7" s="453"/>
      <c r="IY7" s="1377"/>
      <c r="IZ7" s="455">
        <v>5.1489999999999999E-3</v>
      </c>
      <c r="SS7" s="453"/>
      <c r="ST7" s="454"/>
      <c r="SU7" s="455"/>
    </row>
    <row r="8" spans="1:515" ht="15" x14ac:dyDescent="0.25">
      <c r="A8" s="1370" t="s">
        <v>1100</v>
      </c>
      <c r="B8" s="1519">
        <v>11.379464931800001</v>
      </c>
      <c r="C8" s="646">
        <v>6.9297064601313144E-4</v>
      </c>
      <c r="IW8" s="453"/>
      <c r="IX8" s="453"/>
      <c r="IY8" s="1377"/>
      <c r="IZ8" s="455">
        <v>6.9399999999999996E-4</v>
      </c>
      <c r="SS8" s="453"/>
      <c r="ST8" s="454"/>
      <c r="SU8" s="455"/>
    </row>
    <row r="9" spans="1:515" ht="15" x14ac:dyDescent="0.25">
      <c r="A9" s="1370" t="s">
        <v>1049</v>
      </c>
      <c r="B9" s="1519">
        <v>707.39973803240002</v>
      </c>
      <c r="C9" s="646">
        <v>4.307823402873226E-2</v>
      </c>
      <c r="IW9" s="453"/>
      <c r="IX9" s="453"/>
      <c r="IY9" s="1377"/>
      <c r="IZ9" s="455">
        <v>4.3545E-2</v>
      </c>
      <c r="SS9" s="453"/>
      <c r="ST9" s="454"/>
      <c r="SU9" s="455"/>
    </row>
    <row r="10" spans="1:515" ht="15" x14ac:dyDescent="0.25">
      <c r="A10" s="1370" t="s">
        <v>2290</v>
      </c>
      <c r="B10" s="1519">
        <v>63.457041947600004</v>
      </c>
      <c r="C10" s="646">
        <v>3.8643176648513102E-3</v>
      </c>
      <c r="IW10" s="453"/>
      <c r="IX10" s="453"/>
      <c r="IY10" s="1377"/>
      <c r="IZ10" s="455"/>
      <c r="SS10" s="453"/>
      <c r="ST10" s="454"/>
      <c r="SU10" s="455"/>
    </row>
    <row r="11" spans="1:515" ht="15" x14ac:dyDescent="0.25">
      <c r="A11" s="1370" t="s">
        <v>1050</v>
      </c>
      <c r="B11" s="1519">
        <v>164.35460979980002</v>
      </c>
      <c r="C11" s="646">
        <v>1.0008635802367907E-2</v>
      </c>
      <c r="IW11" s="453"/>
      <c r="IX11" s="453"/>
      <c r="IY11" s="1377"/>
      <c r="IZ11" s="455">
        <v>2.1840000000000002E-3</v>
      </c>
      <c r="SS11" s="453"/>
      <c r="ST11" s="454"/>
      <c r="SU11" s="455"/>
    </row>
    <row r="12" spans="1:515" ht="30" x14ac:dyDescent="0.25">
      <c r="A12" s="1371" t="s">
        <v>2112</v>
      </c>
      <c r="B12" s="1519">
        <v>1.1841399976000002</v>
      </c>
      <c r="C12" s="646">
        <v>7.2110091645324995E-5</v>
      </c>
      <c r="IW12" s="453"/>
      <c r="IX12" s="453"/>
      <c r="IY12" s="1377"/>
      <c r="IZ12" s="455">
        <v>1.0122000000000001E-2</v>
      </c>
      <c r="SS12" s="453"/>
      <c r="ST12" s="454"/>
      <c r="SU12" s="455"/>
    </row>
    <row r="13" spans="1:515" ht="30" x14ac:dyDescent="0.25">
      <c r="A13" s="1371" t="s">
        <v>44</v>
      </c>
      <c r="B13" s="1519">
        <v>15.101207766400002</v>
      </c>
      <c r="C13" s="646">
        <v>9.1961210515417659E-4</v>
      </c>
      <c r="IW13" s="453"/>
      <c r="IX13" s="453"/>
      <c r="IY13" s="1377"/>
      <c r="IZ13" s="455">
        <v>7.1000000000000005E-5</v>
      </c>
      <c r="SS13" s="453"/>
      <c r="ST13" s="454"/>
      <c r="SU13" s="455"/>
    </row>
    <row r="14" spans="1:515" ht="15" x14ac:dyDescent="0.25">
      <c r="A14" s="1370" t="s">
        <v>692</v>
      </c>
      <c r="B14" s="1519">
        <v>130.20156430820001</v>
      </c>
      <c r="C14" s="646">
        <v>7.9288316868429184E-3</v>
      </c>
      <c r="IW14" s="453"/>
      <c r="IX14" s="453"/>
      <c r="IY14" s="1377"/>
      <c r="IZ14" s="455">
        <v>9.1799999999999998E-4</v>
      </c>
      <c r="SS14" s="453"/>
      <c r="ST14" s="454"/>
      <c r="SU14" s="455"/>
    </row>
    <row r="15" spans="1:515" ht="15" x14ac:dyDescent="0.25">
      <c r="A15" s="1370" t="s">
        <v>2075</v>
      </c>
      <c r="B15" s="1519">
        <v>36.538238405200005</v>
      </c>
      <c r="C15" s="646">
        <v>2.22505423792612E-3</v>
      </c>
      <c r="IW15" s="453"/>
      <c r="IX15" s="453"/>
      <c r="IY15" s="1377"/>
      <c r="IZ15" s="455">
        <v>7.9410000000000001E-3</v>
      </c>
      <c r="SS15" s="453"/>
      <c r="ST15" s="454"/>
      <c r="SU15" s="455"/>
    </row>
    <row r="16" spans="1:515" ht="15" x14ac:dyDescent="0.25">
      <c r="A16" s="1370" t="s">
        <v>2091</v>
      </c>
      <c r="B16" s="1519">
        <v>624.35975976639997</v>
      </c>
      <c r="C16" s="646">
        <v>3.8021382258566987E-2</v>
      </c>
      <c r="IW16" s="453"/>
      <c r="IX16" s="453"/>
      <c r="IY16" s="1377"/>
      <c r="IZ16" s="455">
        <v>3.1E-4</v>
      </c>
      <c r="SS16" s="453"/>
      <c r="ST16" s="454"/>
      <c r="SU16" s="455"/>
    </row>
    <row r="17" spans="1:515" ht="15" x14ac:dyDescent="0.25">
      <c r="A17" s="1370" t="s">
        <v>695</v>
      </c>
      <c r="B17" s="1519">
        <v>224.09592746520002</v>
      </c>
      <c r="C17" s="646">
        <v>1.3646678517414919E-2</v>
      </c>
      <c r="IW17" s="453"/>
      <c r="IX17" s="453"/>
      <c r="IY17" s="1377"/>
      <c r="IZ17" s="455">
        <v>3.7945E-2</v>
      </c>
      <c r="SS17" s="453"/>
      <c r="ST17" s="454"/>
      <c r="SU17" s="455"/>
    </row>
    <row r="18" spans="1:515" ht="15" x14ac:dyDescent="0.25">
      <c r="A18" s="1370" t="s">
        <v>1052</v>
      </c>
      <c r="B18" s="1519">
        <v>6014.6642470796005</v>
      </c>
      <c r="C18" s="646">
        <v>0.36627256148075715</v>
      </c>
      <c r="IW18" s="453"/>
      <c r="IX18" s="453"/>
      <c r="IY18" s="1377"/>
      <c r="IZ18" s="455">
        <v>1.3846000000000001E-2</v>
      </c>
      <c r="SS18" s="453"/>
      <c r="ST18" s="454"/>
      <c r="SU18" s="455"/>
    </row>
    <row r="19" spans="1:515" ht="15" x14ac:dyDescent="0.25">
      <c r="A19" s="1371" t="s">
        <v>52</v>
      </c>
      <c r="B19" s="1519">
        <v>65.250024232399994</v>
      </c>
      <c r="C19" s="646">
        <v>3.9735041775418867E-3</v>
      </c>
      <c r="IW19" s="453"/>
      <c r="IX19" s="453"/>
      <c r="IY19" s="1377"/>
      <c r="IZ19" s="455">
        <v>0.36101800000000001</v>
      </c>
      <c r="SS19" s="453"/>
      <c r="ST19" s="454"/>
      <c r="SU19" s="455"/>
    </row>
    <row r="20" spans="1:515" ht="30" x14ac:dyDescent="0.25">
      <c r="A20" s="1371" t="s">
        <v>1057</v>
      </c>
      <c r="B20" s="1519">
        <v>392.61444441800001</v>
      </c>
      <c r="C20" s="646">
        <v>2.3908882079519019E-2</v>
      </c>
      <c r="IW20" s="453"/>
      <c r="IX20" s="453"/>
      <c r="IY20" s="1377"/>
      <c r="IZ20" s="455">
        <v>1.2E-4</v>
      </c>
      <c r="SS20" s="453"/>
      <c r="ST20" s="454"/>
      <c r="SU20" s="455"/>
    </row>
    <row r="21" spans="1:515" ht="15" x14ac:dyDescent="0.25">
      <c r="A21" s="1370" t="s">
        <v>1053</v>
      </c>
      <c r="B21" s="1519">
        <v>64.700049183000004</v>
      </c>
      <c r="C21" s="646">
        <v>3.9400125707257545E-3</v>
      </c>
      <c r="IW21" s="453"/>
      <c r="IX21" s="453"/>
      <c r="IY21" s="1377"/>
      <c r="IZ21" s="455">
        <v>2.3875E-2</v>
      </c>
      <c r="SS21" s="453"/>
      <c r="ST21" s="454"/>
      <c r="SU21" s="455"/>
    </row>
    <row r="22" spans="1:515" ht="15" x14ac:dyDescent="0.25">
      <c r="A22" s="1370" t="s">
        <v>1054</v>
      </c>
      <c r="B22" s="1519">
        <v>1.6362167416</v>
      </c>
      <c r="C22" s="646">
        <v>9.9640025189189698E-5</v>
      </c>
      <c r="IW22" s="453"/>
      <c r="IX22" s="453"/>
      <c r="IY22" s="1377"/>
      <c r="IZ22" s="455">
        <v>3.8440000000000002E-3</v>
      </c>
      <c r="SS22" s="453"/>
      <c r="ST22" s="454"/>
      <c r="SU22" s="455"/>
    </row>
    <row r="23" spans="1:515" ht="15" x14ac:dyDescent="0.25">
      <c r="A23" s="1370" t="s">
        <v>646</v>
      </c>
      <c r="B23" s="1519">
        <v>1706.5328883176001</v>
      </c>
      <c r="C23" s="646">
        <v>0.10392203896647034</v>
      </c>
      <c r="IW23" s="453"/>
      <c r="IX23" s="453"/>
      <c r="IY23" s="1377"/>
      <c r="IZ23" s="455">
        <v>1.06E-4</v>
      </c>
      <c r="SS23" s="453"/>
      <c r="ST23" s="454"/>
      <c r="SU23" s="455"/>
    </row>
    <row r="24" spans="1:515" ht="15" x14ac:dyDescent="0.25">
      <c r="A24" s="1370" t="s">
        <v>1055</v>
      </c>
      <c r="B24" s="1519">
        <v>410.87934218240002</v>
      </c>
      <c r="C24" s="646">
        <v>2.5021152127277582E-2</v>
      </c>
      <c r="IW24" s="453"/>
      <c r="IX24" s="453"/>
      <c r="IY24" s="1377"/>
      <c r="IZ24" s="455">
        <v>0.11165</v>
      </c>
      <c r="SS24" s="453"/>
      <c r="ST24" s="454"/>
      <c r="SU24" s="455"/>
    </row>
    <row r="25" spans="1:515" ht="15" x14ac:dyDescent="0.25">
      <c r="A25" s="1370" t="s">
        <v>886</v>
      </c>
      <c r="B25" s="1519">
        <v>5543.4038288453994</v>
      </c>
      <c r="C25" s="646">
        <v>0.33757440753227302</v>
      </c>
      <c r="IW25" s="453"/>
      <c r="IX25" s="453"/>
      <c r="IY25" s="1377"/>
      <c r="IZ25" s="455">
        <v>2.4903000000000002E-2</v>
      </c>
      <c r="SS25" s="453"/>
      <c r="ST25" s="454"/>
      <c r="SU25" s="455"/>
    </row>
    <row r="26" spans="1:515" ht="15.75" thickBot="1" x14ac:dyDescent="0.3">
      <c r="A26" s="647" t="s">
        <v>703</v>
      </c>
      <c r="B26" s="1519">
        <v>159.16238864680003</v>
      </c>
      <c r="C26" s="646">
        <v>9.6924472233616398E-3</v>
      </c>
      <c r="IX26" s="453"/>
      <c r="IY26" s="1377"/>
      <c r="IZ26" s="455">
        <v>0.34167900000000001</v>
      </c>
      <c r="SS26" s="453"/>
      <c r="ST26" s="454"/>
      <c r="SU26" s="455"/>
    </row>
    <row r="27" spans="1:515" ht="15.75" thickBot="1" x14ac:dyDescent="0.3">
      <c r="A27" s="648" t="s">
        <v>851</v>
      </c>
      <c r="B27" s="1518">
        <f>SUM(B7:B26)</f>
        <v>16421.279887206601</v>
      </c>
      <c r="C27" s="649">
        <v>1</v>
      </c>
      <c r="IZ27" s="455">
        <v>1.0045999999999999E-2</v>
      </c>
    </row>
    <row r="28" spans="1:515" ht="4.5" customHeight="1" x14ac:dyDescent="0.25">
      <c r="A28" s="449"/>
      <c r="B28" s="650"/>
      <c r="C28" s="449"/>
    </row>
    <row r="29" spans="1:515" ht="15" x14ac:dyDescent="0.25">
      <c r="A29" s="2152" t="s">
        <v>1056</v>
      </c>
      <c r="B29" s="2152"/>
      <c r="C29" s="2152"/>
    </row>
    <row r="30" spans="1:515" ht="15" x14ac:dyDescent="0.25">
      <c r="A30" s="651"/>
      <c r="B30" s="1535"/>
    </row>
    <row r="31" spans="1:515" ht="15" x14ac:dyDescent="0.25">
      <c r="B31" s="652"/>
    </row>
    <row r="32" spans="1:515" ht="15" x14ac:dyDescent="0.25">
      <c r="A32" s="453"/>
      <c r="B32" s="454"/>
      <c r="C32" s="652"/>
    </row>
    <row r="33" spans="1:2" ht="15" customHeight="1" x14ac:dyDescent="0.25">
      <c r="A33" s="453"/>
      <c r="B33" s="454"/>
    </row>
    <row r="34" spans="1:2" ht="15" customHeight="1" x14ac:dyDescent="0.25">
      <c r="A34" s="453"/>
      <c r="B34" s="454"/>
    </row>
    <row r="35" spans="1:2" ht="15" customHeight="1" x14ac:dyDescent="0.25">
      <c r="A35" s="453"/>
      <c r="B35" s="454"/>
    </row>
    <row r="36" spans="1:2" ht="15" customHeight="1" x14ac:dyDescent="0.25">
      <c r="A36" s="453"/>
      <c r="B36" s="454"/>
    </row>
    <row r="37" spans="1:2" ht="15" customHeight="1" x14ac:dyDescent="0.25">
      <c r="A37" s="453"/>
      <c r="B37" s="454"/>
    </row>
    <row r="38" spans="1:2" ht="15" customHeight="1" x14ac:dyDescent="0.25">
      <c r="A38" s="453"/>
      <c r="B38" s="454"/>
    </row>
    <row r="39" spans="1:2" ht="15" customHeight="1" x14ac:dyDescent="0.25">
      <c r="A39" s="453"/>
      <c r="B39" s="454"/>
    </row>
    <row r="40" spans="1:2" ht="15" customHeight="1" x14ac:dyDescent="0.25">
      <c r="A40" s="453"/>
      <c r="B40" s="454"/>
    </row>
    <row r="41" spans="1:2" ht="15" customHeight="1" x14ac:dyDescent="0.25">
      <c r="A41" s="453"/>
      <c r="B41" s="454"/>
    </row>
    <row r="42" spans="1:2" ht="15" customHeight="1" x14ac:dyDescent="0.25">
      <c r="A42" s="453"/>
      <c r="B42" s="454"/>
    </row>
    <row r="43" spans="1:2" ht="15" customHeight="1" x14ac:dyDescent="0.25">
      <c r="A43" s="453"/>
      <c r="B43" s="454"/>
    </row>
    <row r="44" spans="1:2" ht="15" customHeight="1" x14ac:dyDescent="0.25">
      <c r="A44" s="453"/>
      <c r="B44" s="454"/>
    </row>
    <row r="45" spans="1:2" ht="15" customHeight="1" x14ac:dyDescent="0.25">
      <c r="A45" s="453"/>
      <c r="B45" s="454"/>
    </row>
    <row r="46" spans="1:2" ht="15" customHeight="1" x14ac:dyDescent="0.25"/>
    <row r="47" spans="1:2" ht="15" customHeight="1" x14ac:dyDescent="0.25"/>
    <row r="48" spans="1:2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</sheetData>
  <mergeCells count="5">
    <mergeCell ref="A1:C1"/>
    <mergeCell ref="A2:C2"/>
    <mergeCell ref="A3:C3"/>
    <mergeCell ref="A4:C4"/>
    <mergeCell ref="A29:C29"/>
  </mergeCell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8"/>
  <sheetViews>
    <sheetView workbookViewId="0">
      <selection activeCell="A3" sqref="A3:K3"/>
    </sheetView>
  </sheetViews>
  <sheetFormatPr baseColWidth="10" defaultColWidth="11.42578125" defaultRowHeight="15" x14ac:dyDescent="0.25"/>
  <cols>
    <col min="1" max="1" width="39.85546875" style="457" bestFit="1" customWidth="1"/>
    <col min="2" max="8" width="11.7109375" style="457" customWidth="1"/>
    <col min="9" max="9" width="12.7109375" style="457" customWidth="1"/>
    <col min="10" max="10" width="13.140625" style="457" customWidth="1"/>
    <col min="11" max="11" width="14" style="457" customWidth="1"/>
    <col min="12" max="13" width="11.42578125" style="457"/>
    <col min="14" max="14" width="13.85546875" style="457" bestFit="1" customWidth="1"/>
    <col min="15" max="16384" width="11.42578125" style="457"/>
  </cols>
  <sheetData>
    <row r="2" spans="1:21" ht="15.75" customHeight="1" x14ac:dyDescent="0.25">
      <c r="A2" s="2153" t="s">
        <v>1018</v>
      </c>
      <c r="B2" s="2153"/>
      <c r="C2" s="2153"/>
      <c r="D2" s="2153"/>
      <c r="E2" s="2153"/>
      <c r="F2" s="2153"/>
      <c r="G2" s="2153"/>
      <c r="H2" s="2153"/>
      <c r="I2" s="2153"/>
      <c r="J2" s="2153"/>
      <c r="K2" s="2153"/>
      <c r="N2" s="216"/>
    </row>
    <row r="3" spans="1:21" ht="15.75" x14ac:dyDescent="0.25">
      <c r="A3" s="2151" t="s">
        <v>2414</v>
      </c>
      <c r="B3" s="2151"/>
      <c r="C3" s="2151"/>
      <c r="D3" s="2151"/>
      <c r="E3" s="2151"/>
      <c r="F3" s="2151"/>
      <c r="G3" s="2151"/>
      <c r="H3" s="2151"/>
      <c r="I3" s="2151"/>
      <c r="J3" s="2151"/>
      <c r="K3" s="2151"/>
    </row>
    <row r="4" spans="1:21" ht="15.75" thickBot="1" x14ac:dyDescent="0.3">
      <c r="A4" s="2154" t="s">
        <v>2327</v>
      </c>
      <c r="B4" s="2154"/>
      <c r="C4" s="2154"/>
      <c r="D4" s="2154"/>
      <c r="E4" s="2154"/>
      <c r="F4" s="2154"/>
      <c r="G4" s="2154"/>
      <c r="H4" s="2154"/>
      <c r="I4" s="2154"/>
      <c r="J4" s="2154"/>
      <c r="K4" s="2154"/>
    </row>
    <row r="5" spans="1:21" ht="6.75" customHeight="1" thickBot="1" x14ac:dyDescent="0.3">
      <c r="A5" s="458"/>
      <c r="B5" s="458"/>
      <c r="C5" s="458"/>
      <c r="D5" s="458"/>
      <c r="E5" s="458"/>
      <c r="F5" s="458"/>
      <c r="G5" s="458"/>
      <c r="H5" s="458"/>
      <c r="I5" s="458"/>
      <c r="J5" s="458"/>
      <c r="K5" s="458"/>
    </row>
    <row r="6" spans="1:21" ht="26.25" thickBot="1" x14ac:dyDescent="0.3">
      <c r="A6" s="459" t="s">
        <v>1060</v>
      </c>
      <c r="B6" s="1394">
        <v>45078</v>
      </c>
      <c r="C6" s="1394">
        <v>45170</v>
      </c>
      <c r="D6" s="1394">
        <v>45261</v>
      </c>
      <c r="E6" s="1506">
        <v>45352</v>
      </c>
      <c r="F6" s="1506">
        <v>45383</v>
      </c>
      <c r="G6" s="1506">
        <v>45413</v>
      </c>
      <c r="H6" s="1506">
        <v>45444</v>
      </c>
      <c r="I6" s="801" t="s">
        <v>1009</v>
      </c>
      <c r="J6" s="460" t="s">
        <v>1010</v>
      </c>
      <c r="K6" s="461" t="s">
        <v>1011</v>
      </c>
      <c r="M6" s="462"/>
      <c r="N6" s="462"/>
    </row>
    <row r="7" spans="1:21" x14ac:dyDescent="0.25">
      <c r="A7" s="1337" t="s">
        <v>930</v>
      </c>
      <c r="B7" s="1529">
        <v>62.052960128599999</v>
      </c>
      <c r="C7" s="1530">
        <v>59.962962962000013</v>
      </c>
      <c r="D7" s="1530">
        <v>61.733429492000013</v>
      </c>
      <c r="E7" s="1530">
        <v>12.30518331</v>
      </c>
      <c r="F7" s="1530">
        <v>11.485526500000001</v>
      </c>
      <c r="G7" s="1530">
        <v>0</v>
      </c>
      <c r="H7" s="1395">
        <v>0</v>
      </c>
      <c r="I7" s="1220" t="s">
        <v>966</v>
      </c>
      <c r="J7" s="614" t="s">
        <v>966</v>
      </c>
      <c r="K7" s="614" t="s">
        <v>966</v>
      </c>
      <c r="L7" s="1148"/>
      <c r="M7" s="1156"/>
      <c r="N7" s="1157"/>
      <c r="O7" s="464"/>
      <c r="P7" s="464"/>
      <c r="Q7" s="464"/>
      <c r="R7" s="464"/>
      <c r="S7" s="464"/>
      <c r="T7" s="464"/>
      <c r="U7" s="464"/>
    </row>
    <row r="8" spans="1:21" x14ac:dyDescent="0.25">
      <c r="A8" s="200" t="s">
        <v>686</v>
      </c>
      <c r="B8" s="1531">
        <v>2.1720784965798504E-2</v>
      </c>
      <c r="C8" s="1522">
        <v>2.1408070281382349E-2</v>
      </c>
      <c r="D8" s="1522">
        <v>2.2237532907296111E-2</v>
      </c>
      <c r="E8" s="1522">
        <v>2.6975849927756888E-2</v>
      </c>
      <c r="F8" s="1522">
        <v>2.8250491242300384E-2</v>
      </c>
      <c r="G8" s="1522">
        <v>0</v>
      </c>
      <c r="H8" s="1340">
        <v>0</v>
      </c>
      <c r="I8" s="1220"/>
      <c r="J8" s="614"/>
      <c r="K8" s="614"/>
      <c r="M8" s="463"/>
      <c r="N8" s="30"/>
      <c r="O8" s="465"/>
      <c r="P8" s="465"/>
      <c r="Q8" s="465"/>
      <c r="R8" s="465"/>
      <c r="S8" s="465"/>
      <c r="T8" s="465"/>
      <c r="U8" s="465"/>
    </row>
    <row r="9" spans="1:21" x14ac:dyDescent="0.25">
      <c r="A9" s="1338" t="s">
        <v>931</v>
      </c>
      <c r="B9" s="1532">
        <v>721.8051177512001</v>
      </c>
      <c r="C9" s="1521">
        <v>673.33386372699999</v>
      </c>
      <c r="D9" s="1521">
        <v>639.12770379360006</v>
      </c>
      <c r="E9" s="1521">
        <v>12.786211312000001</v>
      </c>
      <c r="F9" s="1521">
        <v>12.719700868</v>
      </c>
      <c r="G9" s="1521">
        <v>12.810204848000001</v>
      </c>
      <c r="H9" s="466">
        <v>12.885799303999999</v>
      </c>
      <c r="I9" s="1220">
        <f t="shared" ref="I9:I25" si="0">(H9-G9)/G9</f>
        <v>5.9011121911762164E-3</v>
      </c>
      <c r="J9" s="614">
        <f t="shared" ref="J9:J25" si="1">(H9-E9)/E9</f>
        <v>7.7887021862788871E-3</v>
      </c>
      <c r="K9" s="614">
        <f t="shared" ref="K9:K21" si="2">(H9-B9)/B9</f>
        <v>-0.98214781388064143</v>
      </c>
      <c r="L9" s="1148"/>
      <c r="M9" s="1156"/>
      <c r="N9" s="1157"/>
      <c r="O9" s="467"/>
      <c r="P9" s="467"/>
      <c r="Q9" s="467"/>
      <c r="R9" s="467"/>
      <c r="S9" s="467"/>
      <c r="T9" s="467"/>
      <c r="U9" s="467"/>
    </row>
    <row r="10" spans="1:21" x14ac:dyDescent="0.25">
      <c r="A10" s="200" t="s">
        <v>686</v>
      </c>
      <c r="B10" s="1531">
        <v>0.25265795084384168</v>
      </c>
      <c r="C10" s="1522">
        <v>0.2403947030875932</v>
      </c>
      <c r="D10" s="1522">
        <v>0.23022572149367768</v>
      </c>
      <c r="E10" s="1522">
        <v>2.8030376208763651E-2</v>
      </c>
      <c r="F10" s="1522">
        <v>3.1286140689859937E-2</v>
      </c>
      <c r="G10" s="1522">
        <v>3.1416695677293716E-2</v>
      </c>
      <c r="H10" s="1340">
        <v>3.136151658430094E-2</v>
      </c>
      <c r="I10" s="1220"/>
      <c r="J10" s="614"/>
      <c r="K10" s="614"/>
      <c r="M10" s="463"/>
      <c r="N10" s="30"/>
      <c r="O10" s="465"/>
      <c r="P10" s="465"/>
      <c r="Q10" s="465"/>
      <c r="R10" s="465"/>
      <c r="S10" s="465"/>
      <c r="T10" s="465"/>
      <c r="U10" s="465"/>
    </row>
    <row r="11" spans="1:21" x14ac:dyDescent="0.25">
      <c r="A11" s="1338" t="s">
        <v>932</v>
      </c>
      <c r="B11" s="1532">
        <v>798.03663540299999</v>
      </c>
      <c r="C11" s="1521">
        <v>745.01215118399989</v>
      </c>
      <c r="D11" s="1521">
        <v>755.44520797760026</v>
      </c>
      <c r="E11" s="1521">
        <v>188.2092529576</v>
      </c>
      <c r="F11" s="1521">
        <v>141.07157847440001</v>
      </c>
      <c r="G11" s="1521">
        <v>141.70678634840002</v>
      </c>
      <c r="H11" s="466">
        <v>142.6889601256</v>
      </c>
      <c r="I11" s="1220">
        <f t="shared" si="0"/>
        <v>6.9310285167657306E-3</v>
      </c>
      <c r="J11" s="614">
        <f t="shared" si="1"/>
        <v>-0.24186001547041291</v>
      </c>
      <c r="K11" s="614">
        <f t="shared" si="2"/>
        <v>-0.82119998782569215</v>
      </c>
      <c r="L11" s="1148"/>
      <c r="M11" s="1156"/>
      <c r="N11" s="1157"/>
      <c r="O11" s="468"/>
      <c r="P11" s="468"/>
      <c r="Q11" s="468"/>
      <c r="R11" s="468"/>
      <c r="S11" s="468"/>
      <c r="T11" s="468"/>
      <c r="U11" s="468"/>
    </row>
    <row r="12" spans="1:21" x14ac:dyDescent="0.25">
      <c r="A12" s="200" t="s">
        <v>686</v>
      </c>
      <c r="B12" s="1531">
        <v>0.27934174480144958</v>
      </c>
      <c r="C12" s="1522">
        <v>0.26598539673795579</v>
      </c>
      <c r="D12" s="1522">
        <v>0.27212545634190044</v>
      </c>
      <c r="E12" s="1522">
        <v>0.41259885650573475</v>
      </c>
      <c r="F12" s="1522">
        <v>0.34698813260572153</v>
      </c>
      <c r="G12" s="1522">
        <v>0.34753222410881479</v>
      </c>
      <c r="H12" s="1340">
        <v>0.34727703604591703</v>
      </c>
      <c r="I12" s="1220"/>
      <c r="J12" s="614"/>
      <c r="K12" s="614"/>
      <c r="M12" s="463"/>
      <c r="N12" s="30"/>
      <c r="O12" s="465"/>
      <c r="P12" s="465"/>
      <c r="Q12" s="465"/>
      <c r="R12" s="465"/>
      <c r="S12" s="465"/>
      <c r="T12" s="465"/>
      <c r="U12" s="465"/>
    </row>
    <row r="13" spans="1:21" ht="26.25" x14ac:dyDescent="0.25">
      <c r="A13" s="1339" t="s">
        <v>1317</v>
      </c>
      <c r="B13" s="1533">
        <v>871.51178166219995</v>
      </c>
      <c r="C13" s="1523">
        <v>858.1719615703438</v>
      </c>
      <c r="D13" s="1523">
        <v>862.18187528557769</v>
      </c>
      <c r="E13" s="1523">
        <v>97.024403140000004</v>
      </c>
      <c r="F13" s="1523">
        <v>94.638933974200015</v>
      </c>
      <c r="G13" s="1523">
        <v>96.972822319800002</v>
      </c>
      <c r="H13" s="802">
        <v>101.3476336558</v>
      </c>
      <c r="I13" s="1220">
        <f t="shared" si="0"/>
        <v>4.5113787877314779E-2</v>
      </c>
      <c r="J13" s="614">
        <f t="shared" si="1"/>
        <v>4.4558176869811263E-2</v>
      </c>
      <c r="K13" s="614">
        <f t="shared" si="2"/>
        <v>-0.88371054093783596</v>
      </c>
      <c r="L13" s="1148"/>
      <c r="M13" s="1156"/>
      <c r="N13" s="1157"/>
      <c r="O13" s="468"/>
      <c r="P13" s="468"/>
      <c r="Q13" s="468"/>
      <c r="R13" s="468"/>
      <c r="S13" s="468"/>
      <c r="T13" s="468"/>
      <c r="U13" s="468"/>
    </row>
    <row r="14" spans="1:21" x14ac:dyDescent="0.25">
      <c r="A14" s="200" t="s">
        <v>686</v>
      </c>
      <c r="B14" s="1531">
        <v>0.30506070887535058</v>
      </c>
      <c r="C14" s="1522">
        <v>0.30638588820989937</v>
      </c>
      <c r="D14" s="1522">
        <v>0.31057399502196603</v>
      </c>
      <c r="E14" s="1522">
        <v>0.21270026398613842</v>
      </c>
      <c r="F14" s="1522">
        <v>0.23277960966080063</v>
      </c>
      <c r="G14" s="1522">
        <v>0.2378233356873351</v>
      </c>
      <c r="H14" s="1340">
        <v>0.24666032883884717</v>
      </c>
      <c r="I14" s="1220"/>
      <c r="J14" s="614"/>
      <c r="K14" s="614"/>
      <c r="M14" s="463"/>
      <c r="N14" s="30"/>
      <c r="O14" s="465"/>
      <c r="P14" s="465"/>
      <c r="Q14" s="465"/>
      <c r="R14" s="465"/>
      <c r="S14" s="465"/>
      <c r="T14" s="465"/>
      <c r="U14" s="465"/>
    </row>
    <row r="15" spans="1:21" ht="18.75" customHeight="1" x14ac:dyDescent="0.25">
      <c r="A15" s="1338" t="s">
        <v>934</v>
      </c>
      <c r="B15" s="1532">
        <v>46.161941216999999</v>
      </c>
      <c r="C15" s="1521">
        <v>65.950600977800008</v>
      </c>
      <c r="D15" s="1521">
        <v>66.962471900799997</v>
      </c>
      <c r="E15" s="1521">
        <v>30.547903860600002</v>
      </c>
      <c r="F15" s="1521">
        <v>30.979525730999999</v>
      </c>
      <c r="G15" s="1521">
        <v>31.112293004799998</v>
      </c>
      <c r="H15" s="466">
        <v>28.2503718</v>
      </c>
      <c r="I15" s="1220">
        <f t="shared" si="0"/>
        <v>-9.1986829911844217E-2</v>
      </c>
      <c r="J15" s="614">
        <f t="shared" si="1"/>
        <v>-7.521079256646826E-2</v>
      </c>
      <c r="K15" s="614">
        <f t="shared" si="2"/>
        <v>-0.38801594874012207</v>
      </c>
      <c r="L15" s="1148"/>
      <c r="M15" s="1156"/>
      <c r="N15" s="1157"/>
      <c r="O15" s="468"/>
      <c r="P15" s="468"/>
      <c r="Q15" s="468"/>
      <c r="R15" s="468"/>
      <c r="S15" s="468"/>
      <c r="T15" s="468"/>
      <c r="U15" s="468"/>
    </row>
    <row r="16" spans="1:21" x14ac:dyDescent="0.25">
      <c r="A16" s="200" t="s">
        <v>686</v>
      </c>
      <c r="B16" s="1531">
        <v>1.6158352425095012E-2</v>
      </c>
      <c r="C16" s="1522">
        <v>2.3545786116788217E-2</v>
      </c>
      <c r="D16" s="1522">
        <v>2.4121131527949532E-2</v>
      </c>
      <c r="E16" s="1522">
        <v>6.6968175068258362E-2</v>
      </c>
      <c r="F16" s="1522">
        <v>7.6199103310957042E-2</v>
      </c>
      <c r="G16" s="1522">
        <v>7.6302092960457188E-2</v>
      </c>
      <c r="H16" s="1340">
        <v>6.8755882566271548E-2</v>
      </c>
      <c r="I16" s="1220"/>
      <c r="J16" s="614"/>
      <c r="K16" s="614"/>
      <c r="M16" s="463"/>
      <c r="N16" s="30"/>
      <c r="O16" s="465"/>
      <c r="P16" s="465"/>
      <c r="Q16" s="465"/>
      <c r="R16" s="465"/>
      <c r="S16" s="465"/>
      <c r="T16" s="465"/>
      <c r="U16" s="465"/>
    </row>
    <row r="17" spans="1:21" x14ac:dyDescent="0.25">
      <c r="A17" s="1338" t="s">
        <v>935</v>
      </c>
      <c r="B17" s="1532">
        <v>117.01155576600001</v>
      </c>
      <c r="C17" s="1521">
        <v>153.35897593100003</v>
      </c>
      <c r="D17" s="1521">
        <v>148.46976852399999</v>
      </c>
      <c r="E17" s="1521">
        <v>98.644521451000003</v>
      </c>
      <c r="F17" s="1521">
        <v>99.057397410999997</v>
      </c>
      <c r="G17" s="1521">
        <v>108.44852783800002</v>
      </c>
      <c r="H17" s="466">
        <v>108.930504235</v>
      </c>
      <c r="I17" s="1220">
        <f t="shared" si="0"/>
        <v>4.4442871342611221E-3</v>
      </c>
      <c r="J17" s="614">
        <f t="shared" si="1"/>
        <v>0.10427322909270118</v>
      </c>
      <c r="K17" s="614">
        <f t="shared" si="2"/>
        <v>-6.9061995442232391E-2</v>
      </c>
      <c r="L17" s="1148"/>
      <c r="M17" s="1156"/>
      <c r="N17" s="1157"/>
      <c r="O17" s="468"/>
      <c r="P17" s="468"/>
      <c r="Q17" s="468"/>
      <c r="R17" s="468"/>
      <c r="S17" s="468"/>
      <c r="T17" s="468"/>
      <c r="U17" s="468"/>
    </row>
    <row r="18" spans="1:21" x14ac:dyDescent="0.25">
      <c r="A18" s="200" t="s">
        <v>686</v>
      </c>
      <c r="B18" s="1531">
        <v>4.0958285246015518E-2</v>
      </c>
      <c r="C18" s="1522">
        <v>5.4752460065928786E-2</v>
      </c>
      <c r="D18" s="1522">
        <v>5.3481580246873175E-2</v>
      </c>
      <c r="E18" s="1522">
        <v>0.21625194357690322</v>
      </c>
      <c r="F18" s="1522">
        <v>0.24364752787297336</v>
      </c>
      <c r="G18" s="1522">
        <v>0.26596720631433901</v>
      </c>
      <c r="H18" s="1340">
        <v>0.2651155535257913</v>
      </c>
      <c r="I18" s="1220"/>
      <c r="J18" s="614"/>
      <c r="K18" s="614"/>
      <c r="M18" s="463"/>
      <c r="N18" s="30"/>
      <c r="O18" s="465"/>
      <c r="P18" s="465"/>
      <c r="Q18" s="465"/>
      <c r="R18" s="465"/>
      <c r="S18" s="465"/>
      <c r="T18" s="465"/>
      <c r="U18" s="465"/>
    </row>
    <row r="19" spans="1:21" x14ac:dyDescent="0.25">
      <c r="A19" s="1338" t="s">
        <v>936</v>
      </c>
      <c r="B19" s="1532">
        <v>177.40685520459999</v>
      </c>
      <c r="C19" s="1521">
        <v>171.55350196320001</v>
      </c>
      <c r="D19" s="1521">
        <v>162.8404073506</v>
      </c>
      <c r="E19" s="1521">
        <v>0</v>
      </c>
      <c r="F19" s="1521">
        <v>0</v>
      </c>
      <c r="G19" s="1521">
        <v>0</v>
      </c>
      <c r="H19" s="466">
        <v>0</v>
      </c>
      <c r="I19" s="1545" t="s">
        <v>966</v>
      </c>
      <c r="J19" s="614" t="s">
        <v>966</v>
      </c>
      <c r="K19" s="614" t="s">
        <v>966</v>
      </c>
      <c r="L19" s="1148"/>
      <c r="M19" s="1156"/>
      <c r="N19" s="1157"/>
      <c r="O19" s="468"/>
      <c r="P19" s="468"/>
      <c r="Q19" s="468"/>
      <c r="R19" s="468"/>
      <c r="S19" s="468"/>
      <c r="T19" s="468"/>
      <c r="U19" s="468"/>
    </row>
    <row r="20" spans="1:21" x14ac:dyDescent="0.25">
      <c r="A20" s="200" t="s">
        <v>686</v>
      </c>
      <c r="B20" s="1531">
        <v>6.2098828893444542E-2</v>
      </c>
      <c r="C20" s="1522">
        <v>6.1248298043125135E-2</v>
      </c>
      <c r="D20" s="1522">
        <v>5.8658152428834938E-2</v>
      </c>
      <c r="E20" s="1522">
        <v>0</v>
      </c>
      <c r="F20" s="1522">
        <v>0</v>
      </c>
      <c r="G20" s="1522">
        <v>0</v>
      </c>
      <c r="H20" s="1340">
        <v>0</v>
      </c>
      <c r="I20" s="1220"/>
      <c r="J20" s="614"/>
      <c r="K20" s="614"/>
      <c r="M20" s="463"/>
      <c r="N20" s="30"/>
      <c r="O20" s="465"/>
      <c r="P20" s="465"/>
      <c r="Q20" s="465"/>
      <c r="R20" s="465"/>
      <c r="S20" s="465"/>
      <c r="T20" s="465"/>
      <c r="U20" s="465"/>
    </row>
    <row r="21" spans="1:21" x14ac:dyDescent="0.25">
      <c r="A21" s="1338" t="s">
        <v>933</v>
      </c>
      <c r="B21" s="1532">
        <v>14.086169375600001</v>
      </c>
      <c r="C21" s="1521">
        <v>20.820761715600003</v>
      </c>
      <c r="D21" s="1521">
        <v>20.500046699999999</v>
      </c>
      <c r="E21" s="1521">
        <v>12.29902646</v>
      </c>
      <c r="F21" s="1521">
        <v>12.377683220000002</v>
      </c>
      <c r="G21" s="1521">
        <v>12.459893460000002</v>
      </c>
      <c r="H21" s="466">
        <v>12.540639089999999</v>
      </c>
      <c r="I21" s="1220">
        <f t="shared" si="0"/>
        <v>6.4804430518780164E-3</v>
      </c>
      <c r="J21" s="614">
        <f t="shared" si="1"/>
        <v>1.9644858134568056E-2</v>
      </c>
      <c r="K21" s="614">
        <f t="shared" si="2"/>
        <v>-0.1097197005366954</v>
      </c>
      <c r="L21" s="1148"/>
      <c r="M21" s="1156"/>
      <c r="N21" s="1157"/>
      <c r="O21" s="468"/>
      <c r="P21" s="468"/>
      <c r="Q21" s="468"/>
      <c r="R21" s="468"/>
      <c r="S21" s="468"/>
      <c r="T21" s="468"/>
      <c r="U21" s="468"/>
    </row>
    <row r="22" spans="1:21" ht="16.5" customHeight="1" x14ac:dyDescent="0.25">
      <c r="A22" s="200" t="s">
        <v>686</v>
      </c>
      <c r="B22" s="1531">
        <v>4.9306697918220128E-3</v>
      </c>
      <c r="C22" s="1522">
        <v>7.4334607247802482E-3</v>
      </c>
      <c r="D22" s="1522">
        <v>7.3844992388027442E-3</v>
      </c>
      <c r="E22" s="1522">
        <v>2.696235266750131E-2</v>
      </c>
      <c r="F22" s="1522">
        <v>3.0444893528091939E-2</v>
      </c>
      <c r="G22" s="1522">
        <v>3.0557566069323031E-2</v>
      </c>
      <c r="H22" s="1340">
        <v>3.052146409549323E-2</v>
      </c>
      <c r="I22" s="1220"/>
      <c r="J22" s="614"/>
      <c r="K22" s="614"/>
      <c r="M22" s="463"/>
      <c r="N22" s="30"/>
      <c r="O22" s="465"/>
      <c r="P22" s="465"/>
      <c r="Q22" s="465"/>
      <c r="R22" s="465"/>
      <c r="S22" s="465"/>
      <c r="T22" s="465"/>
      <c r="U22" s="465"/>
    </row>
    <row r="23" spans="1:21" ht="26.25" x14ac:dyDescent="0.25">
      <c r="A23" s="1339" t="s">
        <v>938</v>
      </c>
      <c r="B23" s="1533">
        <v>48.774018546400001</v>
      </c>
      <c r="C23" s="1523">
        <v>52.786551586608006</v>
      </c>
      <c r="D23" s="1523">
        <v>58.830742189085996</v>
      </c>
      <c r="E23" s="1523">
        <v>4.3390345151999998</v>
      </c>
      <c r="F23" s="1523">
        <v>4.2298938360000005</v>
      </c>
      <c r="G23" s="1523">
        <v>4.2409741080000005</v>
      </c>
      <c r="H23" s="802">
        <v>4.235433972</v>
      </c>
      <c r="I23" s="1220">
        <f>(H23-G23)/G23</f>
        <v>-1.3063357282822798E-3</v>
      </c>
      <c r="J23" s="614">
        <f t="shared" si="1"/>
        <v>-2.3876404494381973E-2</v>
      </c>
      <c r="K23" s="614">
        <f>(H23-B23)/B23</f>
        <v>-0.91316208714746927</v>
      </c>
      <c r="L23" s="1148"/>
      <c r="M23" s="1156"/>
      <c r="N23" s="1157"/>
      <c r="O23" s="468"/>
      <c r="P23" s="468"/>
      <c r="Q23" s="468"/>
      <c r="R23" s="468"/>
      <c r="S23" s="468"/>
      <c r="T23" s="468"/>
      <c r="U23" s="468"/>
    </row>
    <row r="24" spans="1:21" ht="15.75" thickBot="1" x14ac:dyDescent="0.3">
      <c r="A24" s="200" t="s">
        <v>686</v>
      </c>
      <c r="B24" s="1534">
        <v>1.7072674157182458E-2</v>
      </c>
      <c r="C24" s="1524">
        <v>1.8845936732547131E-2</v>
      </c>
      <c r="D24" s="1524">
        <v>2.1191930792699418E-2</v>
      </c>
      <c r="E24" s="1524">
        <v>9.5121820589434657E-3</v>
      </c>
      <c r="F24" s="1524">
        <v>1.0404101089295157E-2</v>
      </c>
      <c r="G24" s="1524">
        <v>1.0400879182437111E-2</v>
      </c>
      <c r="H24" s="1341">
        <v>1.0308218343378726E-2</v>
      </c>
      <c r="I24" s="1220"/>
      <c r="J24" s="614"/>
      <c r="K24" s="614"/>
      <c r="M24" s="463"/>
      <c r="N24" s="30"/>
      <c r="O24" s="468"/>
      <c r="P24" s="465"/>
      <c r="Q24" s="465"/>
      <c r="R24" s="465"/>
      <c r="S24" s="465"/>
      <c r="T24" s="465"/>
      <c r="U24" s="465"/>
    </row>
    <row r="25" spans="1:21" ht="15.75" thickBot="1" x14ac:dyDescent="0.3">
      <c r="A25" s="2155" t="s">
        <v>851</v>
      </c>
      <c r="B25" s="1706">
        <v>2856.8470350546004</v>
      </c>
      <c r="C25" s="1707">
        <v>2800.9513316175512</v>
      </c>
      <c r="D25" s="1707">
        <v>2776.0916532132637</v>
      </c>
      <c r="E25" s="1707">
        <v>456.15553700639998</v>
      </c>
      <c r="F25" s="1707">
        <v>406.56024001460003</v>
      </c>
      <c r="G25" s="1707">
        <v>407.75150192700005</v>
      </c>
      <c r="H25" s="1708">
        <v>410.87934218240002</v>
      </c>
      <c r="I25" s="666">
        <f t="shared" si="0"/>
        <v>7.6709472328564295E-3</v>
      </c>
      <c r="J25" s="666">
        <f t="shared" si="1"/>
        <v>-9.9256045692512812E-2</v>
      </c>
      <c r="K25" s="666">
        <f>(H25-B25)/B25</f>
        <v>-0.85617733916420646</v>
      </c>
      <c r="L25" s="1148"/>
      <c r="M25" s="1156"/>
      <c r="N25" s="1157"/>
      <c r="O25" s="468"/>
      <c r="P25" s="468"/>
      <c r="Q25" s="468"/>
      <c r="R25" s="468"/>
      <c r="S25" s="468"/>
      <c r="T25" s="468"/>
      <c r="U25" s="468"/>
    </row>
    <row r="26" spans="1:21" ht="15.75" thickBot="1" x14ac:dyDescent="0.3">
      <c r="A26" s="2156"/>
      <c r="B26" s="1528">
        <f>B8+B10+B12+B14+B16+B18+B20+B22+B24</f>
        <v>0.99999999999999989</v>
      </c>
      <c r="C26" s="1525">
        <f t="shared" ref="C26:H26" si="3">C8+C10+C12+C14+C16+C18+C20+C22+C24</f>
        <v>1.0000000000000002</v>
      </c>
      <c r="D26" s="1525">
        <f t="shared" si="3"/>
        <v>1</v>
      </c>
      <c r="E26" s="1525">
        <f t="shared" si="3"/>
        <v>1.0000000000000002</v>
      </c>
      <c r="F26" s="1525">
        <f t="shared" si="3"/>
        <v>1</v>
      </c>
      <c r="G26" s="1525">
        <f t="shared" si="3"/>
        <v>1</v>
      </c>
      <c r="H26" s="1508">
        <f t="shared" si="3"/>
        <v>0.99999999999999989</v>
      </c>
      <c r="I26" s="469"/>
      <c r="J26" s="469"/>
      <c r="K26" s="469"/>
      <c r="M26" s="463"/>
      <c r="N26" s="465"/>
      <c r="O26" s="1"/>
      <c r="P26" s="1"/>
      <c r="Q26" s="1"/>
      <c r="R26" s="465"/>
      <c r="S26" s="465"/>
      <c r="T26" s="465"/>
      <c r="U26" s="465"/>
    </row>
    <row r="27" spans="1:21" x14ac:dyDescent="0.25">
      <c r="M27" s="462"/>
      <c r="N27" s="465"/>
      <c r="O27" s="1"/>
      <c r="P27" s="1"/>
      <c r="Q27" s="1"/>
      <c r="R27" s="470"/>
      <c r="S27" s="470"/>
      <c r="T27" s="470"/>
      <c r="U27" s="470"/>
    </row>
    <row r="28" spans="1:21" x14ac:dyDescent="0.25">
      <c r="N28" s="465"/>
      <c r="O28" s="206"/>
      <c r="P28" s="206"/>
      <c r="Q28" s="206"/>
      <c r="R28" s="206"/>
      <c r="S28" s="206"/>
      <c r="T28" s="206"/>
      <c r="U28" s="206"/>
    </row>
    <row r="29" spans="1:21" x14ac:dyDescent="0.25">
      <c r="N29" s="465"/>
      <c r="O29" s="471"/>
      <c r="P29" s="471"/>
      <c r="Q29" s="471"/>
      <c r="R29" s="471"/>
      <c r="S29" s="471"/>
      <c r="T29" s="471"/>
      <c r="U29" s="471"/>
    </row>
    <row r="38" spans="1:4" x14ac:dyDescent="0.25">
      <c r="A38" s="24"/>
      <c r="B38" s="25"/>
      <c r="C38" s="25"/>
      <c r="D38" s="25"/>
    </row>
    <row r="39" spans="1:4" x14ac:dyDescent="0.25">
      <c r="A39" s="24"/>
      <c r="B39" s="25"/>
      <c r="C39" s="25"/>
      <c r="D39" s="25"/>
    </row>
    <row r="42" spans="1:4" x14ac:dyDescent="0.25">
      <c r="A42" s="24"/>
    </row>
    <row r="43" spans="1:4" x14ac:dyDescent="0.25">
      <c r="A43" s="24"/>
    </row>
    <row r="44" spans="1:4" x14ac:dyDescent="0.25">
      <c r="A44" s="24"/>
    </row>
    <row r="45" spans="1:4" x14ac:dyDescent="0.25">
      <c r="A45" s="24"/>
    </row>
    <row r="46" spans="1:4" x14ac:dyDescent="0.25">
      <c r="A46" s="24"/>
    </row>
    <row r="47" spans="1:4" x14ac:dyDescent="0.25">
      <c r="A47" s="24"/>
    </row>
    <row r="48" spans="1:4" x14ac:dyDescent="0.25">
      <c r="A48" s="24"/>
    </row>
  </sheetData>
  <mergeCells count="4">
    <mergeCell ref="A2:K2"/>
    <mergeCell ref="A3:K3"/>
    <mergeCell ref="A4:K4"/>
    <mergeCell ref="A25:A26"/>
  </mergeCells>
  <pageMargins left="0.7" right="0.7" top="0.75" bottom="0.75" header="0.3" footer="0.3"/>
  <pageSetup scale="70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showGridLines="0" zoomScaleNormal="100" workbookViewId="0">
      <selection activeCell="F1" sqref="F1"/>
    </sheetView>
  </sheetViews>
  <sheetFormatPr baseColWidth="10" defaultColWidth="11.42578125" defaultRowHeight="15" x14ac:dyDescent="0.25"/>
  <cols>
    <col min="1" max="1" width="15.5703125" style="1209" customWidth="1"/>
    <col min="2" max="2" width="17.5703125" style="1209" customWidth="1"/>
    <col min="3" max="3" width="27.5703125" style="1209" customWidth="1"/>
    <col min="4" max="4" width="25.42578125" style="1209" customWidth="1"/>
    <col min="5" max="5" width="18.42578125" style="1209" customWidth="1"/>
    <col min="6" max="6" width="13.5703125" style="1209" bestFit="1" customWidth="1"/>
    <col min="7" max="7" width="11.42578125" style="1377"/>
    <col min="8" max="16384" width="11.42578125" style="1209"/>
  </cols>
  <sheetData>
    <row r="1" spans="1:5" ht="15.75" x14ac:dyDescent="0.25">
      <c r="A1" s="2159" t="s">
        <v>1752</v>
      </c>
      <c r="B1" s="2160"/>
      <c r="C1" s="2160"/>
      <c r="D1" s="2160"/>
      <c r="E1" s="2042"/>
    </row>
    <row r="2" spans="1:5" ht="15.75" x14ac:dyDescent="0.25">
      <c r="A2" s="2161" t="s">
        <v>1753</v>
      </c>
      <c r="B2" s="2044"/>
      <c r="C2" s="2044"/>
      <c r="D2" s="2044"/>
      <c r="E2" s="2045"/>
    </row>
    <row r="3" spans="1:5" x14ac:dyDescent="0.25">
      <c r="A3" s="2162" t="s">
        <v>2414</v>
      </c>
      <c r="B3" s="2163"/>
      <c r="C3" s="2163"/>
      <c r="D3" s="2163"/>
      <c r="E3" s="2164"/>
    </row>
    <row r="4" spans="1:5" x14ac:dyDescent="0.25">
      <c r="A4" s="2162" t="s">
        <v>2328</v>
      </c>
      <c r="B4" s="2163"/>
      <c r="C4" s="2163"/>
      <c r="D4" s="2163"/>
      <c r="E4" s="2164"/>
    </row>
    <row r="5" spans="1:5" ht="3.75" customHeight="1" x14ac:dyDescent="0.3">
      <c r="A5" s="1372"/>
      <c r="B5" s="1373"/>
      <c r="C5" s="1373"/>
      <c r="D5" s="1373"/>
      <c r="E5" s="1374"/>
    </row>
    <row r="6" spans="1:5" ht="25.5" customHeight="1" x14ac:dyDescent="0.25">
      <c r="A6" s="2165" t="s">
        <v>1754</v>
      </c>
      <c r="B6" s="2166"/>
      <c r="C6" s="2167" t="s">
        <v>1683</v>
      </c>
      <c r="D6" s="2167" t="s">
        <v>1755</v>
      </c>
      <c r="E6" s="2168" t="s">
        <v>1</v>
      </c>
    </row>
    <row r="7" spans="1:5" ht="15.75" thickBot="1" x14ac:dyDescent="0.3">
      <c r="A7" s="787" t="s">
        <v>1756</v>
      </c>
      <c r="B7" s="788" t="s">
        <v>1757</v>
      </c>
      <c r="C7" s="2167"/>
      <c r="D7" s="2167"/>
      <c r="E7" s="2168"/>
    </row>
    <row r="8" spans="1:5" x14ac:dyDescent="0.25">
      <c r="A8" s="1709">
        <v>0</v>
      </c>
      <c r="B8" s="1710">
        <v>30</v>
      </c>
      <c r="C8" s="1499">
        <v>371.17787216439996</v>
      </c>
      <c r="D8" s="1499">
        <v>685.31233679299999</v>
      </c>
      <c r="E8" s="1711">
        <f>SUM(C8:D8)</f>
        <v>1056.4902089574</v>
      </c>
    </row>
    <row r="9" spans="1:5" x14ac:dyDescent="0.25">
      <c r="A9" s="1712">
        <v>31</v>
      </c>
      <c r="B9" s="1713">
        <v>60</v>
      </c>
      <c r="C9" s="1499">
        <v>314.45445076920004</v>
      </c>
      <c r="D9" s="1499">
        <v>373.96300328379999</v>
      </c>
      <c r="E9" s="1714">
        <f t="shared" ref="E9:E64" si="0">SUM(C9:D9)</f>
        <v>688.41745405300003</v>
      </c>
    </row>
    <row r="10" spans="1:5" x14ac:dyDescent="0.25">
      <c r="A10" s="1712">
        <v>61</v>
      </c>
      <c r="B10" s="1713">
        <v>90</v>
      </c>
      <c r="C10" s="1499">
        <v>170.60549578800001</v>
      </c>
      <c r="D10" s="1499">
        <v>385.77793058840001</v>
      </c>
      <c r="E10" s="1714">
        <f t="shared" si="0"/>
        <v>556.38342637640005</v>
      </c>
    </row>
    <row r="11" spans="1:5" x14ac:dyDescent="0.25">
      <c r="A11" s="1712">
        <v>91</v>
      </c>
      <c r="B11" s="1713">
        <v>120</v>
      </c>
      <c r="C11" s="1499">
        <v>182.20358370620002</v>
      </c>
      <c r="D11" s="1499">
        <v>185.13584453840002</v>
      </c>
      <c r="E11" s="1714">
        <f t="shared" si="0"/>
        <v>367.33942824460007</v>
      </c>
    </row>
    <row r="12" spans="1:5" x14ac:dyDescent="0.25">
      <c r="A12" s="1712">
        <v>121</v>
      </c>
      <c r="B12" s="1713">
        <v>150</v>
      </c>
      <c r="C12" s="1499">
        <v>282.08568620120002</v>
      </c>
      <c r="D12" s="1499">
        <v>201.93167117620004</v>
      </c>
      <c r="E12" s="1714">
        <f t="shared" si="0"/>
        <v>484.01735737740006</v>
      </c>
    </row>
    <row r="13" spans="1:5" x14ac:dyDescent="0.25">
      <c r="A13" s="1712">
        <v>151</v>
      </c>
      <c r="B13" s="1713">
        <v>180</v>
      </c>
      <c r="C13" s="1499">
        <v>181.63371842980001</v>
      </c>
      <c r="D13" s="1499">
        <v>430.01817547780001</v>
      </c>
      <c r="E13" s="1714">
        <f t="shared" si="0"/>
        <v>611.65189390759997</v>
      </c>
    </row>
    <row r="14" spans="1:5" x14ac:dyDescent="0.25">
      <c r="A14" s="1712">
        <v>181</v>
      </c>
      <c r="B14" s="1713">
        <v>210</v>
      </c>
      <c r="C14" s="1499">
        <v>326.91701818860003</v>
      </c>
      <c r="D14" s="1499">
        <v>306.54660614340003</v>
      </c>
      <c r="E14" s="1714">
        <f t="shared" si="0"/>
        <v>633.46362433200011</v>
      </c>
    </row>
    <row r="15" spans="1:5" x14ac:dyDescent="0.25">
      <c r="A15" s="1712">
        <v>211</v>
      </c>
      <c r="B15" s="1713">
        <v>240</v>
      </c>
      <c r="C15" s="1499">
        <v>325.90003711440005</v>
      </c>
      <c r="D15" s="1499">
        <v>430.90867379280002</v>
      </c>
      <c r="E15" s="1714">
        <f t="shared" si="0"/>
        <v>756.80871090720007</v>
      </c>
    </row>
    <row r="16" spans="1:5" x14ac:dyDescent="0.25">
      <c r="A16" s="1712">
        <v>241</v>
      </c>
      <c r="B16" s="1713">
        <v>270</v>
      </c>
      <c r="C16" s="1499">
        <v>181.52930367320002</v>
      </c>
      <c r="D16" s="1499">
        <v>533.46399679720002</v>
      </c>
      <c r="E16" s="1714">
        <f t="shared" si="0"/>
        <v>714.99330047040007</v>
      </c>
    </row>
    <row r="17" spans="1:5" x14ac:dyDescent="0.25">
      <c r="A17" s="1712">
        <v>271</v>
      </c>
      <c r="B17" s="1713">
        <v>300</v>
      </c>
      <c r="C17" s="1499">
        <v>173.99348027740001</v>
      </c>
      <c r="D17" s="1499">
        <v>320.08451567540004</v>
      </c>
      <c r="E17" s="1714">
        <f t="shared" si="0"/>
        <v>494.07799595280005</v>
      </c>
    </row>
    <row r="18" spans="1:5" x14ac:dyDescent="0.25">
      <c r="A18" s="1712">
        <v>301</v>
      </c>
      <c r="B18" s="1713">
        <v>330</v>
      </c>
      <c r="C18" s="1499">
        <v>266.44311151919999</v>
      </c>
      <c r="D18" s="1499">
        <v>277.99217321259999</v>
      </c>
      <c r="E18" s="1714">
        <f t="shared" si="0"/>
        <v>544.43528473180004</v>
      </c>
    </row>
    <row r="19" spans="1:5" x14ac:dyDescent="0.25">
      <c r="A19" s="1712">
        <v>331</v>
      </c>
      <c r="B19" s="1713">
        <v>360</v>
      </c>
      <c r="C19" s="1499">
        <v>184.72481227200001</v>
      </c>
      <c r="D19" s="1499">
        <v>256.5341151646</v>
      </c>
      <c r="E19" s="1714">
        <f t="shared" si="0"/>
        <v>441.2589274366</v>
      </c>
    </row>
    <row r="20" spans="1:5" x14ac:dyDescent="0.25">
      <c r="A20" s="1712">
        <v>361</v>
      </c>
      <c r="B20" s="1713">
        <v>420</v>
      </c>
      <c r="C20" s="1499">
        <v>256.80640907600002</v>
      </c>
      <c r="D20" s="1499">
        <v>315.31161449200005</v>
      </c>
      <c r="E20" s="1714">
        <f t="shared" si="0"/>
        <v>572.11802356800013</v>
      </c>
    </row>
    <row r="21" spans="1:5" x14ac:dyDescent="0.25">
      <c r="A21" s="1712">
        <v>421</v>
      </c>
      <c r="B21" s="1713">
        <v>480</v>
      </c>
      <c r="C21" s="1499">
        <v>122.52726406060002</v>
      </c>
      <c r="D21" s="1499">
        <v>250.02388797400002</v>
      </c>
      <c r="E21" s="1714">
        <f t="shared" si="0"/>
        <v>372.55115203460002</v>
      </c>
    </row>
    <row r="22" spans="1:5" x14ac:dyDescent="0.25">
      <c r="A22" s="1712">
        <v>481</v>
      </c>
      <c r="B22" s="1713">
        <v>540</v>
      </c>
      <c r="C22" s="1499">
        <v>152.95226841440001</v>
      </c>
      <c r="D22" s="1499">
        <v>183.38564526100001</v>
      </c>
      <c r="E22" s="1714">
        <f t="shared" si="0"/>
        <v>336.33791367540005</v>
      </c>
    </row>
    <row r="23" spans="1:5" x14ac:dyDescent="0.25">
      <c r="A23" s="1712">
        <v>541</v>
      </c>
      <c r="B23" s="1713">
        <v>600</v>
      </c>
      <c r="C23" s="1499">
        <v>202.75722449919999</v>
      </c>
      <c r="D23" s="1499">
        <v>628.85616021199996</v>
      </c>
      <c r="E23" s="1714">
        <f t="shared" si="0"/>
        <v>831.61338471119996</v>
      </c>
    </row>
    <row r="24" spans="1:5" x14ac:dyDescent="0.25">
      <c r="A24" s="1712">
        <v>601</v>
      </c>
      <c r="B24" s="1713">
        <v>660</v>
      </c>
      <c r="C24" s="1499">
        <v>74.217361352400005</v>
      </c>
      <c r="D24" s="1499">
        <v>269.12897898740005</v>
      </c>
      <c r="E24" s="1714">
        <f>SUM(C24:D24)</f>
        <v>343.34634033980007</v>
      </c>
    </row>
    <row r="25" spans="1:5" x14ac:dyDescent="0.25">
      <c r="A25" s="1712">
        <v>661</v>
      </c>
      <c r="B25" s="1713">
        <v>720</v>
      </c>
      <c r="C25" s="1499">
        <v>101.24035580959999</v>
      </c>
      <c r="D25" s="1499">
        <v>228.42798103860002</v>
      </c>
      <c r="E25" s="1714">
        <f t="shared" si="0"/>
        <v>329.6683368482</v>
      </c>
    </row>
    <row r="26" spans="1:5" x14ac:dyDescent="0.25">
      <c r="A26" s="1712">
        <v>721</v>
      </c>
      <c r="B26" s="1713">
        <v>810</v>
      </c>
      <c r="C26" s="1499">
        <v>234.43373240420001</v>
      </c>
      <c r="D26" s="1499">
        <v>172.97723384060001</v>
      </c>
      <c r="E26" s="1714">
        <f t="shared" si="0"/>
        <v>407.41096624480002</v>
      </c>
    </row>
    <row r="27" spans="1:5" x14ac:dyDescent="0.25">
      <c r="A27" s="1712">
        <v>811</v>
      </c>
      <c r="B27" s="1713">
        <v>900</v>
      </c>
      <c r="C27" s="1499">
        <v>182.29842622460001</v>
      </c>
      <c r="D27" s="1499">
        <v>157.1024253148</v>
      </c>
      <c r="E27" s="1714">
        <f t="shared" si="0"/>
        <v>339.40085153940004</v>
      </c>
    </row>
    <row r="28" spans="1:5" x14ac:dyDescent="0.25">
      <c r="A28" s="1712">
        <v>901</v>
      </c>
      <c r="B28" s="1713">
        <v>990</v>
      </c>
      <c r="C28" s="1499">
        <v>140.68284388340001</v>
      </c>
      <c r="D28" s="1499">
        <v>147.45086500340003</v>
      </c>
      <c r="E28" s="1714">
        <f t="shared" si="0"/>
        <v>288.13370888680004</v>
      </c>
    </row>
    <row r="29" spans="1:5" x14ac:dyDescent="0.25">
      <c r="A29" s="1712">
        <v>991</v>
      </c>
      <c r="B29" s="1713">
        <v>1080</v>
      </c>
      <c r="C29" s="1499">
        <v>35.636543952800004</v>
      </c>
      <c r="D29" s="1499">
        <v>79.155361744200007</v>
      </c>
      <c r="E29" s="1714">
        <f t="shared" si="0"/>
        <v>114.791905697</v>
      </c>
    </row>
    <row r="30" spans="1:5" x14ac:dyDescent="0.25">
      <c r="A30" s="1712">
        <v>1081</v>
      </c>
      <c r="B30" s="1713">
        <v>1260</v>
      </c>
      <c r="C30" s="1499">
        <v>194.56773516460001</v>
      </c>
      <c r="D30" s="1499">
        <v>217.26896790060002</v>
      </c>
      <c r="E30" s="1714">
        <f t="shared" si="0"/>
        <v>411.83670306520003</v>
      </c>
    </row>
    <row r="31" spans="1:5" x14ac:dyDescent="0.25">
      <c r="A31" s="1712">
        <v>1261</v>
      </c>
      <c r="B31" s="1713">
        <v>1440</v>
      </c>
      <c r="C31" s="1499">
        <v>201.28341969820002</v>
      </c>
      <c r="D31" s="1499">
        <v>157.3219117008</v>
      </c>
      <c r="E31" s="1714">
        <f t="shared" si="0"/>
        <v>358.60533139900002</v>
      </c>
    </row>
    <row r="32" spans="1:5" x14ac:dyDescent="0.25">
      <c r="A32" s="1712">
        <v>1441</v>
      </c>
      <c r="B32" s="1713">
        <v>1620</v>
      </c>
      <c r="C32" s="1499">
        <v>141.23648162399999</v>
      </c>
      <c r="D32" s="1499">
        <v>182.22932448419999</v>
      </c>
      <c r="E32" s="1714">
        <f t="shared" si="0"/>
        <v>323.46580610820001</v>
      </c>
    </row>
    <row r="33" spans="1:5" x14ac:dyDescent="0.25">
      <c r="A33" s="1712">
        <v>1621</v>
      </c>
      <c r="B33" s="1713">
        <v>1800</v>
      </c>
      <c r="C33" s="1499">
        <v>106.6117380048</v>
      </c>
      <c r="D33" s="1499">
        <v>94.750073108600006</v>
      </c>
      <c r="E33" s="1714">
        <f t="shared" si="0"/>
        <v>201.36181111339999</v>
      </c>
    </row>
    <row r="34" spans="1:5" x14ac:dyDescent="0.25">
      <c r="A34" s="1712">
        <v>1801</v>
      </c>
      <c r="B34" s="1713">
        <v>1980</v>
      </c>
      <c r="C34" s="1499">
        <v>244.98354399680002</v>
      </c>
      <c r="D34" s="1499">
        <v>89.044138111600006</v>
      </c>
      <c r="E34" s="1714">
        <f t="shared" si="0"/>
        <v>334.02768210840003</v>
      </c>
    </row>
    <row r="35" spans="1:5" x14ac:dyDescent="0.25">
      <c r="A35" s="1712">
        <v>1981</v>
      </c>
      <c r="B35" s="1713">
        <v>2160</v>
      </c>
      <c r="C35" s="1499">
        <v>70.199719895200005</v>
      </c>
      <c r="D35" s="1499">
        <v>60.841034592800007</v>
      </c>
      <c r="E35" s="1714">
        <f t="shared" si="0"/>
        <v>131.040754488</v>
      </c>
    </row>
    <row r="36" spans="1:5" x14ac:dyDescent="0.25">
      <c r="A36" s="1712">
        <v>2161</v>
      </c>
      <c r="B36" s="1713">
        <v>2340</v>
      </c>
      <c r="C36" s="1499">
        <v>89.188461192600016</v>
      </c>
      <c r="D36" s="1499">
        <v>138.2134395992</v>
      </c>
      <c r="E36" s="1714">
        <f t="shared" si="0"/>
        <v>227.40190079180002</v>
      </c>
    </row>
    <row r="37" spans="1:5" x14ac:dyDescent="0.25">
      <c r="A37" s="1712">
        <v>2341</v>
      </c>
      <c r="B37" s="1713">
        <v>2520</v>
      </c>
      <c r="C37" s="1499">
        <v>125.56693575440001</v>
      </c>
      <c r="D37" s="1499">
        <v>4.8568802744000008</v>
      </c>
      <c r="E37" s="1714">
        <f t="shared" si="0"/>
        <v>130.42381602880002</v>
      </c>
    </row>
    <row r="38" spans="1:5" x14ac:dyDescent="0.25">
      <c r="A38" s="1712">
        <v>2521</v>
      </c>
      <c r="B38" s="1713">
        <v>2700</v>
      </c>
      <c r="C38" s="1499">
        <v>119.34175885100001</v>
      </c>
      <c r="D38" s="1499">
        <v>90.911190423199997</v>
      </c>
      <c r="E38" s="1714">
        <f t="shared" si="0"/>
        <v>210.25294927420001</v>
      </c>
    </row>
    <row r="39" spans="1:5" x14ac:dyDescent="0.25">
      <c r="A39" s="1712">
        <v>2701</v>
      </c>
      <c r="B39" s="1713">
        <v>2880</v>
      </c>
      <c r="C39" s="1499">
        <v>42.309235082800008</v>
      </c>
      <c r="D39" s="1499">
        <v>7.4460195474000006</v>
      </c>
      <c r="E39" s="1714">
        <f t="shared" si="0"/>
        <v>49.755254630200007</v>
      </c>
    </row>
    <row r="40" spans="1:5" x14ac:dyDescent="0.25">
      <c r="A40" s="1712">
        <v>2881</v>
      </c>
      <c r="B40" s="1713">
        <v>3060</v>
      </c>
      <c r="C40" s="1499">
        <v>50.141169486800003</v>
      </c>
      <c r="D40" s="1499">
        <v>184.79431388180001</v>
      </c>
      <c r="E40" s="1714">
        <f t="shared" si="0"/>
        <v>234.93548336860002</v>
      </c>
    </row>
    <row r="41" spans="1:5" x14ac:dyDescent="0.25">
      <c r="A41" s="1712">
        <v>3061</v>
      </c>
      <c r="B41" s="1713">
        <v>3240</v>
      </c>
      <c r="C41" s="1499">
        <v>113.8275876766</v>
      </c>
      <c r="D41" s="1499">
        <v>129.8723268402</v>
      </c>
      <c r="E41" s="1714">
        <f t="shared" si="0"/>
        <v>243.69991451679999</v>
      </c>
    </row>
    <row r="42" spans="1:5" x14ac:dyDescent="0.25">
      <c r="A42" s="1712">
        <v>3241</v>
      </c>
      <c r="B42" s="1713">
        <v>3510</v>
      </c>
      <c r="C42" s="1499">
        <v>33.3101981772</v>
      </c>
      <c r="D42" s="1499">
        <v>93.911355651400001</v>
      </c>
      <c r="E42" s="1714">
        <f t="shared" si="0"/>
        <v>127.22155382860001</v>
      </c>
    </row>
    <row r="43" spans="1:5" x14ac:dyDescent="0.25">
      <c r="A43" s="1712">
        <v>3511</v>
      </c>
      <c r="B43" s="1713">
        <v>3780</v>
      </c>
      <c r="C43" s="1499">
        <v>53.103624266000004</v>
      </c>
      <c r="D43" s="1499">
        <v>0</v>
      </c>
      <c r="E43" s="1714">
        <f>SUM(C43:D43)</f>
        <v>53.103624266000004</v>
      </c>
    </row>
    <row r="44" spans="1:5" x14ac:dyDescent="0.25">
      <c r="A44" s="1712">
        <v>3781</v>
      </c>
      <c r="B44" s="1713">
        <v>4050</v>
      </c>
      <c r="C44" s="1499">
        <v>0</v>
      </c>
      <c r="D44" s="1499">
        <v>185.89193706860001</v>
      </c>
      <c r="E44" s="1714">
        <f t="shared" si="0"/>
        <v>185.89193706860001</v>
      </c>
    </row>
    <row r="45" spans="1:5" x14ac:dyDescent="0.25">
      <c r="A45" s="1712">
        <v>4051</v>
      </c>
      <c r="B45" s="1713">
        <v>4320</v>
      </c>
      <c r="C45" s="1499">
        <v>0.86886132620000001</v>
      </c>
      <c r="D45" s="1499">
        <v>0</v>
      </c>
      <c r="E45" s="1714">
        <f t="shared" si="0"/>
        <v>0.86886132620000001</v>
      </c>
    </row>
    <row r="46" spans="1:5" x14ac:dyDescent="0.25">
      <c r="A46" s="1712">
        <v>4321</v>
      </c>
      <c r="B46" s="1713">
        <v>4590</v>
      </c>
      <c r="C46" s="1499">
        <v>2.5991856058000007</v>
      </c>
      <c r="D46" s="1499">
        <v>3.0340789415999998</v>
      </c>
      <c r="E46" s="1714">
        <f t="shared" si="0"/>
        <v>5.6332645474000005</v>
      </c>
    </row>
    <row r="47" spans="1:5" x14ac:dyDescent="0.25">
      <c r="A47" s="1712">
        <v>4591</v>
      </c>
      <c r="B47" s="1713">
        <v>4860</v>
      </c>
      <c r="C47" s="1499">
        <v>6.5633240708000011</v>
      </c>
      <c r="D47" s="1499">
        <v>18.119853285799998</v>
      </c>
      <c r="E47" s="1714">
        <f t="shared" si="0"/>
        <v>24.683177356599998</v>
      </c>
    </row>
    <row r="48" spans="1:5" x14ac:dyDescent="0.25">
      <c r="A48" s="1712">
        <v>4861</v>
      </c>
      <c r="B48" s="1713">
        <v>5130</v>
      </c>
      <c r="C48" s="1499">
        <v>8.0071065620000006</v>
      </c>
      <c r="D48" s="1499">
        <v>0</v>
      </c>
      <c r="E48" s="1714">
        <f t="shared" si="0"/>
        <v>8.0071065620000006</v>
      </c>
    </row>
    <row r="49" spans="1:5" x14ac:dyDescent="0.25">
      <c r="A49" s="1712">
        <v>5131</v>
      </c>
      <c r="B49" s="1713">
        <v>5400</v>
      </c>
      <c r="C49" s="1499">
        <v>1.5505383600000002E-2</v>
      </c>
      <c r="D49" s="1499">
        <v>0</v>
      </c>
      <c r="E49" s="1714">
        <f t="shared" si="0"/>
        <v>1.5505383600000002E-2</v>
      </c>
    </row>
    <row r="50" spans="1:5" x14ac:dyDescent="0.25">
      <c r="A50" s="1712">
        <v>5401</v>
      </c>
      <c r="B50" s="1713">
        <v>5760</v>
      </c>
      <c r="C50" s="1499">
        <v>1.0867771152000001</v>
      </c>
      <c r="D50" s="1499">
        <v>0.42915144719999998</v>
      </c>
      <c r="E50" s="1714">
        <f t="shared" si="0"/>
        <v>1.5159285624000001</v>
      </c>
    </row>
    <row r="51" spans="1:5" x14ac:dyDescent="0.25">
      <c r="A51" s="1712">
        <v>5761</v>
      </c>
      <c r="B51" s="1713">
        <v>6120</v>
      </c>
      <c r="C51" s="1499">
        <v>3.8004998878</v>
      </c>
      <c r="D51" s="1499">
        <v>0</v>
      </c>
      <c r="E51" s="1714">
        <f t="shared" si="0"/>
        <v>3.8004998878</v>
      </c>
    </row>
    <row r="52" spans="1:5" x14ac:dyDescent="0.25">
      <c r="A52" s="1712">
        <v>6121</v>
      </c>
      <c r="B52" s="1713">
        <v>6480</v>
      </c>
      <c r="C52" s="1499">
        <v>2.7357966748</v>
      </c>
      <c r="D52" s="1499">
        <v>0</v>
      </c>
      <c r="E52" s="1714">
        <f t="shared" si="0"/>
        <v>2.7357966748</v>
      </c>
    </row>
    <row r="53" spans="1:5" x14ac:dyDescent="0.25">
      <c r="A53" s="1712">
        <v>6481</v>
      </c>
      <c r="B53" s="1713">
        <v>6840</v>
      </c>
      <c r="C53" s="1499">
        <v>0.14909997339999997</v>
      </c>
      <c r="D53" s="1499">
        <v>0.13925937199999999</v>
      </c>
      <c r="E53" s="1714">
        <f t="shared" si="0"/>
        <v>0.28835934539999997</v>
      </c>
    </row>
    <row r="54" spans="1:5" x14ac:dyDescent="0.25">
      <c r="A54" s="1712">
        <v>6841</v>
      </c>
      <c r="B54" s="1713">
        <v>7200</v>
      </c>
      <c r="C54" s="1499">
        <v>0.91782100899999997</v>
      </c>
      <c r="D54" s="1499">
        <v>1.8746385798</v>
      </c>
      <c r="E54" s="1714">
        <f t="shared" si="0"/>
        <v>2.7924595887999999</v>
      </c>
    </row>
    <row r="55" spans="1:5" x14ac:dyDescent="0.25">
      <c r="A55" s="1712">
        <v>7201</v>
      </c>
      <c r="B55" s="1713">
        <v>7560</v>
      </c>
      <c r="C55" s="1499">
        <v>0.87519996620000007</v>
      </c>
      <c r="D55" s="1499">
        <v>1.7520000960000002</v>
      </c>
      <c r="E55" s="1714">
        <f t="shared" si="0"/>
        <v>2.6272000622</v>
      </c>
    </row>
    <row r="56" spans="1:5" x14ac:dyDescent="0.25">
      <c r="A56" s="1712">
        <v>7561</v>
      </c>
      <c r="B56" s="1713">
        <v>7920</v>
      </c>
      <c r="C56" s="1499">
        <v>1.6993932255999999</v>
      </c>
      <c r="D56" s="1499">
        <v>3.6621852750000006</v>
      </c>
      <c r="E56" s="1714">
        <f t="shared" si="0"/>
        <v>5.3615785006000003</v>
      </c>
    </row>
    <row r="57" spans="1:5" x14ac:dyDescent="0.25">
      <c r="A57" s="1712">
        <v>7921</v>
      </c>
      <c r="B57" s="1713">
        <v>8280</v>
      </c>
      <c r="C57" s="1499">
        <v>2.8758099608000003</v>
      </c>
      <c r="D57" s="1499">
        <v>5.2187041144000004</v>
      </c>
      <c r="E57" s="1714">
        <f t="shared" si="0"/>
        <v>8.0945140752000011</v>
      </c>
    </row>
    <row r="58" spans="1:5" x14ac:dyDescent="0.25">
      <c r="A58" s="1712">
        <v>8281</v>
      </c>
      <c r="B58" s="1713">
        <v>8640</v>
      </c>
      <c r="C58" s="1499">
        <v>2.6677466409999999</v>
      </c>
      <c r="D58" s="1499">
        <v>3.4584710580000002</v>
      </c>
      <c r="E58" s="1714">
        <f t="shared" si="0"/>
        <v>6.1262176989999997</v>
      </c>
    </row>
    <row r="59" spans="1:5" x14ac:dyDescent="0.25">
      <c r="A59" s="1712">
        <v>8641</v>
      </c>
      <c r="B59" s="1713">
        <v>9000</v>
      </c>
      <c r="C59" s="1499">
        <v>1.1504325644</v>
      </c>
      <c r="D59" s="1499">
        <v>0.461909868</v>
      </c>
      <c r="E59" s="1714">
        <f t="shared" si="0"/>
        <v>1.6123424324</v>
      </c>
    </row>
    <row r="60" spans="1:5" x14ac:dyDescent="0.25">
      <c r="A60" s="1712">
        <v>9001</v>
      </c>
      <c r="B60" s="1713">
        <v>9360</v>
      </c>
      <c r="C60" s="1499">
        <v>0.81369999760000011</v>
      </c>
      <c r="D60" s="1499">
        <v>0.1486000166</v>
      </c>
      <c r="E60" s="1714">
        <f t="shared" si="0"/>
        <v>0.96230001420000011</v>
      </c>
    </row>
    <row r="61" spans="1:5" x14ac:dyDescent="0.25">
      <c r="A61" s="1712">
        <v>9361</v>
      </c>
      <c r="B61" s="1713">
        <v>9720</v>
      </c>
      <c r="C61" s="1499">
        <v>1.3377810165999999</v>
      </c>
      <c r="D61" s="1499">
        <v>3.7158076312000006</v>
      </c>
      <c r="E61" s="1714">
        <f t="shared" si="0"/>
        <v>5.0535886478000007</v>
      </c>
    </row>
    <row r="62" spans="1:5" x14ac:dyDescent="0.25">
      <c r="A62" s="1712">
        <v>9721</v>
      </c>
      <c r="B62" s="1713">
        <v>10080</v>
      </c>
      <c r="C62" s="1499">
        <v>0.47722879680000008</v>
      </c>
      <c r="D62" s="1499">
        <v>9.0477189641999995</v>
      </c>
      <c r="E62" s="1714">
        <f t="shared" si="0"/>
        <v>9.524947761</v>
      </c>
    </row>
    <row r="63" spans="1:5" x14ac:dyDescent="0.25">
      <c r="A63" s="1712">
        <v>10081</v>
      </c>
      <c r="B63" s="1713">
        <v>10440</v>
      </c>
      <c r="C63" s="1499">
        <v>0.28730002420000006</v>
      </c>
      <c r="D63" s="1499">
        <v>0.12994143400000002</v>
      </c>
      <c r="E63" s="1714">
        <f t="shared" si="0"/>
        <v>0.41724145820000008</v>
      </c>
    </row>
    <row r="64" spans="1:5" x14ac:dyDescent="0.25">
      <c r="A64" s="1712">
        <v>10441</v>
      </c>
      <c r="B64" s="1713">
        <v>10800</v>
      </c>
      <c r="C64" s="1499">
        <v>0.14219997960000003</v>
      </c>
      <c r="D64" s="1499">
        <v>0.14130001619999999</v>
      </c>
      <c r="E64" s="1714">
        <f t="shared" si="0"/>
        <v>0.28349999580000002</v>
      </c>
    </row>
    <row r="65" spans="1:5" ht="15.75" thickBot="1" x14ac:dyDescent="0.3">
      <c r="A65" s="1712">
        <v>10801</v>
      </c>
      <c r="B65" s="1713">
        <v>73000</v>
      </c>
      <c r="C65" s="1499">
        <v>55.214257204400006</v>
      </c>
      <c r="D65" s="1499">
        <v>156.54386799379998</v>
      </c>
      <c r="E65" s="1714">
        <f>SUM(C65:D65)</f>
        <v>211.75812519819999</v>
      </c>
    </row>
    <row r="66" spans="1:5" ht="15.75" thickBot="1" x14ac:dyDescent="0.3">
      <c r="A66" s="2157" t="s">
        <v>1</v>
      </c>
      <c r="B66" s="2158"/>
      <c r="C66" s="1526">
        <f>SUM(C8:C65)</f>
        <v>6145.1776356376031</v>
      </c>
      <c r="D66" s="1526">
        <f>SUM(D8:D65)</f>
        <v>8664.7195977901993</v>
      </c>
      <c r="E66" s="1527">
        <f>SUM(E8:E65)</f>
        <v>14809.897233427797</v>
      </c>
    </row>
    <row r="67" spans="1:5" x14ac:dyDescent="0.25">
      <c r="A67" s="1375"/>
      <c r="B67" s="1375"/>
      <c r="C67" s="1376"/>
      <c r="D67" s="1376"/>
      <c r="E67" s="1376"/>
    </row>
    <row r="68" spans="1:5" x14ac:dyDescent="0.25">
      <c r="A68" s="789" t="s">
        <v>1758</v>
      </c>
      <c r="B68" s="789"/>
      <c r="C68" s="789"/>
      <c r="D68" s="790"/>
      <c r="E68" s="791"/>
    </row>
    <row r="69" spans="1:5" x14ac:dyDescent="0.25">
      <c r="A69" s="789" t="s">
        <v>1759</v>
      </c>
      <c r="B69" s="789"/>
      <c r="C69" s="789"/>
      <c r="D69" s="790"/>
      <c r="E69" s="791"/>
    </row>
    <row r="70" spans="1:5" x14ac:dyDescent="0.25">
      <c r="A70" s="789"/>
      <c r="B70" s="789"/>
      <c r="C70" s="792"/>
      <c r="D70" s="792"/>
      <c r="E70" s="791"/>
    </row>
    <row r="71" spans="1:5" x14ac:dyDescent="0.25">
      <c r="A71" s="789"/>
      <c r="B71" s="789"/>
      <c r="C71" s="187"/>
      <c r="D71" s="1092"/>
      <c r="E71" s="791"/>
    </row>
    <row r="72" spans="1:5" x14ac:dyDescent="0.25">
      <c r="A72" s="789"/>
      <c r="B72" s="789"/>
      <c r="C72" s="187"/>
      <c r="D72" s="454"/>
      <c r="E72" s="791"/>
    </row>
    <row r="73" spans="1:5" x14ac:dyDescent="0.25">
      <c r="A73" s="789"/>
      <c r="B73" s="789"/>
      <c r="C73" s="187"/>
      <c r="D73" s="454"/>
      <c r="E73" s="791"/>
    </row>
    <row r="74" spans="1:5" x14ac:dyDescent="0.25">
      <c r="A74" s="789"/>
      <c r="B74" s="789"/>
      <c r="C74" s="187"/>
      <c r="D74" s="454"/>
      <c r="E74" s="791"/>
    </row>
    <row r="75" spans="1:5" x14ac:dyDescent="0.25">
      <c r="A75" s="789"/>
      <c r="B75" s="789"/>
      <c r="C75" s="792"/>
      <c r="D75" s="790"/>
      <c r="E75" s="791"/>
    </row>
    <row r="76" spans="1:5" x14ac:dyDescent="0.25">
      <c r="A76" s="789"/>
      <c r="B76" s="789"/>
      <c r="C76" s="789"/>
      <c r="D76" s="790"/>
      <c r="E76" s="791"/>
    </row>
    <row r="77" spans="1:5" x14ac:dyDescent="0.25">
      <c r="A77" s="789"/>
      <c r="B77" s="789"/>
      <c r="D77" s="790"/>
      <c r="E77" s="791"/>
    </row>
    <row r="78" spans="1:5" x14ac:dyDescent="0.25">
      <c r="A78" s="789"/>
      <c r="B78" s="789"/>
      <c r="C78" s="789"/>
      <c r="D78" s="790"/>
      <c r="E78" s="791"/>
    </row>
    <row r="79" spans="1:5" x14ac:dyDescent="0.25">
      <c r="A79" s="789"/>
      <c r="B79" s="789"/>
      <c r="C79" s="789"/>
      <c r="D79" s="790"/>
      <c r="E79" s="791"/>
    </row>
    <row r="80" spans="1:5" x14ac:dyDescent="0.25">
      <c r="A80" s="789"/>
      <c r="B80" s="789"/>
      <c r="C80" s="789"/>
      <c r="D80" s="790"/>
      <c r="E80" s="791"/>
    </row>
    <row r="81" spans="1:5" x14ac:dyDescent="0.25">
      <c r="A81" s="789"/>
      <c r="B81" s="789"/>
      <c r="C81" s="789"/>
      <c r="D81" s="790"/>
      <c r="E81" s="791"/>
    </row>
    <row r="82" spans="1:5" x14ac:dyDescent="0.25">
      <c r="A82" s="789"/>
      <c r="B82" s="789"/>
      <c r="C82" s="789"/>
      <c r="D82" s="790"/>
      <c r="E82" s="791"/>
    </row>
    <row r="83" spans="1:5" x14ac:dyDescent="0.25">
      <c r="A83" s="789"/>
      <c r="B83" s="789"/>
      <c r="C83" s="789"/>
      <c r="D83" s="790"/>
      <c r="E83" s="791"/>
    </row>
    <row r="84" spans="1:5" x14ac:dyDescent="0.25">
      <c r="A84" s="789"/>
      <c r="B84" s="789"/>
      <c r="C84" s="789"/>
      <c r="D84" s="790"/>
      <c r="E84" s="791"/>
    </row>
    <row r="85" spans="1:5" x14ac:dyDescent="0.25">
      <c r="A85" s="789"/>
      <c r="B85" s="789"/>
      <c r="C85" s="789"/>
      <c r="D85" s="790"/>
      <c r="E85" s="791"/>
    </row>
    <row r="86" spans="1:5" x14ac:dyDescent="0.25">
      <c r="A86" s="789"/>
      <c r="B86" s="789"/>
      <c r="C86" s="789"/>
      <c r="D86" s="790"/>
      <c r="E86" s="791"/>
    </row>
    <row r="87" spans="1:5" x14ac:dyDescent="0.25">
      <c r="A87" s="789"/>
      <c r="B87" s="789"/>
      <c r="C87" s="789"/>
      <c r="D87" s="790"/>
      <c r="E87" s="791"/>
    </row>
    <row r="88" spans="1:5" x14ac:dyDescent="0.25">
      <c r="A88" s="789"/>
      <c r="B88" s="789"/>
      <c r="C88" s="789"/>
      <c r="D88" s="790"/>
      <c r="E88" s="791"/>
    </row>
    <row r="89" spans="1:5" x14ac:dyDescent="0.25">
      <c r="A89" s="789"/>
      <c r="B89" s="789"/>
      <c r="C89" s="789"/>
      <c r="D89" s="790"/>
      <c r="E89" s="791"/>
    </row>
    <row r="90" spans="1:5" x14ac:dyDescent="0.25">
      <c r="A90" s="789"/>
      <c r="B90" s="789"/>
      <c r="C90" s="789"/>
      <c r="D90" s="790"/>
      <c r="E90" s="791"/>
    </row>
    <row r="91" spans="1:5" x14ac:dyDescent="0.25">
      <c r="A91" s="789"/>
      <c r="B91" s="789"/>
      <c r="C91" s="789"/>
      <c r="D91" s="790"/>
      <c r="E91" s="791"/>
    </row>
    <row r="92" spans="1:5" x14ac:dyDescent="0.25">
      <c r="A92" s="789"/>
      <c r="B92" s="789"/>
      <c r="C92" s="789"/>
      <c r="D92" s="790"/>
      <c r="E92" s="791"/>
    </row>
    <row r="93" spans="1:5" x14ac:dyDescent="0.25">
      <c r="A93" s="789"/>
      <c r="B93" s="789"/>
      <c r="C93" s="789"/>
      <c r="D93" s="790"/>
      <c r="E93" s="791"/>
    </row>
    <row r="94" spans="1:5" x14ac:dyDescent="0.25">
      <c r="A94" s="789"/>
      <c r="B94" s="789"/>
      <c r="C94" s="789"/>
      <c r="D94" s="790"/>
      <c r="E94" s="791"/>
    </row>
    <row r="95" spans="1:5" x14ac:dyDescent="0.25">
      <c r="A95" s="789"/>
      <c r="B95" s="789"/>
      <c r="C95" s="789"/>
      <c r="D95" s="790"/>
      <c r="E95" s="791"/>
    </row>
    <row r="96" spans="1:5" x14ac:dyDescent="0.25">
      <c r="A96" s="789"/>
      <c r="B96" s="789"/>
      <c r="C96" s="789"/>
      <c r="D96" s="790"/>
      <c r="E96" s="791"/>
    </row>
    <row r="97" spans="1:5" x14ac:dyDescent="0.25">
      <c r="A97" s="789"/>
      <c r="B97" s="789"/>
      <c r="C97" s="789"/>
      <c r="D97" s="790"/>
      <c r="E97" s="791"/>
    </row>
    <row r="98" spans="1:5" x14ac:dyDescent="0.25">
      <c r="A98" s="789"/>
      <c r="B98" s="789"/>
      <c r="C98" s="789"/>
      <c r="D98" s="790"/>
      <c r="E98" s="791"/>
    </row>
    <row r="99" spans="1:5" x14ac:dyDescent="0.25">
      <c r="A99" s="789"/>
      <c r="B99" s="789"/>
      <c r="C99" s="789"/>
      <c r="D99" s="790"/>
      <c r="E99" s="791"/>
    </row>
    <row r="100" spans="1:5" x14ac:dyDescent="0.25">
      <c r="A100" s="789"/>
      <c r="B100" s="789"/>
      <c r="C100" s="789"/>
      <c r="D100" s="790"/>
      <c r="E100" s="791"/>
    </row>
    <row r="101" spans="1:5" x14ac:dyDescent="0.25">
      <c r="A101" s="789"/>
      <c r="B101" s="789"/>
      <c r="C101" s="789"/>
      <c r="D101" s="790"/>
      <c r="E101" s="791"/>
    </row>
    <row r="102" spans="1:5" x14ac:dyDescent="0.25">
      <c r="A102" s="789"/>
      <c r="B102" s="789"/>
      <c r="C102" s="789"/>
      <c r="D102" s="790"/>
      <c r="E102" s="791"/>
    </row>
    <row r="103" spans="1:5" x14ac:dyDescent="0.25">
      <c r="A103" s="789"/>
      <c r="B103" s="789"/>
      <c r="C103" s="789"/>
      <c r="D103" s="790"/>
      <c r="E103" s="791"/>
    </row>
    <row r="104" spans="1:5" x14ac:dyDescent="0.25">
      <c r="A104" s="789"/>
      <c r="B104" s="789"/>
      <c r="C104" s="789"/>
      <c r="D104" s="790"/>
      <c r="E104" s="791"/>
    </row>
    <row r="105" spans="1:5" x14ac:dyDescent="0.25">
      <c r="A105" s="789"/>
      <c r="B105" s="789"/>
      <c r="C105" s="789"/>
      <c r="D105" s="790"/>
      <c r="E105" s="791"/>
    </row>
    <row r="106" spans="1:5" x14ac:dyDescent="0.25">
      <c r="A106" s="789"/>
      <c r="B106" s="789"/>
      <c r="C106" s="789"/>
      <c r="D106" s="790"/>
      <c r="E106" s="791"/>
    </row>
    <row r="107" spans="1:5" x14ac:dyDescent="0.25">
      <c r="A107" s="789"/>
      <c r="B107" s="789"/>
      <c r="C107" s="789"/>
      <c r="D107" s="790"/>
      <c r="E107" s="791"/>
    </row>
    <row r="108" spans="1:5" x14ac:dyDescent="0.25">
      <c r="A108" s="789"/>
      <c r="B108" s="789"/>
      <c r="C108" s="789"/>
      <c r="D108" s="790"/>
      <c r="E108" s="791"/>
    </row>
    <row r="109" spans="1:5" x14ac:dyDescent="0.25">
      <c r="A109" s="789"/>
      <c r="B109" s="789"/>
      <c r="C109" s="789"/>
      <c r="D109" s="790"/>
      <c r="E109" s="791"/>
    </row>
    <row r="110" spans="1:5" x14ac:dyDescent="0.25">
      <c r="A110" s="789"/>
      <c r="B110" s="789"/>
      <c r="C110" s="789"/>
      <c r="D110" s="790"/>
      <c r="E110" s="791"/>
    </row>
    <row r="111" spans="1:5" x14ac:dyDescent="0.25">
      <c r="A111" s="789"/>
      <c r="B111" s="789"/>
      <c r="C111" s="789"/>
      <c r="D111" s="790"/>
      <c r="E111" s="791"/>
    </row>
    <row r="112" spans="1:5" x14ac:dyDescent="0.25">
      <c r="A112" s="789"/>
      <c r="B112" s="789"/>
      <c r="C112" s="789"/>
      <c r="D112" s="790"/>
      <c r="E112" s="791"/>
    </row>
    <row r="113" spans="1:5" x14ac:dyDescent="0.25">
      <c r="A113" s="789"/>
      <c r="B113" s="789"/>
      <c r="C113" s="789"/>
      <c r="D113" s="790"/>
      <c r="E113" s="791"/>
    </row>
    <row r="114" spans="1:5" x14ac:dyDescent="0.25">
      <c r="A114" s="789"/>
      <c r="B114" s="789"/>
      <c r="C114" s="789"/>
      <c r="D114" s="790"/>
      <c r="E114" s="791"/>
    </row>
    <row r="115" spans="1:5" x14ac:dyDescent="0.25">
      <c r="A115" s="789"/>
      <c r="B115" s="789"/>
      <c r="C115" s="789"/>
      <c r="D115" s="789"/>
      <c r="E115" s="793"/>
    </row>
    <row r="117" spans="1:5" x14ac:dyDescent="0.25">
      <c r="A117" s="794"/>
      <c r="B117" s="794"/>
      <c r="C117" s="794"/>
      <c r="D117" s="795"/>
      <c r="E117" s="796"/>
    </row>
    <row r="118" spans="1:5" x14ac:dyDescent="0.25">
      <c r="A118" s="797"/>
      <c r="B118" s="797"/>
      <c r="C118" s="797"/>
      <c r="D118" s="798"/>
      <c r="E118" s="799"/>
    </row>
    <row r="119" spans="1:5" x14ac:dyDescent="0.25">
      <c r="A119" s="794"/>
      <c r="B119" s="794"/>
      <c r="C119" s="794"/>
      <c r="D119" s="795"/>
      <c r="E119" s="796"/>
    </row>
    <row r="120" spans="1:5" x14ac:dyDescent="0.25">
      <c r="A120" s="642" t="s">
        <v>1760</v>
      </c>
      <c r="B120" s="642"/>
      <c r="C120" s="642"/>
      <c r="D120" s="3"/>
      <c r="E120" s="3"/>
    </row>
    <row r="121" spans="1:5" x14ac:dyDescent="0.25">
      <c r="A121" s="642" t="s">
        <v>937</v>
      </c>
      <c r="B121" s="642"/>
      <c r="C121" s="642"/>
    </row>
  </sheetData>
  <mergeCells count="9">
    <mergeCell ref="A66:B66"/>
    <mergeCell ref="A1:E1"/>
    <mergeCell ref="A2:E2"/>
    <mergeCell ref="A3:E3"/>
    <mergeCell ref="A4:E4"/>
    <mergeCell ref="A6:B6"/>
    <mergeCell ref="C6:C7"/>
    <mergeCell ref="D6:D7"/>
    <mergeCell ref="E6:E7"/>
  </mergeCells>
  <pageMargins left="0.7" right="0.7" top="0.75" bottom="0.75" header="0.3" footer="0.3"/>
  <pageSetup orientation="portrait" r:id="rId1"/>
  <ignoredErrors>
    <ignoredError sqref="E8:E65" formulaRange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3"/>
  <sheetViews>
    <sheetView showGridLines="0" topLeftCell="B1" zoomScale="85" zoomScaleNormal="85" workbookViewId="0">
      <selection activeCell="J84" sqref="J84"/>
    </sheetView>
  </sheetViews>
  <sheetFormatPr baseColWidth="10" defaultColWidth="9.140625" defaultRowHeight="15" x14ac:dyDescent="0.25"/>
  <cols>
    <col min="1" max="1" width="6.7109375" style="59" hidden="1" customWidth="1"/>
    <col min="2" max="2" width="56.140625" style="59" customWidth="1"/>
    <col min="3" max="3" width="16.7109375" style="59" bestFit="1" customWidth="1"/>
    <col min="4" max="4" width="17.42578125" style="59" bestFit="1" customWidth="1"/>
    <col min="5" max="5" width="18" style="59" bestFit="1" customWidth="1"/>
    <col min="6" max="8" width="16.7109375" style="59" bestFit="1" customWidth="1"/>
    <col min="9" max="9" width="15.28515625" style="59" bestFit="1" customWidth="1"/>
    <col min="10" max="11" width="16.7109375" style="59" bestFit="1" customWidth="1"/>
    <col min="12" max="13" width="16" style="59" customWidth="1"/>
    <col min="14" max="14" width="18.140625" style="59" bestFit="1" customWidth="1"/>
    <col min="15" max="15" width="15.28515625" style="59" bestFit="1" customWidth="1"/>
    <col min="16" max="17" width="11.5703125" style="59" bestFit="1" customWidth="1"/>
    <col min="18" max="16384" width="9.140625" style="59"/>
  </cols>
  <sheetData>
    <row r="1" spans="1:16" ht="18" customHeight="1" x14ac:dyDescent="0.25">
      <c r="A1" s="2170" t="s">
        <v>813</v>
      </c>
      <c r="B1" s="2170"/>
      <c r="C1" s="2170"/>
      <c r="D1" s="2170"/>
      <c r="E1" s="2170"/>
      <c r="F1" s="2170"/>
      <c r="G1" s="2170"/>
      <c r="H1" s="2170"/>
      <c r="I1" s="2170"/>
      <c r="J1" s="2170"/>
      <c r="K1" s="2170"/>
      <c r="L1" s="2170"/>
      <c r="M1" s="2170"/>
      <c r="N1" s="2170"/>
    </row>
    <row r="2" spans="1:16" ht="18" customHeight="1" x14ac:dyDescent="0.25">
      <c r="A2" s="2170" t="s">
        <v>912</v>
      </c>
      <c r="B2" s="2170"/>
      <c r="C2" s="2170"/>
      <c r="D2" s="2170"/>
      <c r="E2" s="2170"/>
      <c r="F2" s="2170"/>
      <c r="G2" s="2170"/>
      <c r="H2" s="2170"/>
      <c r="I2" s="2170"/>
      <c r="J2" s="2170"/>
      <c r="K2" s="2170"/>
      <c r="L2" s="2170"/>
      <c r="M2" s="2170"/>
      <c r="N2" s="2170"/>
    </row>
    <row r="3" spans="1:16" ht="15.75" x14ac:dyDescent="0.25">
      <c r="A3" s="2171" t="s">
        <v>2414</v>
      </c>
      <c r="B3" s="2171"/>
      <c r="C3" s="2171"/>
      <c r="D3" s="2171"/>
      <c r="E3" s="2171"/>
      <c r="F3" s="2171"/>
      <c r="G3" s="2171"/>
      <c r="H3" s="2171"/>
      <c r="I3" s="2171"/>
      <c r="J3" s="2171"/>
      <c r="K3" s="2171"/>
      <c r="L3" s="2171"/>
      <c r="M3" s="2171"/>
      <c r="N3" s="2171"/>
    </row>
    <row r="4" spans="1:16" ht="15.75" x14ac:dyDescent="0.25">
      <c r="A4" s="2170" t="s">
        <v>682</v>
      </c>
      <c r="B4" s="2170"/>
      <c r="C4" s="2170"/>
      <c r="D4" s="2170"/>
      <c r="E4" s="2170"/>
      <c r="F4" s="2170"/>
      <c r="G4" s="2170"/>
      <c r="H4" s="2170"/>
      <c r="I4" s="2170"/>
      <c r="J4" s="2170"/>
      <c r="K4" s="2170"/>
      <c r="L4" s="2170"/>
      <c r="M4" s="2170"/>
      <c r="N4" s="2170"/>
    </row>
    <row r="5" spans="1:16" ht="22.5" customHeight="1" x14ac:dyDescent="0.25">
      <c r="A5" s="472"/>
      <c r="B5" s="473"/>
      <c r="C5" s="74" t="s">
        <v>814</v>
      </c>
      <c r="D5" s="74" t="s">
        <v>1089</v>
      </c>
      <c r="E5" s="74" t="s">
        <v>816</v>
      </c>
      <c r="F5" s="74" t="s">
        <v>820</v>
      </c>
      <c r="G5" s="74" t="s">
        <v>821</v>
      </c>
      <c r="H5" s="74" t="s">
        <v>822</v>
      </c>
      <c r="I5" s="74" t="s">
        <v>823</v>
      </c>
      <c r="J5" s="74" t="s">
        <v>824</v>
      </c>
      <c r="K5" s="74" t="s">
        <v>825</v>
      </c>
      <c r="L5" s="74" t="s">
        <v>1318</v>
      </c>
      <c r="M5" s="74" t="s">
        <v>819</v>
      </c>
      <c r="N5" s="474" t="s">
        <v>1</v>
      </c>
    </row>
    <row r="6" spans="1:16" ht="6" customHeight="1" x14ac:dyDescent="0.25">
      <c r="A6" s="475"/>
      <c r="B6" s="57"/>
      <c r="C6" s="476"/>
      <c r="D6" s="476"/>
      <c r="E6" s="476"/>
      <c r="F6" s="476"/>
      <c r="G6" s="476"/>
      <c r="H6" s="476"/>
      <c r="I6" s="477"/>
      <c r="J6" s="476"/>
      <c r="K6" s="476" t="s">
        <v>647</v>
      </c>
      <c r="L6" s="476"/>
      <c r="M6" s="476"/>
      <c r="N6" s="478"/>
    </row>
    <row r="7" spans="1:16" x14ac:dyDescent="0.25">
      <c r="A7" s="22"/>
      <c r="B7" s="66" t="s">
        <v>675</v>
      </c>
      <c r="C7" s="67"/>
      <c r="D7" s="67"/>
      <c r="E7" s="67"/>
      <c r="F7" s="67"/>
      <c r="G7" s="67"/>
      <c r="H7" s="67"/>
      <c r="I7" s="479"/>
      <c r="J7" s="67"/>
      <c r="K7" s="67"/>
      <c r="L7" s="67"/>
      <c r="M7" s="67"/>
      <c r="N7" s="67"/>
    </row>
    <row r="8" spans="1:16" x14ac:dyDescent="0.25">
      <c r="A8" s="480">
        <v>1010000</v>
      </c>
      <c r="B8" s="64" t="s">
        <v>774</v>
      </c>
      <c r="C8" s="481">
        <v>27133.784</v>
      </c>
      <c r="D8" s="481">
        <v>54115.303999999996</v>
      </c>
      <c r="E8" s="481">
        <v>6074.6760000000004</v>
      </c>
      <c r="F8" s="481">
        <v>21286.934000000001</v>
      </c>
      <c r="G8" s="481">
        <v>23682.293000000001</v>
      </c>
      <c r="H8" s="481">
        <v>6071.8019999999997</v>
      </c>
      <c r="I8" s="481">
        <v>722.49300000000005</v>
      </c>
      <c r="J8" s="481">
        <v>2825.8629999999998</v>
      </c>
      <c r="K8" s="481">
        <v>27118.407999999999</v>
      </c>
      <c r="L8" s="481">
        <v>16635.456999999999</v>
      </c>
      <c r="M8" s="481">
        <v>4700.7619999999997</v>
      </c>
      <c r="N8" s="481">
        <f>SUM(C8:M8)</f>
        <v>190367.77599999998</v>
      </c>
      <c r="O8" s="216"/>
      <c r="P8" s="482"/>
    </row>
    <row r="9" spans="1:16" ht="27" customHeight="1" x14ac:dyDescent="0.25">
      <c r="A9" s="480">
        <v>1020000</v>
      </c>
      <c r="B9" s="64" t="s">
        <v>1090</v>
      </c>
      <c r="C9" s="481">
        <v>57872.078000000001</v>
      </c>
      <c r="D9" s="481">
        <v>21151.935000000001</v>
      </c>
      <c r="E9" s="481">
        <v>12893.13</v>
      </c>
      <c r="F9" s="481">
        <v>12015.216</v>
      </c>
      <c r="G9" s="481">
        <v>19790.044999999998</v>
      </c>
      <c r="H9" s="481">
        <v>3888.4769999999999</v>
      </c>
      <c r="I9" s="481">
        <v>5853.6710000000003</v>
      </c>
      <c r="J9" s="481">
        <v>0</v>
      </c>
      <c r="K9" s="481">
        <v>67088.471999999994</v>
      </c>
      <c r="L9" s="481">
        <v>4629.9549999999999</v>
      </c>
      <c r="M9" s="481">
        <v>50.713000000000001</v>
      </c>
      <c r="N9" s="481">
        <f t="shared" ref="N9:N48" si="0">SUM(C9:M9)</f>
        <v>205233.69199999995</v>
      </c>
      <c r="O9" s="216"/>
      <c r="P9" s="482"/>
    </row>
    <row r="10" spans="1:16" ht="18.75" customHeight="1" x14ac:dyDescent="0.25">
      <c r="A10" s="480">
        <v>1030000</v>
      </c>
      <c r="B10" s="64" t="s">
        <v>1091</v>
      </c>
      <c r="C10" s="481">
        <v>171775.4</v>
      </c>
      <c r="D10" s="481">
        <v>197355.299</v>
      </c>
      <c r="E10" s="481">
        <v>3575.0169999999998</v>
      </c>
      <c r="F10" s="481">
        <v>29576.302</v>
      </c>
      <c r="G10" s="481">
        <v>65780.567999999999</v>
      </c>
      <c r="H10" s="481">
        <v>10848.828</v>
      </c>
      <c r="I10" s="481">
        <v>0</v>
      </c>
      <c r="J10" s="481">
        <v>0</v>
      </c>
      <c r="K10" s="481">
        <v>109536.019</v>
      </c>
      <c r="L10" s="481">
        <v>31687.458999999999</v>
      </c>
      <c r="M10" s="481">
        <v>6037.5</v>
      </c>
      <c r="N10" s="481">
        <f t="shared" si="0"/>
        <v>626172.39199999999</v>
      </c>
      <c r="O10" s="216"/>
      <c r="P10" s="482"/>
    </row>
    <row r="11" spans="1:16" ht="25.5" customHeight="1" x14ac:dyDescent="0.25">
      <c r="A11" s="480">
        <v>1040000</v>
      </c>
      <c r="B11" s="64" t="s">
        <v>1092</v>
      </c>
      <c r="C11" s="481">
        <v>53.643999999999998</v>
      </c>
      <c r="D11" s="481">
        <v>19339.794000000002</v>
      </c>
      <c r="E11" s="481">
        <v>0</v>
      </c>
      <c r="F11" s="481">
        <v>0</v>
      </c>
      <c r="G11" s="481">
        <v>157.15</v>
      </c>
      <c r="H11" s="481">
        <v>5747.4880000000003</v>
      </c>
      <c r="I11" s="481">
        <v>0</v>
      </c>
      <c r="J11" s="481">
        <v>1119.634</v>
      </c>
      <c r="K11" s="481">
        <v>0</v>
      </c>
      <c r="L11" s="481">
        <v>2986.5509999999999</v>
      </c>
      <c r="M11" s="481">
        <v>0</v>
      </c>
      <c r="N11" s="481">
        <f t="shared" si="0"/>
        <v>29404.261000000006</v>
      </c>
      <c r="O11" s="216"/>
      <c r="P11" s="482"/>
    </row>
    <row r="12" spans="1:16" x14ac:dyDescent="0.25">
      <c r="A12" s="480">
        <v>1080000</v>
      </c>
      <c r="B12" s="64" t="s">
        <v>1093</v>
      </c>
      <c r="C12" s="481">
        <v>23.533000000000001</v>
      </c>
      <c r="D12" s="481">
        <v>52.353999999999999</v>
      </c>
      <c r="E12" s="481">
        <v>4.1500000000000004</v>
      </c>
      <c r="F12" s="481">
        <v>69.724000000000004</v>
      </c>
      <c r="G12" s="481">
        <v>339.22800000000001</v>
      </c>
      <c r="H12" s="481">
        <v>876.298</v>
      </c>
      <c r="I12" s="481">
        <v>778.56100000000004</v>
      </c>
      <c r="J12" s="481">
        <v>1586.56</v>
      </c>
      <c r="K12" s="481">
        <v>2788.2570000000001</v>
      </c>
      <c r="L12" s="481">
        <v>640.08199999999999</v>
      </c>
      <c r="M12" s="481">
        <v>451.28</v>
      </c>
      <c r="N12" s="481">
        <f t="shared" si="0"/>
        <v>7610.027</v>
      </c>
      <c r="O12" s="216"/>
      <c r="P12" s="482"/>
    </row>
    <row r="13" spans="1:16" x14ac:dyDescent="0.25">
      <c r="A13" s="480">
        <v>1090000</v>
      </c>
      <c r="B13" s="64" t="s">
        <v>779</v>
      </c>
      <c r="C13" s="481">
        <v>0</v>
      </c>
      <c r="D13" s="481">
        <v>0</v>
      </c>
      <c r="E13" s="481">
        <v>148.911</v>
      </c>
      <c r="F13" s="481">
        <v>0</v>
      </c>
      <c r="G13" s="481">
        <v>91.037999999999997</v>
      </c>
      <c r="H13" s="481">
        <v>106.267</v>
      </c>
      <c r="I13" s="481">
        <v>24.5</v>
      </c>
      <c r="J13" s="481">
        <v>106.622</v>
      </c>
      <c r="K13" s="481">
        <v>0</v>
      </c>
      <c r="L13" s="481">
        <v>0</v>
      </c>
      <c r="M13" s="481">
        <v>0</v>
      </c>
      <c r="N13" s="481">
        <f t="shared" si="0"/>
        <v>477.33800000000002</v>
      </c>
      <c r="O13" s="216"/>
      <c r="P13" s="482"/>
    </row>
    <row r="14" spans="1:16" x14ac:dyDescent="0.25">
      <c r="A14" s="480">
        <v>1100000</v>
      </c>
      <c r="B14" s="64" t="s">
        <v>780</v>
      </c>
      <c r="C14" s="481">
        <v>163.613</v>
      </c>
      <c r="D14" s="481">
        <v>77.084999999999994</v>
      </c>
      <c r="E14" s="481">
        <v>48.715000000000003</v>
      </c>
      <c r="F14" s="481">
        <v>84.846000000000004</v>
      </c>
      <c r="G14" s="481">
        <v>0</v>
      </c>
      <c r="H14" s="481">
        <v>340.96</v>
      </c>
      <c r="I14" s="481">
        <v>34.076999999999998</v>
      </c>
      <c r="J14" s="481">
        <v>256.012</v>
      </c>
      <c r="K14" s="481">
        <v>495.66199999999998</v>
      </c>
      <c r="L14" s="481">
        <v>145.19300000000001</v>
      </c>
      <c r="M14" s="481">
        <v>64.739000000000004</v>
      </c>
      <c r="N14" s="481">
        <f t="shared" si="0"/>
        <v>1710.902</v>
      </c>
      <c r="O14" s="216"/>
      <c r="P14" s="482"/>
    </row>
    <row r="15" spans="1:16" x14ac:dyDescent="0.25">
      <c r="A15" s="480">
        <v>1110000</v>
      </c>
      <c r="B15" s="64" t="s">
        <v>781</v>
      </c>
      <c r="C15" s="481">
        <v>0</v>
      </c>
      <c r="D15" s="481">
        <v>97.334999999999994</v>
      </c>
      <c r="E15" s="481">
        <v>0</v>
      </c>
      <c r="F15" s="481">
        <v>500.10599999999999</v>
      </c>
      <c r="G15" s="481">
        <v>434.99799999999999</v>
      </c>
      <c r="H15" s="481">
        <v>764.47199999999998</v>
      </c>
      <c r="I15" s="481">
        <v>350</v>
      </c>
      <c r="J15" s="481">
        <v>0</v>
      </c>
      <c r="K15" s="481">
        <v>500.02499999999998</v>
      </c>
      <c r="L15" s="481">
        <v>0</v>
      </c>
      <c r="M15" s="481">
        <v>410.52199999999999</v>
      </c>
      <c r="N15" s="481">
        <f t="shared" si="0"/>
        <v>3057.4580000000001</v>
      </c>
      <c r="O15" s="216"/>
      <c r="P15" s="482"/>
    </row>
    <row r="16" spans="1:16" x14ac:dyDescent="0.25">
      <c r="A16" s="480">
        <v>1200000</v>
      </c>
      <c r="B16" s="64" t="s">
        <v>913</v>
      </c>
      <c r="C16" s="481">
        <v>153.29900000000001</v>
      </c>
      <c r="D16" s="481">
        <v>2313.9470000000001</v>
      </c>
      <c r="E16" s="481">
        <v>17</v>
      </c>
      <c r="F16" s="481">
        <v>21.068000000000001</v>
      </c>
      <c r="G16" s="481">
        <v>2758.5830000000001</v>
      </c>
      <c r="H16" s="481">
        <v>10850.111000000001</v>
      </c>
      <c r="I16" s="481">
        <v>3786.3760000000002</v>
      </c>
      <c r="J16" s="481">
        <v>100.4</v>
      </c>
      <c r="K16" s="481">
        <v>117.806</v>
      </c>
      <c r="L16" s="481">
        <v>2939.04</v>
      </c>
      <c r="M16" s="481">
        <v>145</v>
      </c>
      <c r="N16" s="481">
        <f t="shared" si="0"/>
        <v>23202.630000000005</v>
      </c>
      <c r="O16" s="216"/>
      <c r="P16" s="482"/>
    </row>
    <row r="17" spans="1:16" x14ac:dyDescent="0.25">
      <c r="A17" s="480">
        <v>1250000</v>
      </c>
      <c r="B17" s="64" t="s">
        <v>914</v>
      </c>
      <c r="C17" s="481">
        <v>0</v>
      </c>
      <c r="D17" s="481">
        <v>0</v>
      </c>
      <c r="E17" s="481">
        <v>0</v>
      </c>
      <c r="F17" s="481">
        <v>25</v>
      </c>
      <c r="G17" s="481">
        <v>0</v>
      </c>
      <c r="H17" s="481">
        <v>0</v>
      </c>
      <c r="I17" s="481">
        <v>0</v>
      </c>
      <c r="J17" s="481">
        <v>0</v>
      </c>
      <c r="K17" s="481">
        <v>535.54399999999998</v>
      </c>
      <c r="L17" s="481">
        <v>0</v>
      </c>
      <c r="M17" s="481">
        <v>6606.335</v>
      </c>
      <c r="N17" s="481">
        <f t="shared" si="0"/>
        <v>7166.8789999999999</v>
      </c>
      <c r="O17" s="216"/>
      <c r="P17" s="482"/>
    </row>
    <row r="18" spans="1:16" x14ac:dyDescent="0.25">
      <c r="A18" s="480">
        <v>1260000</v>
      </c>
      <c r="B18" s="64" t="s">
        <v>784</v>
      </c>
      <c r="C18" s="481">
        <v>2878.9250000000002</v>
      </c>
      <c r="D18" s="481">
        <v>113.328</v>
      </c>
      <c r="E18" s="481">
        <v>5020.8760000000002</v>
      </c>
      <c r="F18" s="481">
        <v>133.261</v>
      </c>
      <c r="G18" s="481">
        <v>232.54900000000001</v>
      </c>
      <c r="H18" s="481">
        <v>4459.2179999999998</v>
      </c>
      <c r="I18" s="481">
        <v>270.05700000000002</v>
      </c>
      <c r="J18" s="481">
        <v>23322.18</v>
      </c>
      <c r="K18" s="481">
        <v>566.14700000000005</v>
      </c>
      <c r="L18" s="481">
        <v>285.26499999999999</v>
      </c>
      <c r="M18" s="481">
        <v>87.343999999999994</v>
      </c>
      <c r="N18" s="481">
        <f t="shared" si="0"/>
        <v>37369.149999999994</v>
      </c>
      <c r="O18" s="216"/>
      <c r="P18" s="482"/>
    </row>
    <row r="19" spans="1:16" x14ac:dyDescent="0.25">
      <c r="A19" s="480">
        <v>1270000</v>
      </c>
      <c r="B19" s="64" t="s">
        <v>785</v>
      </c>
      <c r="C19" s="481">
        <v>87.992999999999995</v>
      </c>
      <c r="D19" s="481">
        <v>135.68700000000001</v>
      </c>
      <c r="E19" s="481">
        <v>136.238</v>
      </c>
      <c r="F19" s="481">
        <v>1087.818</v>
      </c>
      <c r="G19" s="481">
        <v>105.613</v>
      </c>
      <c r="H19" s="481">
        <v>465.048</v>
      </c>
      <c r="I19" s="481">
        <v>68.599999999999994</v>
      </c>
      <c r="J19" s="481">
        <v>31.366</v>
      </c>
      <c r="K19" s="481">
        <v>254.07300000000001</v>
      </c>
      <c r="L19" s="481">
        <v>189.65600000000001</v>
      </c>
      <c r="M19" s="481">
        <v>346.76499999999999</v>
      </c>
      <c r="N19" s="481">
        <f t="shared" si="0"/>
        <v>2908.8569999999995</v>
      </c>
      <c r="O19" s="216"/>
      <c r="P19" s="482"/>
    </row>
    <row r="20" spans="1:16" x14ac:dyDescent="0.25">
      <c r="A20" s="480">
        <v>1300000</v>
      </c>
      <c r="B20" s="64" t="s">
        <v>786</v>
      </c>
      <c r="C20" s="481">
        <v>21.288</v>
      </c>
      <c r="D20" s="481">
        <v>51.61</v>
      </c>
      <c r="E20" s="481">
        <v>30.87</v>
      </c>
      <c r="F20" s="481">
        <v>6.6790000000000003</v>
      </c>
      <c r="G20" s="481">
        <v>16.5</v>
      </c>
      <c r="H20" s="481">
        <v>303.69799999999998</v>
      </c>
      <c r="I20" s="481">
        <v>1E-3</v>
      </c>
      <c r="J20" s="481">
        <v>0</v>
      </c>
      <c r="K20" s="481">
        <v>12.516</v>
      </c>
      <c r="L20" s="481">
        <v>79.034000000000006</v>
      </c>
      <c r="M20" s="481">
        <v>454</v>
      </c>
      <c r="N20" s="481">
        <f t="shared" si="0"/>
        <v>976.19600000000003</v>
      </c>
      <c r="O20" s="216"/>
      <c r="P20" s="482"/>
    </row>
    <row r="21" spans="1:16" x14ac:dyDescent="0.25">
      <c r="A21" s="22"/>
      <c r="B21" s="66" t="s">
        <v>787</v>
      </c>
      <c r="C21" s="483">
        <v>260163.557</v>
      </c>
      <c r="D21" s="483">
        <v>294803.67800000001</v>
      </c>
      <c r="E21" s="483">
        <v>27949.582999999999</v>
      </c>
      <c r="F21" s="483">
        <v>64806.953999999998</v>
      </c>
      <c r="G21" s="483">
        <v>113388.565</v>
      </c>
      <c r="H21" s="483">
        <v>44722.667000000001</v>
      </c>
      <c r="I21" s="483">
        <v>11888.335999999999</v>
      </c>
      <c r="J21" s="483">
        <v>29348.636999999999</v>
      </c>
      <c r="K21" s="483">
        <v>209012.929</v>
      </c>
      <c r="L21" s="483">
        <v>60217.692000000003</v>
      </c>
      <c r="M21" s="483">
        <v>19354.96</v>
      </c>
      <c r="N21" s="483">
        <f t="shared" si="0"/>
        <v>1135657.558</v>
      </c>
      <c r="O21" s="216"/>
      <c r="P21" s="482"/>
    </row>
    <row r="22" spans="1:16" x14ac:dyDescent="0.25">
      <c r="A22" s="480">
        <v>6000000</v>
      </c>
      <c r="B22" s="64" t="s">
        <v>678</v>
      </c>
      <c r="C22" s="481">
        <v>3076550.378</v>
      </c>
      <c r="D22" s="481">
        <v>2789678.2629999998</v>
      </c>
      <c r="E22" s="481">
        <v>9742991.2009999994</v>
      </c>
      <c r="F22" s="481">
        <v>6718220.5769999996</v>
      </c>
      <c r="G22" s="481">
        <v>6658982.966</v>
      </c>
      <c r="H22" s="481">
        <v>4014722.6260000002</v>
      </c>
      <c r="I22" s="481">
        <v>78555.941999999995</v>
      </c>
      <c r="J22" s="481">
        <v>4694640.5939999996</v>
      </c>
      <c r="K22" s="481">
        <v>10033980.271</v>
      </c>
      <c r="L22" s="481">
        <v>2202676.7250000001</v>
      </c>
      <c r="M22" s="481">
        <v>1446561.155</v>
      </c>
      <c r="N22" s="481">
        <f t="shared" si="0"/>
        <v>51457560.697999999</v>
      </c>
      <c r="O22" s="216"/>
      <c r="P22" s="482"/>
    </row>
    <row r="23" spans="1:16" x14ac:dyDescent="0.25">
      <c r="A23" s="480">
        <v>8000000</v>
      </c>
      <c r="B23" s="64" t="s">
        <v>826</v>
      </c>
      <c r="C23" s="481">
        <v>1306813.987</v>
      </c>
      <c r="D23" s="481">
        <v>3141.4949999999999</v>
      </c>
      <c r="E23" s="481">
        <v>12371.013000000001</v>
      </c>
      <c r="F23" s="481">
        <v>66.748999999999995</v>
      </c>
      <c r="G23" s="481">
        <v>2421914.878</v>
      </c>
      <c r="H23" s="481">
        <v>28103.68</v>
      </c>
      <c r="I23" s="481">
        <v>350</v>
      </c>
      <c r="J23" s="481">
        <v>0</v>
      </c>
      <c r="K23" s="481">
        <v>48856.252</v>
      </c>
      <c r="L23" s="481">
        <v>30206.329000000002</v>
      </c>
      <c r="M23" s="481">
        <v>21450.400000000001</v>
      </c>
      <c r="N23" s="481">
        <f t="shared" si="0"/>
        <v>3873274.7830000003</v>
      </c>
      <c r="O23" s="216"/>
      <c r="P23" s="482"/>
    </row>
    <row r="24" spans="1:16" x14ac:dyDescent="0.25">
      <c r="A24" s="22"/>
      <c r="B24" s="66" t="s">
        <v>676</v>
      </c>
      <c r="C24" s="484">
        <v>0</v>
      </c>
      <c r="D24" s="484">
        <v>0</v>
      </c>
      <c r="E24" s="484">
        <v>0</v>
      </c>
      <c r="F24" s="484">
        <v>0</v>
      </c>
      <c r="G24" s="484">
        <v>0</v>
      </c>
      <c r="H24" s="484">
        <v>0</v>
      </c>
      <c r="I24" s="484">
        <v>0</v>
      </c>
      <c r="J24" s="484">
        <v>0</v>
      </c>
      <c r="K24" s="484">
        <v>0</v>
      </c>
      <c r="L24" s="484">
        <v>0</v>
      </c>
      <c r="M24" s="484">
        <v>0</v>
      </c>
      <c r="N24" s="484"/>
      <c r="O24" s="216"/>
      <c r="P24" s="482"/>
    </row>
    <row r="25" spans="1:16" s="487" customFormat="1" x14ac:dyDescent="0.25">
      <c r="A25" s="480">
        <v>2020000</v>
      </c>
      <c r="B25" s="485" t="s">
        <v>788</v>
      </c>
      <c r="C25" s="481">
        <v>223202.20699999999</v>
      </c>
      <c r="D25" s="481">
        <v>234245.408</v>
      </c>
      <c r="E25" s="481">
        <v>3576.0619999999999</v>
      </c>
      <c r="F25" s="481">
        <v>47100.286999999997</v>
      </c>
      <c r="G25" s="481">
        <v>73635.922999999995</v>
      </c>
      <c r="H25" s="481">
        <v>10982.853999999999</v>
      </c>
      <c r="I25" s="481">
        <v>0</v>
      </c>
      <c r="J25" s="481">
        <v>0</v>
      </c>
      <c r="K25" s="481">
        <v>108277.64599999999</v>
      </c>
      <c r="L25" s="481">
        <v>31765.983</v>
      </c>
      <c r="M25" s="481">
        <v>9788.1149999999998</v>
      </c>
      <c r="N25" s="481">
        <f t="shared" si="0"/>
        <v>742574.48499999999</v>
      </c>
      <c r="O25" s="486"/>
      <c r="P25" s="482"/>
    </row>
    <row r="26" spans="1:16" s="487" customFormat="1" ht="25.5" x14ac:dyDescent="0.25">
      <c r="A26" s="480">
        <v>2030000</v>
      </c>
      <c r="B26" s="485" t="s">
        <v>789</v>
      </c>
      <c r="C26" s="481">
        <v>0</v>
      </c>
      <c r="D26" s="481">
        <v>0</v>
      </c>
      <c r="E26" s="481">
        <v>0</v>
      </c>
      <c r="F26" s="481">
        <v>0</v>
      </c>
      <c r="G26" s="481">
        <v>0</v>
      </c>
      <c r="H26" s="481">
        <v>0</v>
      </c>
      <c r="I26" s="481">
        <v>0</v>
      </c>
      <c r="J26" s="481">
        <v>0</v>
      </c>
      <c r="K26" s="481">
        <v>1500</v>
      </c>
      <c r="L26" s="481">
        <v>0</v>
      </c>
      <c r="M26" s="481">
        <v>0</v>
      </c>
      <c r="N26" s="481">
        <f t="shared" si="0"/>
        <v>1500</v>
      </c>
      <c r="O26" s="486"/>
      <c r="P26" s="482"/>
    </row>
    <row r="27" spans="1:16" s="487" customFormat="1" x14ac:dyDescent="0.25">
      <c r="A27" s="480">
        <v>2040000</v>
      </c>
      <c r="B27" s="485" t="s">
        <v>790</v>
      </c>
      <c r="C27" s="481">
        <v>445.14299999999997</v>
      </c>
      <c r="D27" s="481">
        <v>698.29399999999998</v>
      </c>
      <c r="E27" s="481">
        <v>138.69800000000001</v>
      </c>
      <c r="F27" s="481">
        <v>60.171999999999997</v>
      </c>
      <c r="G27" s="481">
        <v>53.932000000000002</v>
      </c>
      <c r="H27" s="481">
        <v>825.81899999999996</v>
      </c>
      <c r="I27" s="481">
        <v>1701.212</v>
      </c>
      <c r="J27" s="481">
        <v>1761.9269999999999</v>
      </c>
      <c r="K27" s="481">
        <v>263.62599999999998</v>
      </c>
      <c r="L27" s="481">
        <v>220.215</v>
      </c>
      <c r="M27" s="481">
        <v>3730.7269999999999</v>
      </c>
      <c r="N27" s="481">
        <f t="shared" si="0"/>
        <v>9899.7649999999994</v>
      </c>
      <c r="O27" s="486"/>
      <c r="P27" s="482"/>
    </row>
    <row r="28" spans="1:16" s="487" customFormat="1" x14ac:dyDescent="0.25">
      <c r="A28" s="480">
        <v>2050000</v>
      </c>
      <c r="B28" s="485" t="s">
        <v>791</v>
      </c>
      <c r="C28" s="481">
        <v>25.468</v>
      </c>
      <c r="D28" s="481">
        <v>3800.547</v>
      </c>
      <c r="E28" s="481">
        <v>15.026</v>
      </c>
      <c r="F28" s="481">
        <v>86.066000000000003</v>
      </c>
      <c r="G28" s="481">
        <v>2116.33</v>
      </c>
      <c r="H28" s="481">
        <v>3398.14</v>
      </c>
      <c r="I28" s="481">
        <v>9.6270000000000007</v>
      </c>
      <c r="J28" s="481">
        <v>14.472</v>
      </c>
      <c r="K28" s="481">
        <v>133.96199999999999</v>
      </c>
      <c r="L28" s="481">
        <v>1021.578</v>
      </c>
      <c r="M28" s="481">
        <v>6.8209999999999997</v>
      </c>
      <c r="N28" s="481">
        <f t="shared" si="0"/>
        <v>10628.036999999998</v>
      </c>
      <c r="O28" s="486"/>
      <c r="P28" s="482"/>
    </row>
    <row r="29" spans="1:16" s="487" customFormat="1" x14ac:dyDescent="0.25">
      <c r="A29" s="480">
        <v>2060000</v>
      </c>
      <c r="B29" s="485" t="s">
        <v>792</v>
      </c>
      <c r="C29" s="481">
        <v>1370.3130000000001</v>
      </c>
      <c r="D29" s="481">
        <v>1333.549</v>
      </c>
      <c r="E29" s="481">
        <v>1481.0650000000001</v>
      </c>
      <c r="F29" s="481">
        <v>568.61500000000001</v>
      </c>
      <c r="G29" s="481">
        <v>2758.1570000000002</v>
      </c>
      <c r="H29" s="481">
        <v>904.29</v>
      </c>
      <c r="I29" s="481">
        <v>1361.163</v>
      </c>
      <c r="J29" s="481">
        <v>8334.3970000000008</v>
      </c>
      <c r="K29" s="481">
        <v>804.11099999999999</v>
      </c>
      <c r="L29" s="481">
        <v>798.46</v>
      </c>
      <c r="M29" s="481">
        <v>589.91999999999996</v>
      </c>
      <c r="N29" s="481">
        <f t="shared" si="0"/>
        <v>20304.039999999997</v>
      </c>
      <c r="O29" s="486"/>
      <c r="P29" s="482"/>
    </row>
    <row r="30" spans="1:16" s="487" customFormat="1" x14ac:dyDescent="0.25">
      <c r="A30" s="480">
        <v>2070000</v>
      </c>
      <c r="B30" s="485" t="s">
        <v>793</v>
      </c>
      <c r="C30" s="481">
        <v>0</v>
      </c>
      <c r="D30" s="481">
        <v>0</v>
      </c>
      <c r="E30" s="481">
        <v>0</v>
      </c>
      <c r="F30" s="481">
        <v>0</v>
      </c>
      <c r="G30" s="481">
        <v>0</v>
      </c>
      <c r="H30" s="481">
        <v>0</v>
      </c>
      <c r="I30" s="481">
        <v>0</v>
      </c>
      <c r="J30" s="481">
        <v>0</v>
      </c>
      <c r="K30" s="481">
        <v>0</v>
      </c>
      <c r="L30" s="481">
        <v>0</v>
      </c>
      <c r="M30" s="481">
        <v>0</v>
      </c>
      <c r="N30" s="481">
        <f t="shared" si="0"/>
        <v>0</v>
      </c>
      <c r="O30" s="486"/>
      <c r="P30" s="482"/>
    </row>
    <row r="31" spans="1:16" s="487" customFormat="1" x14ac:dyDescent="0.25">
      <c r="A31" s="480">
        <v>2080000</v>
      </c>
      <c r="B31" s="485" t="s">
        <v>794</v>
      </c>
      <c r="C31" s="481">
        <v>0</v>
      </c>
      <c r="D31" s="481">
        <v>0</v>
      </c>
      <c r="E31" s="481">
        <v>0</v>
      </c>
      <c r="F31" s="481">
        <v>0</v>
      </c>
      <c r="G31" s="481">
        <v>0</v>
      </c>
      <c r="H31" s="481">
        <v>921.76900000000001</v>
      </c>
      <c r="I31" s="481">
        <v>0</v>
      </c>
      <c r="J31" s="481">
        <v>0</v>
      </c>
      <c r="K31" s="481">
        <v>0</v>
      </c>
      <c r="L31" s="481">
        <v>0</v>
      </c>
      <c r="M31" s="481">
        <v>0</v>
      </c>
      <c r="N31" s="481">
        <f t="shared" si="0"/>
        <v>921.76900000000001</v>
      </c>
      <c r="O31" s="486"/>
      <c r="P31" s="482"/>
    </row>
    <row r="32" spans="1:16" s="487" customFormat="1" x14ac:dyDescent="0.25">
      <c r="A32" s="480">
        <v>2100000</v>
      </c>
      <c r="B32" s="488" t="s">
        <v>795</v>
      </c>
      <c r="C32" s="481">
        <v>0</v>
      </c>
      <c r="D32" s="481">
        <v>0</v>
      </c>
      <c r="E32" s="481">
        <v>0</v>
      </c>
      <c r="F32" s="481">
        <v>0</v>
      </c>
      <c r="G32" s="481">
        <v>0</v>
      </c>
      <c r="H32" s="481">
        <v>228.148</v>
      </c>
      <c r="I32" s="481">
        <v>0</v>
      </c>
      <c r="J32" s="481">
        <v>0</v>
      </c>
      <c r="K32" s="481">
        <v>0</v>
      </c>
      <c r="L32" s="481">
        <v>0</v>
      </c>
      <c r="M32" s="481">
        <v>0</v>
      </c>
      <c r="N32" s="481">
        <f t="shared" si="0"/>
        <v>228.148</v>
      </c>
      <c r="O32" s="486"/>
      <c r="P32" s="482"/>
    </row>
    <row r="33" spans="1:16" s="487" customFormat="1" x14ac:dyDescent="0.25">
      <c r="A33" s="480"/>
      <c r="B33" s="488" t="s">
        <v>796</v>
      </c>
      <c r="C33" s="481">
        <v>0</v>
      </c>
      <c r="D33" s="481">
        <v>0</v>
      </c>
      <c r="E33" s="481">
        <v>0</v>
      </c>
      <c r="F33" s="481">
        <v>0</v>
      </c>
      <c r="G33" s="481">
        <v>0</v>
      </c>
      <c r="H33" s="481">
        <v>0</v>
      </c>
      <c r="I33" s="481">
        <v>0</v>
      </c>
      <c r="J33" s="481">
        <v>0</v>
      </c>
      <c r="K33" s="481">
        <v>43.984999999999999</v>
      </c>
      <c r="L33" s="481">
        <v>0</v>
      </c>
      <c r="M33" s="481">
        <v>0</v>
      </c>
      <c r="N33" s="481">
        <f t="shared" si="0"/>
        <v>43.984999999999999</v>
      </c>
      <c r="O33" s="486"/>
      <c r="P33" s="482"/>
    </row>
    <row r="34" spans="1:16" s="487" customFormat="1" x14ac:dyDescent="0.25">
      <c r="A34" s="480"/>
      <c r="B34" s="488" t="s">
        <v>827</v>
      </c>
      <c r="C34" s="481">
        <v>0</v>
      </c>
      <c r="D34" s="481">
        <v>0</v>
      </c>
      <c r="E34" s="481">
        <v>0</v>
      </c>
      <c r="F34" s="481">
        <v>0</v>
      </c>
      <c r="G34" s="481">
        <v>0</v>
      </c>
      <c r="H34" s="481">
        <v>0</v>
      </c>
      <c r="I34" s="481">
        <v>0</v>
      </c>
      <c r="J34" s="481">
        <v>0</v>
      </c>
      <c r="K34" s="481">
        <v>0</v>
      </c>
      <c r="L34" s="481">
        <v>0</v>
      </c>
      <c r="M34" s="481">
        <v>0</v>
      </c>
      <c r="N34" s="481">
        <f t="shared" si="0"/>
        <v>0</v>
      </c>
      <c r="O34" s="486"/>
      <c r="P34" s="482"/>
    </row>
    <row r="35" spans="1:16" s="487" customFormat="1" x14ac:dyDescent="0.25">
      <c r="A35" s="480"/>
      <c r="B35" s="488" t="s">
        <v>797</v>
      </c>
      <c r="C35" s="481">
        <v>0</v>
      </c>
      <c r="D35" s="481">
        <v>0</v>
      </c>
      <c r="E35" s="481">
        <v>0</v>
      </c>
      <c r="F35" s="481">
        <v>0</v>
      </c>
      <c r="G35" s="481">
        <v>0</v>
      </c>
      <c r="H35" s="481">
        <v>0</v>
      </c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f t="shared" si="0"/>
        <v>0</v>
      </c>
      <c r="O35" s="486"/>
      <c r="P35" s="482"/>
    </row>
    <row r="36" spans="1:16" s="487" customFormat="1" x14ac:dyDescent="0.25">
      <c r="A36" s="22"/>
      <c r="B36" s="66" t="s">
        <v>798</v>
      </c>
      <c r="C36" s="483">
        <v>225043.13099999999</v>
      </c>
      <c r="D36" s="483">
        <v>240077.79800000001</v>
      </c>
      <c r="E36" s="483">
        <v>5210.8509999999997</v>
      </c>
      <c r="F36" s="483">
        <v>47815.14</v>
      </c>
      <c r="G36" s="483">
        <v>78564.342000000004</v>
      </c>
      <c r="H36" s="483">
        <v>17261.02</v>
      </c>
      <c r="I36" s="483">
        <v>3072.002</v>
      </c>
      <c r="J36" s="483">
        <v>10110.796</v>
      </c>
      <c r="K36" s="483">
        <v>111023.33</v>
      </c>
      <c r="L36" s="483">
        <v>33806.235999999997</v>
      </c>
      <c r="M36" s="483">
        <v>14115.583000000001</v>
      </c>
      <c r="N36" s="483">
        <f t="shared" si="0"/>
        <v>786100.22900000005</v>
      </c>
      <c r="O36" s="486"/>
      <c r="P36" s="482"/>
    </row>
    <row r="37" spans="1:16" s="487" customFormat="1" x14ac:dyDescent="0.25">
      <c r="A37" s="22"/>
      <c r="B37" s="66" t="s">
        <v>799</v>
      </c>
      <c r="C37" s="484">
        <v>0</v>
      </c>
      <c r="D37" s="484">
        <v>0</v>
      </c>
      <c r="E37" s="484">
        <v>0</v>
      </c>
      <c r="F37" s="484">
        <v>0</v>
      </c>
      <c r="G37" s="484">
        <v>0</v>
      </c>
      <c r="H37" s="484">
        <v>0</v>
      </c>
      <c r="I37" s="484">
        <v>0</v>
      </c>
      <c r="J37" s="484">
        <v>0</v>
      </c>
      <c r="K37" s="484">
        <v>0</v>
      </c>
      <c r="L37" s="484">
        <v>0</v>
      </c>
      <c r="M37" s="484">
        <v>0</v>
      </c>
      <c r="N37" s="484"/>
      <c r="O37" s="486"/>
      <c r="P37" s="482"/>
    </row>
    <row r="38" spans="1:16" s="487" customFormat="1" x14ac:dyDescent="0.25">
      <c r="A38" s="480">
        <v>3010000</v>
      </c>
      <c r="B38" s="64" t="s">
        <v>800</v>
      </c>
      <c r="C38" s="481">
        <v>29983.4</v>
      </c>
      <c r="D38" s="481">
        <v>39100</v>
      </c>
      <c r="E38" s="481">
        <v>14661</v>
      </c>
      <c r="F38" s="481">
        <v>9893.7999999999993</v>
      </c>
      <c r="G38" s="481">
        <v>22326</v>
      </c>
      <c r="H38" s="481">
        <v>19651.900000000001</v>
      </c>
      <c r="I38" s="481">
        <v>7118</v>
      </c>
      <c r="J38" s="481">
        <v>20000</v>
      </c>
      <c r="K38" s="481">
        <v>53747</v>
      </c>
      <c r="L38" s="481">
        <v>24112.2</v>
      </c>
      <c r="M38" s="481">
        <v>7836</v>
      </c>
      <c r="N38" s="481">
        <f t="shared" si="0"/>
        <v>248429.30000000002</v>
      </c>
      <c r="O38" s="486"/>
      <c r="P38" s="482"/>
    </row>
    <row r="39" spans="1:16" s="487" customFormat="1" x14ac:dyDescent="0.25">
      <c r="A39" s="480">
        <v>3020000</v>
      </c>
      <c r="B39" s="64" t="s">
        <v>801</v>
      </c>
      <c r="C39" s="481">
        <v>0</v>
      </c>
      <c r="D39" s="481">
        <v>0</v>
      </c>
      <c r="E39" s="481">
        <v>0</v>
      </c>
      <c r="F39" s="481">
        <v>0</v>
      </c>
      <c r="G39" s="481">
        <v>0</v>
      </c>
      <c r="H39" s="481">
        <v>0</v>
      </c>
      <c r="I39" s="481">
        <v>0</v>
      </c>
      <c r="J39" s="481">
        <v>0</v>
      </c>
      <c r="K39" s="481">
        <v>0</v>
      </c>
      <c r="L39" s="481">
        <v>0</v>
      </c>
      <c r="M39" s="481">
        <v>0</v>
      </c>
      <c r="N39" s="481">
        <f t="shared" si="0"/>
        <v>0</v>
      </c>
      <c r="O39" s="486"/>
      <c r="P39" s="482"/>
    </row>
    <row r="40" spans="1:16" s="487" customFormat="1" x14ac:dyDescent="0.25">
      <c r="A40" s="480"/>
      <c r="B40" s="64" t="s">
        <v>828</v>
      </c>
      <c r="C40" s="481">
        <v>0</v>
      </c>
      <c r="D40" s="481">
        <v>0</v>
      </c>
      <c r="E40" s="481">
        <v>0</v>
      </c>
      <c r="F40" s="481">
        <v>0</v>
      </c>
      <c r="G40" s="481">
        <v>0</v>
      </c>
      <c r="H40" s="481">
        <v>0</v>
      </c>
      <c r="I40" s="481">
        <v>0</v>
      </c>
      <c r="J40" s="481">
        <v>0</v>
      </c>
      <c r="K40" s="481">
        <v>0</v>
      </c>
      <c r="L40" s="481">
        <v>0</v>
      </c>
      <c r="M40" s="481">
        <v>0</v>
      </c>
      <c r="N40" s="481">
        <f t="shared" si="0"/>
        <v>0</v>
      </c>
      <c r="O40" s="486"/>
      <c r="P40" s="482"/>
    </row>
    <row r="41" spans="1:16" s="487" customFormat="1" x14ac:dyDescent="0.25">
      <c r="A41" s="480">
        <v>3040000</v>
      </c>
      <c r="B41" s="64" t="s">
        <v>802</v>
      </c>
      <c r="C41" s="481">
        <v>6246.4380000000001</v>
      </c>
      <c r="D41" s="481">
        <v>11383.048000000001</v>
      </c>
      <c r="E41" s="481">
        <v>7044.4549999999999</v>
      </c>
      <c r="F41" s="481">
        <v>4946.8999999999996</v>
      </c>
      <c r="G41" s="481">
        <v>10462.142</v>
      </c>
      <c r="H41" s="481">
        <v>3289.4189999999999</v>
      </c>
      <c r="I41" s="481">
        <v>1476.7239999999999</v>
      </c>
      <c r="J41" s="481">
        <v>8675.2559999999994</v>
      </c>
      <c r="K41" s="481">
        <v>5200.8059999999996</v>
      </c>
      <c r="L41" s="481">
        <v>1445.5219999999999</v>
      </c>
      <c r="M41" s="481">
        <v>285.23200000000003</v>
      </c>
      <c r="N41" s="481">
        <f t="shared" si="0"/>
        <v>60455.942000000003</v>
      </c>
      <c r="O41" s="486"/>
      <c r="P41" s="482"/>
    </row>
    <row r="42" spans="1:16" s="487" customFormat="1" x14ac:dyDescent="0.25">
      <c r="A42" s="480">
        <v>3050000</v>
      </c>
      <c r="B42" s="64" t="s">
        <v>915</v>
      </c>
      <c r="C42" s="481">
        <v>-1109.4110000000001</v>
      </c>
      <c r="D42" s="481">
        <v>4081.9749999999999</v>
      </c>
      <c r="E42" s="481">
        <v>1033.278</v>
      </c>
      <c r="F42" s="481">
        <v>2151.1149999999998</v>
      </c>
      <c r="G42" s="481">
        <v>2036.08</v>
      </c>
      <c r="H42" s="481">
        <v>4520.3289999999997</v>
      </c>
      <c r="I42" s="481">
        <v>119.949</v>
      </c>
      <c r="J42" s="481">
        <v>-9437.4150000000009</v>
      </c>
      <c r="K42" s="481">
        <v>39041.794000000002</v>
      </c>
      <c r="L42" s="481">
        <v>853.73400000000004</v>
      </c>
      <c r="M42" s="481">
        <v>-2881.8560000000002</v>
      </c>
      <c r="N42" s="481">
        <f t="shared" si="0"/>
        <v>40409.572</v>
      </c>
      <c r="O42" s="486"/>
      <c r="P42" s="482"/>
    </row>
    <row r="43" spans="1:16" s="487" customFormat="1" x14ac:dyDescent="0.25">
      <c r="A43" s="480">
        <v>3060000</v>
      </c>
      <c r="B43" s="64" t="s">
        <v>916</v>
      </c>
      <c r="C43" s="481">
        <v>0</v>
      </c>
      <c r="D43" s="481">
        <v>0</v>
      </c>
      <c r="E43" s="481">
        <v>0</v>
      </c>
      <c r="F43" s="481">
        <v>0</v>
      </c>
      <c r="G43" s="481">
        <v>0</v>
      </c>
      <c r="H43" s="481">
        <v>0</v>
      </c>
      <c r="I43" s="481">
        <v>98.974999999999994</v>
      </c>
      <c r="J43" s="481">
        <v>0</v>
      </c>
      <c r="K43" s="481">
        <v>0</v>
      </c>
      <c r="L43" s="481">
        <v>0</v>
      </c>
      <c r="M43" s="481">
        <v>0</v>
      </c>
      <c r="N43" s="481">
        <f t="shared" si="0"/>
        <v>98.974999999999994</v>
      </c>
      <c r="O43" s="486"/>
      <c r="P43" s="482"/>
    </row>
    <row r="44" spans="1:16" s="487" customFormat="1" x14ac:dyDescent="0.25">
      <c r="A44" s="480">
        <v>3070000</v>
      </c>
      <c r="B44" s="64" t="s">
        <v>917</v>
      </c>
      <c r="C44" s="481">
        <v>0</v>
      </c>
      <c r="D44" s="481">
        <v>160.85900000000001</v>
      </c>
      <c r="E44" s="481">
        <v>0</v>
      </c>
      <c r="F44" s="481">
        <v>0</v>
      </c>
      <c r="G44" s="481">
        <v>0</v>
      </c>
      <c r="H44" s="481">
        <v>0</v>
      </c>
      <c r="I44" s="481">
        <v>2.6840000000000002</v>
      </c>
      <c r="J44" s="481">
        <v>0</v>
      </c>
      <c r="K44" s="481">
        <v>0</v>
      </c>
      <c r="L44" s="481">
        <v>0</v>
      </c>
      <c r="M44" s="481">
        <v>0</v>
      </c>
      <c r="N44" s="481">
        <f t="shared" si="0"/>
        <v>163.54300000000001</v>
      </c>
      <c r="O44" s="486"/>
      <c r="P44" s="482"/>
    </row>
    <row r="45" spans="1:16" s="487" customFormat="1" x14ac:dyDescent="0.25">
      <c r="A45" s="22"/>
      <c r="B45" s="66" t="s">
        <v>803</v>
      </c>
      <c r="C45" s="484">
        <v>35120.427000000003</v>
      </c>
      <c r="D45" s="484">
        <v>54725.881999999998</v>
      </c>
      <c r="E45" s="484">
        <v>22738.733</v>
      </c>
      <c r="F45" s="484">
        <v>16991.814999999999</v>
      </c>
      <c r="G45" s="484">
        <v>34824.222000000002</v>
      </c>
      <c r="H45" s="484">
        <v>27461.648000000001</v>
      </c>
      <c r="I45" s="484">
        <v>8816.3320000000003</v>
      </c>
      <c r="J45" s="484">
        <v>19237.841</v>
      </c>
      <c r="K45" s="484">
        <v>97989.6</v>
      </c>
      <c r="L45" s="484">
        <v>26411.455999999998</v>
      </c>
      <c r="M45" s="484">
        <v>5239.3760000000002</v>
      </c>
      <c r="N45" s="484">
        <f t="shared" si="0"/>
        <v>349557.33199999999</v>
      </c>
      <c r="O45" s="486"/>
      <c r="P45" s="482"/>
    </row>
    <row r="46" spans="1:16" s="487" customFormat="1" x14ac:dyDescent="0.25">
      <c r="A46" s="22"/>
      <c r="B46" s="66" t="s">
        <v>804</v>
      </c>
      <c r="C46" s="484">
        <v>260163.55799999999</v>
      </c>
      <c r="D46" s="484">
        <v>294803.68</v>
      </c>
      <c r="E46" s="484">
        <v>27949.583999999999</v>
      </c>
      <c r="F46" s="484">
        <v>64806.955000000002</v>
      </c>
      <c r="G46" s="484">
        <v>113388.564</v>
      </c>
      <c r="H46" s="484">
        <v>44722.667999999998</v>
      </c>
      <c r="I46" s="484">
        <v>11888.334000000001</v>
      </c>
      <c r="J46" s="484">
        <v>29348.636999999999</v>
      </c>
      <c r="K46" s="484">
        <v>209012.93</v>
      </c>
      <c r="L46" s="484">
        <v>60217.692000000003</v>
      </c>
      <c r="M46" s="484">
        <v>19354.958999999999</v>
      </c>
      <c r="N46" s="484">
        <f>SUM(C46:M46)</f>
        <v>1135657.561</v>
      </c>
      <c r="O46" s="486"/>
      <c r="P46" s="482"/>
    </row>
    <row r="47" spans="1:16" s="487" customFormat="1" x14ac:dyDescent="0.25">
      <c r="A47" s="480">
        <v>7000000</v>
      </c>
      <c r="B47" s="64" t="s">
        <v>805</v>
      </c>
      <c r="C47" s="481">
        <v>3076550.378</v>
      </c>
      <c r="D47" s="481">
        <v>2789678.2629999998</v>
      </c>
      <c r="E47" s="481">
        <v>9742991.2009999994</v>
      </c>
      <c r="F47" s="481">
        <v>6718220.5769999996</v>
      </c>
      <c r="G47" s="481">
        <v>6658982.966</v>
      </c>
      <c r="H47" s="481">
        <v>4014722.6260000002</v>
      </c>
      <c r="I47" s="481">
        <v>78555.941999999995</v>
      </c>
      <c r="J47" s="481">
        <v>4694640.5939999996</v>
      </c>
      <c r="K47" s="481">
        <v>10033980.271</v>
      </c>
      <c r="L47" s="481">
        <v>2202676.7250000001</v>
      </c>
      <c r="M47" s="481">
        <v>1446561.155</v>
      </c>
      <c r="N47" s="481">
        <f t="shared" si="0"/>
        <v>51457560.697999999</v>
      </c>
      <c r="O47" s="486"/>
      <c r="P47" s="482"/>
    </row>
    <row r="48" spans="1:16" s="487" customFormat="1" x14ac:dyDescent="0.25">
      <c r="A48" s="480">
        <v>9000000</v>
      </c>
      <c r="B48" s="64" t="s">
        <v>806</v>
      </c>
      <c r="C48" s="481">
        <v>1306813.987</v>
      </c>
      <c r="D48" s="481">
        <v>3141.4949999999999</v>
      </c>
      <c r="E48" s="481">
        <v>12371.013000000001</v>
      </c>
      <c r="F48" s="481">
        <v>66.748999999999995</v>
      </c>
      <c r="G48" s="481">
        <v>2421914.878</v>
      </c>
      <c r="H48" s="481">
        <v>28103.68</v>
      </c>
      <c r="I48" s="481">
        <v>350</v>
      </c>
      <c r="J48" s="481">
        <v>0</v>
      </c>
      <c r="K48" s="481">
        <v>48856.252</v>
      </c>
      <c r="L48" s="481">
        <v>30206.329000000002</v>
      </c>
      <c r="M48" s="481">
        <v>21450.400000000001</v>
      </c>
      <c r="N48" s="481">
        <f t="shared" si="0"/>
        <v>3873274.7830000003</v>
      </c>
      <c r="O48" s="486"/>
      <c r="P48" s="482"/>
    </row>
    <row r="49" spans="1:16" s="487" customFormat="1" ht="3" customHeight="1" x14ac:dyDescent="0.25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P49" s="294"/>
    </row>
    <row r="50" spans="1:16" s="487" customFormat="1" x14ac:dyDescent="0.25">
      <c r="A50" s="2169" t="s">
        <v>962</v>
      </c>
      <c r="B50" s="2169"/>
      <c r="C50" s="2169"/>
      <c r="D50" s="2169"/>
      <c r="E50" s="2169"/>
      <c r="F50" s="2169"/>
      <c r="G50" s="2169"/>
      <c r="H50" s="2169"/>
      <c r="I50" s="2169"/>
      <c r="J50" s="2169"/>
      <c r="K50" s="2169"/>
      <c r="L50" s="2169"/>
      <c r="M50" s="2169"/>
      <c r="N50" s="2169"/>
    </row>
    <row r="51" spans="1:16" s="487" customFormat="1" x14ac:dyDescent="0.25">
      <c r="A51" s="23"/>
      <c r="B51" s="2169"/>
      <c r="C51" s="2169"/>
      <c r="D51" s="2169"/>
      <c r="E51" s="2169"/>
      <c r="F51" s="2169"/>
      <c r="G51" s="2169"/>
      <c r="H51" s="2169"/>
      <c r="I51" s="2169"/>
      <c r="J51" s="2169"/>
      <c r="K51" s="2169"/>
      <c r="L51" s="2169"/>
      <c r="M51" s="2169"/>
      <c r="N51" s="2169"/>
      <c r="O51" s="2169"/>
    </row>
    <row r="52" spans="1:16" s="487" customFormat="1" x14ac:dyDescent="0.25">
      <c r="A52" s="23"/>
      <c r="B52" s="489"/>
      <c r="C52" s="1158"/>
      <c r="D52" s="1158"/>
      <c r="E52" s="1158"/>
      <c r="F52" s="1158"/>
      <c r="G52" s="1158"/>
      <c r="H52" s="1158"/>
      <c r="I52" s="1158"/>
      <c r="J52" s="1158"/>
      <c r="K52" s="1158"/>
      <c r="L52" s="1158"/>
      <c r="M52" s="1158"/>
      <c r="N52" s="1158"/>
    </row>
    <row r="53" spans="1:16" ht="21.75" customHeight="1" x14ac:dyDescent="0.25">
      <c r="A53" s="2172" t="s">
        <v>813</v>
      </c>
      <c r="B53" s="2172"/>
      <c r="C53" s="2172"/>
      <c r="D53" s="2172"/>
      <c r="E53" s="2172"/>
      <c r="F53" s="2172"/>
      <c r="G53" s="2172"/>
      <c r="H53" s="2172"/>
      <c r="I53" s="2172"/>
      <c r="J53" s="2172"/>
      <c r="K53" s="2172"/>
      <c r="L53" s="2172"/>
      <c r="M53" s="2172"/>
      <c r="N53" s="2172"/>
    </row>
    <row r="54" spans="1:16" ht="18" x14ac:dyDescent="0.25">
      <c r="A54" s="2172" t="s">
        <v>919</v>
      </c>
      <c r="B54" s="2172"/>
      <c r="C54" s="2172"/>
      <c r="D54" s="2172"/>
      <c r="E54" s="2172"/>
      <c r="F54" s="2172"/>
      <c r="G54" s="2172"/>
      <c r="H54" s="2172"/>
      <c r="I54" s="2172"/>
      <c r="J54" s="2172"/>
      <c r="K54" s="2172"/>
      <c r="L54" s="2172"/>
      <c r="M54" s="2172"/>
      <c r="N54" s="2172"/>
    </row>
    <row r="55" spans="1:16" ht="15.75" x14ac:dyDescent="0.25">
      <c r="A55" s="2173" t="s">
        <v>2414</v>
      </c>
      <c r="B55" s="2173"/>
      <c r="C55" s="2173"/>
      <c r="D55" s="2173"/>
      <c r="E55" s="2173"/>
      <c r="F55" s="2173"/>
      <c r="G55" s="2173"/>
      <c r="H55" s="2173"/>
      <c r="I55" s="2173"/>
      <c r="J55" s="2173"/>
      <c r="K55" s="2173"/>
      <c r="L55" s="2173"/>
      <c r="M55" s="2173"/>
      <c r="N55" s="2173"/>
    </row>
    <row r="56" spans="1:16" ht="15.75" x14ac:dyDescent="0.25">
      <c r="A56" s="2174" t="s">
        <v>682</v>
      </c>
      <c r="B56" s="2174"/>
      <c r="C56" s="2174"/>
      <c r="D56" s="2174"/>
      <c r="E56" s="2174"/>
      <c r="F56" s="2174"/>
      <c r="G56" s="2174"/>
      <c r="H56" s="2174"/>
      <c r="I56" s="2174"/>
      <c r="J56" s="2174"/>
      <c r="K56" s="2174"/>
      <c r="L56" s="2174"/>
      <c r="M56" s="2174"/>
      <c r="N56" s="2174"/>
    </row>
    <row r="57" spans="1:16" ht="1.5" customHeight="1" x14ac:dyDescent="0.25">
      <c r="A57" s="490"/>
      <c r="B57" s="490"/>
      <c r="C57" s="491"/>
      <c r="D57" s="491"/>
      <c r="E57" s="491"/>
      <c r="F57" s="491"/>
      <c r="G57" s="491"/>
      <c r="H57" s="491"/>
      <c r="I57" s="491"/>
      <c r="J57" s="491"/>
      <c r="K57" s="491"/>
      <c r="L57" s="491"/>
      <c r="M57" s="491"/>
      <c r="N57" s="492"/>
    </row>
    <row r="58" spans="1:16" ht="14.25" customHeight="1" x14ac:dyDescent="0.25">
      <c r="A58" s="493"/>
      <c r="B58" s="494"/>
      <c r="C58" s="74" t="s">
        <v>814</v>
      </c>
      <c r="D58" s="74" t="s">
        <v>1089</v>
      </c>
      <c r="E58" s="74" t="s">
        <v>816</v>
      </c>
      <c r="F58" s="74" t="s">
        <v>820</v>
      </c>
      <c r="G58" s="74" t="s">
        <v>821</v>
      </c>
      <c r="H58" s="74" t="s">
        <v>822</v>
      </c>
      <c r="I58" s="74" t="s">
        <v>823</v>
      </c>
      <c r="J58" s="74" t="s">
        <v>824</v>
      </c>
      <c r="K58" s="74" t="s">
        <v>825</v>
      </c>
      <c r="L58" s="74" t="s">
        <v>1318</v>
      </c>
      <c r="M58" s="74" t="s">
        <v>819</v>
      </c>
      <c r="N58" s="495" t="s">
        <v>1</v>
      </c>
    </row>
    <row r="59" spans="1:16" ht="9" customHeight="1" x14ac:dyDescent="0.25">
      <c r="A59" s="496"/>
      <c r="B59" s="497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9"/>
    </row>
    <row r="60" spans="1:16" ht="15.95" customHeight="1" x14ac:dyDescent="0.25">
      <c r="A60" s="480">
        <v>5100000</v>
      </c>
      <c r="B60" s="64" t="s">
        <v>680</v>
      </c>
      <c r="C60" s="1401">
        <v>2082.3420000000001</v>
      </c>
      <c r="D60" s="1401">
        <v>3277.1759999999999</v>
      </c>
      <c r="E60" s="1401">
        <v>1610.662</v>
      </c>
      <c r="F60" s="1401">
        <v>4153.4089999999997</v>
      </c>
      <c r="G60" s="1401">
        <v>2704.6779999999999</v>
      </c>
      <c r="H60" s="1401">
        <v>11771.81</v>
      </c>
      <c r="I60" s="1401">
        <v>49.037999999999997</v>
      </c>
      <c r="J60" s="1401">
        <v>684.08799999999997</v>
      </c>
      <c r="K60" s="1401">
        <v>5909.3739999999998</v>
      </c>
      <c r="L60" s="1401">
        <v>5294.0709999999999</v>
      </c>
      <c r="M60" s="1401">
        <v>817.06799999999998</v>
      </c>
      <c r="N60" s="1401">
        <f>SUM(C60:M60)</f>
        <v>38353.716</v>
      </c>
    </row>
    <row r="61" spans="1:16" ht="15.95" customHeight="1" x14ac:dyDescent="0.25">
      <c r="A61" s="480">
        <v>4100000</v>
      </c>
      <c r="B61" s="64" t="s">
        <v>810</v>
      </c>
      <c r="C61" s="1401">
        <v>375.185</v>
      </c>
      <c r="D61" s="1401">
        <v>895.58</v>
      </c>
      <c r="E61" s="1401">
        <v>545.11300000000006</v>
      </c>
      <c r="F61" s="1401">
        <v>966.68899999999996</v>
      </c>
      <c r="G61" s="1401">
        <v>825.99400000000003</v>
      </c>
      <c r="H61" s="1401">
        <v>486.51600000000002</v>
      </c>
      <c r="I61" s="1401">
        <v>9.1950000000000003</v>
      </c>
      <c r="J61" s="1401">
        <v>298.11099999999999</v>
      </c>
      <c r="K61" s="1401">
        <v>1614.3389999999999</v>
      </c>
      <c r="L61" s="1401">
        <v>376.63499999999999</v>
      </c>
      <c r="M61" s="1401">
        <v>322.80200000000002</v>
      </c>
      <c r="N61" s="1401">
        <f t="shared" ref="N61:N77" si="1">SUM(C61:M61)</f>
        <v>6716.1589999999997</v>
      </c>
    </row>
    <row r="62" spans="1:16" ht="15.95" customHeight="1" x14ac:dyDescent="0.25">
      <c r="A62" s="22"/>
      <c r="B62" s="66" t="s">
        <v>709</v>
      </c>
      <c r="C62" s="1402">
        <v>1707.1569999999999</v>
      </c>
      <c r="D62" s="1402">
        <v>2381.596</v>
      </c>
      <c r="E62" s="1402">
        <v>1065.549</v>
      </c>
      <c r="F62" s="1402">
        <v>3186.72</v>
      </c>
      <c r="G62" s="1402">
        <v>1878.684</v>
      </c>
      <c r="H62" s="1402">
        <v>11285.294</v>
      </c>
      <c r="I62" s="1402">
        <v>39.843000000000004</v>
      </c>
      <c r="J62" s="1402">
        <v>385.97699999999998</v>
      </c>
      <c r="K62" s="1402">
        <v>4295.0349999999999</v>
      </c>
      <c r="L62" s="1402">
        <v>4917.4359999999997</v>
      </c>
      <c r="M62" s="1402">
        <v>494.26600000000002</v>
      </c>
      <c r="N62" s="1402">
        <f t="shared" si="1"/>
        <v>31637.556999999997</v>
      </c>
    </row>
    <row r="63" spans="1:16" ht="15.95" customHeight="1" x14ac:dyDescent="0.25">
      <c r="A63" s="480">
        <v>5200000</v>
      </c>
      <c r="B63" s="64" t="s">
        <v>808</v>
      </c>
      <c r="C63" s="1401">
        <v>12283.365</v>
      </c>
      <c r="D63" s="1401">
        <v>13033.236000000001</v>
      </c>
      <c r="E63" s="1401">
        <v>3088.7359999999999</v>
      </c>
      <c r="F63" s="1401">
        <v>8047.1279999999997</v>
      </c>
      <c r="G63" s="1401">
        <v>6868.5640000000003</v>
      </c>
      <c r="H63" s="1401">
        <v>2552.915</v>
      </c>
      <c r="I63" s="1401">
        <v>1144.694</v>
      </c>
      <c r="J63" s="1401">
        <v>38.978999999999999</v>
      </c>
      <c r="K63" s="1401">
        <v>3060.7779999999998</v>
      </c>
      <c r="L63" s="1401">
        <v>3056.3240000000001</v>
      </c>
      <c r="M63" s="1401">
        <v>389.71100000000001</v>
      </c>
      <c r="N63" s="1401">
        <f t="shared" si="1"/>
        <v>53564.430000000008</v>
      </c>
    </row>
    <row r="64" spans="1:16" ht="15.95" customHeight="1" x14ac:dyDescent="0.25">
      <c r="A64" s="480">
        <v>4200000</v>
      </c>
      <c r="B64" s="64" t="s">
        <v>830</v>
      </c>
      <c r="C64" s="1401">
        <v>8331.9740000000002</v>
      </c>
      <c r="D64" s="1401">
        <v>4623.7550000000001</v>
      </c>
      <c r="E64" s="1401">
        <v>514.11500000000001</v>
      </c>
      <c r="F64" s="1401">
        <v>7063.6310000000003</v>
      </c>
      <c r="G64" s="1401">
        <v>2101.4470000000001</v>
      </c>
      <c r="H64" s="1401">
        <v>2836.741</v>
      </c>
      <c r="I64" s="1401">
        <v>0</v>
      </c>
      <c r="J64" s="1401">
        <v>22.905000000000001</v>
      </c>
      <c r="K64" s="1401">
        <v>1437.587</v>
      </c>
      <c r="L64" s="1401">
        <v>2492.3000000000002</v>
      </c>
      <c r="M64" s="1401">
        <v>1621.7660000000001</v>
      </c>
      <c r="N64" s="1401">
        <f t="shared" si="1"/>
        <v>31046.220999999998</v>
      </c>
    </row>
    <row r="65" spans="1:14" ht="15.95" customHeight="1" x14ac:dyDescent="0.25">
      <c r="A65" s="22"/>
      <c r="B65" s="66" t="s">
        <v>710</v>
      </c>
      <c r="C65" s="1402">
        <v>5658.5479999999998</v>
      </c>
      <c r="D65" s="1402">
        <v>10791.076999999999</v>
      </c>
      <c r="E65" s="1402">
        <v>3640.17</v>
      </c>
      <c r="F65" s="1402">
        <v>4170.2169999999996</v>
      </c>
      <c r="G65" s="1402">
        <v>6645.8010000000004</v>
      </c>
      <c r="H65" s="1402">
        <v>11001.468000000001</v>
      </c>
      <c r="I65" s="1402">
        <v>1184.537</v>
      </c>
      <c r="J65" s="1402">
        <v>402.05099999999999</v>
      </c>
      <c r="K65" s="1402">
        <v>5918.2259999999997</v>
      </c>
      <c r="L65" s="1402">
        <v>5481.46</v>
      </c>
      <c r="M65" s="1402">
        <v>-737.78899999999999</v>
      </c>
      <c r="N65" s="1402">
        <f t="shared" si="1"/>
        <v>54155.766000000003</v>
      </c>
    </row>
    <row r="66" spans="1:14" s="487" customFormat="1" ht="15.95" customHeight="1" x14ac:dyDescent="0.25">
      <c r="A66" s="480">
        <v>5300000</v>
      </c>
      <c r="B66" s="64" t="s">
        <v>829</v>
      </c>
      <c r="C66" s="1401">
        <v>53.119</v>
      </c>
      <c r="D66" s="1401">
        <v>0</v>
      </c>
      <c r="E66" s="1401">
        <v>0</v>
      </c>
      <c r="F66" s="1401">
        <v>11.488</v>
      </c>
      <c r="G66" s="1401">
        <v>17.399999999999999</v>
      </c>
      <c r="H66" s="1401">
        <v>45.831000000000003</v>
      </c>
      <c r="I66" s="1401">
        <v>0</v>
      </c>
      <c r="J66" s="1401">
        <v>2.8050000000000002</v>
      </c>
      <c r="K66" s="1401">
        <v>0</v>
      </c>
      <c r="L66" s="1401">
        <v>0</v>
      </c>
      <c r="M66" s="1401">
        <v>0</v>
      </c>
      <c r="N66" s="1401">
        <f t="shared" si="1"/>
        <v>130.643</v>
      </c>
    </row>
    <row r="67" spans="1:14" s="487" customFormat="1" ht="15.95" customHeight="1" x14ac:dyDescent="0.25">
      <c r="A67" s="480">
        <v>4300000</v>
      </c>
      <c r="B67" s="64" t="s">
        <v>920</v>
      </c>
      <c r="C67" s="1401">
        <v>2301.078</v>
      </c>
      <c r="D67" s="1401">
        <v>0</v>
      </c>
      <c r="E67" s="1401">
        <v>0</v>
      </c>
      <c r="F67" s="1401">
        <v>14.967000000000001</v>
      </c>
      <c r="G67" s="1401">
        <v>0</v>
      </c>
      <c r="H67" s="1401">
        <v>92.400999999999996</v>
      </c>
      <c r="I67" s="1401">
        <v>0</v>
      </c>
      <c r="J67" s="1401">
        <v>329.04599999999999</v>
      </c>
      <c r="K67" s="1401">
        <v>18</v>
      </c>
      <c r="L67" s="1401">
        <v>35.366999999999997</v>
      </c>
      <c r="M67" s="1401">
        <v>0</v>
      </c>
      <c r="N67" s="1401">
        <f t="shared" si="1"/>
        <v>2790.8589999999999</v>
      </c>
    </row>
    <row r="68" spans="1:14" s="487" customFormat="1" ht="15.95" customHeight="1" x14ac:dyDescent="0.25">
      <c r="A68" s="22"/>
      <c r="B68" s="66" t="s">
        <v>960</v>
      </c>
      <c r="C68" s="1403">
        <v>3410.5889999999999</v>
      </c>
      <c r="D68" s="1403">
        <v>10791.076999999999</v>
      </c>
      <c r="E68" s="1403">
        <v>3640.17</v>
      </c>
      <c r="F68" s="1403">
        <v>4166.7380000000003</v>
      </c>
      <c r="G68" s="1403">
        <v>6663.201</v>
      </c>
      <c r="H68" s="1403">
        <v>10954.897999999999</v>
      </c>
      <c r="I68" s="1403">
        <v>1184.537</v>
      </c>
      <c r="J68" s="1403">
        <v>75.81</v>
      </c>
      <c r="K68" s="1403">
        <v>5900.2259999999997</v>
      </c>
      <c r="L68" s="1403">
        <v>5446.0929999999998</v>
      </c>
      <c r="M68" s="1403">
        <v>-737.78899999999999</v>
      </c>
      <c r="N68" s="1403">
        <f t="shared" si="1"/>
        <v>51495.55</v>
      </c>
    </row>
    <row r="69" spans="1:14" s="487" customFormat="1" ht="15.95" customHeight="1" x14ac:dyDescent="0.25">
      <c r="A69" s="480">
        <v>4400000</v>
      </c>
      <c r="B69" s="64" t="s">
        <v>921</v>
      </c>
      <c r="C69" s="1401">
        <v>4543.4049999999997</v>
      </c>
      <c r="D69" s="1401">
        <v>4180.9629999999997</v>
      </c>
      <c r="E69" s="1401">
        <v>1852.7470000000001</v>
      </c>
      <c r="F69" s="1401">
        <v>2753.386</v>
      </c>
      <c r="G69" s="1401">
        <v>2725.0239999999999</v>
      </c>
      <c r="H69" s="1401">
        <v>4458.7719999999999</v>
      </c>
      <c r="I69" s="1401">
        <v>1157.1659999999999</v>
      </c>
      <c r="J69" s="1401">
        <v>2791.76</v>
      </c>
      <c r="K69" s="1401">
        <v>4174.8789999999999</v>
      </c>
      <c r="L69" s="1401">
        <v>3904.7289999999998</v>
      </c>
      <c r="M69" s="1401">
        <v>1394.0239999999999</v>
      </c>
      <c r="N69" s="1401">
        <f t="shared" si="1"/>
        <v>33936.854999999996</v>
      </c>
    </row>
    <row r="70" spans="1:14" s="487" customFormat="1" ht="15.95" customHeight="1" x14ac:dyDescent="0.25">
      <c r="A70" s="22"/>
      <c r="B70" s="66" t="s">
        <v>708</v>
      </c>
      <c r="C70" s="1403">
        <v>-1132.816</v>
      </c>
      <c r="D70" s="1403">
        <v>6610.1139999999996</v>
      </c>
      <c r="E70" s="1403">
        <v>1787.423</v>
      </c>
      <c r="F70" s="1403">
        <v>1413.3520000000001</v>
      </c>
      <c r="G70" s="1403">
        <v>3938.1770000000001</v>
      </c>
      <c r="H70" s="1403">
        <v>6496.1260000000002</v>
      </c>
      <c r="I70" s="1403">
        <v>27.370999999999999</v>
      </c>
      <c r="J70" s="1403">
        <v>-2715.95</v>
      </c>
      <c r="K70" s="1403">
        <v>1725.347</v>
      </c>
      <c r="L70" s="1403">
        <v>1541.364</v>
      </c>
      <c r="M70" s="1403">
        <v>-2131.8130000000001</v>
      </c>
      <c r="N70" s="1403">
        <f t="shared" si="1"/>
        <v>17558.695</v>
      </c>
    </row>
    <row r="71" spans="1:14" s="487" customFormat="1" ht="15.95" customHeight="1" x14ac:dyDescent="0.25">
      <c r="A71" s="480">
        <v>5500000</v>
      </c>
      <c r="B71" s="64" t="s">
        <v>681</v>
      </c>
      <c r="C71" s="1401">
        <v>20.814</v>
      </c>
      <c r="D71" s="1401">
        <v>1021.202</v>
      </c>
      <c r="E71" s="1401">
        <v>45.914999999999999</v>
      </c>
      <c r="F71" s="1401">
        <v>2.4049999999999998</v>
      </c>
      <c r="G71" s="1401">
        <v>136.13399999999999</v>
      </c>
      <c r="H71" s="1401">
        <v>2413.6770000000001</v>
      </c>
      <c r="I71" s="1401">
        <v>0.85799999999999998</v>
      </c>
      <c r="J71" s="1401">
        <v>12.363</v>
      </c>
      <c r="K71" s="1401">
        <v>2.0190000000000001</v>
      </c>
      <c r="L71" s="1401">
        <v>248.98500000000001</v>
      </c>
      <c r="M71" s="1401">
        <v>6.7720000000000002</v>
      </c>
      <c r="N71" s="1401">
        <f t="shared" si="1"/>
        <v>3911.1439999999998</v>
      </c>
    </row>
    <row r="72" spans="1:14" s="487" customFormat="1" ht="15.95" customHeight="1" x14ac:dyDescent="0.25">
      <c r="A72" s="480">
        <v>4500000</v>
      </c>
      <c r="B72" s="64" t="s">
        <v>811</v>
      </c>
      <c r="C72" s="1401">
        <v>3.5000000000000003E-2</v>
      </c>
      <c r="D72" s="1401">
        <v>7.891</v>
      </c>
      <c r="E72" s="1401">
        <v>2.1960000000000002</v>
      </c>
      <c r="F72" s="1401">
        <v>3.61</v>
      </c>
      <c r="G72" s="1401">
        <v>0</v>
      </c>
      <c r="H72" s="1401">
        <v>1313.289</v>
      </c>
      <c r="I72" s="1401">
        <v>0</v>
      </c>
      <c r="J72" s="1401">
        <v>0.46100000000000002</v>
      </c>
      <c r="K72" s="1401">
        <v>0</v>
      </c>
      <c r="L72" s="1401">
        <v>0</v>
      </c>
      <c r="M72" s="1401">
        <v>0</v>
      </c>
      <c r="N72" s="1401">
        <f t="shared" si="1"/>
        <v>1327.482</v>
      </c>
    </row>
    <row r="73" spans="1:14" s="487" customFormat="1" ht="15.95" customHeight="1" x14ac:dyDescent="0.25">
      <c r="A73" s="22"/>
      <c r="B73" s="66" t="s">
        <v>922</v>
      </c>
      <c r="C73" s="1403">
        <v>-1112.037</v>
      </c>
      <c r="D73" s="1403">
        <v>7623.4250000000002</v>
      </c>
      <c r="E73" s="1403">
        <v>1831.1420000000001</v>
      </c>
      <c r="F73" s="1403">
        <v>1412.1469999999999</v>
      </c>
      <c r="G73" s="1403">
        <v>4074.3110000000001</v>
      </c>
      <c r="H73" s="1403">
        <v>7596.5140000000001</v>
      </c>
      <c r="I73" s="1403">
        <v>28.228999999999999</v>
      </c>
      <c r="J73" s="1403">
        <v>-2704.0479999999998</v>
      </c>
      <c r="K73" s="1403">
        <v>1727.366</v>
      </c>
      <c r="L73" s="1403">
        <v>1790.3489999999999</v>
      </c>
      <c r="M73" s="1403">
        <v>-2125.0410000000002</v>
      </c>
      <c r="N73" s="1403">
        <f t="shared" si="1"/>
        <v>20142.356999999996</v>
      </c>
    </row>
    <row r="74" spans="1:14" s="487" customFormat="1" ht="25.5" x14ac:dyDescent="0.25">
      <c r="A74" s="480">
        <v>5890000</v>
      </c>
      <c r="B74" s="64" t="s">
        <v>809</v>
      </c>
      <c r="C74" s="1404">
        <v>0.121</v>
      </c>
      <c r="D74" s="1401">
        <v>11.644</v>
      </c>
      <c r="E74" s="1401">
        <v>0</v>
      </c>
      <c r="F74" s="1401">
        <v>11.635999999999999</v>
      </c>
      <c r="G74" s="1401">
        <v>3.3000000000000002E-2</v>
      </c>
      <c r="H74" s="1401">
        <v>2.964</v>
      </c>
      <c r="I74" s="1401">
        <v>4.2809999999999997</v>
      </c>
      <c r="J74" s="1401">
        <v>1.6919999999999999</v>
      </c>
      <c r="K74" s="1401">
        <v>2E-3</v>
      </c>
      <c r="L74" s="1405">
        <v>8.0000000000000002E-3</v>
      </c>
      <c r="M74" s="1401">
        <v>0</v>
      </c>
      <c r="N74" s="1401">
        <f t="shared" si="1"/>
        <v>32.381</v>
      </c>
    </row>
    <row r="75" spans="1:14" s="487" customFormat="1" ht="25.5" x14ac:dyDescent="0.25">
      <c r="A75" s="480">
        <v>4890000</v>
      </c>
      <c r="B75" s="64" t="s">
        <v>812</v>
      </c>
      <c r="C75" s="1404">
        <v>0.125</v>
      </c>
      <c r="D75" s="1401">
        <v>6.875</v>
      </c>
      <c r="E75" s="1401">
        <v>0</v>
      </c>
      <c r="F75" s="1401">
        <v>41.988</v>
      </c>
      <c r="G75" s="1401">
        <v>2.1829999999999998</v>
      </c>
      <c r="H75" s="1401">
        <v>5.18</v>
      </c>
      <c r="I75" s="1401">
        <v>1.8480000000000001</v>
      </c>
      <c r="J75" s="1401">
        <v>1E-3</v>
      </c>
      <c r="K75" s="1401">
        <v>1.7999999999999999E-2</v>
      </c>
      <c r="L75" s="1406">
        <v>121.123</v>
      </c>
      <c r="M75" s="1401">
        <v>0</v>
      </c>
      <c r="N75" s="1401">
        <f t="shared" si="1"/>
        <v>179.34100000000001</v>
      </c>
    </row>
    <row r="76" spans="1:14" s="487" customFormat="1" ht="15.95" customHeight="1" x14ac:dyDescent="0.25">
      <c r="A76" s="22"/>
      <c r="B76" s="66" t="s">
        <v>923</v>
      </c>
      <c r="C76" s="1403">
        <v>-1112.0409999999999</v>
      </c>
      <c r="D76" s="1403">
        <v>7628.1940000000004</v>
      </c>
      <c r="E76" s="1403">
        <v>1831.1420000000001</v>
      </c>
      <c r="F76" s="1403">
        <v>1381.7950000000001</v>
      </c>
      <c r="G76" s="1403">
        <v>4072.1610000000001</v>
      </c>
      <c r="H76" s="1403">
        <v>7594.2979999999998</v>
      </c>
      <c r="I76" s="1403">
        <v>30.661999999999999</v>
      </c>
      <c r="J76" s="1403">
        <v>-2702.357</v>
      </c>
      <c r="K76" s="1403">
        <v>1727.35</v>
      </c>
      <c r="L76" s="1403">
        <v>1669.2339999999999</v>
      </c>
      <c r="M76" s="1403">
        <v>-2125.0410000000002</v>
      </c>
      <c r="N76" s="1403">
        <f t="shared" si="1"/>
        <v>19995.396999999997</v>
      </c>
    </row>
    <row r="77" spans="1:14" s="487" customFormat="1" ht="15.95" customHeight="1" x14ac:dyDescent="0.25">
      <c r="A77" s="480">
        <v>4600000</v>
      </c>
      <c r="B77" s="64" t="s">
        <v>831</v>
      </c>
      <c r="C77" s="1401">
        <v>0</v>
      </c>
      <c r="D77" s="1401">
        <v>3614.3470000000002</v>
      </c>
      <c r="E77" s="1401">
        <v>797.86300000000006</v>
      </c>
      <c r="F77" s="1401">
        <v>0</v>
      </c>
      <c r="G77" s="1401">
        <v>2036.08</v>
      </c>
      <c r="H77" s="1401">
        <v>3079.62</v>
      </c>
      <c r="I77" s="1401">
        <v>0</v>
      </c>
      <c r="J77" s="1401">
        <v>0</v>
      </c>
      <c r="K77" s="1401">
        <v>0</v>
      </c>
      <c r="L77" s="1401">
        <v>821.72400000000005</v>
      </c>
      <c r="M77" s="1401">
        <v>0</v>
      </c>
      <c r="N77" s="1401">
        <f t="shared" si="1"/>
        <v>10349.634</v>
      </c>
    </row>
    <row r="78" spans="1:14" s="487" customFormat="1" ht="15.95" customHeight="1" x14ac:dyDescent="0.25">
      <c r="A78" s="22"/>
      <c r="B78" s="500" t="s">
        <v>961</v>
      </c>
      <c r="C78" s="1403">
        <v>-1112.0409999999999</v>
      </c>
      <c r="D78" s="1403">
        <v>4013.8470000000002</v>
      </c>
      <c r="E78" s="1403">
        <v>1033.279</v>
      </c>
      <c r="F78" s="1403">
        <v>1381.7950000000001</v>
      </c>
      <c r="G78" s="1403">
        <v>2036.0809999999999</v>
      </c>
      <c r="H78" s="1403">
        <v>4514.6779999999999</v>
      </c>
      <c r="I78" s="1403">
        <v>30.661999999999999</v>
      </c>
      <c r="J78" s="1403">
        <v>-2702.357</v>
      </c>
      <c r="K78" s="1403">
        <v>1727.35</v>
      </c>
      <c r="L78" s="1403">
        <v>847.51</v>
      </c>
      <c r="M78" s="1403">
        <v>-2125.0410000000002</v>
      </c>
      <c r="N78" s="1403">
        <f>SUM(C78:M78)</f>
        <v>9645.7630000000026</v>
      </c>
    </row>
    <row r="79" spans="1:14" s="487" customFormat="1" ht="3.75" customHeight="1" x14ac:dyDescent="0.25">
      <c r="A79" s="501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</row>
    <row r="80" spans="1:14" s="487" customFormat="1" x14ac:dyDescent="0.25">
      <c r="A80" s="2175" t="s">
        <v>962</v>
      </c>
      <c r="B80" s="2175"/>
      <c r="C80" s="2175"/>
      <c r="D80" s="2175"/>
      <c r="E80" s="2175"/>
      <c r="F80" s="2175"/>
      <c r="G80" s="2175"/>
      <c r="H80" s="2175"/>
      <c r="I80" s="2175"/>
      <c r="J80" s="2175"/>
      <c r="K80" s="2175"/>
      <c r="L80" s="2175"/>
      <c r="M80" s="2175"/>
      <c r="N80" s="2175"/>
    </row>
    <row r="81" spans="1:15" s="487" customFormat="1" x14ac:dyDescent="0.25">
      <c r="A81" s="59"/>
      <c r="B81" s="2169" t="s">
        <v>2118</v>
      </c>
      <c r="C81" s="2169"/>
      <c r="D81" s="2169"/>
      <c r="E81" s="2169"/>
      <c r="F81" s="2169"/>
      <c r="G81" s="2169"/>
      <c r="H81" s="2169"/>
      <c r="I81" s="2169"/>
      <c r="J81" s="2169"/>
      <c r="K81" s="2169"/>
      <c r="L81" s="2169"/>
      <c r="M81" s="2169"/>
      <c r="N81" s="2169"/>
      <c r="O81" s="2169"/>
    </row>
    <row r="82" spans="1:15" x14ac:dyDescent="0.25">
      <c r="B82" s="489"/>
    </row>
    <row r="83" spans="1:15" x14ac:dyDescent="0.25">
      <c r="C83" s="294"/>
      <c r="D83" s="294"/>
      <c r="E83" s="294"/>
      <c r="F83" s="294"/>
      <c r="G83" s="294"/>
      <c r="H83" s="294"/>
      <c r="I83" s="294"/>
      <c r="J83" s="294"/>
      <c r="K83" s="294"/>
      <c r="L83" s="294"/>
      <c r="M83" s="294"/>
    </row>
  </sheetData>
  <mergeCells count="12">
    <mergeCell ref="B81:O81"/>
    <mergeCell ref="A1:N1"/>
    <mergeCell ref="A2:N2"/>
    <mergeCell ref="A3:N3"/>
    <mergeCell ref="A4:N4"/>
    <mergeCell ref="A50:N50"/>
    <mergeCell ref="A53:N53"/>
    <mergeCell ref="A54:N54"/>
    <mergeCell ref="A55:N55"/>
    <mergeCell ref="A56:N56"/>
    <mergeCell ref="A80:N80"/>
    <mergeCell ref="B51:O51"/>
  </mergeCells>
  <conditionalFormatting sqref="A62 A68 A70 A73 A76 A65">
    <cfRule type="cellIs" dxfId="30" priority="4" stopIfTrue="1" operator="equal">
      <formula>0</formula>
    </cfRule>
  </conditionalFormatting>
  <conditionalFormatting sqref="A78">
    <cfRule type="cellIs" dxfId="29" priority="3" stopIfTrue="1" operator="equal">
      <formula>0</formula>
    </cfRule>
  </conditionalFormatting>
  <conditionalFormatting sqref="B78">
    <cfRule type="cellIs" dxfId="28" priority="1" stopIfTrue="1" operator="equal">
      <formula>0</formula>
    </cfRule>
  </conditionalFormatting>
  <conditionalFormatting sqref="B62 B68 B70 B73 B76 B65">
    <cfRule type="cellIs" dxfId="2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40"/>
  <sheetViews>
    <sheetView workbookViewId="0">
      <selection activeCell="E27" sqref="E27"/>
    </sheetView>
  </sheetViews>
  <sheetFormatPr baseColWidth="10" defaultColWidth="13.7109375" defaultRowHeight="15" x14ac:dyDescent="0.25"/>
  <cols>
    <col min="1" max="1" width="51.85546875" style="502" customWidth="1"/>
    <col min="2" max="5" width="10.140625" style="502" customWidth="1"/>
    <col min="6" max="6" width="8.28515625" style="502" bestFit="1" customWidth="1"/>
    <col min="7" max="8" width="10.140625" style="502" customWidth="1"/>
    <col min="9" max="9" width="11.7109375" style="502" customWidth="1"/>
    <col min="10" max="16384" width="13.7109375" style="502"/>
  </cols>
  <sheetData>
    <row r="1" spans="1:20" ht="15.75" x14ac:dyDescent="0.25">
      <c r="A1" s="2176" t="s">
        <v>704</v>
      </c>
      <c r="B1" s="2176"/>
      <c r="C1" s="2176"/>
      <c r="D1" s="2176"/>
      <c r="E1" s="2176"/>
      <c r="F1" s="2176"/>
      <c r="G1" s="2176"/>
      <c r="H1" s="2176"/>
      <c r="I1" s="2176"/>
    </row>
    <row r="2" spans="1:20" ht="15.75" x14ac:dyDescent="0.25">
      <c r="A2" s="2177" t="s">
        <v>2414</v>
      </c>
      <c r="B2" s="2177"/>
      <c r="C2" s="2177"/>
      <c r="D2" s="2177"/>
      <c r="E2" s="2177"/>
      <c r="F2" s="2177"/>
      <c r="G2" s="2177"/>
      <c r="H2" s="2177"/>
      <c r="I2" s="2177"/>
    </row>
    <row r="3" spans="1:20" ht="15.75" x14ac:dyDescent="0.25">
      <c r="A3" s="2178" t="s">
        <v>773</v>
      </c>
      <c r="B3" s="2178"/>
      <c r="C3" s="2178"/>
      <c r="D3" s="2178"/>
      <c r="E3" s="2178"/>
      <c r="F3" s="2178"/>
      <c r="G3" s="2178"/>
      <c r="H3" s="2178"/>
      <c r="I3" s="2178"/>
    </row>
    <row r="4" spans="1:20" ht="4.5" customHeight="1" thickBot="1" x14ac:dyDescent="0.3">
      <c r="A4" s="503"/>
      <c r="B4" s="503"/>
      <c r="C4" s="503"/>
      <c r="D4" s="503"/>
      <c r="E4" s="503"/>
      <c r="F4" s="503"/>
      <c r="G4" s="503"/>
      <c r="H4" s="503"/>
      <c r="I4" s="503"/>
    </row>
    <row r="5" spans="1:20" ht="25.5" customHeight="1" thickBot="1" x14ac:dyDescent="0.3">
      <c r="A5" s="504" t="s">
        <v>705</v>
      </c>
      <c r="B5" s="1447">
        <v>45082</v>
      </c>
      <c r="C5" s="1447">
        <v>45174</v>
      </c>
      <c r="D5" s="1447">
        <v>45265</v>
      </c>
      <c r="E5" s="76">
        <v>45356</v>
      </c>
      <c r="F5" s="76">
        <v>45387</v>
      </c>
      <c r="G5" s="76">
        <v>45417</v>
      </c>
      <c r="H5" s="76">
        <v>45448</v>
      </c>
      <c r="I5" s="505" t="s">
        <v>684</v>
      </c>
    </row>
    <row r="6" spans="1:20" x14ac:dyDescent="0.25">
      <c r="A6" s="506" t="s">
        <v>706</v>
      </c>
      <c r="B6" s="1720">
        <v>6102.1164399999998</v>
      </c>
      <c r="C6" s="1720">
        <v>9528.615240000001</v>
      </c>
      <c r="D6" s="1720">
        <v>7364.4179199999999</v>
      </c>
      <c r="E6" s="1720">
        <v>6089.5867300000009</v>
      </c>
      <c r="F6" s="1720">
        <v>5661.2159099999999</v>
      </c>
      <c r="G6" s="1720">
        <v>5433.3808799999997</v>
      </c>
      <c r="H6" s="1720">
        <v>5239.3761599999998</v>
      </c>
      <c r="I6" s="507">
        <f>(H6-B6)/B6</f>
        <v>-0.14138377864189036</v>
      </c>
      <c r="J6" s="1148"/>
    </row>
    <row r="7" spans="1:20" x14ac:dyDescent="0.25">
      <c r="A7" s="506" t="s">
        <v>98</v>
      </c>
      <c r="B7" s="1720">
        <v>16287.382569999998</v>
      </c>
      <c r="C7" s="1720">
        <v>16572.621039999998</v>
      </c>
      <c r="D7" s="1720">
        <v>17279.102900000002</v>
      </c>
      <c r="E7" s="1720">
        <v>16314.59894</v>
      </c>
      <c r="F7" s="1720">
        <v>16583.680069999999</v>
      </c>
      <c r="G7" s="1720">
        <v>16595.391359999998</v>
      </c>
      <c r="H7" s="1720">
        <v>16991.8145</v>
      </c>
      <c r="I7" s="507">
        <f>(H7-B7)/B7</f>
        <v>4.3250161710912803E-2</v>
      </c>
      <c r="J7" s="1148"/>
    </row>
    <row r="8" spans="1:20" x14ac:dyDescent="0.25">
      <c r="A8" s="506" t="s">
        <v>33</v>
      </c>
      <c r="B8" s="1720">
        <v>23063.95464</v>
      </c>
      <c r="C8" s="1720">
        <v>23160.923719999999</v>
      </c>
      <c r="D8" s="1720">
        <v>23373.415149999997</v>
      </c>
      <c r="E8" s="1720">
        <v>24736.597449999997</v>
      </c>
      <c r="F8" s="1720">
        <v>28691.089659999998</v>
      </c>
      <c r="G8" s="1720">
        <v>27767.648709999998</v>
      </c>
      <c r="H8" s="1720">
        <v>27461.64775</v>
      </c>
      <c r="I8" s="507">
        <f t="shared" ref="I8:I15" si="0">(H8-B8)/B8</f>
        <v>0.19067385357986466</v>
      </c>
      <c r="J8" s="1148"/>
    </row>
    <row r="9" spans="1:20" x14ac:dyDescent="0.25">
      <c r="A9" s="506" t="s">
        <v>529</v>
      </c>
      <c r="B9" s="1720">
        <v>24794.536429999996</v>
      </c>
      <c r="C9" s="1720">
        <v>22881.105950000001</v>
      </c>
      <c r="D9" s="1720">
        <v>21940.196289999996</v>
      </c>
      <c r="E9" s="1720">
        <v>20669.852579999999</v>
      </c>
      <c r="F9" s="1720">
        <v>20209.507969999999</v>
      </c>
      <c r="G9" s="1720">
        <v>19787.197110000001</v>
      </c>
      <c r="H9" s="1720">
        <v>19237.840929999998</v>
      </c>
      <c r="I9" s="507">
        <f t="shared" si="0"/>
        <v>-0.22410967495551595</v>
      </c>
      <c r="J9" s="1148"/>
    </row>
    <row r="10" spans="1:20" x14ac:dyDescent="0.25">
      <c r="A10" s="506" t="s">
        <v>2122</v>
      </c>
      <c r="B10" s="1720">
        <v>36175.673010000006</v>
      </c>
      <c r="C10" s="1720">
        <v>36651.333780000001</v>
      </c>
      <c r="D10" s="1720">
        <v>37617.701670000002</v>
      </c>
      <c r="E10" s="1720">
        <v>32842.016050000006</v>
      </c>
      <c r="F10" s="1720">
        <v>33918.999190000002</v>
      </c>
      <c r="G10" s="1720">
        <v>33780.568040000006</v>
      </c>
      <c r="H10" s="1720">
        <v>35120.426590000003</v>
      </c>
      <c r="I10" s="507">
        <f t="shared" si="0"/>
        <v>-2.9170056344447342E-2</v>
      </c>
      <c r="J10" s="1148"/>
    </row>
    <row r="11" spans="1:20" x14ac:dyDescent="0.25">
      <c r="A11" s="506" t="s">
        <v>64</v>
      </c>
      <c r="B11" s="1720">
        <v>34688.815550000007</v>
      </c>
      <c r="C11" s="1720">
        <v>35634.004260000009</v>
      </c>
      <c r="D11" s="1720">
        <v>36872.471090000006</v>
      </c>
      <c r="E11" s="1720">
        <v>33981.548159999998</v>
      </c>
      <c r="F11" s="1720">
        <v>34171.179100000001</v>
      </c>
      <c r="G11" s="1720">
        <v>34494.540390000002</v>
      </c>
      <c r="H11" s="1720">
        <v>34824.222929999996</v>
      </c>
      <c r="I11" s="507">
        <f t="shared" si="0"/>
        <v>3.9034881374031124E-3</v>
      </c>
      <c r="J11" s="1148"/>
    </row>
    <row r="12" spans="1:20" x14ac:dyDescent="0.25">
      <c r="A12" s="506" t="s">
        <v>1094</v>
      </c>
      <c r="B12" s="1720">
        <v>52279.692629999998</v>
      </c>
      <c r="C12" s="1720">
        <v>54708.521439999997</v>
      </c>
      <c r="D12" s="1720">
        <v>53500.207619999994</v>
      </c>
      <c r="E12" s="1720">
        <v>53766.687109999992</v>
      </c>
      <c r="F12" s="1720">
        <v>54515.48083</v>
      </c>
      <c r="G12" s="1720">
        <v>54001.921489999993</v>
      </c>
      <c r="H12" s="1720">
        <v>54725.881489999992</v>
      </c>
      <c r="I12" s="507">
        <f t="shared" si="0"/>
        <v>4.6790421613846334E-2</v>
      </c>
      <c r="J12" s="1148"/>
    </row>
    <row r="13" spans="1:20" x14ac:dyDescent="0.25">
      <c r="A13" s="506" t="s">
        <v>78</v>
      </c>
      <c r="B13" s="1720">
        <v>26348.599770000001</v>
      </c>
      <c r="C13" s="1720">
        <v>26109.191699999999</v>
      </c>
      <c r="D13" s="1720">
        <v>26698.857409999997</v>
      </c>
      <c r="E13" s="1720">
        <v>25733.99336</v>
      </c>
      <c r="F13" s="1720">
        <v>25980.590869999996</v>
      </c>
      <c r="G13" s="1720">
        <v>26354.323029999996</v>
      </c>
      <c r="H13" s="1720">
        <v>26411.45607</v>
      </c>
      <c r="I13" s="507">
        <f t="shared" si="0"/>
        <v>2.3855650982852763E-3</v>
      </c>
      <c r="J13" s="1148"/>
    </row>
    <row r="14" spans="1:20" x14ac:dyDescent="0.25">
      <c r="A14" s="506" t="s">
        <v>1095</v>
      </c>
      <c r="B14" s="1720">
        <v>94578.67912999999</v>
      </c>
      <c r="C14" s="1720">
        <v>95269.158899999995</v>
      </c>
      <c r="D14" s="1720">
        <v>96262.250510000013</v>
      </c>
      <c r="E14" s="1720">
        <v>96812.196620000002</v>
      </c>
      <c r="F14" s="1720">
        <v>96851.895449999982</v>
      </c>
      <c r="G14" s="1720">
        <v>96914.857649999991</v>
      </c>
      <c r="H14" s="1720">
        <v>97989.600519999993</v>
      </c>
      <c r="I14" s="507">
        <f t="shared" si="0"/>
        <v>3.6064379640062788E-2</v>
      </c>
      <c r="J14" s="1148"/>
    </row>
    <row r="15" spans="1:20" x14ac:dyDescent="0.25">
      <c r="A15" s="506" t="s">
        <v>1096</v>
      </c>
      <c r="B15" s="1720">
        <v>22072.665710000001</v>
      </c>
      <c r="C15" s="1720">
        <v>22222.234929999999</v>
      </c>
      <c r="D15" s="1720">
        <v>22856.34359</v>
      </c>
      <c r="E15" s="1720">
        <v>22251.449059999999</v>
      </c>
      <c r="F15" s="1720">
        <v>22527.487510000003</v>
      </c>
      <c r="G15" s="1720">
        <v>22732.992690000003</v>
      </c>
      <c r="H15" s="1720">
        <v>22738.733530000001</v>
      </c>
      <c r="I15" s="507">
        <f t="shared" si="0"/>
        <v>3.0176138611941138E-2</v>
      </c>
      <c r="J15" s="1148"/>
    </row>
    <row r="16" spans="1:20" s="509" customFormat="1" ht="13.5" customHeight="1" x14ac:dyDescent="0.25">
      <c r="A16" s="506" t="s">
        <v>2120</v>
      </c>
      <c r="B16" s="1720">
        <v>11150.947900000003</v>
      </c>
      <c r="C16" s="1720">
        <v>7141.9026300000005</v>
      </c>
      <c r="D16" s="1720">
        <v>6932.7594300000019</v>
      </c>
      <c r="E16" s="1720">
        <v>0</v>
      </c>
      <c r="F16" s="1720">
        <v>0</v>
      </c>
      <c r="G16" s="1720">
        <v>0</v>
      </c>
      <c r="H16" s="1720">
        <v>0</v>
      </c>
      <c r="I16" s="508" t="s">
        <v>966</v>
      </c>
      <c r="J16" s="1148"/>
      <c r="K16" s="502"/>
      <c r="L16" s="502"/>
      <c r="M16" s="502"/>
      <c r="N16" s="502"/>
      <c r="O16" s="502"/>
      <c r="P16" s="502"/>
      <c r="Q16" s="502"/>
      <c r="R16" s="502"/>
      <c r="S16" s="502"/>
      <c r="T16" s="502"/>
    </row>
    <row r="17" spans="1:20" s="509" customFormat="1" ht="13.5" customHeight="1" thickBot="1" x14ac:dyDescent="0.3">
      <c r="A17" s="506" t="s">
        <v>2121</v>
      </c>
      <c r="B17" s="1720">
        <v>9186.0401600000005</v>
      </c>
      <c r="C17" s="1720">
        <v>9251.5639100000008</v>
      </c>
      <c r="D17" s="1720">
        <v>8785.6714700000011</v>
      </c>
      <c r="E17" s="1720">
        <v>8775.740600000001</v>
      </c>
      <c r="F17" s="1720">
        <v>8781.5830000000005</v>
      </c>
      <c r="G17" s="1720">
        <v>8806.0217599999996</v>
      </c>
      <c r="H17" s="1720">
        <v>8816.3324800000009</v>
      </c>
      <c r="I17" s="507">
        <f>(H17-B17)/B17</f>
        <v>-4.024668666373428E-2</v>
      </c>
      <c r="J17" s="1148"/>
      <c r="K17" s="502"/>
      <c r="L17" s="502"/>
      <c r="M17" s="502"/>
      <c r="N17" s="502"/>
      <c r="O17" s="502"/>
      <c r="P17" s="502"/>
      <c r="Q17" s="502"/>
      <c r="R17" s="502"/>
      <c r="S17" s="502"/>
      <c r="T17" s="502"/>
    </row>
    <row r="18" spans="1:20" ht="15.75" thickBot="1" x14ac:dyDescent="0.3">
      <c r="A18" s="653" t="s">
        <v>1</v>
      </c>
      <c r="B18" s="655">
        <v>356729.10393999994</v>
      </c>
      <c r="C18" s="655">
        <v>359131.17750000005</v>
      </c>
      <c r="D18" s="655">
        <v>359483.39504999999</v>
      </c>
      <c r="E18" s="655">
        <v>341974.26666000002</v>
      </c>
      <c r="F18" s="655">
        <v>347892.70955999999</v>
      </c>
      <c r="G18" s="655">
        <v>346668.84310999996</v>
      </c>
      <c r="H18" s="655">
        <v>349557.33295000001</v>
      </c>
      <c r="I18" s="656">
        <f>(H18-B18)/B18</f>
        <v>-2.0104249725601833E-2</v>
      </c>
      <c r="J18" s="1148"/>
    </row>
    <row r="19" spans="1:20" ht="3" customHeight="1" x14ac:dyDescent="0.25">
      <c r="A19" s="510"/>
      <c r="B19" s="510"/>
      <c r="C19" s="510"/>
      <c r="D19" s="510"/>
      <c r="E19" s="510"/>
      <c r="F19" s="510"/>
      <c r="G19" s="510"/>
      <c r="H19" s="510"/>
      <c r="I19" s="510"/>
      <c r="K19" s="511"/>
      <c r="L19" s="511"/>
      <c r="M19" s="511"/>
    </row>
    <row r="20" spans="1:20" x14ac:dyDescent="0.25">
      <c r="A20" s="512" t="s">
        <v>687</v>
      </c>
      <c r="B20" s="513"/>
      <c r="C20" s="513"/>
      <c r="D20" s="513"/>
      <c r="E20" s="513"/>
      <c r="F20" s="513"/>
      <c r="G20" s="513"/>
      <c r="H20" s="513"/>
      <c r="I20" s="514"/>
      <c r="K20" s="511"/>
      <c r="L20" s="511"/>
      <c r="M20" s="511"/>
    </row>
    <row r="21" spans="1:20" x14ac:dyDescent="0.25">
      <c r="A21" s="512" t="s">
        <v>2118</v>
      </c>
      <c r="B21" s="513"/>
      <c r="C21" s="513"/>
      <c r="D21" s="513"/>
      <c r="E21" s="513"/>
      <c r="F21" s="513"/>
      <c r="G21" s="513"/>
      <c r="H21" s="513"/>
      <c r="I21" s="514"/>
      <c r="K21" s="511"/>
      <c r="L21" s="511"/>
      <c r="M21" s="511"/>
    </row>
    <row r="22" spans="1:20" x14ac:dyDescent="0.25">
      <c r="A22" s="509"/>
      <c r="B22" s="509"/>
      <c r="C22" s="509"/>
      <c r="D22" s="509"/>
      <c r="E22" s="509"/>
      <c r="F22" s="509"/>
      <c r="G22" s="509"/>
      <c r="H22" s="509"/>
      <c r="I22" s="515"/>
      <c r="K22" s="511"/>
      <c r="L22" s="511"/>
      <c r="M22" s="511"/>
    </row>
    <row r="23" spans="1:20" ht="15.75" x14ac:dyDescent="0.25">
      <c r="A23" s="2179" t="s">
        <v>707</v>
      </c>
      <c r="B23" s="2179"/>
      <c r="C23" s="2179"/>
      <c r="D23" s="2179"/>
      <c r="E23" s="2179"/>
      <c r="F23" s="2179"/>
      <c r="G23" s="2179"/>
      <c r="H23" s="2179"/>
      <c r="I23" s="2179"/>
      <c r="K23" s="511"/>
      <c r="L23" s="511"/>
      <c r="M23" s="511"/>
    </row>
    <row r="24" spans="1:20" ht="15.75" x14ac:dyDescent="0.25">
      <c r="A24" s="2180" t="s">
        <v>2414</v>
      </c>
      <c r="B24" s="2180"/>
      <c r="C24" s="2180"/>
      <c r="D24" s="2180"/>
      <c r="E24" s="2180"/>
      <c r="F24" s="2180"/>
      <c r="G24" s="2180"/>
      <c r="H24" s="2180"/>
      <c r="I24" s="2180"/>
      <c r="K24" s="511"/>
      <c r="L24" s="511"/>
      <c r="M24" s="511"/>
    </row>
    <row r="25" spans="1:20" ht="4.5" customHeight="1" thickBot="1" x14ac:dyDescent="0.3">
      <c r="A25" s="516"/>
      <c r="B25" s="516"/>
      <c r="C25" s="516"/>
      <c r="D25" s="516"/>
      <c r="E25" s="516"/>
      <c r="F25" s="516"/>
      <c r="G25" s="516"/>
      <c r="H25" s="516"/>
      <c r="I25" s="516"/>
      <c r="K25" s="511"/>
      <c r="L25" s="511"/>
      <c r="M25" s="511"/>
    </row>
    <row r="26" spans="1:20" ht="30" thickBot="1" x14ac:dyDescent="0.3">
      <c r="A26" s="517" t="s">
        <v>705</v>
      </c>
      <c r="B26" s="76">
        <v>45078</v>
      </c>
      <c r="C26" s="76">
        <v>45170</v>
      </c>
      <c r="D26" s="76">
        <v>45261</v>
      </c>
      <c r="E26" s="76">
        <v>45352</v>
      </c>
      <c r="F26" s="76">
        <v>45386</v>
      </c>
      <c r="G26" s="76">
        <v>45416</v>
      </c>
      <c r="H26" s="76">
        <v>45447</v>
      </c>
      <c r="I26" s="518" t="s">
        <v>684</v>
      </c>
    </row>
    <row r="27" spans="1:20" x14ac:dyDescent="0.25">
      <c r="A27" s="519" t="s">
        <v>706</v>
      </c>
      <c r="B27" s="654">
        <v>19</v>
      </c>
      <c r="C27" s="654">
        <v>24</v>
      </c>
      <c r="D27" s="654">
        <v>23</v>
      </c>
      <c r="E27" s="654">
        <v>24</v>
      </c>
      <c r="F27" s="654">
        <v>20</v>
      </c>
      <c r="G27" s="654">
        <v>22</v>
      </c>
      <c r="H27" s="654">
        <v>26</v>
      </c>
      <c r="I27" s="507">
        <f>(H27-B27)/B27</f>
        <v>0.36842105263157893</v>
      </c>
      <c r="J27" s="654"/>
    </row>
    <row r="28" spans="1:20" x14ac:dyDescent="0.25">
      <c r="A28" s="519" t="s">
        <v>98</v>
      </c>
      <c r="B28" s="654">
        <v>97</v>
      </c>
      <c r="C28" s="654">
        <v>85</v>
      </c>
      <c r="D28" s="654">
        <v>84</v>
      </c>
      <c r="E28" s="654">
        <v>83</v>
      </c>
      <c r="F28" s="654">
        <v>87</v>
      </c>
      <c r="G28" s="654">
        <v>86</v>
      </c>
      <c r="H28" s="654">
        <v>85</v>
      </c>
      <c r="I28" s="507">
        <f t="shared" ref="I28:I36" si="1">(H28-B28)/B28</f>
        <v>-0.12371134020618557</v>
      </c>
      <c r="J28" s="654"/>
      <c r="R28" s="216"/>
      <c r="S28" s="216"/>
      <c r="T28" s="216"/>
    </row>
    <row r="29" spans="1:20" x14ac:dyDescent="0.25">
      <c r="A29" s="519" t="s">
        <v>33</v>
      </c>
      <c r="B29" s="654">
        <v>97</v>
      </c>
      <c r="C29" s="654">
        <v>96</v>
      </c>
      <c r="D29" s="654">
        <v>94</v>
      </c>
      <c r="E29" s="654">
        <v>91</v>
      </c>
      <c r="F29" s="654">
        <v>92</v>
      </c>
      <c r="G29" s="654">
        <v>92</v>
      </c>
      <c r="H29" s="654">
        <v>95</v>
      </c>
      <c r="I29" s="507">
        <f t="shared" si="1"/>
        <v>-2.0618556701030927E-2</v>
      </c>
      <c r="J29" s="654"/>
      <c r="R29" s="216"/>
      <c r="S29" s="216"/>
      <c r="T29" s="216"/>
    </row>
    <row r="30" spans="1:20" x14ac:dyDescent="0.25">
      <c r="A30" s="519" t="s">
        <v>529</v>
      </c>
      <c r="B30" s="654">
        <v>15</v>
      </c>
      <c r="C30" s="654">
        <v>14</v>
      </c>
      <c r="D30" s="654">
        <v>14</v>
      </c>
      <c r="E30" s="654">
        <v>14</v>
      </c>
      <c r="F30" s="654">
        <v>15</v>
      </c>
      <c r="G30" s="654">
        <v>15</v>
      </c>
      <c r="H30" s="654">
        <v>15</v>
      </c>
      <c r="I30" s="507">
        <f t="shared" si="1"/>
        <v>0</v>
      </c>
      <c r="J30" s="654"/>
    </row>
    <row r="31" spans="1:20" x14ac:dyDescent="0.25">
      <c r="A31" s="519" t="s">
        <v>36</v>
      </c>
      <c r="B31" s="654">
        <v>93</v>
      </c>
      <c r="C31" s="654">
        <v>88</v>
      </c>
      <c r="D31" s="654">
        <v>93</v>
      </c>
      <c r="E31" s="654">
        <v>96</v>
      </c>
      <c r="F31" s="654">
        <v>95</v>
      </c>
      <c r="G31" s="654">
        <v>96</v>
      </c>
      <c r="H31" s="654">
        <v>95</v>
      </c>
      <c r="I31" s="507">
        <f t="shared" si="1"/>
        <v>2.1505376344086023E-2</v>
      </c>
      <c r="J31" s="654"/>
      <c r="R31" s="216"/>
      <c r="S31" s="216"/>
      <c r="T31" s="216"/>
    </row>
    <row r="32" spans="1:20" x14ac:dyDescent="0.25">
      <c r="A32" s="519" t="s">
        <v>64</v>
      </c>
      <c r="B32" s="654">
        <v>1354</v>
      </c>
      <c r="C32" s="654">
        <v>1351</v>
      </c>
      <c r="D32" s="654">
        <v>1379</v>
      </c>
      <c r="E32" s="654">
        <v>1388</v>
      </c>
      <c r="F32" s="654">
        <v>1386</v>
      </c>
      <c r="G32" s="654">
        <v>1387</v>
      </c>
      <c r="H32" s="654">
        <v>1395</v>
      </c>
      <c r="I32" s="507">
        <f>(H32-B32)/B32</f>
        <v>3.0280649926144758E-2</v>
      </c>
      <c r="J32" s="654"/>
      <c r="R32" s="216"/>
      <c r="S32" s="216"/>
      <c r="T32" s="216"/>
    </row>
    <row r="33" spans="1:17" x14ac:dyDescent="0.25">
      <c r="A33" s="519" t="s">
        <v>30</v>
      </c>
      <c r="B33" s="654">
        <v>114</v>
      </c>
      <c r="C33" s="654">
        <v>110</v>
      </c>
      <c r="D33" s="654">
        <v>111</v>
      </c>
      <c r="E33" s="654">
        <v>106</v>
      </c>
      <c r="F33" s="654">
        <v>111</v>
      </c>
      <c r="G33" s="654">
        <v>112</v>
      </c>
      <c r="H33" s="654">
        <v>118</v>
      </c>
      <c r="I33" s="507">
        <f>(H33-B33)/B33</f>
        <v>3.5087719298245612E-2</v>
      </c>
      <c r="J33" s="654"/>
    </row>
    <row r="34" spans="1:17" x14ac:dyDescent="0.25">
      <c r="A34" s="519" t="s">
        <v>78</v>
      </c>
      <c r="B34" s="654">
        <v>54</v>
      </c>
      <c r="C34" s="654">
        <v>49</v>
      </c>
      <c r="D34" s="654">
        <v>50</v>
      </c>
      <c r="E34" s="654">
        <v>51</v>
      </c>
      <c r="F34" s="654">
        <v>52</v>
      </c>
      <c r="G34" s="654">
        <v>50</v>
      </c>
      <c r="H34" s="654">
        <v>50</v>
      </c>
      <c r="I34" s="507">
        <f>(H34-B34)/B34</f>
        <v>-7.407407407407407E-2</v>
      </c>
      <c r="J34" s="654"/>
    </row>
    <row r="35" spans="1:17" x14ac:dyDescent="0.25">
      <c r="A35" s="519" t="s">
        <v>1095</v>
      </c>
      <c r="B35" s="654">
        <v>36</v>
      </c>
      <c r="C35" s="654">
        <v>34</v>
      </c>
      <c r="D35" s="654">
        <v>37</v>
      </c>
      <c r="E35" s="654">
        <v>39</v>
      </c>
      <c r="F35" s="654">
        <v>39</v>
      </c>
      <c r="G35" s="654">
        <v>39</v>
      </c>
      <c r="H35" s="654">
        <v>40</v>
      </c>
      <c r="I35" s="507">
        <f t="shared" si="1"/>
        <v>0.1111111111111111</v>
      </c>
      <c r="J35" s="654"/>
    </row>
    <row r="36" spans="1:17" x14ac:dyDescent="0.25">
      <c r="A36" s="519" t="s">
        <v>1097</v>
      </c>
      <c r="B36" s="654">
        <v>21</v>
      </c>
      <c r="C36" s="654">
        <v>20</v>
      </c>
      <c r="D36" s="654">
        <v>19</v>
      </c>
      <c r="E36" s="654">
        <v>21</v>
      </c>
      <c r="F36" s="654">
        <v>21</v>
      </c>
      <c r="G36" s="654">
        <v>21</v>
      </c>
      <c r="H36" s="654">
        <v>21</v>
      </c>
      <c r="I36" s="507">
        <f t="shared" si="1"/>
        <v>0</v>
      </c>
      <c r="J36" s="654"/>
    </row>
    <row r="37" spans="1:17" s="509" customFormat="1" ht="13.5" customHeight="1" x14ac:dyDescent="0.25">
      <c r="A37" s="519" t="s">
        <v>2119</v>
      </c>
      <c r="B37" s="654">
        <v>12</v>
      </c>
      <c r="C37" s="654">
        <v>4</v>
      </c>
      <c r="D37" s="654">
        <v>2</v>
      </c>
      <c r="E37" s="654">
        <v>0</v>
      </c>
      <c r="F37" s="654">
        <v>0</v>
      </c>
      <c r="G37" s="654">
        <v>0</v>
      </c>
      <c r="H37" s="654">
        <v>0</v>
      </c>
      <c r="I37" s="508" t="s">
        <v>966</v>
      </c>
      <c r="J37" s="1148"/>
      <c r="M37" s="502"/>
      <c r="N37" s="502"/>
      <c r="O37" s="502"/>
      <c r="P37" s="502"/>
      <c r="Q37" s="502"/>
    </row>
    <row r="38" spans="1:17" s="509" customFormat="1" ht="13.5" customHeight="1" thickBot="1" x14ac:dyDescent="0.3">
      <c r="A38" s="519" t="s">
        <v>188</v>
      </c>
      <c r="B38" s="654">
        <v>19</v>
      </c>
      <c r="C38" s="654">
        <v>17</v>
      </c>
      <c r="D38" s="654">
        <v>21</v>
      </c>
      <c r="E38" s="654">
        <v>19</v>
      </c>
      <c r="F38" s="654">
        <v>18</v>
      </c>
      <c r="G38" s="654">
        <v>18</v>
      </c>
      <c r="H38" s="654">
        <v>18</v>
      </c>
      <c r="I38" s="507">
        <f>(H38-B38)/B38</f>
        <v>-5.2631578947368418E-2</v>
      </c>
      <c r="J38" s="654"/>
      <c r="M38" s="502"/>
      <c r="N38" s="502"/>
      <c r="O38" s="502"/>
      <c r="P38" s="502"/>
      <c r="Q38" s="502"/>
    </row>
    <row r="39" spans="1:17" ht="15.75" thickBot="1" x14ac:dyDescent="0.3">
      <c r="A39" s="653" t="s">
        <v>1</v>
      </c>
      <c r="B39" s="655">
        <v>1931</v>
      </c>
      <c r="C39" s="655">
        <v>1892</v>
      </c>
      <c r="D39" s="655">
        <v>1927</v>
      </c>
      <c r="E39" s="655">
        <v>1932</v>
      </c>
      <c r="F39" s="655">
        <f>SUM(F27:F38)</f>
        <v>1936</v>
      </c>
      <c r="G39" s="655">
        <v>1938</v>
      </c>
      <c r="H39" s="655">
        <f>SUM(H27:H38)</f>
        <v>1958</v>
      </c>
      <c r="I39" s="1399">
        <f>(H39-B39)/B39</f>
        <v>1.3982392542723977E-2</v>
      </c>
      <c r="J39" s="1148"/>
    </row>
    <row r="40" spans="1:17" ht="2.25" customHeight="1" x14ac:dyDescent="0.25">
      <c r="A40" s="510"/>
      <c r="B40" s="510"/>
      <c r="C40" s="510"/>
      <c r="D40" s="510"/>
      <c r="E40" s="510"/>
      <c r="F40" s="510"/>
      <c r="G40" s="510"/>
      <c r="H40" s="510"/>
      <c r="I40" s="510"/>
      <c r="K40" s="511"/>
      <c r="L40" s="511"/>
      <c r="M40" s="511"/>
    </row>
    <row r="41" spans="1:17" x14ac:dyDescent="0.25">
      <c r="A41" s="512"/>
      <c r="B41" s="513"/>
      <c r="C41" s="513"/>
      <c r="D41" s="513"/>
      <c r="E41" s="513"/>
      <c r="F41" s="513"/>
      <c r="G41" s="513"/>
      <c r="H41" s="513"/>
      <c r="I41" s="520"/>
      <c r="K41" s="511"/>
      <c r="L41" s="511"/>
      <c r="M41" s="511"/>
    </row>
    <row r="42" spans="1:17" x14ac:dyDescent="0.25">
      <c r="A42" s="512"/>
      <c r="B42" s="1159"/>
      <c r="C42" s="1159"/>
      <c r="D42" s="1159"/>
      <c r="E42" s="1159"/>
      <c r="F42" s="1159"/>
      <c r="G42" s="1159"/>
      <c r="H42" s="1159"/>
      <c r="K42" s="511"/>
      <c r="L42" s="511"/>
      <c r="M42" s="511"/>
    </row>
    <row r="43" spans="1:17" x14ac:dyDescent="0.25">
      <c r="K43" s="511"/>
      <c r="L43" s="511"/>
      <c r="M43" s="511"/>
    </row>
    <row r="44" spans="1:17" x14ac:dyDescent="0.25">
      <c r="A44" s="621"/>
      <c r="D44" s="1159"/>
      <c r="E44" s="1159"/>
      <c r="F44" s="1159"/>
      <c r="G44" s="654"/>
      <c r="K44" s="511"/>
      <c r="L44" s="511"/>
      <c r="M44" s="511"/>
    </row>
    <row r="45" spans="1:17" x14ac:dyDescent="0.25">
      <c r="A45" s="621"/>
      <c r="D45" s="1159"/>
      <c r="E45" s="1159"/>
      <c r="F45" s="1159"/>
      <c r="G45" s="654"/>
      <c r="K45" s="511"/>
      <c r="L45" s="511"/>
      <c r="M45" s="511"/>
    </row>
    <row r="46" spans="1:17" x14ac:dyDescent="0.25">
      <c r="A46" s="621"/>
      <c r="D46" s="1159"/>
      <c r="E46" s="1159"/>
      <c r="F46" s="1159"/>
      <c r="G46" s="654"/>
      <c r="K46" s="511"/>
      <c r="L46" s="511"/>
      <c r="M46" s="511"/>
    </row>
    <row r="47" spans="1:17" x14ac:dyDescent="0.25">
      <c r="A47" s="621"/>
      <c r="D47" s="1159"/>
      <c r="E47" s="1159"/>
      <c r="F47" s="1159"/>
      <c r="G47" s="654"/>
      <c r="K47" s="511"/>
      <c r="L47" s="511"/>
      <c r="M47" s="511"/>
    </row>
    <row r="48" spans="1:17" x14ac:dyDescent="0.25">
      <c r="A48" s="621"/>
      <c r="D48" s="1159"/>
      <c r="E48" s="1159"/>
      <c r="F48" s="1159"/>
      <c r="G48" s="654"/>
      <c r="K48" s="511"/>
      <c r="L48" s="511"/>
      <c r="M48" s="511"/>
    </row>
    <row r="49" spans="1:13" x14ac:dyDescent="0.25">
      <c r="A49" s="621"/>
      <c r="D49" s="1159"/>
      <c r="E49" s="1159"/>
      <c r="F49" s="1159"/>
      <c r="G49" s="654"/>
      <c r="K49" s="511"/>
      <c r="L49" s="511"/>
      <c r="M49" s="511"/>
    </row>
    <row r="50" spans="1:13" x14ac:dyDescent="0.25">
      <c r="A50" s="621"/>
      <c r="D50" s="1159"/>
      <c r="E50" s="1159"/>
      <c r="F50" s="1159"/>
      <c r="G50" s="654"/>
      <c r="K50" s="511"/>
      <c r="L50" s="511"/>
      <c r="M50" s="511"/>
    </row>
    <row r="51" spans="1:13" x14ac:dyDescent="0.25">
      <c r="A51" s="621"/>
      <c r="D51" s="1159"/>
      <c r="E51" s="1159"/>
      <c r="F51" s="1159"/>
      <c r="G51" s="654"/>
      <c r="K51" s="511"/>
      <c r="L51" s="511"/>
      <c r="M51" s="511"/>
    </row>
    <row r="52" spans="1:13" x14ac:dyDescent="0.25">
      <c r="A52" s="621"/>
      <c r="D52" s="1159"/>
      <c r="E52" s="1159"/>
      <c r="F52" s="1159"/>
      <c r="G52" s="654"/>
      <c r="K52" s="511"/>
      <c r="L52" s="511"/>
      <c r="M52" s="511"/>
    </row>
    <row r="53" spans="1:13" x14ac:dyDescent="0.25">
      <c r="A53" s="621"/>
      <c r="D53" s="1159"/>
      <c r="E53" s="1159"/>
      <c r="F53" s="1159"/>
      <c r="G53" s="654"/>
      <c r="K53" s="511"/>
      <c r="L53" s="511"/>
      <c r="M53" s="511"/>
    </row>
    <row r="54" spans="1:13" x14ac:dyDescent="0.25">
      <c r="A54" s="621"/>
      <c r="D54" s="1159"/>
      <c r="E54" s="1159"/>
      <c r="F54" s="1159"/>
      <c r="G54" s="654"/>
      <c r="K54" s="511"/>
      <c r="L54" s="511"/>
      <c r="M54" s="511"/>
    </row>
    <row r="55" spans="1:13" x14ac:dyDescent="0.25">
      <c r="A55" s="621"/>
      <c r="D55" s="1159"/>
      <c r="E55" s="1159"/>
      <c r="F55" s="1159"/>
      <c r="G55" s="654"/>
      <c r="K55" s="511"/>
      <c r="L55" s="511"/>
      <c r="M55" s="511"/>
    </row>
    <row r="56" spans="1:13" x14ac:dyDescent="0.25">
      <c r="A56" s="621"/>
      <c r="B56" s="654"/>
      <c r="D56" s="1159"/>
      <c r="E56" s="1159"/>
      <c r="F56" s="1159"/>
      <c r="G56" s="654"/>
    </row>
    <row r="57" spans="1:13" x14ac:dyDescent="0.25">
      <c r="A57" s="621"/>
      <c r="B57" s="654"/>
      <c r="D57" s="1159"/>
      <c r="E57" s="1159"/>
      <c r="F57" s="1159"/>
      <c r="G57" s="1159"/>
    </row>
    <row r="58" spans="1:13" x14ac:dyDescent="0.25">
      <c r="A58" s="621"/>
      <c r="B58" s="654"/>
    </row>
    <row r="59" spans="1:13" x14ac:dyDescent="0.25">
      <c r="A59" s="621"/>
      <c r="B59" s="654"/>
    </row>
    <row r="60" spans="1:13" x14ac:dyDescent="0.25">
      <c r="A60" s="621"/>
      <c r="B60" s="654"/>
    </row>
    <row r="61" spans="1:13" x14ac:dyDescent="0.25">
      <c r="A61" s="621"/>
      <c r="B61" s="654"/>
    </row>
    <row r="62" spans="1:13" x14ac:dyDescent="0.25">
      <c r="A62" s="621"/>
      <c r="B62" s="654"/>
    </row>
    <row r="63" spans="1:13" x14ac:dyDescent="0.25">
      <c r="A63" s="621"/>
      <c r="B63" s="654"/>
    </row>
    <row r="64" spans="1:13" x14ac:dyDescent="0.25">
      <c r="A64" s="621"/>
      <c r="B64" s="654"/>
    </row>
    <row r="65" spans="1:2" x14ac:dyDescent="0.25">
      <c r="A65" s="621"/>
      <c r="B65" s="654"/>
    </row>
    <row r="66" spans="1:2" x14ac:dyDescent="0.25">
      <c r="A66" s="621"/>
      <c r="B66" s="654"/>
    </row>
    <row r="67" spans="1:2" x14ac:dyDescent="0.25">
      <c r="A67" s="621"/>
      <c r="B67" s="654"/>
    </row>
    <row r="68" spans="1:2" x14ac:dyDescent="0.25">
      <c r="A68" s="621"/>
      <c r="B68" s="654"/>
    </row>
    <row r="69" spans="1:2" x14ac:dyDescent="0.25">
      <c r="A69" s="621"/>
      <c r="B69" s="654"/>
    </row>
    <row r="70" spans="1:2" x14ac:dyDescent="0.25">
      <c r="A70" s="621"/>
      <c r="B70" s="654"/>
    </row>
    <row r="71" spans="1:2" x14ac:dyDescent="0.25">
      <c r="A71" s="621"/>
      <c r="B71" s="654"/>
    </row>
    <row r="72" spans="1:2" x14ac:dyDescent="0.25">
      <c r="A72" s="621"/>
      <c r="B72" s="654"/>
    </row>
    <row r="73" spans="1:2" x14ac:dyDescent="0.25">
      <c r="A73" s="621"/>
      <c r="B73" s="654"/>
    </row>
    <row r="74" spans="1:2" x14ac:dyDescent="0.25">
      <c r="A74" s="621"/>
      <c r="B74" s="654"/>
    </row>
    <row r="75" spans="1:2" x14ac:dyDescent="0.25">
      <c r="A75" s="621"/>
      <c r="B75" s="654"/>
    </row>
    <row r="76" spans="1:2" x14ac:dyDescent="0.25">
      <c r="A76" s="621"/>
      <c r="B76" s="654"/>
    </row>
    <row r="77" spans="1:2" x14ac:dyDescent="0.25">
      <c r="A77" s="621"/>
      <c r="B77" s="654"/>
    </row>
    <row r="78" spans="1:2" x14ac:dyDescent="0.25">
      <c r="A78" s="621"/>
      <c r="B78" s="654"/>
    </row>
    <row r="79" spans="1:2" x14ac:dyDescent="0.25">
      <c r="A79" s="621"/>
      <c r="B79" s="654"/>
    </row>
    <row r="80" spans="1:2" x14ac:dyDescent="0.25">
      <c r="A80" s="621"/>
      <c r="B80" s="654"/>
    </row>
    <row r="81" spans="1:2" x14ac:dyDescent="0.25">
      <c r="A81" s="621"/>
      <c r="B81" s="654"/>
    </row>
    <row r="82" spans="1:2" x14ac:dyDescent="0.25">
      <c r="A82" s="621"/>
      <c r="B82" s="654"/>
    </row>
    <row r="83" spans="1:2" x14ac:dyDescent="0.25">
      <c r="A83" s="621"/>
      <c r="B83" s="654"/>
    </row>
    <row r="84" spans="1:2" x14ac:dyDescent="0.25">
      <c r="A84" s="621"/>
      <c r="B84" s="654"/>
    </row>
    <row r="85" spans="1:2" x14ac:dyDescent="0.25">
      <c r="A85" s="621"/>
      <c r="B85" s="654"/>
    </row>
    <row r="86" spans="1:2" x14ac:dyDescent="0.25">
      <c r="A86" s="621"/>
      <c r="B86" s="654"/>
    </row>
    <row r="87" spans="1:2" x14ac:dyDescent="0.25">
      <c r="A87" s="621"/>
      <c r="B87" s="654"/>
    </row>
    <row r="88" spans="1:2" x14ac:dyDescent="0.25">
      <c r="A88" s="621"/>
      <c r="B88" s="654"/>
    </row>
    <row r="89" spans="1:2" x14ac:dyDescent="0.25">
      <c r="A89" s="621"/>
      <c r="B89" s="654"/>
    </row>
    <row r="90" spans="1:2" x14ac:dyDescent="0.25">
      <c r="A90" s="621"/>
      <c r="B90" s="654"/>
    </row>
    <row r="91" spans="1:2" x14ac:dyDescent="0.25">
      <c r="A91" s="621"/>
      <c r="B91" s="654"/>
    </row>
    <row r="92" spans="1:2" x14ac:dyDescent="0.25">
      <c r="A92" s="621"/>
      <c r="B92" s="654"/>
    </row>
    <row r="93" spans="1:2" x14ac:dyDescent="0.25">
      <c r="A93" s="621"/>
      <c r="B93" s="654"/>
    </row>
    <row r="94" spans="1:2" x14ac:dyDescent="0.25">
      <c r="A94" s="621"/>
      <c r="B94" s="654"/>
    </row>
    <row r="95" spans="1:2" x14ac:dyDescent="0.25">
      <c r="A95" s="621"/>
      <c r="B95" s="654"/>
    </row>
    <row r="96" spans="1:2" x14ac:dyDescent="0.25">
      <c r="A96" s="621"/>
      <c r="B96" s="654"/>
    </row>
    <row r="97" spans="1:2" x14ac:dyDescent="0.25">
      <c r="A97" s="621"/>
      <c r="B97" s="654"/>
    </row>
    <row r="98" spans="1:2" x14ac:dyDescent="0.25">
      <c r="A98" s="621"/>
      <c r="B98" s="654"/>
    </row>
    <row r="99" spans="1:2" x14ac:dyDescent="0.25">
      <c r="A99" s="803"/>
      <c r="B99" s="654"/>
    </row>
    <row r="100" spans="1:2" x14ac:dyDescent="0.25">
      <c r="A100" s="803"/>
      <c r="B100" s="654"/>
    </row>
    <row r="101" spans="1:2" x14ac:dyDescent="0.25">
      <c r="A101" s="803"/>
      <c r="B101" s="654"/>
    </row>
    <row r="102" spans="1:2" x14ac:dyDescent="0.25">
      <c r="A102" s="803"/>
      <c r="B102" s="654"/>
    </row>
    <row r="103" spans="1:2" x14ac:dyDescent="0.25">
      <c r="A103" s="803"/>
      <c r="B103" s="654"/>
    </row>
    <row r="104" spans="1:2" x14ac:dyDescent="0.25">
      <c r="A104" s="803"/>
      <c r="B104" s="654"/>
    </row>
    <row r="105" spans="1:2" x14ac:dyDescent="0.25">
      <c r="A105" s="803"/>
      <c r="B105" s="654"/>
    </row>
    <row r="106" spans="1:2" x14ac:dyDescent="0.25">
      <c r="A106" s="803"/>
      <c r="B106" s="654"/>
    </row>
    <row r="107" spans="1:2" x14ac:dyDescent="0.25">
      <c r="A107" s="803"/>
      <c r="B107" s="654"/>
    </row>
    <row r="108" spans="1:2" x14ac:dyDescent="0.25">
      <c r="A108" s="803"/>
      <c r="B108" s="654"/>
    </row>
    <row r="109" spans="1:2" x14ac:dyDescent="0.25">
      <c r="A109" s="803"/>
      <c r="B109" s="654"/>
    </row>
    <row r="110" spans="1:2" x14ac:dyDescent="0.25">
      <c r="A110" s="803"/>
      <c r="B110" s="654"/>
    </row>
    <row r="111" spans="1:2" x14ac:dyDescent="0.25">
      <c r="A111" s="803"/>
      <c r="B111" s="654"/>
    </row>
    <row r="112" spans="1:2" x14ac:dyDescent="0.25">
      <c r="A112" s="803"/>
      <c r="B112" s="654"/>
    </row>
    <row r="113" spans="1:2" x14ac:dyDescent="0.25">
      <c r="A113" s="803"/>
      <c r="B113" s="654"/>
    </row>
    <row r="114" spans="1:2" x14ac:dyDescent="0.25">
      <c r="A114" s="803"/>
      <c r="B114" s="654"/>
    </row>
    <row r="115" spans="1:2" x14ac:dyDescent="0.25">
      <c r="A115" s="804"/>
      <c r="B115" s="521"/>
    </row>
    <row r="116" spans="1:2" x14ac:dyDescent="0.25">
      <c r="A116" s="804"/>
      <c r="B116" s="521"/>
    </row>
    <row r="117" spans="1:2" x14ac:dyDescent="0.25">
      <c r="A117" s="804"/>
      <c r="B117" s="521"/>
    </row>
    <row r="118" spans="1:2" x14ac:dyDescent="0.25">
      <c r="A118" s="804"/>
      <c r="B118" s="521"/>
    </row>
    <row r="119" spans="1:2" x14ac:dyDescent="0.25">
      <c r="A119" s="804"/>
      <c r="B119" s="521"/>
    </row>
    <row r="120" spans="1:2" x14ac:dyDescent="0.25">
      <c r="A120" s="804"/>
      <c r="B120" s="521"/>
    </row>
    <row r="121" spans="1:2" x14ac:dyDescent="0.25">
      <c r="A121" s="804"/>
      <c r="B121" s="521"/>
    </row>
    <row r="122" spans="1:2" x14ac:dyDescent="0.25">
      <c r="A122" s="804"/>
      <c r="B122" s="521"/>
    </row>
    <row r="123" spans="1:2" x14ac:dyDescent="0.25">
      <c r="A123" s="804"/>
      <c r="B123" s="521"/>
    </row>
    <row r="124" spans="1:2" x14ac:dyDescent="0.25">
      <c r="A124" s="804"/>
      <c r="B124" s="521"/>
    </row>
    <row r="125" spans="1:2" x14ac:dyDescent="0.25">
      <c r="A125" s="804"/>
      <c r="B125" s="521"/>
    </row>
    <row r="126" spans="1:2" x14ac:dyDescent="0.25">
      <c r="A126" s="804"/>
      <c r="B126" s="521"/>
    </row>
    <row r="127" spans="1:2" x14ac:dyDescent="0.25">
      <c r="A127" s="804"/>
      <c r="B127" s="521"/>
    </row>
    <row r="128" spans="1:2" x14ac:dyDescent="0.25">
      <c r="A128" s="804"/>
      <c r="B128" s="521"/>
    </row>
    <row r="129" spans="1:2" x14ac:dyDescent="0.25">
      <c r="A129" s="804"/>
      <c r="B129" s="521"/>
    </row>
    <row r="130" spans="1:2" x14ac:dyDescent="0.25">
      <c r="A130" s="804"/>
      <c r="B130" s="521"/>
    </row>
    <row r="131" spans="1:2" x14ac:dyDescent="0.25">
      <c r="A131" s="804"/>
      <c r="B131" s="521"/>
    </row>
    <row r="132" spans="1:2" x14ac:dyDescent="0.25">
      <c r="A132" s="804"/>
      <c r="B132" s="521"/>
    </row>
    <row r="133" spans="1:2" x14ac:dyDescent="0.25">
      <c r="A133" s="804"/>
      <c r="B133" s="521"/>
    </row>
    <row r="134" spans="1:2" x14ac:dyDescent="0.25">
      <c r="A134" s="804"/>
      <c r="B134" s="521"/>
    </row>
    <row r="135" spans="1:2" x14ac:dyDescent="0.25">
      <c r="A135" s="804"/>
      <c r="B135" s="521"/>
    </row>
    <row r="136" spans="1:2" x14ac:dyDescent="0.25">
      <c r="A136" s="804"/>
      <c r="B136" s="521"/>
    </row>
    <row r="137" spans="1:2" x14ac:dyDescent="0.25">
      <c r="A137" s="804"/>
      <c r="B137" s="521"/>
    </row>
    <row r="138" spans="1:2" x14ac:dyDescent="0.25">
      <c r="A138" s="804"/>
      <c r="B138" s="521"/>
    </row>
    <row r="139" spans="1:2" x14ac:dyDescent="0.25">
      <c r="A139" s="805"/>
      <c r="B139" s="522"/>
    </row>
    <row r="140" spans="1:2" x14ac:dyDescent="0.25">
      <c r="A140" s="806" t="s">
        <v>1098</v>
      </c>
      <c r="B140" s="523">
        <f>SUM(B42:B138)</f>
        <v>0</v>
      </c>
    </row>
  </sheetData>
  <mergeCells count="5">
    <mergeCell ref="A1:I1"/>
    <mergeCell ref="A2:I2"/>
    <mergeCell ref="A3:I3"/>
    <mergeCell ref="A23:I23"/>
    <mergeCell ref="A24:I24"/>
  </mergeCells>
  <pageMargins left="0.7" right="0.7" top="0.75" bottom="0.75" header="0.3" footer="0.3"/>
  <pageSetup orientation="portrait" r:id="rId1"/>
  <ignoredErrors>
    <ignoredError sqref="F39:H39" formulaRange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5"/>
  <sheetViews>
    <sheetView showGridLines="0" workbookViewId="0">
      <selection activeCell="A3" sqref="A3:I3"/>
    </sheetView>
  </sheetViews>
  <sheetFormatPr baseColWidth="10" defaultColWidth="9.140625" defaultRowHeight="12.75" x14ac:dyDescent="0.2"/>
  <cols>
    <col min="1" max="1" width="51.85546875" style="1" bestFit="1" customWidth="1"/>
    <col min="2" max="3" width="9.5703125" style="1" bestFit="1" customWidth="1"/>
    <col min="4" max="4" width="12.42578125" style="1" bestFit="1" customWidth="1"/>
    <col min="5" max="5" width="12.42578125" style="1" customWidth="1"/>
    <col min="6" max="8" width="12.42578125" style="1" bestFit="1" customWidth="1"/>
    <col min="9" max="9" width="11.7109375" style="1" bestFit="1" customWidth="1"/>
    <col min="10" max="10" width="10.28515625" style="1" bestFit="1" customWidth="1"/>
    <col min="11" max="11" width="9.140625" style="1"/>
    <col min="12" max="12" width="11.28515625" style="1" bestFit="1" customWidth="1"/>
    <col min="13" max="16384" width="9.140625" style="1"/>
  </cols>
  <sheetData>
    <row r="2" spans="1:12" ht="15.75" x14ac:dyDescent="0.25">
      <c r="A2" s="2182" t="s">
        <v>708</v>
      </c>
      <c r="B2" s="2182"/>
      <c r="C2" s="2182"/>
      <c r="D2" s="2182"/>
      <c r="E2" s="2182"/>
      <c r="F2" s="2182"/>
      <c r="G2" s="2182"/>
      <c r="H2" s="2182"/>
      <c r="I2" s="2182"/>
    </row>
    <row r="3" spans="1:12" ht="15.75" x14ac:dyDescent="0.25">
      <c r="A3" s="2181" t="s">
        <v>2414</v>
      </c>
      <c r="B3" s="2181"/>
      <c r="C3" s="2181"/>
      <c r="D3" s="2181"/>
      <c r="E3" s="2181"/>
      <c r="F3" s="2181"/>
      <c r="G3" s="2181"/>
      <c r="H3" s="2181"/>
      <c r="I3" s="2181"/>
    </row>
    <row r="4" spans="1:12" ht="15.75" x14ac:dyDescent="0.25">
      <c r="A4" s="2182" t="s">
        <v>682</v>
      </c>
      <c r="B4" s="2182"/>
      <c r="C4" s="2182"/>
      <c r="D4" s="2182"/>
      <c r="E4" s="2182"/>
      <c r="F4" s="2182"/>
      <c r="G4" s="2182"/>
      <c r="H4" s="2182"/>
      <c r="I4" s="2182"/>
    </row>
    <row r="5" spans="1:12" ht="3.75" customHeight="1" thickBot="1" x14ac:dyDescent="0.25">
      <c r="A5" s="524"/>
      <c r="B5" s="525"/>
      <c r="C5" s="525"/>
      <c r="D5" s="525"/>
      <c r="E5" s="525"/>
      <c r="F5" s="525"/>
      <c r="G5" s="525"/>
      <c r="H5" s="525"/>
      <c r="I5" s="525"/>
    </row>
    <row r="6" spans="1:12" ht="26.25" thickBot="1" x14ac:dyDescent="0.25">
      <c r="A6" s="613" t="s">
        <v>705</v>
      </c>
      <c r="B6" s="1447">
        <v>45082</v>
      </c>
      <c r="C6" s="1447">
        <v>45174</v>
      </c>
      <c r="D6" s="1447">
        <v>45265</v>
      </c>
      <c r="E6" s="76">
        <v>45356</v>
      </c>
      <c r="F6" s="76">
        <v>45387</v>
      </c>
      <c r="G6" s="76">
        <v>45417</v>
      </c>
      <c r="H6" s="76">
        <v>45448</v>
      </c>
      <c r="I6" s="526" t="s">
        <v>684</v>
      </c>
    </row>
    <row r="7" spans="1:12" x14ac:dyDescent="0.2">
      <c r="A7" s="527" t="s">
        <v>78</v>
      </c>
      <c r="B7" s="1719">
        <v>609.29569000000038</v>
      </c>
      <c r="C7" s="1719">
        <v>144.40459000000078</v>
      </c>
      <c r="D7" s="1719">
        <v>640.17674000000204</v>
      </c>
      <c r="E7" s="1719">
        <v>250.75107000000031</v>
      </c>
      <c r="F7" s="1719">
        <v>740.88879000000099</v>
      </c>
      <c r="G7" s="1719">
        <v>1344.5544799999996</v>
      </c>
      <c r="H7" s="1719">
        <v>1541.3634000000013</v>
      </c>
      <c r="I7" s="508">
        <f>(H7-B7)/B7</f>
        <v>1.5297461073456804</v>
      </c>
      <c r="J7" s="1142"/>
      <c r="K7" s="216"/>
      <c r="L7" s="1160"/>
    </row>
    <row r="8" spans="1:12" x14ac:dyDescent="0.2">
      <c r="A8" s="527" t="s">
        <v>1095</v>
      </c>
      <c r="B8" s="1719">
        <v>237.44153000000304</v>
      </c>
      <c r="C8" s="1719">
        <v>927.90154000000098</v>
      </c>
      <c r="D8" s="1719">
        <v>1730.4772399999983</v>
      </c>
      <c r="E8" s="1719">
        <v>547.94616999999994</v>
      </c>
      <c r="F8" s="1719">
        <v>587.64597000000072</v>
      </c>
      <c r="G8" s="1719">
        <v>650.62389000000064</v>
      </c>
      <c r="H8" s="1719">
        <v>1725.3467600000017</v>
      </c>
      <c r="I8" s="507">
        <f t="shared" ref="I8:I17" si="0">(H8-B8)/B8</f>
        <v>6.2664068497199272</v>
      </c>
      <c r="J8" s="1142"/>
      <c r="K8" s="216"/>
      <c r="L8" s="1160"/>
    </row>
    <row r="9" spans="1:12" x14ac:dyDescent="0.2">
      <c r="A9" s="527" t="s">
        <v>706</v>
      </c>
      <c r="B9" s="1719">
        <v>-2034.2346600000001</v>
      </c>
      <c r="C9" s="1719">
        <v>1392.2841399999988</v>
      </c>
      <c r="D9" s="1719">
        <v>-771.91318000000717</v>
      </c>
      <c r="E9" s="1719">
        <v>-1275.6842800000002</v>
      </c>
      <c r="F9" s="1719">
        <v>-1704.0551000000005</v>
      </c>
      <c r="G9" s="1719">
        <v>-1937.8089799999996</v>
      </c>
      <c r="H9" s="1719">
        <v>-2131.8136999999997</v>
      </c>
      <c r="I9" s="507">
        <f>-(H9-B9)/B9</f>
        <v>-4.7968428578441198E-2</v>
      </c>
      <c r="J9" s="1142"/>
      <c r="K9" s="216"/>
      <c r="L9" s="1160"/>
    </row>
    <row r="10" spans="1:12" x14ac:dyDescent="0.2">
      <c r="A10" s="527" t="s">
        <v>30</v>
      </c>
      <c r="B10" s="1719">
        <v>1612.2627600000017</v>
      </c>
      <c r="C10" s="1719">
        <v>4020.6187500000001</v>
      </c>
      <c r="D10" s="1719">
        <v>2252.2957400000023</v>
      </c>
      <c r="E10" s="1719">
        <v>3172.0512200000007</v>
      </c>
      <c r="F10" s="1719">
        <v>5906.5062400000015</v>
      </c>
      <c r="G10" s="1719">
        <v>5703.6919699999989</v>
      </c>
      <c r="H10" s="1719">
        <v>6610.1147400000018</v>
      </c>
      <c r="I10" s="507">
        <f t="shared" si="0"/>
        <v>3.0998991628386898</v>
      </c>
      <c r="J10" s="1142"/>
      <c r="K10" s="216"/>
      <c r="L10" s="1160"/>
    </row>
    <row r="11" spans="1:12" x14ac:dyDescent="0.2">
      <c r="A11" s="527" t="s">
        <v>2122</v>
      </c>
      <c r="B11" s="1719">
        <v>-3.8461800000034274</v>
      </c>
      <c r="C11" s="1719">
        <v>457.46779000000657</v>
      </c>
      <c r="D11" s="1719">
        <v>1415.9329800000041</v>
      </c>
      <c r="E11" s="1719">
        <v>-3396.0166799999997</v>
      </c>
      <c r="F11" s="1719">
        <v>-2328.6105199999997</v>
      </c>
      <c r="G11" s="1719">
        <v>-2469.8239700000026</v>
      </c>
      <c r="H11" s="1719">
        <v>-1132.8167300000005</v>
      </c>
      <c r="I11" s="507">
        <f>-(H11-B11)/B11</f>
        <v>-293.53034699337809</v>
      </c>
      <c r="J11" s="1142"/>
      <c r="K11" s="216"/>
      <c r="L11" s="1160"/>
    </row>
    <row r="12" spans="1:12" x14ac:dyDescent="0.2">
      <c r="A12" s="527" t="s">
        <v>64</v>
      </c>
      <c r="B12" s="1719">
        <v>3721.6170800000018</v>
      </c>
      <c r="C12" s="1719">
        <v>5691.0808300000017</v>
      </c>
      <c r="D12" s="1719">
        <v>4546.8327199999985</v>
      </c>
      <c r="E12" s="1719">
        <v>2387.2795700000001</v>
      </c>
      <c r="F12" s="1719">
        <v>2768.2225899999999</v>
      </c>
      <c r="G12" s="1719">
        <v>3278.8116899999995</v>
      </c>
      <c r="H12" s="1719">
        <v>3938.1767300000006</v>
      </c>
      <c r="I12" s="507">
        <f t="shared" si="0"/>
        <v>5.8189664692746591E-2</v>
      </c>
      <c r="J12" s="1142"/>
      <c r="K12" s="216"/>
      <c r="L12" s="1160"/>
    </row>
    <row r="13" spans="1:12" x14ac:dyDescent="0.2">
      <c r="A13" s="527" t="s">
        <v>529</v>
      </c>
      <c r="B13" s="1719">
        <v>-3693.100750000001</v>
      </c>
      <c r="C13" s="1719">
        <v>-5623.5893299999998</v>
      </c>
      <c r="D13" s="1719">
        <v>-6549.6124899999995</v>
      </c>
      <c r="E13" s="1719">
        <v>-1276.9746100000002</v>
      </c>
      <c r="F13" s="1719">
        <v>-1737.6385400000001</v>
      </c>
      <c r="G13" s="1719">
        <v>-2166.2423400000002</v>
      </c>
      <c r="H13" s="1719">
        <v>-2715.9485399999999</v>
      </c>
      <c r="I13" s="507">
        <f>-(H13-B13)/B13</f>
        <v>0.26458856016857946</v>
      </c>
      <c r="J13" s="1142"/>
      <c r="K13" s="216"/>
      <c r="L13" s="1160"/>
    </row>
    <row r="14" spans="1:12" x14ac:dyDescent="0.2">
      <c r="A14" s="527" t="s">
        <v>1099</v>
      </c>
      <c r="B14" s="1719">
        <v>300.94335999999942</v>
      </c>
      <c r="C14" s="1719">
        <v>550.99576000000161</v>
      </c>
      <c r="D14" s="1719">
        <v>1020.5793599999985</v>
      </c>
      <c r="E14" s="1719">
        <v>985.91236999999967</v>
      </c>
      <c r="F14" s="1719">
        <v>1452.3152299999999</v>
      </c>
      <c r="G14" s="1719">
        <v>1809.1219899999999</v>
      </c>
      <c r="H14" s="1719">
        <v>1787.4228400000004</v>
      </c>
      <c r="I14" s="507">
        <f t="shared" si="0"/>
        <v>4.9393994936455945</v>
      </c>
      <c r="J14" s="1142"/>
      <c r="K14" s="216"/>
      <c r="L14" s="1160"/>
    </row>
    <row r="15" spans="1:12" x14ac:dyDescent="0.2">
      <c r="A15" s="527" t="s">
        <v>2119</v>
      </c>
      <c r="B15" s="1719">
        <v>1913.3033700000001</v>
      </c>
      <c r="C15" s="1719">
        <v>-2095.7418999999995</v>
      </c>
      <c r="D15" s="1719">
        <v>-2304.8850999999995</v>
      </c>
      <c r="E15" s="1719">
        <v>0</v>
      </c>
      <c r="F15" s="1719">
        <v>0</v>
      </c>
      <c r="G15" s="1719">
        <v>0</v>
      </c>
      <c r="H15" s="1719">
        <v>0</v>
      </c>
      <c r="I15" s="508" t="s">
        <v>966</v>
      </c>
      <c r="J15" s="1142"/>
      <c r="K15" s="216"/>
      <c r="L15" s="1160"/>
    </row>
    <row r="16" spans="1:12" s="39" customFormat="1" x14ac:dyDescent="0.2">
      <c r="A16" s="527" t="s">
        <v>2121</v>
      </c>
      <c r="B16" s="1719">
        <v>266.64041000000014</v>
      </c>
      <c r="C16" s="1719">
        <v>-183.46581999999984</v>
      </c>
      <c r="D16" s="1719">
        <v>-653.98960000000011</v>
      </c>
      <c r="E16" s="1719">
        <v>-13.12191999999999</v>
      </c>
      <c r="F16" s="1719">
        <v>-7.2684299999999347</v>
      </c>
      <c r="G16" s="1719">
        <v>17.169580000000192</v>
      </c>
      <c r="H16" s="1719">
        <v>27.370129999999889</v>
      </c>
      <c r="I16" s="507">
        <f t="shared" si="0"/>
        <v>-0.89735190551199684</v>
      </c>
      <c r="J16" s="1142"/>
      <c r="K16" s="216"/>
      <c r="L16" s="1160"/>
    </row>
    <row r="17" spans="1:12" s="39" customFormat="1" x14ac:dyDescent="0.2">
      <c r="A17" s="527" t="s">
        <v>98</v>
      </c>
      <c r="B17" s="1719">
        <v>791.50934000000075</v>
      </c>
      <c r="C17" s="1719">
        <v>1084.8896599999982</v>
      </c>
      <c r="D17" s="1719">
        <v>1798.9122400000001</v>
      </c>
      <c r="E17" s="1719">
        <v>727.27923999999973</v>
      </c>
      <c r="F17" s="1719">
        <v>1002.73154</v>
      </c>
      <c r="G17" s="1719">
        <v>1017.1349799999986</v>
      </c>
      <c r="H17" s="1719">
        <v>1413.3521799999978</v>
      </c>
      <c r="I17" s="507">
        <f t="shared" si="0"/>
        <v>0.78564182199037158</v>
      </c>
      <c r="J17" s="1142"/>
      <c r="K17" s="216"/>
      <c r="L17" s="1160"/>
    </row>
    <row r="18" spans="1:12" s="39" customFormat="1" ht="13.5" thickBot="1" x14ac:dyDescent="0.25">
      <c r="A18" s="527" t="s">
        <v>33</v>
      </c>
      <c r="B18" s="1719">
        <v>-617.53598000000136</v>
      </c>
      <c r="C18" s="1719">
        <v>-683.50570000000107</v>
      </c>
      <c r="D18" s="1719">
        <v>-975.78008999999986</v>
      </c>
      <c r="E18" s="1719">
        <v>3119.5914600000006</v>
      </c>
      <c r="F18" s="1719">
        <v>6022.9346000000005</v>
      </c>
      <c r="G18" s="1719">
        <v>6787.45291</v>
      </c>
      <c r="H18" s="1719">
        <v>6496.1268699999991</v>
      </c>
      <c r="I18" s="507">
        <f>-(H18-B18)/B18</f>
        <v>11.519430576336596</v>
      </c>
      <c r="J18" s="1142"/>
      <c r="K18" s="216"/>
      <c r="L18" s="1160"/>
    </row>
    <row r="19" spans="1:12" ht="15" thickBot="1" x14ac:dyDescent="0.25">
      <c r="A19" s="528" t="s">
        <v>851</v>
      </c>
      <c r="B19" s="529">
        <v>3104.295970000001</v>
      </c>
      <c r="C19" s="529">
        <v>5683.3403100000087</v>
      </c>
      <c r="D19" s="529">
        <v>2149.0265599999971</v>
      </c>
      <c r="E19" s="529">
        <v>5229.0136100000009</v>
      </c>
      <c r="F19" s="529">
        <v>12703.672370000004</v>
      </c>
      <c r="G19" s="529">
        <v>14034.686199999995</v>
      </c>
      <c r="H19" s="529">
        <v>17558.694680000004</v>
      </c>
      <c r="I19" s="530">
        <f>(H19-B19)/B19</f>
        <v>4.6562566358645237</v>
      </c>
      <c r="J19" s="1142"/>
      <c r="K19" s="216"/>
      <c r="L19" s="216"/>
    </row>
    <row r="20" spans="1:12" ht="8.25" customHeight="1" x14ac:dyDescent="0.2">
      <c r="A20" s="103"/>
      <c r="B20" s="531"/>
      <c r="C20" s="531"/>
      <c r="D20" s="531"/>
      <c r="E20" s="531"/>
      <c r="F20" s="531"/>
      <c r="G20" s="531"/>
      <c r="H20" s="531"/>
      <c r="I20" s="532"/>
    </row>
    <row r="21" spans="1:12" x14ac:dyDescent="0.2">
      <c r="A21" s="92" t="s">
        <v>1040</v>
      </c>
      <c r="B21" s="92"/>
      <c r="C21" s="92"/>
      <c r="D21" s="92"/>
      <c r="E21" s="92"/>
      <c r="F21" s="92"/>
      <c r="G21" s="92"/>
      <c r="H21" s="533"/>
      <c r="I21" s="534"/>
    </row>
    <row r="22" spans="1:12" ht="15" customHeight="1" x14ac:dyDescent="0.2">
      <c r="A22" s="512" t="s">
        <v>2118</v>
      </c>
      <c r="B22" s="535"/>
      <c r="C22" s="535"/>
      <c r="D22" s="535"/>
      <c r="E22" s="535"/>
      <c r="F22" s="535"/>
      <c r="G22" s="535"/>
      <c r="H22" s="535"/>
      <c r="I22" s="535"/>
    </row>
    <row r="23" spans="1:12" ht="15.75" x14ac:dyDescent="0.25">
      <c r="A23" s="1935" t="s">
        <v>709</v>
      </c>
      <c r="B23" s="1935"/>
      <c r="C23" s="1935"/>
      <c r="D23" s="1935"/>
      <c r="E23" s="1935"/>
      <c r="F23" s="1935"/>
      <c r="G23" s="1935"/>
      <c r="H23" s="1935"/>
      <c r="I23" s="1935"/>
    </row>
    <row r="24" spans="1:12" ht="15.75" x14ac:dyDescent="0.25">
      <c r="A24" s="2181" t="s">
        <v>2414</v>
      </c>
      <c r="B24" s="2181"/>
      <c r="C24" s="2181"/>
      <c r="D24" s="2181"/>
      <c r="E24" s="2181"/>
      <c r="F24" s="2181"/>
      <c r="G24" s="2181"/>
      <c r="H24" s="2181"/>
      <c r="I24" s="2181"/>
    </row>
    <row r="25" spans="1:12" ht="15.75" x14ac:dyDescent="0.25">
      <c r="A25" s="1935" t="s">
        <v>682</v>
      </c>
      <c r="B25" s="1935"/>
      <c r="C25" s="1935"/>
      <c r="D25" s="1935"/>
      <c r="E25" s="1935"/>
      <c r="F25" s="1935"/>
      <c r="G25" s="1935"/>
      <c r="H25" s="1935"/>
      <c r="I25" s="1935"/>
    </row>
    <row r="26" spans="1:12" ht="6" customHeight="1" thickBot="1" x14ac:dyDescent="0.25">
      <c r="A26" s="536"/>
      <c r="B26" s="536"/>
      <c r="C26" s="536"/>
      <c r="D26" s="536"/>
      <c r="E26" s="536"/>
      <c r="F26" s="536"/>
      <c r="G26" s="536"/>
      <c r="H26" s="536"/>
      <c r="I26" s="536"/>
    </row>
    <row r="27" spans="1:12" ht="26.25" thickBot="1" x14ac:dyDescent="0.25">
      <c r="A27" s="537" t="s">
        <v>705</v>
      </c>
      <c r="B27" s="1447">
        <v>45082</v>
      </c>
      <c r="C27" s="1447">
        <v>45174</v>
      </c>
      <c r="D27" s="1447">
        <v>45265</v>
      </c>
      <c r="E27" s="76">
        <v>45356</v>
      </c>
      <c r="F27" s="76">
        <v>45387</v>
      </c>
      <c r="G27" s="76">
        <v>45417</v>
      </c>
      <c r="H27" s="76">
        <v>45448</v>
      </c>
      <c r="I27" s="538" t="s">
        <v>684</v>
      </c>
    </row>
    <row r="28" spans="1:12" x14ac:dyDescent="0.2">
      <c r="A28" s="527" t="s">
        <v>78</v>
      </c>
      <c r="B28" s="1446">
        <v>3130.6264000000006</v>
      </c>
      <c r="C28" s="1446">
        <v>4390.5302099999999</v>
      </c>
      <c r="D28" s="1446">
        <v>6205.4249800000007</v>
      </c>
      <c r="E28" s="1446">
        <v>1320.0081</v>
      </c>
      <c r="F28" s="1446">
        <v>2340.0411099999997</v>
      </c>
      <c r="G28" s="1446">
        <v>3583.2694499999998</v>
      </c>
      <c r="H28" s="1446">
        <v>4917.4360800000013</v>
      </c>
      <c r="I28" s="508">
        <f>(H28-B28)/B28</f>
        <v>0.570751489222732</v>
      </c>
      <c r="J28" s="1142"/>
      <c r="L28" s="1160"/>
    </row>
    <row r="29" spans="1:12" x14ac:dyDescent="0.2">
      <c r="A29" s="527" t="s">
        <v>1095</v>
      </c>
      <c r="B29" s="1446">
        <v>3508.9161900000004</v>
      </c>
      <c r="C29" s="1446">
        <v>5840.0437199999997</v>
      </c>
      <c r="D29" s="1446">
        <v>8170.3727799999997</v>
      </c>
      <c r="E29" s="1446">
        <v>2139.8638200000005</v>
      </c>
      <c r="F29" s="1446">
        <v>2818.9547600000001</v>
      </c>
      <c r="G29" s="1446">
        <v>3477.5503100000005</v>
      </c>
      <c r="H29" s="1446">
        <v>4295.0347400000001</v>
      </c>
      <c r="I29" s="507">
        <f t="shared" ref="I29:I39" si="1">(H29-B29)/B29</f>
        <v>0.22403457575884694</v>
      </c>
      <c r="J29" s="1142"/>
      <c r="L29" s="1160"/>
    </row>
    <row r="30" spans="1:12" x14ac:dyDescent="0.2">
      <c r="A30" s="527" t="s">
        <v>706</v>
      </c>
      <c r="B30" s="1446">
        <v>350.24753999999996</v>
      </c>
      <c r="C30" s="1446">
        <v>705.05135999999982</v>
      </c>
      <c r="D30" s="1446">
        <v>812.47874000000002</v>
      </c>
      <c r="E30" s="1446">
        <v>303.51418999999999</v>
      </c>
      <c r="F30" s="1446">
        <v>367.46740999999997</v>
      </c>
      <c r="G30" s="1446">
        <v>411.35160999999994</v>
      </c>
      <c r="H30" s="1446">
        <v>494.26512999999994</v>
      </c>
      <c r="I30" s="507">
        <f t="shared" si="1"/>
        <v>0.41118801291223916</v>
      </c>
      <c r="J30" s="1142"/>
      <c r="L30" s="1160"/>
    </row>
    <row r="31" spans="1:12" x14ac:dyDescent="0.2">
      <c r="A31" s="527" t="s">
        <v>30</v>
      </c>
      <c r="B31" s="1446">
        <v>786.76178000000027</v>
      </c>
      <c r="C31" s="1446">
        <v>1151.6676899999995</v>
      </c>
      <c r="D31" s="1446">
        <v>1514.5721599999999</v>
      </c>
      <c r="E31" s="1446">
        <v>922.98122000000001</v>
      </c>
      <c r="F31" s="1446">
        <v>1234.6160400000001</v>
      </c>
      <c r="G31" s="1446">
        <v>1501.63462</v>
      </c>
      <c r="H31" s="1446">
        <v>2381.5962300000006</v>
      </c>
      <c r="I31" s="507">
        <f t="shared" si="1"/>
        <v>2.0270868394242534</v>
      </c>
      <c r="J31" s="1142"/>
      <c r="L31" s="1160"/>
    </row>
    <row r="32" spans="1:12" x14ac:dyDescent="0.2">
      <c r="A32" s="527" t="s">
        <v>2122</v>
      </c>
      <c r="B32" s="1446">
        <v>1766.0668599999999</v>
      </c>
      <c r="C32" s="1446">
        <v>2117.3552399999999</v>
      </c>
      <c r="D32" s="1446">
        <v>3402.9590700000003</v>
      </c>
      <c r="E32" s="1446">
        <v>886.03467999999987</v>
      </c>
      <c r="F32" s="1446">
        <v>1334.8096700000001</v>
      </c>
      <c r="G32" s="1446">
        <v>1535.5805699999999</v>
      </c>
      <c r="H32" s="1446">
        <v>1707.1571299999998</v>
      </c>
      <c r="I32" s="507">
        <f t="shared" si="1"/>
        <v>-3.3356455145758232E-2</v>
      </c>
      <c r="J32" s="1142"/>
      <c r="L32" s="1160"/>
    </row>
    <row r="33" spans="1:12" x14ac:dyDescent="0.2">
      <c r="A33" s="527" t="s">
        <v>64</v>
      </c>
      <c r="B33" s="1446">
        <v>1981.7481600000006</v>
      </c>
      <c r="C33" s="1446">
        <v>2953.6172499999998</v>
      </c>
      <c r="D33" s="1446">
        <v>3975.9729199999997</v>
      </c>
      <c r="E33" s="1446">
        <v>921.46498999999983</v>
      </c>
      <c r="F33" s="1446">
        <v>1156.1799600000002</v>
      </c>
      <c r="G33" s="1446">
        <v>1451.0576600000002</v>
      </c>
      <c r="H33" s="1446">
        <v>1878.6842199999999</v>
      </c>
      <c r="I33" s="507">
        <f t="shared" si="1"/>
        <v>-5.2006577869107576E-2</v>
      </c>
      <c r="J33" s="1142"/>
      <c r="L33" s="1160"/>
    </row>
    <row r="34" spans="1:12" x14ac:dyDescent="0.2">
      <c r="A34" s="527" t="s">
        <v>529</v>
      </c>
      <c r="B34" s="1446">
        <v>664.54393999999991</v>
      </c>
      <c r="C34" s="1446">
        <v>1633.2516499999999</v>
      </c>
      <c r="D34" s="1446">
        <v>2097.1471699999997</v>
      </c>
      <c r="E34" s="1446">
        <v>122.48423000000004</v>
      </c>
      <c r="F34" s="1446">
        <v>131.73240000000001</v>
      </c>
      <c r="G34" s="1446">
        <v>201.90079999999998</v>
      </c>
      <c r="H34" s="1446">
        <v>385.97790999999995</v>
      </c>
      <c r="I34" s="507">
        <f t="shared" si="1"/>
        <v>-0.41918376383057526</v>
      </c>
      <c r="J34" s="1142"/>
      <c r="L34" s="1160"/>
    </row>
    <row r="35" spans="1:12" x14ac:dyDescent="0.2">
      <c r="A35" s="527" t="s">
        <v>1099</v>
      </c>
      <c r="B35" s="1446">
        <v>1538.5091399999997</v>
      </c>
      <c r="C35" s="1446">
        <v>2000.4918299999999</v>
      </c>
      <c r="D35" s="1446">
        <v>2447.4333199999992</v>
      </c>
      <c r="E35" s="1446">
        <v>617.51693999999998</v>
      </c>
      <c r="F35" s="1446">
        <v>761.0671000000001</v>
      </c>
      <c r="G35" s="1446">
        <v>961.25501999999983</v>
      </c>
      <c r="H35" s="1446">
        <v>1065.5485000000001</v>
      </c>
      <c r="I35" s="507">
        <f t="shared" si="1"/>
        <v>-0.3074149042754466</v>
      </c>
      <c r="J35" s="1142"/>
      <c r="L35" s="1160"/>
    </row>
    <row r="36" spans="1:12" x14ac:dyDescent="0.2">
      <c r="A36" s="527" t="s">
        <v>2119</v>
      </c>
      <c r="B36" s="1446">
        <v>2890.8178599999997</v>
      </c>
      <c r="C36" s="1446">
        <v>2990.8530000000001</v>
      </c>
      <c r="D36" s="1446">
        <v>3013.0177899999999</v>
      </c>
      <c r="E36" s="1446">
        <v>0</v>
      </c>
      <c r="F36" s="1446">
        <v>0</v>
      </c>
      <c r="G36" s="1446">
        <v>0</v>
      </c>
      <c r="H36" s="1446">
        <v>0</v>
      </c>
      <c r="I36" s="508" t="s">
        <v>966</v>
      </c>
      <c r="J36" s="1142"/>
      <c r="L36" s="1160"/>
    </row>
    <row r="37" spans="1:12" s="39" customFormat="1" x14ac:dyDescent="0.2">
      <c r="A37" s="527" t="s">
        <v>2121</v>
      </c>
      <c r="B37" s="1446">
        <v>2061.9868999999999</v>
      </c>
      <c r="C37" s="1446">
        <v>2156.6173600000002</v>
      </c>
      <c r="D37" s="1446">
        <v>2199.6227399999998</v>
      </c>
      <c r="E37" s="1446">
        <v>32.484319999999997</v>
      </c>
      <c r="F37" s="1446">
        <v>35.563200000000002</v>
      </c>
      <c r="G37" s="1446">
        <v>38.259349999999998</v>
      </c>
      <c r="H37" s="1446">
        <v>39.842480000000002</v>
      </c>
      <c r="I37" s="507">
        <f t="shared" si="1"/>
        <v>-0.98067762700141303</v>
      </c>
      <c r="J37" s="1142"/>
      <c r="L37" s="1160"/>
    </row>
    <row r="38" spans="1:12" s="39" customFormat="1" x14ac:dyDescent="0.2">
      <c r="A38" s="527" t="s">
        <v>98</v>
      </c>
      <c r="B38" s="1446">
        <v>3146.4158200000002</v>
      </c>
      <c r="C38" s="1446">
        <v>4523.0047699999996</v>
      </c>
      <c r="D38" s="1446">
        <v>5813.4407299999993</v>
      </c>
      <c r="E38" s="1446">
        <v>1794.6626199999998</v>
      </c>
      <c r="F38" s="1446">
        <v>2506.8532300000002</v>
      </c>
      <c r="G38" s="1446">
        <v>2888.8409999999999</v>
      </c>
      <c r="H38" s="1446">
        <v>3186.7203500000001</v>
      </c>
      <c r="I38" s="507">
        <f t="shared" si="1"/>
        <v>1.2809664172105479E-2</v>
      </c>
      <c r="J38" s="1142"/>
      <c r="L38" s="1160"/>
    </row>
    <row r="39" spans="1:12" s="39" customFormat="1" ht="13.5" thickBot="1" x14ac:dyDescent="0.25">
      <c r="A39" s="527" t="s">
        <v>33</v>
      </c>
      <c r="B39" s="1446">
        <v>1913.6816799999999</v>
      </c>
      <c r="C39" s="1446">
        <v>2575.1719799999996</v>
      </c>
      <c r="D39" s="1446">
        <v>3667.7342800000001</v>
      </c>
      <c r="E39" s="1446">
        <v>4674.3050600000006</v>
      </c>
      <c r="F39" s="1446">
        <v>8189.9351399999996</v>
      </c>
      <c r="G39" s="1446">
        <v>9854.5515299999988</v>
      </c>
      <c r="H39" s="1446">
        <v>11285.29434</v>
      </c>
      <c r="I39" s="507">
        <f t="shared" si="1"/>
        <v>4.8971638062606111</v>
      </c>
      <c r="J39" s="1142"/>
      <c r="L39" s="1160"/>
    </row>
    <row r="40" spans="1:12" ht="15" thickBot="1" x14ac:dyDescent="0.25">
      <c r="A40" s="528" t="s">
        <v>851</v>
      </c>
      <c r="B40" s="529">
        <v>23740.322270000004</v>
      </c>
      <c r="C40" s="529">
        <v>33037.656059999994</v>
      </c>
      <c r="D40" s="529">
        <v>43320.176680000004</v>
      </c>
      <c r="E40" s="529">
        <v>13735.320169999999</v>
      </c>
      <c r="F40" s="529">
        <v>20877.220020000001</v>
      </c>
      <c r="G40" s="529">
        <v>25905.251920000002</v>
      </c>
      <c r="H40" s="529">
        <v>31637.557110000002</v>
      </c>
      <c r="I40" s="530">
        <f>(H40-B40)/B40</f>
        <v>0.33265070078595843</v>
      </c>
      <c r="J40" s="1142"/>
      <c r="L40" s="1161"/>
    </row>
    <row r="41" spans="1:12" ht="3.75" customHeight="1" x14ac:dyDescent="0.2">
      <c r="A41" s="103"/>
      <c r="B41" s="531"/>
      <c r="C41" s="531"/>
      <c r="D41" s="531"/>
      <c r="E41" s="531"/>
      <c r="F41" s="531"/>
      <c r="G41" s="531"/>
      <c r="H41" s="531"/>
      <c r="I41" s="532"/>
    </row>
    <row r="42" spans="1:12" x14ac:dyDescent="0.2">
      <c r="A42" s="92" t="s">
        <v>1040</v>
      </c>
      <c r="B42" s="92"/>
      <c r="C42" s="92"/>
      <c r="D42" s="92"/>
      <c r="E42" s="92"/>
      <c r="F42" s="92"/>
      <c r="G42" s="92"/>
      <c r="H42" s="106"/>
      <c r="I42" s="92"/>
    </row>
    <row r="43" spans="1:12" ht="11.25" customHeight="1" x14ac:dyDescent="0.2">
      <c r="A43" s="512" t="s">
        <v>2118</v>
      </c>
      <c r="B43" s="535"/>
      <c r="C43" s="535"/>
      <c r="D43" s="535"/>
      <c r="E43" s="535"/>
      <c r="F43" s="535"/>
      <c r="G43" s="535"/>
      <c r="H43" s="535"/>
      <c r="I43" s="535"/>
    </row>
    <row r="44" spans="1:12" ht="15.75" x14ac:dyDescent="0.25">
      <c r="A44" s="1935" t="s">
        <v>710</v>
      </c>
      <c r="B44" s="1935"/>
      <c r="C44" s="1935"/>
      <c r="D44" s="1935"/>
      <c r="E44" s="1935"/>
      <c r="F44" s="1935"/>
      <c r="G44" s="1935"/>
      <c r="H44" s="1935"/>
      <c r="I44" s="1935"/>
    </row>
    <row r="45" spans="1:12" ht="15.75" x14ac:dyDescent="0.25">
      <c r="A45" s="2181" t="s">
        <v>2414</v>
      </c>
      <c r="B45" s="2181"/>
      <c r="C45" s="2181"/>
      <c r="D45" s="2181"/>
      <c r="E45" s="2181"/>
      <c r="F45" s="2181"/>
      <c r="G45" s="2181"/>
      <c r="H45" s="2181"/>
      <c r="I45" s="2181"/>
    </row>
    <row r="46" spans="1:12" ht="15.75" x14ac:dyDescent="0.25">
      <c r="A46" s="1935" t="s">
        <v>682</v>
      </c>
      <c r="B46" s="1935"/>
      <c r="C46" s="1935"/>
      <c r="D46" s="1935"/>
      <c r="E46" s="1935"/>
      <c r="F46" s="1935"/>
      <c r="G46" s="1935"/>
      <c r="H46" s="1935"/>
      <c r="I46" s="1935"/>
    </row>
    <row r="47" spans="1:12" ht="4.5" customHeight="1" thickBot="1" x14ac:dyDescent="0.25">
      <c r="A47" s="539"/>
      <c r="B47" s="540"/>
      <c r="C47" s="541"/>
      <c r="D47" s="540"/>
      <c r="E47" s="540"/>
      <c r="F47" s="540"/>
      <c r="G47" s="540"/>
      <c r="H47" s="540"/>
      <c r="I47" s="540"/>
    </row>
    <row r="48" spans="1:12" ht="26.25" thickBot="1" x14ac:dyDescent="0.25">
      <c r="A48" s="537" t="s">
        <v>705</v>
      </c>
      <c r="B48" s="1447">
        <v>45082</v>
      </c>
      <c r="C48" s="1447">
        <v>45174</v>
      </c>
      <c r="D48" s="1447">
        <v>45265</v>
      </c>
      <c r="E48" s="76">
        <v>45356</v>
      </c>
      <c r="F48" s="76">
        <v>45387</v>
      </c>
      <c r="G48" s="76">
        <v>45417</v>
      </c>
      <c r="H48" s="76">
        <v>45448</v>
      </c>
      <c r="I48" s="526" t="s">
        <v>684</v>
      </c>
    </row>
    <row r="49" spans="1:12" x14ac:dyDescent="0.2">
      <c r="A49" s="542" t="s">
        <v>78</v>
      </c>
      <c r="B49" s="1446">
        <v>3541.2148300000003</v>
      </c>
      <c r="C49" s="1446">
        <v>4834.1540800000002</v>
      </c>
      <c r="D49" s="1446">
        <v>36637.068370000001</v>
      </c>
      <c r="E49" s="1446">
        <v>1842.7415500000004</v>
      </c>
      <c r="F49" s="1446">
        <v>2846.2512900000006</v>
      </c>
      <c r="G49" s="1446">
        <v>4128.1476699999994</v>
      </c>
      <c r="H49" s="1446">
        <v>5481.4593900000009</v>
      </c>
      <c r="I49" s="508">
        <f>(H49-B49)/B49</f>
        <v>0.54790365824826293</v>
      </c>
      <c r="J49" s="1142"/>
      <c r="L49" s="1160"/>
    </row>
    <row r="50" spans="1:12" x14ac:dyDescent="0.2">
      <c r="A50" s="542" t="s">
        <v>1095</v>
      </c>
      <c r="B50" s="1446">
        <v>4483.6553200000017</v>
      </c>
      <c r="C50" s="1446">
        <v>7356.9153499999984</v>
      </c>
      <c r="D50" s="1446">
        <v>9954.0941999999995</v>
      </c>
      <c r="E50" s="1446">
        <v>2610.4693499999998</v>
      </c>
      <c r="F50" s="1446">
        <v>3407.3827600000004</v>
      </c>
      <c r="G50" s="1446">
        <v>4198.9313100000008</v>
      </c>
      <c r="H50" s="1446">
        <v>5918.2261500000013</v>
      </c>
      <c r="I50" s="507">
        <f t="shared" ref="I50:I59" si="2">(H50-B50)/B50</f>
        <v>0.31995564502937729</v>
      </c>
      <c r="J50" s="1142"/>
      <c r="L50" s="1160"/>
    </row>
    <row r="51" spans="1:12" x14ac:dyDescent="0.2">
      <c r="A51" s="542" t="s">
        <v>706</v>
      </c>
      <c r="B51" s="1446">
        <v>-666.51682000000028</v>
      </c>
      <c r="C51" s="1446">
        <v>3482.1032699999996</v>
      </c>
      <c r="D51" s="1446">
        <v>20837.517719999993</v>
      </c>
      <c r="E51" s="1446">
        <v>-596.03948000000014</v>
      </c>
      <c r="F51" s="1446">
        <v>-786.82720000000006</v>
      </c>
      <c r="G51" s="1446">
        <v>-771.01896999999997</v>
      </c>
      <c r="H51" s="1446">
        <v>-737.7896199999999</v>
      </c>
      <c r="I51" s="507">
        <f t="shared" si="2"/>
        <v>0.10693323538331649</v>
      </c>
      <c r="J51" s="1142"/>
      <c r="L51" s="1160"/>
    </row>
    <row r="52" spans="1:12" x14ac:dyDescent="0.2">
      <c r="A52" s="542" t="s">
        <v>30</v>
      </c>
      <c r="B52" s="1446">
        <v>5318.6312100000005</v>
      </c>
      <c r="C52" s="1446">
        <v>9857.210619999998</v>
      </c>
      <c r="D52" s="1446">
        <v>10327.98307</v>
      </c>
      <c r="E52" s="1446">
        <v>5218.9713700000011</v>
      </c>
      <c r="F52" s="1446">
        <v>8673.908730000001</v>
      </c>
      <c r="G52" s="1446">
        <v>9165.7591199999988</v>
      </c>
      <c r="H52" s="1446">
        <v>10791.077540000002</v>
      </c>
      <c r="I52" s="507">
        <f t="shared" si="2"/>
        <v>1.0289200574220676</v>
      </c>
      <c r="J52" s="1142"/>
      <c r="L52" s="1160"/>
    </row>
    <row r="53" spans="1:12" x14ac:dyDescent="0.2">
      <c r="A53" s="542" t="s">
        <v>2122</v>
      </c>
      <c r="B53" s="1446">
        <v>5875.257349999998</v>
      </c>
      <c r="C53" s="1446">
        <v>8530.0364200000058</v>
      </c>
      <c r="D53" s="1446">
        <v>12615.706210000004</v>
      </c>
      <c r="E53" s="1446">
        <v>-84.365040000000036</v>
      </c>
      <c r="F53" s="1446">
        <v>2266.8084600000011</v>
      </c>
      <c r="G53" s="1446">
        <v>3217.5716999999991</v>
      </c>
      <c r="H53" s="1446">
        <v>5658.5475500000011</v>
      </c>
      <c r="I53" s="507">
        <f>(H53-B53)/B53</f>
        <v>-3.6885158741173603E-2</v>
      </c>
      <c r="J53" s="1142"/>
      <c r="L53" s="1160"/>
    </row>
    <row r="54" spans="1:12" x14ac:dyDescent="0.2">
      <c r="A54" s="542" t="s">
        <v>64</v>
      </c>
      <c r="B54" s="1446">
        <v>6327.5403900000019</v>
      </c>
      <c r="C54" s="1446">
        <v>9731.1082800000004</v>
      </c>
      <c r="D54" s="1446">
        <v>10869.831269999999</v>
      </c>
      <c r="E54" s="1446">
        <v>3670.47021</v>
      </c>
      <c r="F54" s="1446">
        <v>4486.0868799999998</v>
      </c>
      <c r="G54" s="1446">
        <v>5498.2712899999997</v>
      </c>
      <c r="H54" s="1446">
        <v>6645.8011999999999</v>
      </c>
      <c r="I54" s="507">
        <f t="shared" si="2"/>
        <v>5.0297712915902515E-2</v>
      </c>
      <c r="J54" s="1142"/>
      <c r="L54" s="1160"/>
    </row>
    <row r="55" spans="1:12" x14ac:dyDescent="0.2">
      <c r="A55" s="542" t="s">
        <v>529</v>
      </c>
      <c r="B55" s="1446">
        <v>670.93148999999994</v>
      </c>
      <c r="C55" s="1446">
        <v>167.56473999999974</v>
      </c>
      <c r="D55" s="1446">
        <v>676.71957000000032</v>
      </c>
      <c r="E55" s="1446">
        <v>132.92629000000005</v>
      </c>
      <c r="F55" s="1446">
        <v>144.27009000000004</v>
      </c>
      <c r="G55" s="1446">
        <v>216.20639999999997</v>
      </c>
      <c r="H55" s="1446">
        <v>402.05257999999998</v>
      </c>
      <c r="I55" s="507">
        <f>(H55-B55)/B55</f>
        <v>-0.40075464336902711</v>
      </c>
      <c r="J55" s="1142"/>
      <c r="L55" s="1160"/>
    </row>
    <row r="56" spans="1:12" x14ac:dyDescent="0.2">
      <c r="A56" s="542" t="s">
        <v>1099</v>
      </c>
      <c r="B56" s="1446">
        <v>2485.0874199999994</v>
      </c>
      <c r="C56" s="1446">
        <v>3836.460700000001</v>
      </c>
      <c r="D56" s="1446">
        <v>5317.7730699999993</v>
      </c>
      <c r="E56" s="1446">
        <v>1918.4030999999995</v>
      </c>
      <c r="F56" s="1446">
        <v>2763.3017599999998</v>
      </c>
      <c r="G56" s="1446">
        <v>3419.3747100000001</v>
      </c>
      <c r="H56" s="1446">
        <v>3640.1693499999997</v>
      </c>
      <c r="I56" s="507">
        <f t="shared" si="2"/>
        <v>0.46480535079124119</v>
      </c>
      <c r="J56" s="1142"/>
      <c r="L56" s="1160"/>
    </row>
    <row r="57" spans="1:12" x14ac:dyDescent="0.2">
      <c r="A57" s="542" t="s">
        <v>2119</v>
      </c>
      <c r="B57" s="1446">
        <v>3101.5380800000003</v>
      </c>
      <c r="C57" s="1446">
        <v>21.588580000000075</v>
      </c>
      <c r="D57" s="1446">
        <v>79.705860000000342</v>
      </c>
      <c r="E57" s="1446">
        <v>0</v>
      </c>
      <c r="F57" s="1446">
        <v>0</v>
      </c>
      <c r="G57" s="1446">
        <v>0</v>
      </c>
      <c r="H57" s="1446">
        <v>0</v>
      </c>
      <c r="I57" s="508" t="s">
        <v>966</v>
      </c>
      <c r="J57" s="1142"/>
      <c r="L57" s="1160"/>
    </row>
    <row r="58" spans="1:12" s="39" customFormat="1" x14ac:dyDescent="0.2">
      <c r="A58" s="527" t="s">
        <v>2121</v>
      </c>
      <c r="B58" s="1446">
        <v>2625.4421100000004</v>
      </c>
      <c r="C58" s="1446">
        <v>2822.1609100000001</v>
      </c>
      <c r="D58" s="1446">
        <v>2423.0086899999997</v>
      </c>
      <c r="E58" s="1446">
        <v>57.755069999999996</v>
      </c>
      <c r="F58" s="1446">
        <v>523.70559000000003</v>
      </c>
      <c r="G58" s="1446">
        <v>835.35479000000009</v>
      </c>
      <c r="H58" s="1446">
        <v>1184.53656</v>
      </c>
      <c r="I58" s="507">
        <f t="shared" si="2"/>
        <v>-0.54882396549966217</v>
      </c>
      <c r="J58" s="1142"/>
      <c r="L58" s="1160"/>
    </row>
    <row r="59" spans="1:12" s="39" customFormat="1" x14ac:dyDescent="0.2">
      <c r="A59" s="542" t="s">
        <v>98</v>
      </c>
      <c r="B59" s="1446">
        <v>3267.2129300000006</v>
      </c>
      <c r="C59" s="1446">
        <v>4717.7775299999985</v>
      </c>
      <c r="D59" s="1446">
        <v>6918.7832899999976</v>
      </c>
      <c r="E59" s="1446">
        <v>2117.8741299999997</v>
      </c>
      <c r="F59" s="1446">
        <v>2858.5622000000003</v>
      </c>
      <c r="G59" s="1446">
        <v>3342.9739900000004</v>
      </c>
      <c r="H59" s="1446">
        <v>4170.2171799999996</v>
      </c>
      <c r="I59" s="507">
        <f t="shared" si="2"/>
        <v>0.2763836546153724</v>
      </c>
      <c r="J59" s="1142"/>
      <c r="L59" s="1160"/>
    </row>
    <row r="60" spans="1:12" s="39" customFormat="1" ht="13.5" thickBot="1" x14ac:dyDescent="0.25">
      <c r="A60" s="543" t="s">
        <v>33</v>
      </c>
      <c r="B60" s="1446">
        <v>2523.5235299999999</v>
      </c>
      <c r="C60" s="1446">
        <v>3851.1998899999999</v>
      </c>
      <c r="D60" s="1446">
        <v>5361.6956200000013</v>
      </c>
      <c r="E60" s="1446">
        <v>4983.3334000000004</v>
      </c>
      <c r="F60" s="1446">
        <v>8664.5101799999993</v>
      </c>
      <c r="G60" s="1446">
        <v>10468.10002</v>
      </c>
      <c r="H60" s="1446">
        <v>11001.46875</v>
      </c>
      <c r="I60" s="507">
        <f>(H60-B60)/B60</f>
        <v>3.3595665422624372</v>
      </c>
      <c r="J60" s="1142"/>
      <c r="L60" s="1160"/>
    </row>
    <row r="61" spans="1:12" ht="15" thickBot="1" x14ac:dyDescent="0.25">
      <c r="A61" s="528" t="s">
        <v>851</v>
      </c>
      <c r="B61" s="529">
        <v>39553.51784</v>
      </c>
      <c r="C61" s="529">
        <v>59208.280370000008</v>
      </c>
      <c r="D61" s="529">
        <v>122019.88693999998</v>
      </c>
      <c r="E61" s="529">
        <v>21872.539949999998</v>
      </c>
      <c r="F61" s="529">
        <v>35847.960740000002</v>
      </c>
      <c r="G61" s="529">
        <v>43719.672030000002</v>
      </c>
      <c r="H61" s="529">
        <v>54155.766630000006</v>
      </c>
      <c r="I61" s="530">
        <f>(H61-B61)/B61</f>
        <v>0.36917699328460046</v>
      </c>
      <c r="J61" s="1142"/>
      <c r="L61" s="1160"/>
    </row>
    <row r="62" spans="1:12" ht="4.5" customHeight="1" x14ac:dyDescent="0.2">
      <c r="A62" s="103"/>
      <c r="B62" s="531"/>
      <c r="C62" s="531"/>
      <c r="D62" s="531"/>
      <c r="E62" s="531"/>
      <c r="F62" s="531"/>
      <c r="G62" s="531"/>
      <c r="H62" s="531"/>
      <c r="I62" s="532"/>
    </row>
    <row r="63" spans="1:12" x14ac:dyDescent="0.2">
      <c r="A63" s="92" t="s">
        <v>1040</v>
      </c>
      <c r="B63" s="92"/>
      <c r="C63" s="92"/>
      <c r="D63" s="92"/>
      <c r="E63" s="92"/>
      <c r="F63" s="92"/>
      <c r="G63" s="92"/>
      <c r="H63" s="106"/>
      <c r="I63" s="92"/>
    </row>
    <row r="64" spans="1:12" x14ac:dyDescent="0.2">
      <c r="A64" s="512" t="s">
        <v>2118</v>
      </c>
      <c r="B64" s="91"/>
      <c r="C64" s="91"/>
      <c r="D64" s="91"/>
      <c r="E64" s="91"/>
      <c r="F64" s="91"/>
      <c r="G64" s="91"/>
      <c r="H64" s="91"/>
      <c r="I64" s="91"/>
    </row>
    <row r="65" spans="1:1" x14ac:dyDescent="0.2">
      <c r="A65" s="489"/>
    </row>
  </sheetData>
  <mergeCells count="9">
    <mergeCell ref="A44:I44"/>
    <mergeCell ref="A45:I45"/>
    <mergeCell ref="A46:I46"/>
    <mergeCell ref="A2:I2"/>
    <mergeCell ref="A3:I3"/>
    <mergeCell ref="A4:I4"/>
    <mergeCell ref="A23:I23"/>
    <mergeCell ref="A24:I24"/>
    <mergeCell ref="A25:I2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4"/>
  <sheetViews>
    <sheetView zoomScale="70" zoomScaleNormal="70" workbookViewId="0">
      <selection activeCell="D30" sqref="D30"/>
    </sheetView>
  </sheetViews>
  <sheetFormatPr baseColWidth="10" defaultColWidth="9.140625" defaultRowHeight="15" x14ac:dyDescent="0.25"/>
  <cols>
    <col min="1" max="1" width="58.140625" style="631" customWidth="1"/>
    <col min="2" max="2" width="46" style="631" customWidth="1"/>
    <col min="3" max="3" width="65.7109375" style="631" customWidth="1"/>
    <col min="4" max="4" width="75" style="631" bestFit="1" customWidth="1"/>
    <col min="5" max="5" width="20.140625" style="631" bestFit="1" customWidth="1"/>
    <col min="6" max="6" width="15" style="631" bestFit="1" customWidth="1"/>
    <col min="7" max="7" width="16.7109375" style="631" bestFit="1" customWidth="1"/>
    <col min="8" max="8" width="18.7109375" style="631" bestFit="1" customWidth="1"/>
    <col min="9" max="9" width="16.7109375" style="631" bestFit="1" customWidth="1"/>
    <col min="10" max="10" width="15" style="631" bestFit="1" customWidth="1"/>
    <col min="11" max="11" width="16.7109375" style="631" bestFit="1" customWidth="1"/>
    <col min="12" max="12" width="22" style="631" bestFit="1" customWidth="1"/>
    <col min="13" max="13" width="16.7109375" style="631" bestFit="1" customWidth="1"/>
    <col min="14" max="14" width="22.42578125" style="631" bestFit="1" customWidth="1"/>
    <col min="15" max="15" width="16.7109375" style="631" bestFit="1" customWidth="1"/>
    <col min="16" max="16" width="13.85546875" style="631" bestFit="1" customWidth="1"/>
    <col min="17" max="17" width="16.140625" style="732" customWidth="1"/>
    <col min="18" max="256" width="11.42578125" style="631" customWidth="1"/>
    <col min="257" max="257" width="19.42578125" style="631" customWidth="1"/>
    <col min="258" max="258" width="11.42578125" style="631" customWidth="1"/>
    <col min="259" max="259" width="101.85546875" style="631" bestFit="1" customWidth="1"/>
    <col min="260" max="260" width="75" style="631" bestFit="1" customWidth="1"/>
    <col min="261" max="261" width="11.42578125" style="631" customWidth="1"/>
    <col min="262" max="262" width="15" style="631" bestFit="1" customWidth="1"/>
    <col min="263" max="263" width="21.7109375" style="631" bestFit="1" customWidth="1"/>
    <col min="264" max="264" width="18.7109375" style="631" bestFit="1" customWidth="1"/>
    <col min="265" max="265" width="13.42578125" style="631" bestFit="1" customWidth="1"/>
    <col min="266" max="266" width="15" style="631" bestFit="1" customWidth="1"/>
    <col min="267" max="267" width="13.42578125" style="631" bestFit="1" customWidth="1"/>
    <col min="268" max="268" width="22" style="631" bestFit="1" customWidth="1"/>
    <col min="269" max="269" width="13.42578125" style="631" bestFit="1" customWidth="1"/>
    <col min="270" max="270" width="15" style="631" bestFit="1" customWidth="1"/>
    <col min="271" max="271" width="13.42578125" style="631" bestFit="1" customWidth="1"/>
    <col min="272" max="272" width="11.7109375" style="631" bestFit="1" customWidth="1"/>
    <col min="273" max="273" width="16.140625" style="631" customWidth="1"/>
    <col min="274" max="512" width="11.42578125" style="631" customWidth="1"/>
    <col min="513" max="513" width="19.42578125" style="631" customWidth="1"/>
    <col min="514" max="514" width="11.42578125" style="631" customWidth="1"/>
    <col min="515" max="515" width="101.85546875" style="631" bestFit="1" customWidth="1"/>
    <col min="516" max="516" width="75" style="631" bestFit="1" customWidth="1"/>
    <col min="517" max="517" width="11.42578125" style="631" customWidth="1"/>
    <col min="518" max="518" width="15" style="631" bestFit="1" customWidth="1"/>
    <col min="519" max="519" width="21.7109375" style="631" bestFit="1" customWidth="1"/>
    <col min="520" max="520" width="18.7109375" style="631" bestFit="1" customWidth="1"/>
    <col min="521" max="521" width="13.42578125" style="631" bestFit="1" customWidth="1"/>
    <col min="522" max="522" width="15" style="631" bestFit="1" customWidth="1"/>
    <col min="523" max="523" width="13.42578125" style="631" bestFit="1" customWidth="1"/>
    <col min="524" max="524" width="22" style="631" bestFit="1" customWidth="1"/>
    <col min="525" max="525" width="13.42578125" style="631" bestFit="1" customWidth="1"/>
    <col min="526" max="526" width="15" style="631" bestFit="1" customWidth="1"/>
    <col min="527" max="527" width="13.42578125" style="631" bestFit="1" customWidth="1"/>
    <col min="528" max="528" width="11.7109375" style="631" bestFit="1" customWidth="1"/>
    <col min="529" max="529" width="16.140625" style="631" customWidth="1"/>
    <col min="530" max="768" width="11.42578125" style="631" customWidth="1"/>
    <col min="769" max="769" width="19.42578125" style="631" customWidth="1"/>
    <col min="770" max="770" width="11.42578125" style="631" customWidth="1"/>
    <col min="771" max="771" width="101.85546875" style="631" bestFit="1" customWidth="1"/>
    <col min="772" max="772" width="75" style="631" bestFit="1" customWidth="1"/>
    <col min="773" max="773" width="11.42578125" style="631" customWidth="1"/>
    <col min="774" max="774" width="15" style="631" bestFit="1" customWidth="1"/>
    <col min="775" max="775" width="21.7109375" style="631" bestFit="1" customWidth="1"/>
    <col min="776" max="776" width="18.7109375" style="631" bestFit="1" customWidth="1"/>
    <col min="777" max="777" width="13.42578125" style="631" bestFit="1" customWidth="1"/>
    <col min="778" max="778" width="15" style="631" bestFit="1" customWidth="1"/>
    <col min="779" max="779" width="13.42578125" style="631" bestFit="1" customWidth="1"/>
    <col min="780" max="780" width="22" style="631" bestFit="1" customWidth="1"/>
    <col min="781" max="781" width="13.42578125" style="631" bestFit="1" customWidth="1"/>
    <col min="782" max="782" width="15" style="631" bestFit="1" customWidth="1"/>
    <col min="783" max="783" width="13.42578125" style="631" bestFit="1" customWidth="1"/>
    <col min="784" max="784" width="11.7109375" style="631" bestFit="1" customWidth="1"/>
    <col min="785" max="785" width="16.140625" style="631" customWidth="1"/>
    <col min="786" max="1024" width="11.42578125" style="631" customWidth="1"/>
    <col min="1025" max="1025" width="19.42578125" style="631" customWidth="1"/>
    <col min="1026" max="1026" width="11.42578125" style="631" customWidth="1"/>
    <col min="1027" max="1027" width="101.85546875" style="631" bestFit="1" customWidth="1"/>
    <col min="1028" max="1028" width="75" style="631" bestFit="1" customWidth="1"/>
    <col min="1029" max="1029" width="11.42578125" style="631" customWidth="1"/>
    <col min="1030" max="1030" width="15" style="631" bestFit="1" customWidth="1"/>
    <col min="1031" max="1031" width="21.7109375" style="631" bestFit="1" customWidth="1"/>
    <col min="1032" max="1032" width="18.7109375" style="631" bestFit="1" customWidth="1"/>
    <col min="1033" max="1033" width="13.42578125" style="631" bestFit="1" customWidth="1"/>
    <col min="1034" max="1034" width="15" style="631" bestFit="1" customWidth="1"/>
    <col min="1035" max="1035" width="13.42578125" style="631" bestFit="1" customWidth="1"/>
    <col min="1036" max="1036" width="22" style="631" bestFit="1" customWidth="1"/>
    <col min="1037" max="1037" width="13.42578125" style="631" bestFit="1" customWidth="1"/>
    <col min="1038" max="1038" width="15" style="631" bestFit="1" customWidth="1"/>
    <col min="1039" max="1039" width="13.42578125" style="631" bestFit="1" customWidth="1"/>
    <col min="1040" max="1040" width="11.7109375" style="631" bestFit="1" customWidth="1"/>
    <col min="1041" max="1041" width="16.140625" style="631" customWidth="1"/>
    <col min="1042" max="1280" width="11.42578125" style="631" customWidth="1"/>
    <col min="1281" max="1281" width="19.42578125" style="631" customWidth="1"/>
    <col min="1282" max="1282" width="11.42578125" style="631" customWidth="1"/>
    <col min="1283" max="1283" width="101.85546875" style="631" bestFit="1" customWidth="1"/>
    <col min="1284" max="1284" width="75" style="631" bestFit="1" customWidth="1"/>
    <col min="1285" max="1285" width="11.42578125" style="631" customWidth="1"/>
    <col min="1286" max="1286" width="15" style="631" bestFit="1" customWidth="1"/>
    <col min="1287" max="1287" width="21.7109375" style="631" bestFit="1" customWidth="1"/>
    <col min="1288" max="1288" width="18.7109375" style="631" bestFit="1" customWidth="1"/>
    <col min="1289" max="1289" width="13.42578125" style="631" bestFit="1" customWidth="1"/>
    <col min="1290" max="1290" width="15" style="631" bestFit="1" customWidth="1"/>
    <col min="1291" max="1291" width="13.42578125" style="631" bestFit="1" customWidth="1"/>
    <col min="1292" max="1292" width="22" style="631" bestFit="1" customWidth="1"/>
    <col min="1293" max="1293" width="13.42578125" style="631" bestFit="1" customWidth="1"/>
    <col min="1294" max="1294" width="15" style="631" bestFit="1" customWidth="1"/>
    <col min="1295" max="1295" width="13.42578125" style="631" bestFit="1" customWidth="1"/>
    <col min="1296" max="1296" width="11.7109375" style="631" bestFit="1" customWidth="1"/>
    <col min="1297" max="1297" width="16.140625" style="631" customWidth="1"/>
    <col min="1298" max="1536" width="11.42578125" style="631" customWidth="1"/>
    <col min="1537" max="1537" width="19.42578125" style="631" customWidth="1"/>
    <col min="1538" max="1538" width="11.42578125" style="631" customWidth="1"/>
    <col min="1539" max="1539" width="101.85546875" style="631" bestFit="1" customWidth="1"/>
    <col min="1540" max="1540" width="75" style="631" bestFit="1" customWidth="1"/>
    <col min="1541" max="1541" width="11.42578125" style="631" customWidth="1"/>
    <col min="1542" max="1542" width="15" style="631" bestFit="1" customWidth="1"/>
    <col min="1543" max="1543" width="21.7109375" style="631" bestFit="1" customWidth="1"/>
    <col min="1544" max="1544" width="18.7109375" style="631" bestFit="1" customWidth="1"/>
    <col min="1545" max="1545" width="13.42578125" style="631" bestFit="1" customWidth="1"/>
    <col min="1546" max="1546" width="15" style="631" bestFit="1" customWidth="1"/>
    <col min="1547" max="1547" width="13.42578125" style="631" bestFit="1" customWidth="1"/>
    <col min="1548" max="1548" width="22" style="631" bestFit="1" customWidth="1"/>
    <col min="1549" max="1549" width="13.42578125" style="631" bestFit="1" customWidth="1"/>
    <col min="1550" max="1550" width="15" style="631" bestFit="1" customWidth="1"/>
    <col min="1551" max="1551" width="13.42578125" style="631" bestFit="1" customWidth="1"/>
    <col min="1552" max="1552" width="11.7109375" style="631" bestFit="1" customWidth="1"/>
    <col min="1553" max="1553" width="16.140625" style="631" customWidth="1"/>
    <col min="1554" max="1792" width="11.42578125" style="631" customWidth="1"/>
    <col min="1793" max="1793" width="19.42578125" style="631" customWidth="1"/>
    <col min="1794" max="1794" width="11.42578125" style="631" customWidth="1"/>
    <col min="1795" max="1795" width="101.85546875" style="631" bestFit="1" customWidth="1"/>
    <col min="1796" max="1796" width="75" style="631" bestFit="1" customWidth="1"/>
    <col min="1797" max="1797" width="11.42578125" style="631" customWidth="1"/>
    <col min="1798" max="1798" width="15" style="631" bestFit="1" customWidth="1"/>
    <col min="1799" max="1799" width="21.7109375" style="631" bestFit="1" customWidth="1"/>
    <col min="1800" max="1800" width="18.7109375" style="631" bestFit="1" customWidth="1"/>
    <col min="1801" max="1801" width="13.42578125" style="631" bestFit="1" customWidth="1"/>
    <col min="1802" max="1802" width="15" style="631" bestFit="1" customWidth="1"/>
    <col min="1803" max="1803" width="13.42578125" style="631" bestFit="1" customWidth="1"/>
    <col min="1804" max="1804" width="22" style="631" bestFit="1" customWidth="1"/>
    <col min="1805" max="1805" width="13.42578125" style="631" bestFit="1" customWidth="1"/>
    <col min="1806" max="1806" width="15" style="631" bestFit="1" customWidth="1"/>
    <col min="1807" max="1807" width="13.42578125" style="631" bestFit="1" customWidth="1"/>
    <col min="1808" max="1808" width="11.7109375" style="631" bestFit="1" customWidth="1"/>
    <col min="1809" max="1809" width="16.140625" style="631" customWidth="1"/>
    <col min="1810" max="2048" width="11.42578125" style="631" customWidth="1"/>
    <col min="2049" max="2049" width="19.42578125" style="631" customWidth="1"/>
    <col min="2050" max="2050" width="11.42578125" style="631" customWidth="1"/>
    <col min="2051" max="2051" width="101.85546875" style="631" bestFit="1" customWidth="1"/>
    <col min="2052" max="2052" width="75" style="631" bestFit="1" customWidth="1"/>
    <col min="2053" max="2053" width="11.42578125" style="631" customWidth="1"/>
    <col min="2054" max="2054" width="15" style="631" bestFit="1" customWidth="1"/>
    <col min="2055" max="2055" width="21.7109375" style="631" bestFit="1" customWidth="1"/>
    <col min="2056" max="2056" width="18.7109375" style="631" bestFit="1" customWidth="1"/>
    <col min="2057" max="2057" width="13.42578125" style="631" bestFit="1" customWidth="1"/>
    <col min="2058" max="2058" width="15" style="631" bestFit="1" customWidth="1"/>
    <col min="2059" max="2059" width="13.42578125" style="631" bestFit="1" customWidth="1"/>
    <col min="2060" max="2060" width="22" style="631" bestFit="1" customWidth="1"/>
    <col min="2061" max="2061" width="13.42578125" style="631" bestFit="1" customWidth="1"/>
    <col min="2062" max="2062" width="15" style="631" bestFit="1" customWidth="1"/>
    <col min="2063" max="2063" width="13.42578125" style="631" bestFit="1" customWidth="1"/>
    <col min="2064" max="2064" width="11.7109375" style="631" bestFit="1" customWidth="1"/>
    <col min="2065" max="2065" width="16.140625" style="631" customWidth="1"/>
    <col min="2066" max="2304" width="11.42578125" style="631" customWidth="1"/>
    <col min="2305" max="2305" width="19.42578125" style="631" customWidth="1"/>
    <col min="2306" max="2306" width="11.42578125" style="631" customWidth="1"/>
    <col min="2307" max="2307" width="101.85546875" style="631" bestFit="1" customWidth="1"/>
    <col min="2308" max="2308" width="75" style="631" bestFit="1" customWidth="1"/>
    <col min="2309" max="2309" width="11.42578125" style="631" customWidth="1"/>
    <col min="2310" max="2310" width="15" style="631" bestFit="1" customWidth="1"/>
    <col min="2311" max="2311" width="21.7109375" style="631" bestFit="1" customWidth="1"/>
    <col min="2312" max="2312" width="18.7109375" style="631" bestFit="1" customWidth="1"/>
    <col min="2313" max="2313" width="13.42578125" style="631" bestFit="1" customWidth="1"/>
    <col min="2314" max="2314" width="15" style="631" bestFit="1" customWidth="1"/>
    <col min="2315" max="2315" width="13.42578125" style="631" bestFit="1" customWidth="1"/>
    <col min="2316" max="2316" width="22" style="631" bestFit="1" customWidth="1"/>
    <col min="2317" max="2317" width="13.42578125" style="631" bestFit="1" customWidth="1"/>
    <col min="2318" max="2318" width="15" style="631" bestFit="1" customWidth="1"/>
    <col min="2319" max="2319" width="13.42578125" style="631" bestFit="1" customWidth="1"/>
    <col min="2320" max="2320" width="11.7109375" style="631" bestFit="1" customWidth="1"/>
    <col min="2321" max="2321" width="16.140625" style="631" customWidth="1"/>
    <col min="2322" max="2560" width="11.42578125" style="631" customWidth="1"/>
    <col min="2561" max="2561" width="19.42578125" style="631" customWidth="1"/>
    <col min="2562" max="2562" width="11.42578125" style="631" customWidth="1"/>
    <col min="2563" max="2563" width="101.85546875" style="631" bestFit="1" customWidth="1"/>
    <col min="2564" max="2564" width="75" style="631" bestFit="1" customWidth="1"/>
    <col min="2565" max="2565" width="11.42578125" style="631" customWidth="1"/>
    <col min="2566" max="2566" width="15" style="631" bestFit="1" customWidth="1"/>
    <col min="2567" max="2567" width="21.7109375" style="631" bestFit="1" customWidth="1"/>
    <col min="2568" max="2568" width="18.7109375" style="631" bestFit="1" customWidth="1"/>
    <col min="2569" max="2569" width="13.42578125" style="631" bestFit="1" customWidth="1"/>
    <col min="2570" max="2570" width="15" style="631" bestFit="1" customWidth="1"/>
    <col min="2571" max="2571" width="13.42578125" style="631" bestFit="1" customWidth="1"/>
    <col min="2572" max="2572" width="22" style="631" bestFit="1" customWidth="1"/>
    <col min="2573" max="2573" width="13.42578125" style="631" bestFit="1" customWidth="1"/>
    <col min="2574" max="2574" width="15" style="631" bestFit="1" customWidth="1"/>
    <col min="2575" max="2575" width="13.42578125" style="631" bestFit="1" customWidth="1"/>
    <col min="2576" max="2576" width="11.7109375" style="631" bestFit="1" customWidth="1"/>
    <col min="2577" max="2577" width="16.140625" style="631" customWidth="1"/>
    <col min="2578" max="2816" width="11.42578125" style="631" customWidth="1"/>
    <col min="2817" max="2817" width="19.42578125" style="631" customWidth="1"/>
    <col min="2818" max="2818" width="11.42578125" style="631" customWidth="1"/>
    <col min="2819" max="2819" width="101.85546875" style="631" bestFit="1" customWidth="1"/>
    <col min="2820" max="2820" width="75" style="631" bestFit="1" customWidth="1"/>
    <col min="2821" max="2821" width="11.42578125" style="631" customWidth="1"/>
    <col min="2822" max="2822" width="15" style="631" bestFit="1" customWidth="1"/>
    <col min="2823" max="2823" width="21.7109375" style="631" bestFit="1" customWidth="1"/>
    <col min="2824" max="2824" width="18.7109375" style="631" bestFit="1" customWidth="1"/>
    <col min="2825" max="2825" width="13.42578125" style="631" bestFit="1" customWidth="1"/>
    <col min="2826" max="2826" width="15" style="631" bestFit="1" customWidth="1"/>
    <col min="2827" max="2827" width="13.42578125" style="631" bestFit="1" customWidth="1"/>
    <col min="2828" max="2828" width="22" style="631" bestFit="1" customWidth="1"/>
    <col min="2829" max="2829" width="13.42578125" style="631" bestFit="1" customWidth="1"/>
    <col min="2830" max="2830" width="15" style="631" bestFit="1" customWidth="1"/>
    <col min="2831" max="2831" width="13.42578125" style="631" bestFit="1" customWidth="1"/>
    <col min="2832" max="2832" width="11.7109375" style="631" bestFit="1" customWidth="1"/>
    <col min="2833" max="2833" width="16.140625" style="631" customWidth="1"/>
    <col min="2834" max="3072" width="11.42578125" style="631" customWidth="1"/>
    <col min="3073" max="3073" width="19.42578125" style="631" customWidth="1"/>
    <col min="3074" max="3074" width="11.42578125" style="631" customWidth="1"/>
    <col min="3075" max="3075" width="101.85546875" style="631" bestFit="1" customWidth="1"/>
    <col min="3076" max="3076" width="75" style="631" bestFit="1" customWidth="1"/>
    <col min="3077" max="3077" width="11.42578125" style="631" customWidth="1"/>
    <col min="3078" max="3078" width="15" style="631" bestFit="1" customWidth="1"/>
    <col min="3079" max="3079" width="21.7109375" style="631" bestFit="1" customWidth="1"/>
    <col min="3080" max="3080" width="18.7109375" style="631" bestFit="1" customWidth="1"/>
    <col min="3081" max="3081" width="13.42578125" style="631" bestFit="1" customWidth="1"/>
    <col min="3082" max="3082" width="15" style="631" bestFit="1" customWidth="1"/>
    <col min="3083" max="3083" width="13.42578125" style="631" bestFit="1" customWidth="1"/>
    <col min="3084" max="3084" width="22" style="631" bestFit="1" customWidth="1"/>
    <col min="3085" max="3085" width="13.42578125" style="631" bestFit="1" customWidth="1"/>
    <col min="3086" max="3086" width="15" style="631" bestFit="1" customWidth="1"/>
    <col min="3087" max="3087" width="13.42578125" style="631" bestFit="1" customWidth="1"/>
    <col min="3088" max="3088" width="11.7109375" style="631" bestFit="1" customWidth="1"/>
    <col min="3089" max="3089" width="16.140625" style="631" customWidth="1"/>
    <col min="3090" max="3328" width="11.42578125" style="631" customWidth="1"/>
    <col min="3329" max="3329" width="19.42578125" style="631" customWidth="1"/>
    <col min="3330" max="3330" width="11.42578125" style="631" customWidth="1"/>
    <col min="3331" max="3331" width="101.85546875" style="631" bestFit="1" customWidth="1"/>
    <col min="3332" max="3332" width="75" style="631" bestFit="1" customWidth="1"/>
    <col min="3333" max="3333" width="11.42578125" style="631" customWidth="1"/>
    <col min="3334" max="3334" width="15" style="631" bestFit="1" customWidth="1"/>
    <col min="3335" max="3335" width="21.7109375" style="631" bestFit="1" customWidth="1"/>
    <col min="3336" max="3336" width="18.7109375" style="631" bestFit="1" customWidth="1"/>
    <col min="3337" max="3337" width="13.42578125" style="631" bestFit="1" customWidth="1"/>
    <col min="3338" max="3338" width="15" style="631" bestFit="1" customWidth="1"/>
    <col min="3339" max="3339" width="13.42578125" style="631" bestFit="1" customWidth="1"/>
    <col min="3340" max="3340" width="22" style="631" bestFit="1" customWidth="1"/>
    <col min="3341" max="3341" width="13.42578125" style="631" bestFit="1" customWidth="1"/>
    <col min="3342" max="3342" width="15" style="631" bestFit="1" customWidth="1"/>
    <col min="3343" max="3343" width="13.42578125" style="631" bestFit="1" customWidth="1"/>
    <col min="3344" max="3344" width="11.7109375" style="631" bestFit="1" customWidth="1"/>
    <col min="3345" max="3345" width="16.140625" style="631" customWidth="1"/>
    <col min="3346" max="3584" width="11.42578125" style="631" customWidth="1"/>
    <col min="3585" max="3585" width="19.42578125" style="631" customWidth="1"/>
    <col min="3586" max="3586" width="11.42578125" style="631" customWidth="1"/>
    <col min="3587" max="3587" width="101.85546875" style="631" bestFit="1" customWidth="1"/>
    <col min="3588" max="3588" width="75" style="631" bestFit="1" customWidth="1"/>
    <col min="3589" max="3589" width="11.42578125" style="631" customWidth="1"/>
    <col min="3590" max="3590" width="15" style="631" bestFit="1" customWidth="1"/>
    <col min="3591" max="3591" width="21.7109375" style="631" bestFit="1" customWidth="1"/>
    <col min="3592" max="3592" width="18.7109375" style="631" bestFit="1" customWidth="1"/>
    <col min="3593" max="3593" width="13.42578125" style="631" bestFit="1" customWidth="1"/>
    <col min="3594" max="3594" width="15" style="631" bestFit="1" customWidth="1"/>
    <col min="3595" max="3595" width="13.42578125" style="631" bestFit="1" customWidth="1"/>
    <col min="3596" max="3596" width="22" style="631" bestFit="1" customWidth="1"/>
    <col min="3597" max="3597" width="13.42578125" style="631" bestFit="1" customWidth="1"/>
    <col min="3598" max="3598" width="15" style="631" bestFit="1" customWidth="1"/>
    <col min="3599" max="3599" width="13.42578125" style="631" bestFit="1" customWidth="1"/>
    <col min="3600" max="3600" width="11.7109375" style="631" bestFit="1" customWidth="1"/>
    <col min="3601" max="3601" width="16.140625" style="631" customWidth="1"/>
    <col min="3602" max="3840" width="11.42578125" style="631" customWidth="1"/>
    <col min="3841" max="3841" width="19.42578125" style="631" customWidth="1"/>
    <col min="3842" max="3842" width="11.42578125" style="631" customWidth="1"/>
    <col min="3843" max="3843" width="101.85546875" style="631" bestFit="1" customWidth="1"/>
    <col min="3844" max="3844" width="75" style="631" bestFit="1" customWidth="1"/>
    <col min="3845" max="3845" width="11.42578125" style="631" customWidth="1"/>
    <col min="3846" max="3846" width="15" style="631" bestFit="1" customWidth="1"/>
    <col min="3847" max="3847" width="21.7109375" style="631" bestFit="1" customWidth="1"/>
    <col min="3848" max="3848" width="18.7109375" style="631" bestFit="1" customWidth="1"/>
    <col min="3849" max="3849" width="13.42578125" style="631" bestFit="1" customWidth="1"/>
    <col min="3850" max="3850" width="15" style="631" bestFit="1" customWidth="1"/>
    <col min="3851" max="3851" width="13.42578125" style="631" bestFit="1" customWidth="1"/>
    <col min="3852" max="3852" width="22" style="631" bestFit="1" customWidth="1"/>
    <col min="3853" max="3853" width="13.42578125" style="631" bestFit="1" customWidth="1"/>
    <col min="3854" max="3854" width="15" style="631" bestFit="1" customWidth="1"/>
    <col min="3855" max="3855" width="13.42578125" style="631" bestFit="1" customWidth="1"/>
    <col min="3856" max="3856" width="11.7109375" style="631" bestFit="1" customWidth="1"/>
    <col min="3857" max="3857" width="16.140625" style="631" customWidth="1"/>
    <col min="3858" max="4096" width="11.42578125" style="631" customWidth="1"/>
    <col min="4097" max="4097" width="19.42578125" style="631" customWidth="1"/>
    <col min="4098" max="4098" width="11.42578125" style="631" customWidth="1"/>
    <col min="4099" max="4099" width="101.85546875" style="631" bestFit="1" customWidth="1"/>
    <col min="4100" max="4100" width="75" style="631" bestFit="1" customWidth="1"/>
    <col min="4101" max="4101" width="11.42578125" style="631" customWidth="1"/>
    <col min="4102" max="4102" width="15" style="631" bestFit="1" customWidth="1"/>
    <col min="4103" max="4103" width="21.7109375" style="631" bestFit="1" customWidth="1"/>
    <col min="4104" max="4104" width="18.7109375" style="631" bestFit="1" customWidth="1"/>
    <col min="4105" max="4105" width="13.42578125" style="631" bestFit="1" customWidth="1"/>
    <col min="4106" max="4106" width="15" style="631" bestFit="1" customWidth="1"/>
    <col min="4107" max="4107" width="13.42578125" style="631" bestFit="1" customWidth="1"/>
    <col min="4108" max="4108" width="22" style="631" bestFit="1" customWidth="1"/>
    <col min="4109" max="4109" width="13.42578125" style="631" bestFit="1" customWidth="1"/>
    <col min="4110" max="4110" width="15" style="631" bestFit="1" customWidth="1"/>
    <col min="4111" max="4111" width="13.42578125" style="631" bestFit="1" customWidth="1"/>
    <col min="4112" max="4112" width="11.7109375" style="631" bestFit="1" customWidth="1"/>
    <col min="4113" max="4113" width="16.140625" style="631" customWidth="1"/>
    <col min="4114" max="4352" width="11.42578125" style="631" customWidth="1"/>
    <col min="4353" max="4353" width="19.42578125" style="631" customWidth="1"/>
    <col min="4354" max="4354" width="11.42578125" style="631" customWidth="1"/>
    <col min="4355" max="4355" width="101.85546875" style="631" bestFit="1" customWidth="1"/>
    <col min="4356" max="4356" width="75" style="631" bestFit="1" customWidth="1"/>
    <col min="4357" max="4357" width="11.42578125" style="631" customWidth="1"/>
    <col min="4358" max="4358" width="15" style="631" bestFit="1" customWidth="1"/>
    <col min="4359" max="4359" width="21.7109375" style="631" bestFit="1" customWidth="1"/>
    <col min="4360" max="4360" width="18.7109375" style="631" bestFit="1" customWidth="1"/>
    <col min="4361" max="4361" width="13.42578125" style="631" bestFit="1" customWidth="1"/>
    <col min="4362" max="4362" width="15" style="631" bestFit="1" customWidth="1"/>
    <col min="4363" max="4363" width="13.42578125" style="631" bestFit="1" customWidth="1"/>
    <col min="4364" max="4364" width="22" style="631" bestFit="1" customWidth="1"/>
    <col min="4365" max="4365" width="13.42578125" style="631" bestFit="1" customWidth="1"/>
    <col min="4366" max="4366" width="15" style="631" bestFit="1" customWidth="1"/>
    <col min="4367" max="4367" width="13.42578125" style="631" bestFit="1" customWidth="1"/>
    <col min="4368" max="4368" width="11.7109375" style="631" bestFit="1" customWidth="1"/>
    <col min="4369" max="4369" width="16.140625" style="631" customWidth="1"/>
    <col min="4370" max="4608" width="11.42578125" style="631" customWidth="1"/>
    <col min="4609" max="4609" width="19.42578125" style="631" customWidth="1"/>
    <col min="4610" max="4610" width="11.42578125" style="631" customWidth="1"/>
    <col min="4611" max="4611" width="101.85546875" style="631" bestFit="1" customWidth="1"/>
    <col min="4612" max="4612" width="75" style="631" bestFit="1" customWidth="1"/>
    <col min="4613" max="4613" width="11.42578125" style="631" customWidth="1"/>
    <col min="4614" max="4614" width="15" style="631" bestFit="1" customWidth="1"/>
    <col min="4615" max="4615" width="21.7109375" style="631" bestFit="1" customWidth="1"/>
    <col min="4616" max="4616" width="18.7109375" style="631" bestFit="1" customWidth="1"/>
    <col min="4617" max="4617" width="13.42578125" style="631" bestFit="1" customWidth="1"/>
    <col min="4618" max="4618" width="15" style="631" bestFit="1" customWidth="1"/>
    <col min="4619" max="4619" width="13.42578125" style="631" bestFit="1" customWidth="1"/>
    <col min="4620" max="4620" width="22" style="631" bestFit="1" customWidth="1"/>
    <col min="4621" max="4621" width="13.42578125" style="631" bestFit="1" customWidth="1"/>
    <col min="4622" max="4622" width="15" style="631" bestFit="1" customWidth="1"/>
    <col min="4623" max="4623" width="13.42578125" style="631" bestFit="1" customWidth="1"/>
    <col min="4624" max="4624" width="11.7109375" style="631" bestFit="1" customWidth="1"/>
    <col min="4625" max="4625" width="16.140625" style="631" customWidth="1"/>
    <col min="4626" max="4864" width="11.42578125" style="631" customWidth="1"/>
    <col min="4865" max="4865" width="19.42578125" style="631" customWidth="1"/>
    <col min="4866" max="4866" width="11.42578125" style="631" customWidth="1"/>
    <col min="4867" max="4867" width="101.85546875" style="631" bestFit="1" customWidth="1"/>
    <col min="4868" max="4868" width="75" style="631" bestFit="1" customWidth="1"/>
    <col min="4869" max="4869" width="11.42578125" style="631" customWidth="1"/>
    <col min="4870" max="4870" width="15" style="631" bestFit="1" customWidth="1"/>
    <col min="4871" max="4871" width="21.7109375" style="631" bestFit="1" customWidth="1"/>
    <col min="4872" max="4872" width="18.7109375" style="631" bestFit="1" customWidth="1"/>
    <col min="4873" max="4873" width="13.42578125" style="631" bestFit="1" customWidth="1"/>
    <col min="4874" max="4874" width="15" style="631" bestFit="1" customWidth="1"/>
    <col min="4875" max="4875" width="13.42578125" style="631" bestFit="1" customWidth="1"/>
    <col min="4876" max="4876" width="22" style="631" bestFit="1" customWidth="1"/>
    <col min="4877" max="4877" width="13.42578125" style="631" bestFit="1" customWidth="1"/>
    <col min="4878" max="4878" width="15" style="631" bestFit="1" customWidth="1"/>
    <col min="4879" max="4879" width="13.42578125" style="631" bestFit="1" customWidth="1"/>
    <col min="4880" max="4880" width="11.7109375" style="631" bestFit="1" customWidth="1"/>
    <col min="4881" max="4881" width="16.140625" style="631" customWidth="1"/>
    <col min="4882" max="5120" width="11.42578125" style="631" customWidth="1"/>
    <col min="5121" max="5121" width="19.42578125" style="631" customWidth="1"/>
    <col min="5122" max="5122" width="11.42578125" style="631" customWidth="1"/>
    <col min="5123" max="5123" width="101.85546875" style="631" bestFit="1" customWidth="1"/>
    <col min="5124" max="5124" width="75" style="631" bestFit="1" customWidth="1"/>
    <col min="5125" max="5125" width="11.42578125" style="631" customWidth="1"/>
    <col min="5126" max="5126" width="15" style="631" bestFit="1" customWidth="1"/>
    <col min="5127" max="5127" width="21.7109375" style="631" bestFit="1" customWidth="1"/>
    <col min="5128" max="5128" width="18.7109375" style="631" bestFit="1" customWidth="1"/>
    <col min="5129" max="5129" width="13.42578125" style="631" bestFit="1" customWidth="1"/>
    <col min="5130" max="5130" width="15" style="631" bestFit="1" customWidth="1"/>
    <col min="5131" max="5131" width="13.42578125" style="631" bestFit="1" customWidth="1"/>
    <col min="5132" max="5132" width="22" style="631" bestFit="1" customWidth="1"/>
    <col min="5133" max="5133" width="13.42578125" style="631" bestFit="1" customWidth="1"/>
    <col min="5134" max="5134" width="15" style="631" bestFit="1" customWidth="1"/>
    <col min="5135" max="5135" width="13.42578125" style="631" bestFit="1" customWidth="1"/>
    <col min="5136" max="5136" width="11.7109375" style="631" bestFit="1" customWidth="1"/>
    <col min="5137" max="5137" width="16.140625" style="631" customWidth="1"/>
    <col min="5138" max="5376" width="11.42578125" style="631" customWidth="1"/>
    <col min="5377" max="5377" width="19.42578125" style="631" customWidth="1"/>
    <col min="5378" max="5378" width="11.42578125" style="631" customWidth="1"/>
    <col min="5379" max="5379" width="101.85546875" style="631" bestFit="1" customWidth="1"/>
    <col min="5380" max="5380" width="75" style="631" bestFit="1" customWidth="1"/>
    <col min="5381" max="5381" width="11.42578125" style="631" customWidth="1"/>
    <col min="5382" max="5382" width="15" style="631" bestFit="1" customWidth="1"/>
    <col min="5383" max="5383" width="21.7109375" style="631" bestFit="1" customWidth="1"/>
    <col min="5384" max="5384" width="18.7109375" style="631" bestFit="1" customWidth="1"/>
    <col min="5385" max="5385" width="13.42578125" style="631" bestFit="1" customWidth="1"/>
    <col min="5386" max="5386" width="15" style="631" bestFit="1" customWidth="1"/>
    <col min="5387" max="5387" width="13.42578125" style="631" bestFit="1" customWidth="1"/>
    <col min="5388" max="5388" width="22" style="631" bestFit="1" customWidth="1"/>
    <col min="5389" max="5389" width="13.42578125" style="631" bestFit="1" customWidth="1"/>
    <col min="5390" max="5390" width="15" style="631" bestFit="1" customWidth="1"/>
    <col min="5391" max="5391" width="13.42578125" style="631" bestFit="1" customWidth="1"/>
    <col min="5392" max="5392" width="11.7109375" style="631" bestFit="1" customWidth="1"/>
    <col min="5393" max="5393" width="16.140625" style="631" customWidth="1"/>
    <col min="5394" max="5632" width="11.42578125" style="631" customWidth="1"/>
    <col min="5633" max="5633" width="19.42578125" style="631" customWidth="1"/>
    <col min="5634" max="5634" width="11.42578125" style="631" customWidth="1"/>
    <col min="5635" max="5635" width="101.85546875" style="631" bestFit="1" customWidth="1"/>
    <col min="5636" max="5636" width="75" style="631" bestFit="1" customWidth="1"/>
    <col min="5637" max="5637" width="11.42578125" style="631" customWidth="1"/>
    <col min="5638" max="5638" width="15" style="631" bestFit="1" customWidth="1"/>
    <col min="5639" max="5639" width="21.7109375" style="631" bestFit="1" customWidth="1"/>
    <col min="5640" max="5640" width="18.7109375" style="631" bestFit="1" customWidth="1"/>
    <col min="5641" max="5641" width="13.42578125" style="631" bestFit="1" customWidth="1"/>
    <col min="5642" max="5642" width="15" style="631" bestFit="1" customWidth="1"/>
    <col min="5643" max="5643" width="13.42578125" style="631" bestFit="1" customWidth="1"/>
    <col min="5644" max="5644" width="22" style="631" bestFit="1" customWidth="1"/>
    <col min="5645" max="5645" width="13.42578125" style="631" bestFit="1" customWidth="1"/>
    <col min="5646" max="5646" width="15" style="631" bestFit="1" customWidth="1"/>
    <col min="5647" max="5647" width="13.42578125" style="631" bestFit="1" customWidth="1"/>
    <col min="5648" max="5648" width="11.7109375" style="631" bestFit="1" customWidth="1"/>
    <col min="5649" max="5649" width="16.140625" style="631" customWidth="1"/>
    <col min="5650" max="5888" width="11.42578125" style="631" customWidth="1"/>
    <col min="5889" max="5889" width="19.42578125" style="631" customWidth="1"/>
    <col min="5890" max="5890" width="11.42578125" style="631" customWidth="1"/>
    <col min="5891" max="5891" width="101.85546875" style="631" bestFit="1" customWidth="1"/>
    <col min="5892" max="5892" width="75" style="631" bestFit="1" customWidth="1"/>
    <col min="5893" max="5893" width="11.42578125" style="631" customWidth="1"/>
    <col min="5894" max="5894" width="15" style="631" bestFit="1" customWidth="1"/>
    <col min="5895" max="5895" width="21.7109375" style="631" bestFit="1" customWidth="1"/>
    <col min="5896" max="5896" width="18.7109375" style="631" bestFit="1" customWidth="1"/>
    <col min="5897" max="5897" width="13.42578125" style="631" bestFit="1" customWidth="1"/>
    <col min="5898" max="5898" width="15" style="631" bestFit="1" customWidth="1"/>
    <col min="5899" max="5899" width="13.42578125" style="631" bestFit="1" customWidth="1"/>
    <col min="5900" max="5900" width="22" style="631" bestFit="1" customWidth="1"/>
    <col min="5901" max="5901" width="13.42578125" style="631" bestFit="1" customWidth="1"/>
    <col min="5902" max="5902" width="15" style="631" bestFit="1" customWidth="1"/>
    <col min="5903" max="5903" width="13.42578125" style="631" bestFit="1" customWidth="1"/>
    <col min="5904" max="5904" width="11.7109375" style="631" bestFit="1" customWidth="1"/>
    <col min="5905" max="5905" width="16.140625" style="631" customWidth="1"/>
    <col min="5906" max="6144" width="11.42578125" style="631" customWidth="1"/>
    <col min="6145" max="6145" width="19.42578125" style="631" customWidth="1"/>
    <col min="6146" max="6146" width="11.42578125" style="631" customWidth="1"/>
    <col min="6147" max="6147" width="101.85546875" style="631" bestFit="1" customWidth="1"/>
    <col min="6148" max="6148" width="75" style="631" bestFit="1" customWidth="1"/>
    <col min="6149" max="6149" width="11.42578125" style="631" customWidth="1"/>
    <col min="6150" max="6150" width="15" style="631" bestFit="1" customWidth="1"/>
    <col min="6151" max="6151" width="21.7109375" style="631" bestFit="1" customWidth="1"/>
    <col min="6152" max="6152" width="18.7109375" style="631" bestFit="1" customWidth="1"/>
    <col min="6153" max="6153" width="13.42578125" style="631" bestFit="1" customWidth="1"/>
    <col min="6154" max="6154" width="15" style="631" bestFit="1" customWidth="1"/>
    <col min="6155" max="6155" width="13.42578125" style="631" bestFit="1" customWidth="1"/>
    <col min="6156" max="6156" width="22" style="631" bestFit="1" customWidth="1"/>
    <col min="6157" max="6157" width="13.42578125" style="631" bestFit="1" customWidth="1"/>
    <col min="6158" max="6158" width="15" style="631" bestFit="1" customWidth="1"/>
    <col min="6159" max="6159" width="13.42578125" style="631" bestFit="1" customWidth="1"/>
    <col min="6160" max="6160" width="11.7109375" style="631" bestFit="1" customWidth="1"/>
    <col min="6161" max="6161" width="16.140625" style="631" customWidth="1"/>
    <col min="6162" max="6400" width="11.42578125" style="631" customWidth="1"/>
    <col min="6401" max="6401" width="19.42578125" style="631" customWidth="1"/>
    <col min="6402" max="6402" width="11.42578125" style="631" customWidth="1"/>
    <col min="6403" max="6403" width="101.85546875" style="631" bestFit="1" customWidth="1"/>
    <col min="6404" max="6404" width="75" style="631" bestFit="1" customWidth="1"/>
    <col min="6405" max="6405" width="11.42578125" style="631" customWidth="1"/>
    <col min="6406" max="6406" width="15" style="631" bestFit="1" customWidth="1"/>
    <col min="6407" max="6407" width="21.7109375" style="631" bestFit="1" customWidth="1"/>
    <col min="6408" max="6408" width="18.7109375" style="631" bestFit="1" customWidth="1"/>
    <col min="6409" max="6409" width="13.42578125" style="631" bestFit="1" customWidth="1"/>
    <col min="6410" max="6410" width="15" style="631" bestFit="1" customWidth="1"/>
    <col min="6411" max="6411" width="13.42578125" style="631" bestFit="1" customWidth="1"/>
    <col min="6412" max="6412" width="22" style="631" bestFit="1" customWidth="1"/>
    <col min="6413" max="6413" width="13.42578125" style="631" bestFit="1" customWidth="1"/>
    <col min="6414" max="6414" width="15" style="631" bestFit="1" customWidth="1"/>
    <col min="6415" max="6415" width="13.42578125" style="631" bestFit="1" customWidth="1"/>
    <col min="6416" max="6416" width="11.7109375" style="631" bestFit="1" customWidth="1"/>
    <col min="6417" max="6417" width="16.140625" style="631" customWidth="1"/>
    <col min="6418" max="6656" width="11.42578125" style="631" customWidth="1"/>
    <col min="6657" max="6657" width="19.42578125" style="631" customWidth="1"/>
    <col min="6658" max="6658" width="11.42578125" style="631" customWidth="1"/>
    <col min="6659" max="6659" width="101.85546875" style="631" bestFit="1" customWidth="1"/>
    <col min="6660" max="6660" width="75" style="631" bestFit="1" customWidth="1"/>
    <col min="6661" max="6661" width="11.42578125" style="631" customWidth="1"/>
    <col min="6662" max="6662" width="15" style="631" bestFit="1" customWidth="1"/>
    <col min="6663" max="6663" width="21.7109375" style="631" bestFit="1" customWidth="1"/>
    <col min="6664" max="6664" width="18.7109375" style="631" bestFit="1" customWidth="1"/>
    <col min="6665" max="6665" width="13.42578125" style="631" bestFit="1" customWidth="1"/>
    <col min="6666" max="6666" width="15" style="631" bestFit="1" customWidth="1"/>
    <col min="6667" max="6667" width="13.42578125" style="631" bestFit="1" customWidth="1"/>
    <col min="6668" max="6668" width="22" style="631" bestFit="1" customWidth="1"/>
    <col min="6669" max="6669" width="13.42578125" style="631" bestFit="1" customWidth="1"/>
    <col min="6670" max="6670" width="15" style="631" bestFit="1" customWidth="1"/>
    <col min="6671" max="6671" width="13.42578125" style="631" bestFit="1" customWidth="1"/>
    <col min="6672" max="6672" width="11.7109375" style="631" bestFit="1" customWidth="1"/>
    <col min="6673" max="6673" width="16.140625" style="631" customWidth="1"/>
    <col min="6674" max="6912" width="11.42578125" style="631" customWidth="1"/>
    <col min="6913" max="6913" width="19.42578125" style="631" customWidth="1"/>
    <col min="6914" max="6914" width="11.42578125" style="631" customWidth="1"/>
    <col min="6915" max="6915" width="101.85546875" style="631" bestFit="1" customWidth="1"/>
    <col min="6916" max="6916" width="75" style="631" bestFit="1" customWidth="1"/>
    <col min="6917" max="6917" width="11.42578125" style="631" customWidth="1"/>
    <col min="6918" max="6918" width="15" style="631" bestFit="1" customWidth="1"/>
    <col min="6919" max="6919" width="21.7109375" style="631" bestFit="1" customWidth="1"/>
    <col min="6920" max="6920" width="18.7109375" style="631" bestFit="1" customWidth="1"/>
    <col min="6921" max="6921" width="13.42578125" style="631" bestFit="1" customWidth="1"/>
    <col min="6922" max="6922" width="15" style="631" bestFit="1" customWidth="1"/>
    <col min="6923" max="6923" width="13.42578125" style="631" bestFit="1" customWidth="1"/>
    <col min="6924" max="6924" width="22" style="631" bestFit="1" customWidth="1"/>
    <col min="6925" max="6925" width="13.42578125" style="631" bestFit="1" customWidth="1"/>
    <col min="6926" max="6926" width="15" style="631" bestFit="1" customWidth="1"/>
    <col min="6927" max="6927" width="13.42578125" style="631" bestFit="1" customWidth="1"/>
    <col min="6928" max="6928" width="11.7109375" style="631" bestFit="1" customWidth="1"/>
    <col min="6929" max="6929" width="16.140625" style="631" customWidth="1"/>
    <col min="6930" max="7168" width="11.42578125" style="631" customWidth="1"/>
    <col min="7169" max="7169" width="19.42578125" style="631" customWidth="1"/>
    <col min="7170" max="7170" width="11.42578125" style="631" customWidth="1"/>
    <col min="7171" max="7171" width="101.85546875" style="631" bestFit="1" customWidth="1"/>
    <col min="7172" max="7172" width="75" style="631" bestFit="1" customWidth="1"/>
    <col min="7173" max="7173" width="11.42578125" style="631" customWidth="1"/>
    <col min="7174" max="7174" width="15" style="631" bestFit="1" customWidth="1"/>
    <col min="7175" max="7175" width="21.7109375" style="631" bestFit="1" customWidth="1"/>
    <col min="7176" max="7176" width="18.7109375" style="631" bestFit="1" customWidth="1"/>
    <col min="7177" max="7177" width="13.42578125" style="631" bestFit="1" customWidth="1"/>
    <col min="7178" max="7178" width="15" style="631" bestFit="1" customWidth="1"/>
    <col min="7179" max="7179" width="13.42578125" style="631" bestFit="1" customWidth="1"/>
    <col min="7180" max="7180" width="22" style="631" bestFit="1" customWidth="1"/>
    <col min="7181" max="7181" width="13.42578125" style="631" bestFit="1" customWidth="1"/>
    <col min="7182" max="7182" width="15" style="631" bestFit="1" customWidth="1"/>
    <col min="7183" max="7183" width="13.42578125" style="631" bestFit="1" customWidth="1"/>
    <col min="7184" max="7184" width="11.7109375" style="631" bestFit="1" customWidth="1"/>
    <col min="7185" max="7185" width="16.140625" style="631" customWidth="1"/>
    <col min="7186" max="7424" width="11.42578125" style="631" customWidth="1"/>
    <col min="7425" max="7425" width="19.42578125" style="631" customWidth="1"/>
    <col min="7426" max="7426" width="11.42578125" style="631" customWidth="1"/>
    <col min="7427" max="7427" width="101.85546875" style="631" bestFit="1" customWidth="1"/>
    <col min="7428" max="7428" width="75" style="631" bestFit="1" customWidth="1"/>
    <col min="7429" max="7429" width="11.42578125" style="631" customWidth="1"/>
    <col min="7430" max="7430" width="15" style="631" bestFit="1" customWidth="1"/>
    <col min="7431" max="7431" width="21.7109375" style="631" bestFit="1" customWidth="1"/>
    <col min="7432" max="7432" width="18.7109375" style="631" bestFit="1" customWidth="1"/>
    <col min="7433" max="7433" width="13.42578125" style="631" bestFit="1" customWidth="1"/>
    <col min="7434" max="7434" width="15" style="631" bestFit="1" customWidth="1"/>
    <col min="7435" max="7435" width="13.42578125" style="631" bestFit="1" customWidth="1"/>
    <col min="7436" max="7436" width="22" style="631" bestFit="1" customWidth="1"/>
    <col min="7437" max="7437" width="13.42578125" style="631" bestFit="1" customWidth="1"/>
    <col min="7438" max="7438" width="15" style="631" bestFit="1" customWidth="1"/>
    <col min="7439" max="7439" width="13.42578125" style="631" bestFit="1" customWidth="1"/>
    <col min="7440" max="7440" width="11.7109375" style="631" bestFit="1" customWidth="1"/>
    <col min="7441" max="7441" width="16.140625" style="631" customWidth="1"/>
    <col min="7442" max="7680" width="11.42578125" style="631" customWidth="1"/>
    <col min="7681" max="7681" width="19.42578125" style="631" customWidth="1"/>
    <col min="7682" max="7682" width="11.42578125" style="631" customWidth="1"/>
    <col min="7683" max="7683" width="101.85546875" style="631" bestFit="1" customWidth="1"/>
    <col min="7684" max="7684" width="75" style="631" bestFit="1" customWidth="1"/>
    <col min="7685" max="7685" width="11.42578125" style="631" customWidth="1"/>
    <col min="7686" max="7686" width="15" style="631" bestFit="1" customWidth="1"/>
    <col min="7687" max="7687" width="21.7109375" style="631" bestFit="1" customWidth="1"/>
    <col min="7688" max="7688" width="18.7109375" style="631" bestFit="1" customWidth="1"/>
    <col min="7689" max="7689" width="13.42578125" style="631" bestFit="1" customWidth="1"/>
    <col min="7690" max="7690" width="15" style="631" bestFit="1" customWidth="1"/>
    <col min="7691" max="7691" width="13.42578125" style="631" bestFit="1" customWidth="1"/>
    <col min="7692" max="7692" width="22" style="631" bestFit="1" customWidth="1"/>
    <col min="7693" max="7693" width="13.42578125" style="631" bestFit="1" customWidth="1"/>
    <col min="7694" max="7694" width="15" style="631" bestFit="1" customWidth="1"/>
    <col min="7695" max="7695" width="13.42578125" style="631" bestFit="1" customWidth="1"/>
    <col min="7696" max="7696" width="11.7109375" style="631" bestFit="1" customWidth="1"/>
    <col min="7697" max="7697" width="16.140625" style="631" customWidth="1"/>
    <col min="7698" max="7936" width="11.42578125" style="631" customWidth="1"/>
    <col min="7937" max="7937" width="19.42578125" style="631" customWidth="1"/>
    <col min="7938" max="7938" width="11.42578125" style="631" customWidth="1"/>
    <col min="7939" max="7939" width="101.85546875" style="631" bestFit="1" customWidth="1"/>
    <col min="7940" max="7940" width="75" style="631" bestFit="1" customWidth="1"/>
    <col min="7941" max="7941" width="11.42578125" style="631" customWidth="1"/>
    <col min="7942" max="7942" width="15" style="631" bestFit="1" customWidth="1"/>
    <col min="7943" max="7943" width="21.7109375" style="631" bestFit="1" customWidth="1"/>
    <col min="7944" max="7944" width="18.7109375" style="631" bestFit="1" customWidth="1"/>
    <col min="7945" max="7945" width="13.42578125" style="631" bestFit="1" customWidth="1"/>
    <col min="7946" max="7946" width="15" style="631" bestFit="1" customWidth="1"/>
    <col min="7947" max="7947" width="13.42578125" style="631" bestFit="1" customWidth="1"/>
    <col min="7948" max="7948" width="22" style="631" bestFit="1" customWidth="1"/>
    <col min="7949" max="7949" width="13.42578125" style="631" bestFit="1" customWidth="1"/>
    <col min="7950" max="7950" width="15" style="631" bestFit="1" customWidth="1"/>
    <col min="7951" max="7951" width="13.42578125" style="631" bestFit="1" customWidth="1"/>
    <col min="7952" max="7952" width="11.7109375" style="631" bestFit="1" customWidth="1"/>
    <col min="7953" max="7953" width="16.140625" style="631" customWidth="1"/>
    <col min="7954" max="8192" width="11.42578125" style="631" customWidth="1"/>
    <col min="8193" max="8193" width="19.42578125" style="631" customWidth="1"/>
    <col min="8194" max="8194" width="11.42578125" style="631" customWidth="1"/>
    <col min="8195" max="8195" width="101.85546875" style="631" bestFit="1" customWidth="1"/>
    <col min="8196" max="8196" width="75" style="631" bestFit="1" customWidth="1"/>
    <col min="8197" max="8197" width="11.42578125" style="631" customWidth="1"/>
    <col min="8198" max="8198" width="15" style="631" bestFit="1" customWidth="1"/>
    <col min="8199" max="8199" width="21.7109375" style="631" bestFit="1" customWidth="1"/>
    <col min="8200" max="8200" width="18.7109375" style="631" bestFit="1" customWidth="1"/>
    <col min="8201" max="8201" width="13.42578125" style="631" bestFit="1" customWidth="1"/>
    <col min="8202" max="8202" width="15" style="631" bestFit="1" customWidth="1"/>
    <col min="8203" max="8203" width="13.42578125" style="631" bestFit="1" customWidth="1"/>
    <col min="8204" max="8204" width="22" style="631" bestFit="1" customWidth="1"/>
    <col min="8205" max="8205" width="13.42578125" style="631" bestFit="1" customWidth="1"/>
    <col min="8206" max="8206" width="15" style="631" bestFit="1" customWidth="1"/>
    <col min="8207" max="8207" width="13.42578125" style="631" bestFit="1" customWidth="1"/>
    <col min="8208" max="8208" width="11.7109375" style="631" bestFit="1" customWidth="1"/>
    <col min="8209" max="8209" width="16.140625" style="631" customWidth="1"/>
    <col min="8210" max="8448" width="11.42578125" style="631" customWidth="1"/>
    <col min="8449" max="8449" width="19.42578125" style="631" customWidth="1"/>
    <col min="8450" max="8450" width="11.42578125" style="631" customWidth="1"/>
    <col min="8451" max="8451" width="101.85546875" style="631" bestFit="1" customWidth="1"/>
    <col min="8452" max="8452" width="75" style="631" bestFit="1" customWidth="1"/>
    <col min="8453" max="8453" width="11.42578125" style="631" customWidth="1"/>
    <col min="8454" max="8454" width="15" style="631" bestFit="1" customWidth="1"/>
    <col min="8455" max="8455" width="21.7109375" style="631" bestFit="1" customWidth="1"/>
    <col min="8456" max="8456" width="18.7109375" style="631" bestFit="1" customWidth="1"/>
    <col min="8457" max="8457" width="13.42578125" style="631" bestFit="1" customWidth="1"/>
    <col min="8458" max="8458" width="15" style="631" bestFit="1" customWidth="1"/>
    <col min="8459" max="8459" width="13.42578125" style="631" bestFit="1" customWidth="1"/>
    <col min="8460" max="8460" width="22" style="631" bestFit="1" customWidth="1"/>
    <col min="8461" max="8461" width="13.42578125" style="631" bestFit="1" customWidth="1"/>
    <col min="8462" max="8462" width="15" style="631" bestFit="1" customWidth="1"/>
    <col min="8463" max="8463" width="13.42578125" style="631" bestFit="1" customWidth="1"/>
    <col min="8464" max="8464" width="11.7109375" style="631" bestFit="1" customWidth="1"/>
    <col min="8465" max="8465" width="16.140625" style="631" customWidth="1"/>
    <col min="8466" max="8704" width="11.42578125" style="631" customWidth="1"/>
    <col min="8705" max="8705" width="19.42578125" style="631" customWidth="1"/>
    <col min="8706" max="8706" width="11.42578125" style="631" customWidth="1"/>
    <col min="8707" max="8707" width="101.85546875" style="631" bestFit="1" customWidth="1"/>
    <col min="8708" max="8708" width="75" style="631" bestFit="1" customWidth="1"/>
    <col min="8709" max="8709" width="11.42578125" style="631" customWidth="1"/>
    <col min="8710" max="8710" width="15" style="631" bestFit="1" customWidth="1"/>
    <col min="8711" max="8711" width="21.7109375" style="631" bestFit="1" customWidth="1"/>
    <col min="8712" max="8712" width="18.7109375" style="631" bestFit="1" customWidth="1"/>
    <col min="8713" max="8713" width="13.42578125" style="631" bestFit="1" customWidth="1"/>
    <col min="8714" max="8714" width="15" style="631" bestFit="1" customWidth="1"/>
    <col min="8715" max="8715" width="13.42578125" style="631" bestFit="1" customWidth="1"/>
    <col min="8716" max="8716" width="22" style="631" bestFit="1" customWidth="1"/>
    <col min="8717" max="8717" width="13.42578125" style="631" bestFit="1" customWidth="1"/>
    <col min="8718" max="8718" width="15" style="631" bestFit="1" customWidth="1"/>
    <col min="8719" max="8719" width="13.42578125" style="631" bestFit="1" customWidth="1"/>
    <col min="8720" max="8720" width="11.7109375" style="631" bestFit="1" customWidth="1"/>
    <col min="8721" max="8721" width="16.140625" style="631" customWidth="1"/>
    <col min="8722" max="8960" width="11.42578125" style="631" customWidth="1"/>
    <col min="8961" max="8961" width="19.42578125" style="631" customWidth="1"/>
    <col min="8962" max="8962" width="11.42578125" style="631" customWidth="1"/>
    <col min="8963" max="8963" width="101.85546875" style="631" bestFit="1" customWidth="1"/>
    <col min="8964" max="8964" width="75" style="631" bestFit="1" customWidth="1"/>
    <col min="8965" max="8965" width="11.42578125" style="631" customWidth="1"/>
    <col min="8966" max="8966" width="15" style="631" bestFit="1" customWidth="1"/>
    <col min="8967" max="8967" width="21.7109375" style="631" bestFit="1" customWidth="1"/>
    <col min="8968" max="8968" width="18.7109375" style="631" bestFit="1" customWidth="1"/>
    <col min="8969" max="8969" width="13.42578125" style="631" bestFit="1" customWidth="1"/>
    <col min="8970" max="8970" width="15" style="631" bestFit="1" customWidth="1"/>
    <col min="8971" max="8971" width="13.42578125" style="631" bestFit="1" customWidth="1"/>
    <col min="8972" max="8972" width="22" style="631" bestFit="1" customWidth="1"/>
    <col min="8973" max="8973" width="13.42578125" style="631" bestFit="1" customWidth="1"/>
    <col min="8974" max="8974" width="15" style="631" bestFit="1" customWidth="1"/>
    <col min="8975" max="8975" width="13.42578125" style="631" bestFit="1" customWidth="1"/>
    <col min="8976" max="8976" width="11.7109375" style="631" bestFit="1" customWidth="1"/>
    <col min="8977" max="8977" width="16.140625" style="631" customWidth="1"/>
    <col min="8978" max="9216" width="11.42578125" style="631" customWidth="1"/>
    <col min="9217" max="9217" width="19.42578125" style="631" customWidth="1"/>
    <col min="9218" max="9218" width="11.42578125" style="631" customWidth="1"/>
    <col min="9219" max="9219" width="101.85546875" style="631" bestFit="1" customWidth="1"/>
    <col min="9220" max="9220" width="75" style="631" bestFit="1" customWidth="1"/>
    <col min="9221" max="9221" width="11.42578125" style="631" customWidth="1"/>
    <col min="9222" max="9222" width="15" style="631" bestFit="1" customWidth="1"/>
    <col min="9223" max="9223" width="21.7109375" style="631" bestFit="1" customWidth="1"/>
    <col min="9224" max="9224" width="18.7109375" style="631" bestFit="1" customWidth="1"/>
    <col min="9225" max="9225" width="13.42578125" style="631" bestFit="1" customWidth="1"/>
    <col min="9226" max="9226" width="15" style="631" bestFit="1" customWidth="1"/>
    <col min="9227" max="9227" width="13.42578125" style="631" bestFit="1" customWidth="1"/>
    <col min="9228" max="9228" width="22" style="631" bestFit="1" customWidth="1"/>
    <col min="9229" max="9229" width="13.42578125" style="631" bestFit="1" customWidth="1"/>
    <col min="9230" max="9230" width="15" style="631" bestFit="1" customWidth="1"/>
    <col min="9231" max="9231" width="13.42578125" style="631" bestFit="1" customWidth="1"/>
    <col min="9232" max="9232" width="11.7109375" style="631" bestFit="1" customWidth="1"/>
    <col min="9233" max="9233" width="16.140625" style="631" customWidth="1"/>
    <col min="9234" max="9472" width="11.42578125" style="631" customWidth="1"/>
    <col min="9473" max="9473" width="19.42578125" style="631" customWidth="1"/>
    <col min="9474" max="9474" width="11.42578125" style="631" customWidth="1"/>
    <col min="9475" max="9475" width="101.85546875" style="631" bestFit="1" customWidth="1"/>
    <col min="9476" max="9476" width="75" style="631" bestFit="1" customWidth="1"/>
    <col min="9477" max="9477" width="11.42578125" style="631" customWidth="1"/>
    <col min="9478" max="9478" width="15" style="631" bestFit="1" customWidth="1"/>
    <col min="9479" max="9479" width="21.7109375" style="631" bestFit="1" customWidth="1"/>
    <col min="9480" max="9480" width="18.7109375" style="631" bestFit="1" customWidth="1"/>
    <col min="9481" max="9481" width="13.42578125" style="631" bestFit="1" customWidth="1"/>
    <col min="9482" max="9482" width="15" style="631" bestFit="1" customWidth="1"/>
    <col min="9483" max="9483" width="13.42578125" style="631" bestFit="1" customWidth="1"/>
    <col min="9484" max="9484" width="22" style="631" bestFit="1" customWidth="1"/>
    <col min="9485" max="9485" width="13.42578125" style="631" bestFit="1" customWidth="1"/>
    <col min="9486" max="9486" width="15" style="631" bestFit="1" customWidth="1"/>
    <col min="9487" max="9487" width="13.42578125" style="631" bestFit="1" customWidth="1"/>
    <col min="9488" max="9488" width="11.7109375" style="631" bestFit="1" customWidth="1"/>
    <col min="9489" max="9489" width="16.140625" style="631" customWidth="1"/>
    <col min="9490" max="9728" width="11.42578125" style="631" customWidth="1"/>
    <col min="9729" max="9729" width="19.42578125" style="631" customWidth="1"/>
    <col min="9730" max="9730" width="11.42578125" style="631" customWidth="1"/>
    <col min="9731" max="9731" width="101.85546875" style="631" bestFit="1" customWidth="1"/>
    <col min="9732" max="9732" width="75" style="631" bestFit="1" customWidth="1"/>
    <col min="9733" max="9733" width="11.42578125" style="631" customWidth="1"/>
    <col min="9734" max="9734" width="15" style="631" bestFit="1" customWidth="1"/>
    <col min="9735" max="9735" width="21.7109375" style="631" bestFit="1" customWidth="1"/>
    <col min="9736" max="9736" width="18.7109375" style="631" bestFit="1" customWidth="1"/>
    <col min="9737" max="9737" width="13.42578125" style="631" bestFit="1" customWidth="1"/>
    <col min="9738" max="9738" width="15" style="631" bestFit="1" customWidth="1"/>
    <col min="9739" max="9739" width="13.42578125" style="631" bestFit="1" customWidth="1"/>
    <col min="9740" max="9740" width="22" style="631" bestFit="1" customWidth="1"/>
    <col min="9741" max="9741" width="13.42578125" style="631" bestFit="1" customWidth="1"/>
    <col min="9742" max="9742" width="15" style="631" bestFit="1" customWidth="1"/>
    <col min="9743" max="9743" width="13.42578125" style="631" bestFit="1" customWidth="1"/>
    <col min="9744" max="9744" width="11.7109375" style="631" bestFit="1" customWidth="1"/>
    <col min="9745" max="9745" width="16.140625" style="631" customWidth="1"/>
    <col min="9746" max="9984" width="11.42578125" style="631" customWidth="1"/>
    <col min="9985" max="9985" width="19.42578125" style="631" customWidth="1"/>
    <col min="9986" max="9986" width="11.42578125" style="631" customWidth="1"/>
    <col min="9987" max="9987" width="101.85546875" style="631" bestFit="1" customWidth="1"/>
    <col min="9988" max="9988" width="75" style="631" bestFit="1" customWidth="1"/>
    <col min="9989" max="9989" width="11.42578125" style="631" customWidth="1"/>
    <col min="9990" max="9990" width="15" style="631" bestFit="1" customWidth="1"/>
    <col min="9991" max="9991" width="21.7109375" style="631" bestFit="1" customWidth="1"/>
    <col min="9992" max="9992" width="18.7109375" style="631" bestFit="1" customWidth="1"/>
    <col min="9993" max="9993" width="13.42578125" style="631" bestFit="1" customWidth="1"/>
    <col min="9994" max="9994" width="15" style="631" bestFit="1" customWidth="1"/>
    <col min="9995" max="9995" width="13.42578125" style="631" bestFit="1" customWidth="1"/>
    <col min="9996" max="9996" width="22" style="631" bestFit="1" customWidth="1"/>
    <col min="9997" max="9997" width="13.42578125" style="631" bestFit="1" customWidth="1"/>
    <col min="9998" max="9998" width="15" style="631" bestFit="1" customWidth="1"/>
    <col min="9999" max="9999" width="13.42578125" style="631" bestFit="1" customWidth="1"/>
    <col min="10000" max="10000" width="11.7109375" style="631" bestFit="1" customWidth="1"/>
    <col min="10001" max="10001" width="16.140625" style="631" customWidth="1"/>
    <col min="10002" max="10240" width="11.42578125" style="631" customWidth="1"/>
    <col min="10241" max="10241" width="19.42578125" style="631" customWidth="1"/>
    <col min="10242" max="10242" width="11.42578125" style="631" customWidth="1"/>
    <col min="10243" max="10243" width="101.85546875" style="631" bestFit="1" customWidth="1"/>
    <col min="10244" max="10244" width="75" style="631" bestFit="1" customWidth="1"/>
    <col min="10245" max="10245" width="11.42578125" style="631" customWidth="1"/>
    <col min="10246" max="10246" width="15" style="631" bestFit="1" customWidth="1"/>
    <col min="10247" max="10247" width="21.7109375" style="631" bestFit="1" customWidth="1"/>
    <col min="10248" max="10248" width="18.7109375" style="631" bestFit="1" customWidth="1"/>
    <col min="10249" max="10249" width="13.42578125" style="631" bestFit="1" customWidth="1"/>
    <col min="10250" max="10250" width="15" style="631" bestFit="1" customWidth="1"/>
    <col min="10251" max="10251" width="13.42578125" style="631" bestFit="1" customWidth="1"/>
    <col min="10252" max="10252" width="22" style="631" bestFit="1" customWidth="1"/>
    <col min="10253" max="10253" width="13.42578125" style="631" bestFit="1" customWidth="1"/>
    <col min="10254" max="10254" width="15" style="631" bestFit="1" customWidth="1"/>
    <col min="10255" max="10255" width="13.42578125" style="631" bestFit="1" customWidth="1"/>
    <col min="10256" max="10256" width="11.7109375" style="631" bestFit="1" customWidth="1"/>
    <col min="10257" max="10257" width="16.140625" style="631" customWidth="1"/>
    <col min="10258" max="10496" width="11.42578125" style="631" customWidth="1"/>
    <col min="10497" max="10497" width="19.42578125" style="631" customWidth="1"/>
    <col min="10498" max="10498" width="11.42578125" style="631" customWidth="1"/>
    <col min="10499" max="10499" width="101.85546875" style="631" bestFit="1" customWidth="1"/>
    <col min="10500" max="10500" width="75" style="631" bestFit="1" customWidth="1"/>
    <col min="10501" max="10501" width="11.42578125" style="631" customWidth="1"/>
    <col min="10502" max="10502" width="15" style="631" bestFit="1" customWidth="1"/>
    <col min="10503" max="10503" width="21.7109375" style="631" bestFit="1" customWidth="1"/>
    <col min="10504" max="10504" width="18.7109375" style="631" bestFit="1" customWidth="1"/>
    <col min="10505" max="10505" width="13.42578125" style="631" bestFit="1" customWidth="1"/>
    <col min="10506" max="10506" width="15" style="631" bestFit="1" customWidth="1"/>
    <col min="10507" max="10507" width="13.42578125" style="631" bestFit="1" customWidth="1"/>
    <col min="10508" max="10508" width="22" style="631" bestFit="1" customWidth="1"/>
    <col min="10509" max="10509" width="13.42578125" style="631" bestFit="1" customWidth="1"/>
    <col min="10510" max="10510" width="15" style="631" bestFit="1" customWidth="1"/>
    <col min="10511" max="10511" width="13.42578125" style="631" bestFit="1" customWidth="1"/>
    <col min="10512" max="10512" width="11.7109375" style="631" bestFit="1" customWidth="1"/>
    <col min="10513" max="10513" width="16.140625" style="631" customWidth="1"/>
    <col min="10514" max="10752" width="11.42578125" style="631" customWidth="1"/>
    <col min="10753" max="10753" width="19.42578125" style="631" customWidth="1"/>
    <col min="10754" max="10754" width="11.42578125" style="631" customWidth="1"/>
    <col min="10755" max="10755" width="101.85546875" style="631" bestFit="1" customWidth="1"/>
    <col min="10756" max="10756" width="75" style="631" bestFit="1" customWidth="1"/>
    <col min="10757" max="10757" width="11.42578125" style="631" customWidth="1"/>
    <col min="10758" max="10758" width="15" style="631" bestFit="1" customWidth="1"/>
    <col min="10759" max="10759" width="21.7109375" style="631" bestFit="1" customWidth="1"/>
    <col min="10760" max="10760" width="18.7109375" style="631" bestFit="1" customWidth="1"/>
    <col min="10761" max="10761" width="13.42578125" style="631" bestFit="1" customWidth="1"/>
    <col min="10762" max="10762" width="15" style="631" bestFit="1" customWidth="1"/>
    <col min="10763" max="10763" width="13.42578125" style="631" bestFit="1" customWidth="1"/>
    <col min="10764" max="10764" width="22" style="631" bestFit="1" customWidth="1"/>
    <col min="10765" max="10765" width="13.42578125" style="631" bestFit="1" customWidth="1"/>
    <col min="10766" max="10766" width="15" style="631" bestFit="1" customWidth="1"/>
    <col min="10767" max="10767" width="13.42578125" style="631" bestFit="1" customWidth="1"/>
    <col min="10768" max="10768" width="11.7109375" style="631" bestFit="1" customWidth="1"/>
    <col min="10769" max="10769" width="16.140625" style="631" customWidth="1"/>
    <col min="10770" max="11008" width="11.42578125" style="631" customWidth="1"/>
    <col min="11009" max="11009" width="19.42578125" style="631" customWidth="1"/>
    <col min="11010" max="11010" width="11.42578125" style="631" customWidth="1"/>
    <col min="11011" max="11011" width="101.85546875" style="631" bestFit="1" customWidth="1"/>
    <col min="11012" max="11012" width="75" style="631" bestFit="1" customWidth="1"/>
    <col min="11013" max="11013" width="11.42578125" style="631" customWidth="1"/>
    <col min="11014" max="11014" width="15" style="631" bestFit="1" customWidth="1"/>
    <col min="11015" max="11015" width="21.7109375" style="631" bestFit="1" customWidth="1"/>
    <col min="11016" max="11016" width="18.7109375" style="631" bestFit="1" customWidth="1"/>
    <col min="11017" max="11017" width="13.42578125" style="631" bestFit="1" customWidth="1"/>
    <col min="11018" max="11018" width="15" style="631" bestFit="1" customWidth="1"/>
    <col min="11019" max="11019" width="13.42578125" style="631" bestFit="1" customWidth="1"/>
    <col min="11020" max="11020" width="22" style="631" bestFit="1" customWidth="1"/>
    <col min="11021" max="11021" width="13.42578125" style="631" bestFit="1" customWidth="1"/>
    <col min="11022" max="11022" width="15" style="631" bestFit="1" customWidth="1"/>
    <col min="11023" max="11023" width="13.42578125" style="631" bestFit="1" customWidth="1"/>
    <col min="11024" max="11024" width="11.7109375" style="631" bestFit="1" customWidth="1"/>
    <col min="11025" max="11025" width="16.140625" style="631" customWidth="1"/>
    <col min="11026" max="11264" width="11.42578125" style="631" customWidth="1"/>
    <col min="11265" max="11265" width="19.42578125" style="631" customWidth="1"/>
    <col min="11266" max="11266" width="11.42578125" style="631" customWidth="1"/>
    <col min="11267" max="11267" width="101.85546875" style="631" bestFit="1" customWidth="1"/>
    <col min="11268" max="11268" width="75" style="631" bestFit="1" customWidth="1"/>
    <col min="11269" max="11269" width="11.42578125" style="631" customWidth="1"/>
    <col min="11270" max="11270" width="15" style="631" bestFit="1" customWidth="1"/>
    <col min="11271" max="11271" width="21.7109375" style="631" bestFit="1" customWidth="1"/>
    <col min="11272" max="11272" width="18.7109375" style="631" bestFit="1" customWidth="1"/>
    <col min="11273" max="11273" width="13.42578125" style="631" bestFit="1" customWidth="1"/>
    <col min="11274" max="11274" width="15" style="631" bestFit="1" customWidth="1"/>
    <col min="11275" max="11275" width="13.42578125" style="631" bestFit="1" customWidth="1"/>
    <col min="11276" max="11276" width="22" style="631" bestFit="1" customWidth="1"/>
    <col min="11277" max="11277" width="13.42578125" style="631" bestFit="1" customWidth="1"/>
    <col min="11278" max="11278" width="15" style="631" bestFit="1" customWidth="1"/>
    <col min="11279" max="11279" width="13.42578125" style="631" bestFit="1" customWidth="1"/>
    <col min="11280" max="11280" width="11.7109375" style="631" bestFit="1" customWidth="1"/>
    <col min="11281" max="11281" width="16.140625" style="631" customWidth="1"/>
    <col min="11282" max="11520" width="11.42578125" style="631" customWidth="1"/>
    <col min="11521" max="11521" width="19.42578125" style="631" customWidth="1"/>
    <col min="11522" max="11522" width="11.42578125" style="631" customWidth="1"/>
    <col min="11523" max="11523" width="101.85546875" style="631" bestFit="1" customWidth="1"/>
    <col min="11524" max="11524" width="75" style="631" bestFit="1" customWidth="1"/>
    <col min="11525" max="11525" width="11.42578125" style="631" customWidth="1"/>
    <col min="11526" max="11526" width="15" style="631" bestFit="1" customWidth="1"/>
    <col min="11527" max="11527" width="21.7109375" style="631" bestFit="1" customWidth="1"/>
    <col min="11528" max="11528" width="18.7109375" style="631" bestFit="1" customWidth="1"/>
    <col min="11529" max="11529" width="13.42578125" style="631" bestFit="1" customWidth="1"/>
    <col min="11530" max="11530" width="15" style="631" bestFit="1" customWidth="1"/>
    <col min="11531" max="11531" width="13.42578125" style="631" bestFit="1" customWidth="1"/>
    <col min="11532" max="11532" width="22" style="631" bestFit="1" customWidth="1"/>
    <col min="11533" max="11533" width="13.42578125" style="631" bestFit="1" customWidth="1"/>
    <col min="11534" max="11534" width="15" style="631" bestFit="1" customWidth="1"/>
    <col min="11535" max="11535" width="13.42578125" style="631" bestFit="1" customWidth="1"/>
    <col min="11536" max="11536" width="11.7109375" style="631" bestFit="1" customWidth="1"/>
    <col min="11537" max="11537" width="16.140625" style="631" customWidth="1"/>
    <col min="11538" max="11776" width="11.42578125" style="631" customWidth="1"/>
    <col min="11777" max="11777" width="19.42578125" style="631" customWidth="1"/>
    <col min="11778" max="11778" width="11.42578125" style="631" customWidth="1"/>
    <col min="11779" max="11779" width="101.85546875" style="631" bestFit="1" customWidth="1"/>
    <col min="11780" max="11780" width="75" style="631" bestFit="1" customWidth="1"/>
    <col min="11781" max="11781" width="11.42578125" style="631" customWidth="1"/>
    <col min="11782" max="11782" width="15" style="631" bestFit="1" customWidth="1"/>
    <col min="11783" max="11783" width="21.7109375" style="631" bestFit="1" customWidth="1"/>
    <col min="11784" max="11784" width="18.7109375" style="631" bestFit="1" customWidth="1"/>
    <col min="11785" max="11785" width="13.42578125" style="631" bestFit="1" customWidth="1"/>
    <col min="11786" max="11786" width="15" style="631" bestFit="1" customWidth="1"/>
    <col min="11787" max="11787" width="13.42578125" style="631" bestFit="1" customWidth="1"/>
    <col min="11788" max="11788" width="22" style="631" bestFit="1" customWidth="1"/>
    <col min="11789" max="11789" width="13.42578125" style="631" bestFit="1" customWidth="1"/>
    <col min="11790" max="11790" width="15" style="631" bestFit="1" customWidth="1"/>
    <col min="11791" max="11791" width="13.42578125" style="631" bestFit="1" customWidth="1"/>
    <col min="11792" max="11792" width="11.7109375" style="631" bestFit="1" customWidth="1"/>
    <col min="11793" max="11793" width="16.140625" style="631" customWidth="1"/>
    <col min="11794" max="12032" width="11.42578125" style="631" customWidth="1"/>
    <col min="12033" max="12033" width="19.42578125" style="631" customWidth="1"/>
    <col min="12034" max="12034" width="11.42578125" style="631" customWidth="1"/>
    <col min="12035" max="12035" width="101.85546875" style="631" bestFit="1" customWidth="1"/>
    <col min="12036" max="12036" width="75" style="631" bestFit="1" customWidth="1"/>
    <col min="12037" max="12037" width="11.42578125" style="631" customWidth="1"/>
    <col min="12038" max="12038" width="15" style="631" bestFit="1" customWidth="1"/>
    <col min="12039" max="12039" width="21.7109375" style="631" bestFit="1" customWidth="1"/>
    <col min="12040" max="12040" width="18.7109375" style="631" bestFit="1" customWidth="1"/>
    <col min="12041" max="12041" width="13.42578125" style="631" bestFit="1" customWidth="1"/>
    <col min="12042" max="12042" width="15" style="631" bestFit="1" customWidth="1"/>
    <col min="12043" max="12043" width="13.42578125" style="631" bestFit="1" customWidth="1"/>
    <col min="12044" max="12044" width="22" style="631" bestFit="1" customWidth="1"/>
    <col min="12045" max="12045" width="13.42578125" style="631" bestFit="1" customWidth="1"/>
    <col min="12046" max="12046" width="15" style="631" bestFit="1" customWidth="1"/>
    <col min="12047" max="12047" width="13.42578125" style="631" bestFit="1" customWidth="1"/>
    <col min="12048" max="12048" width="11.7109375" style="631" bestFit="1" customWidth="1"/>
    <col min="12049" max="12049" width="16.140625" style="631" customWidth="1"/>
    <col min="12050" max="12288" width="11.42578125" style="631" customWidth="1"/>
    <col min="12289" max="12289" width="19.42578125" style="631" customWidth="1"/>
    <col min="12290" max="12290" width="11.42578125" style="631" customWidth="1"/>
    <col min="12291" max="12291" width="101.85546875" style="631" bestFit="1" customWidth="1"/>
    <col min="12292" max="12292" width="75" style="631" bestFit="1" customWidth="1"/>
    <col min="12293" max="12293" width="11.42578125" style="631" customWidth="1"/>
    <col min="12294" max="12294" width="15" style="631" bestFit="1" customWidth="1"/>
    <col min="12295" max="12295" width="21.7109375" style="631" bestFit="1" customWidth="1"/>
    <col min="12296" max="12296" width="18.7109375" style="631" bestFit="1" customWidth="1"/>
    <col min="12297" max="12297" width="13.42578125" style="631" bestFit="1" customWidth="1"/>
    <col min="12298" max="12298" width="15" style="631" bestFit="1" customWidth="1"/>
    <col min="12299" max="12299" width="13.42578125" style="631" bestFit="1" customWidth="1"/>
    <col min="12300" max="12300" width="22" style="631" bestFit="1" customWidth="1"/>
    <col min="12301" max="12301" width="13.42578125" style="631" bestFit="1" customWidth="1"/>
    <col min="12302" max="12302" width="15" style="631" bestFit="1" customWidth="1"/>
    <col min="12303" max="12303" width="13.42578125" style="631" bestFit="1" customWidth="1"/>
    <col min="12304" max="12304" width="11.7109375" style="631" bestFit="1" customWidth="1"/>
    <col min="12305" max="12305" width="16.140625" style="631" customWidth="1"/>
    <col min="12306" max="12544" width="11.42578125" style="631" customWidth="1"/>
    <col min="12545" max="12545" width="19.42578125" style="631" customWidth="1"/>
    <col min="12546" max="12546" width="11.42578125" style="631" customWidth="1"/>
    <col min="12547" max="12547" width="101.85546875" style="631" bestFit="1" customWidth="1"/>
    <col min="12548" max="12548" width="75" style="631" bestFit="1" customWidth="1"/>
    <col min="12549" max="12549" width="11.42578125" style="631" customWidth="1"/>
    <col min="12550" max="12550" width="15" style="631" bestFit="1" customWidth="1"/>
    <col min="12551" max="12551" width="21.7109375" style="631" bestFit="1" customWidth="1"/>
    <col min="12552" max="12552" width="18.7109375" style="631" bestFit="1" customWidth="1"/>
    <col min="12553" max="12553" width="13.42578125" style="631" bestFit="1" customWidth="1"/>
    <col min="12554" max="12554" width="15" style="631" bestFit="1" customWidth="1"/>
    <col min="12555" max="12555" width="13.42578125" style="631" bestFit="1" customWidth="1"/>
    <col min="12556" max="12556" width="22" style="631" bestFit="1" customWidth="1"/>
    <col min="12557" max="12557" width="13.42578125" style="631" bestFit="1" customWidth="1"/>
    <col min="12558" max="12558" width="15" style="631" bestFit="1" customWidth="1"/>
    <col min="12559" max="12559" width="13.42578125" style="631" bestFit="1" customWidth="1"/>
    <col min="12560" max="12560" width="11.7109375" style="631" bestFit="1" customWidth="1"/>
    <col min="12561" max="12561" width="16.140625" style="631" customWidth="1"/>
    <col min="12562" max="12800" width="11.42578125" style="631" customWidth="1"/>
    <col min="12801" max="12801" width="19.42578125" style="631" customWidth="1"/>
    <col min="12802" max="12802" width="11.42578125" style="631" customWidth="1"/>
    <col min="12803" max="12803" width="101.85546875" style="631" bestFit="1" customWidth="1"/>
    <col min="12804" max="12804" width="75" style="631" bestFit="1" customWidth="1"/>
    <col min="12805" max="12805" width="11.42578125" style="631" customWidth="1"/>
    <col min="12806" max="12806" width="15" style="631" bestFit="1" customWidth="1"/>
    <col min="12807" max="12807" width="21.7109375" style="631" bestFit="1" customWidth="1"/>
    <col min="12808" max="12808" width="18.7109375" style="631" bestFit="1" customWidth="1"/>
    <col min="12809" max="12809" width="13.42578125" style="631" bestFit="1" customWidth="1"/>
    <col min="12810" max="12810" width="15" style="631" bestFit="1" customWidth="1"/>
    <col min="12811" max="12811" width="13.42578125" style="631" bestFit="1" customWidth="1"/>
    <col min="12812" max="12812" width="22" style="631" bestFit="1" customWidth="1"/>
    <col min="12813" max="12813" width="13.42578125" style="631" bestFit="1" customWidth="1"/>
    <col min="12814" max="12814" width="15" style="631" bestFit="1" customWidth="1"/>
    <col min="12815" max="12815" width="13.42578125" style="631" bestFit="1" customWidth="1"/>
    <col min="12816" max="12816" width="11.7109375" style="631" bestFit="1" customWidth="1"/>
    <col min="12817" max="12817" width="16.140625" style="631" customWidth="1"/>
    <col min="12818" max="13056" width="11.42578125" style="631" customWidth="1"/>
    <col min="13057" max="13057" width="19.42578125" style="631" customWidth="1"/>
    <col min="13058" max="13058" width="11.42578125" style="631" customWidth="1"/>
    <col min="13059" max="13059" width="101.85546875" style="631" bestFit="1" customWidth="1"/>
    <col min="13060" max="13060" width="75" style="631" bestFit="1" customWidth="1"/>
    <col min="13061" max="13061" width="11.42578125" style="631" customWidth="1"/>
    <col min="13062" max="13062" width="15" style="631" bestFit="1" customWidth="1"/>
    <col min="13063" max="13063" width="21.7109375" style="631" bestFit="1" customWidth="1"/>
    <col min="13064" max="13064" width="18.7109375" style="631" bestFit="1" customWidth="1"/>
    <col min="13065" max="13065" width="13.42578125" style="631" bestFit="1" customWidth="1"/>
    <col min="13066" max="13066" width="15" style="631" bestFit="1" customWidth="1"/>
    <col min="13067" max="13067" width="13.42578125" style="631" bestFit="1" customWidth="1"/>
    <col min="13068" max="13068" width="22" style="631" bestFit="1" customWidth="1"/>
    <col min="13069" max="13069" width="13.42578125" style="631" bestFit="1" customWidth="1"/>
    <col min="13070" max="13070" width="15" style="631" bestFit="1" customWidth="1"/>
    <col min="13071" max="13071" width="13.42578125" style="631" bestFit="1" customWidth="1"/>
    <col min="13072" max="13072" width="11.7109375" style="631" bestFit="1" customWidth="1"/>
    <col min="13073" max="13073" width="16.140625" style="631" customWidth="1"/>
    <col min="13074" max="13312" width="11.42578125" style="631" customWidth="1"/>
    <col min="13313" max="13313" width="19.42578125" style="631" customWidth="1"/>
    <col min="13314" max="13314" width="11.42578125" style="631" customWidth="1"/>
    <col min="13315" max="13315" width="101.85546875" style="631" bestFit="1" customWidth="1"/>
    <col min="13316" max="13316" width="75" style="631" bestFit="1" customWidth="1"/>
    <col min="13317" max="13317" width="11.42578125" style="631" customWidth="1"/>
    <col min="13318" max="13318" width="15" style="631" bestFit="1" customWidth="1"/>
    <col min="13319" max="13319" width="21.7109375" style="631" bestFit="1" customWidth="1"/>
    <col min="13320" max="13320" width="18.7109375" style="631" bestFit="1" customWidth="1"/>
    <col min="13321" max="13321" width="13.42578125" style="631" bestFit="1" customWidth="1"/>
    <col min="13322" max="13322" width="15" style="631" bestFit="1" customWidth="1"/>
    <col min="13323" max="13323" width="13.42578125" style="631" bestFit="1" customWidth="1"/>
    <col min="13324" max="13324" width="22" style="631" bestFit="1" customWidth="1"/>
    <col min="13325" max="13325" width="13.42578125" style="631" bestFit="1" customWidth="1"/>
    <col min="13326" max="13326" width="15" style="631" bestFit="1" customWidth="1"/>
    <col min="13327" max="13327" width="13.42578125" style="631" bestFit="1" customWidth="1"/>
    <col min="13328" max="13328" width="11.7109375" style="631" bestFit="1" customWidth="1"/>
    <col min="13329" max="13329" width="16.140625" style="631" customWidth="1"/>
    <col min="13330" max="13568" width="11.42578125" style="631" customWidth="1"/>
    <col min="13569" max="13569" width="19.42578125" style="631" customWidth="1"/>
    <col min="13570" max="13570" width="11.42578125" style="631" customWidth="1"/>
    <col min="13571" max="13571" width="101.85546875" style="631" bestFit="1" customWidth="1"/>
    <col min="13572" max="13572" width="75" style="631" bestFit="1" customWidth="1"/>
    <col min="13573" max="13573" width="11.42578125" style="631" customWidth="1"/>
    <col min="13574" max="13574" width="15" style="631" bestFit="1" customWidth="1"/>
    <col min="13575" max="13575" width="21.7109375" style="631" bestFit="1" customWidth="1"/>
    <col min="13576" max="13576" width="18.7109375" style="631" bestFit="1" customWidth="1"/>
    <col min="13577" max="13577" width="13.42578125" style="631" bestFit="1" customWidth="1"/>
    <col min="13578" max="13578" width="15" style="631" bestFit="1" customWidth="1"/>
    <col min="13579" max="13579" width="13.42578125" style="631" bestFit="1" customWidth="1"/>
    <col min="13580" max="13580" width="22" style="631" bestFit="1" customWidth="1"/>
    <col min="13581" max="13581" width="13.42578125" style="631" bestFit="1" customWidth="1"/>
    <col min="13582" max="13582" width="15" style="631" bestFit="1" customWidth="1"/>
    <col min="13583" max="13583" width="13.42578125" style="631" bestFit="1" customWidth="1"/>
    <col min="13584" max="13584" width="11.7109375" style="631" bestFit="1" customWidth="1"/>
    <col min="13585" max="13585" width="16.140625" style="631" customWidth="1"/>
    <col min="13586" max="13824" width="11.42578125" style="631" customWidth="1"/>
    <col min="13825" max="13825" width="19.42578125" style="631" customWidth="1"/>
    <col min="13826" max="13826" width="11.42578125" style="631" customWidth="1"/>
    <col min="13827" max="13827" width="101.85546875" style="631" bestFit="1" customWidth="1"/>
    <col min="13828" max="13828" width="75" style="631" bestFit="1" customWidth="1"/>
    <col min="13829" max="13829" width="11.42578125" style="631" customWidth="1"/>
    <col min="13830" max="13830" width="15" style="631" bestFit="1" customWidth="1"/>
    <col min="13831" max="13831" width="21.7109375" style="631" bestFit="1" customWidth="1"/>
    <col min="13832" max="13832" width="18.7109375" style="631" bestFit="1" customWidth="1"/>
    <col min="13833" max="13833" width="13.42578125" style="631" bestFit="1" customWidth="1"/>
    <col min="13834" max="13834" width="15" style="631" bestFit="1" customWidth="1"/>
    <col min="13835" max="13835" width="13.42578125" style="631" bestFit="1" customWidth="1"/>
    <col min="13836" max="13836" width="22" style="631" bestFit="1" customWidth="1"/>
    <col min="13837" max="13837" width="13.42578125" style="631" bestFit="1" customWidth="1"/>
    <col min="13838" max="13838" width="15" style="631" bestFit="1" customWidth="1"/>
    <col min="13839" max="13839" width="13.42578125" style="631" bestFit="1" customWidth="1"/>
    <col min="13840" max="13840" width="11.7109375" style="631" bestFit="1" customWidth="1"/>
    <col min="13841" max="13841" width="16.140625" style="631" customWidth="1"/>
    <col min="13842" max="14080" width="11.42578125" style="631" customWidth="1"/>
    <col min="14081" max="14081" width="19.42578125" style="631" customWidth="1"/>
    <col min="14082" max="14082" width="11.42578125" style="631" customWidth="1"/>
    <col min="14083" max="14083" width="101.85546875" style="631" bestFit="1" customWidth="1"/>
    <col min="14084" max="14084" width="75" style="631" bestFit="1" customWidth="1"/>
    <col min="14085" max="14085" width="11.42578125" style="631" customWidth="1"/>
    <col min="14086" max="14086" width="15" style="631" bestFit="1" customWidth="1"/>
    <col min="14087" max="14087" width="21.7109375" style="631" bestFit="1" customWidth="1"/>
    <col min="14088" max="14088" width="18.7109375" style="631" bestFit="1" customWidth="1"/>
    <col min="14089" max="14089" width="13.42578125" style="631" bestFit="1" customWidth="1"/>
    <col min="14090" max="14090" width="15" style="631" bestFit="1" customWidth="1"/>
    <col min="14091" max="14091" width="13.42578125" style="631" bestFit="1" customWidth="1"/>
    <col min="14092" max="14092" width="22" style="631" bestFit="1" customWidth="1"/>
    <col min="14093" max="14093" width="13.42578125" style="631" bestFit="1" customWidth="1"/>
    <col min="14094" max="14094" width="15" style="631" bestFit="1" customWidth="1"/>
    <col min="14095" max="14095" width="13.42578125" style="631" bestFit="1" customWidth="1"/>
    <col min="14096" max="14096" width="11.7109375" style="631" bestFit="1" customWidth="1"/>
    <col min="14097" max="14097" width="16.140625" style="631" customWidth="1"/>
    <col min="14098" max="14336" width="11.42578125" style="631" customWidth="1"/>
    <col min="14337" max="14337" width="19.42578125" style="631" customWidth="1"/>
    <col min="14338" max="14338" width="11.42578125" style="631" customWidth="1"/>
    <col min="14339" max="14339" width="101.85546875" style="631" bestFit="1" customWidth="1"/>
    <col min="14340" max="14340" width="75" style="631" bestFit="1" customWidth="1"/>
    <col min="14341" max="14341" width="11.42578125" style="631" customWidth="1"/>
    <col min="14342" max="14342" width="15" style="631" bestFit="1" customWidth="1"/>
    <col min="14343" max="14343" width="21.7109375" style="631" bestFit="1" customWidth="1"/>
    <col min="14344" max="14344" width="18.7109375" style="631" bestFit="1" customWidth="1"/>
    <col min="14345" max="14345" width="13.42578125" style="631" bestFit="1" customWidth="1"/>
    <col min="14346" max="14346" width="15" style="631" bestFit="1" customWidth="1"/>
    <col min="14347" max="14347" width="13.42578125" style="631" bestFit="1" customWidth="1"/>
    <col min="14348" max="14348" width="22" style="631" bestFit="1" customWidth="1"/>
    <col min="14349" max="14349" width="13.42578125" style="631" bestFit="1" customWidth="1"/>
    <col min="14350" max="14350" width="15" style="631" bestFit="1" customWidth="1"/>
    <col min="14351" max="14351" width="13.42578125" style="631" bestFit="1" customWidth="1"/>
    <col min="14352" max="14352" width="11.7109375" style="631" bestFit="1" customWidth="1"/>
    <col min="14353" max="14353" width="16.140625" style="631" customWidth="1"/>
    <col min="14354" max="14592" width="11.42578125" style="631" customWidth="1"/>
    <col min="14593" max="14593" width="19.42578125" style="631" customWidth="1"/>
    <col min="14594" max="14594" width="11.42578125" style="631" customWidth="1"/>
    <col min="14595" max="14595" width="101.85546875" style="631" bestFit="1" customWidth="1"/>
    <col min="14596" max="14596" width="75" style="631" bestFit="1" customWidth="1"/>
    <col min="14597" max="14597" width="11.42578125" style="631" customWidth="1"/>
    <col min="14598" max="14598" width="15" style="631" bestFit="1" customWidth="1"/>
    <col min="14599" max="14599" width="21.7109375" style="631" bestFit="1" customWidth="1"/>
    <col min="14600" max="14600" width="18.7109375" style="631" bestFit="1" customWidth="1"/>
    <col min="14601" max="14601" width="13.42578125" style="631" bestFit="1" customWidth="1"/>
    <col min="14602" max="14602" width="15" style="631" bestFit="1" customWidth="1"/>
    <col min="14603" max="14603" width="13.42578125" style="631" bestFit="1" customWidth="1"/>
    <col min="14604" max="14604" width="22" style="631" bestFit="1" customWidth="1"/>
    <col min="14605" max="14605" width="13.42578125" style="631" bestFit="1" customWidth="1"/>
    <col min="14606" max="14606" width="15" style="631" bestFit="1" customWidth="1"/>
    <col min="14607" max="14607" width="13.42578125" style="631" bestFit="1" customWidth="1"/>
    <col min="14608" max="14608" width="11.7109375" style="631" bestFit="1" customWidth="1"/>
    <col min="14609" max="14609" width="16.140625" style="631" customWidth="1"/>
    <col min="14610" max="14848" width="11.42578125" style="631" customWidth="1"/>
    <col min="14849" max="14849" width="19.42578125" style="631" customWidth="1"/>
    <col min="14850" max="14850" width="11.42578125" style="631" customWidth="1"/>
    <col min="14851" max="14851" width="101.85546875" style="631" bestFit="1" customWidth="1"/>
    <col min="14852" max="14852" width="75" style="631" bestFit="1" customWidth="1"/>
    <col min="14853" max="14853" width="11.42578125" style="631" customWidth="1"/>
    <col min="14854" max="14854" width="15" style="631" bestFit="1" customWidth="1"/>
    <col min="14855" max="14855" width="21.7109375" style="631" bestFit="1" customWidth="1"/>
    <col min="14856" max="14856" width="18.7109375" style="631" bestFit="1" customWidth="1"/>
    <col min="14857" max="14857" width="13.42578125" style="631" bestFit="1" customWidth="1"/>
    <col min="14858" max="14858" width="15" style="631" bestFit="1" customWidth="1"/>
    <col min="14859" max="14859" width="13.42578125" style="631" bestFit="1" customWidth="1"/>
    <col min="14860" max="14860" width="22" style="631" bestFit="1" customWidth="1"/>
    <col min="14861" max="14861" width="13.42578125" style="631" bestFit="1" customWidth="1"/>
    <col min="14862" max="14862" width="15" style="631" bestFit="1" customWidth="1"/>
    <col min="14863" max="14863" width="13.42578125" style="631" bestFit="1" customWidth="1"/>
    <col min="14864" max="14864" width="11.7109375" style="631" bestFit="1" customWidth="1"/>
    <col min="14865" max="14865" width="16.140625" style="631" customWidth="1"/>
    <col min="14866" max="15104" width="11.42578125" style="631" customWidth="1"/>
    <col min="15105" max="15105" width="19.42578125" style="631" customWidth="1"/>
    <col min="15106" max="15106" width="11.42578125" style="631" customWidth="1"/>
    <col min="15107" max="15107" width="101.85546875" style="631" bestFit="1" customWidth="1"/>
    <col min="15108" max="15108" width="75" style="631" bestFit="1" customWidth="1"/>
    <col min="15109" max="15109" width="11.42578125" style="631" customWidth="1"/>
    <col min="15110" max="15110" width="15" style="631" bestFit="1" customWidth="1"/>
    <col min="15111" max="15111" width="21.7109375" style="631" bestFit="1" customWidth="1"/>
    <col min="15112" max="15112" width="18.7109375" style="631" bestFit="1" customWidth="1"/>
    <col min="15113" max="15113" width="13.42578125" style="631" bestFit="1" customWidth="1"/>
    <col min="15114" max="15114" width="15" style="631" bestFit="1" customWidth="1"/>
    <col min="15115" max="15115" width="13.42578125" style="631" bestFit="1" customWidth="1"/>
    <col min="15116" max="15116" width="22" style="631" bestFit="1" customWidth="1"/>
    <col min="15117" max="15117" width="13.42578125" style="631" bestFit="1" customWidth="1"/>
    <col min="15118" max="15118" width="15" style="631" bestFit="1" customWidth="1"/>
    <col min="15119" max="15119" width="13.42578125" style="631" bestFit="1" customWidth="1"/>
    <col min="15120" max="15120" width="11.7109375" style="631" bestFit="1" customWidth="1"/>
    <col min="15121" max="15121" width="16.140625" style="631" customWidth="1"/>
    <col min="15122" max="15360" width="11.42578125" style="631" customWidth="1"/>
    <col min="15361" max="15361" width="19.42578125" style="631" customWidth="1"/>
    <col min="15362" max="15362" width="11.42578125" style="631" customWidth="1"/>
    <col min="15363" max="15363" width="101.85546875" style="631" bestFit="1" customWidth="1"/>
    <col min="15364" max="15364" width="75" style="631" bestFit="1" customWidth="1"/>
    <col min="15365" max="15365" width="11.42578125" style="631" customWidth="1"/>
    <col min="15366" max="15366" width="15" style="631" bestFit="1" customWidth="1"/>
    <col min="15367" max="15367" width="21.7109375" style="631" bestFit="1" customWidth="1"/>
    <col min="15368" max="15368" width="18.7109375" style="631" bestFit="1" customWidth="1"/>
    <col min="15369" max="15369" width="13.42578125" style="631" bestFit="1" customWidth="1"/>
    <col min="15370" max="15370" width="15" style="631" bestFit="1" customWidth="1"/>
    <col min="15371" max="15371" width="13.42578125" style="631" bestFit="1" customWidth="1"/>
    <col min="15372" max="15372" width="22" style="631" bestFit="1" customWidth="1"/>
    <col min="15373" max="15373" width="13.42578125" style="631" bestFit="1" customWidth="1"/>
    <col min="15374" max="15374" width="15" style="631" bestFit="1" customWidth="1"/>
    <col min="15375" max="15375" width="13.42578125" style="631" bestFit="1" customWidth="1"/>
    <col min="15376" max="15376" width="11.7109375" style="631" bestFit="1" customWidth="1"/>
    <col min="15377" max="15377" width="16.140625" style="631" customWidth="1"/>
    <col min="15378" max="15616" width="11.42578125" style="631" customWidth="1"/>
    <col min="15617" max="15617" width="19.42578125" style="631" customWidth="1"/>
    <col min="15618" max="15618" width="11.42578125" style="631" customWidth="1"/>
    <col min="15619" max="15619" width="101.85546875" style="631" bestFit="1" customWidth="1"/>
    <col min="15620" max="15620" width="75" style="631" bestFit="1" customWidth="1"/>
    <col min="15621" max="15621" width="11.42578125" style="631" customWidth="1"/>
    <col min="15622" max="15622" width="15" style="631" bestFit="1" customWidth="1"/>
    <col min="15623" max="15623" width="21.7109375" style="631" bestFit="1" customWidth="1"/>
    <col min="15624" max="15624" width="18.7109375" style="631" bestFit="1" customWidth="1"/>
    <col min="15625" max="15625" width="13.42578125" style="631" bestFit="1" customWidth="1"/>
    <col min="15626" max="15626" width="15" style="631" bestFit="1" customWidth="1"/>
    <col min="15627" max="15627" width="13.42578125" style="631" bestFit="1" customWidth="1"/>
    <col min="15628" max="15628" width="22" style="631" bestFit="1" customWidth="1"/>
    <col min="15629" max="15629" width="13.42578125" style="631" bestFit="1" customWidth="1"/>
    <col min="15630" max="15630" width="15" style="631" bestFit="1" customWidth="1"/>
    <col min="15631" max="15631" width="13.42578125" style="631" bestFit="1" customWidth="1"/>
    <col min="15632" max="15632" width="11.7109375" style="631" bestFit="1" customWidth="1"/>
    <col min="15633" max="15633" width="16.140625" style="631" customWidth="1"/>
    <col min="15634" max="15872" width="11.42578125" style="631" customWidth="1"/>
    <col min="15873" max="15873" width="19.42578125" style="631" customWidth="1"/>
    <col min="15874" max="15874" width="11.42578125" style="631" customWidth="1"/>
    <col min="15875" max="15875" width="101.85546875" style="631" bestFit="1" customWidth="1"/>
    <col min="15876" max="15876" width="75" style="631" bestFit="1" customWidth="1"/>
    <col min="15877" max="15877" width="11.42578125" style="631" customWidth="1"/>
    <col min="15878" max="15878" width="15" style="631" bestFit="1" customWidth="1"/>
    <col min="15879" max="15879" width="21.7109375" style="631" bestFit="1" customWidth="1"/>
    <col min="15880" max="15880" width="18.7109375" style="631" bestFit="1" customWidth="1"/>
    <col min="15881" max="15881" width="13.42578125" style="631" bestFit="1" customWidth="1"/>
    <col min="15882" max="15882" width="15" style="631" bestFit="1" customWidth="1"/>
    <col min="15883" max="15883" width="13.42578125" style="631" bestFit="1" customWidth="1"/>
    <col min="15884" max="15884" width="22" style="631" bestFit="1" customWidth="1"/>
    <col min="15885" max="15885" width="13.42578125" style="631" bestFit="1" customWidth="1"/>
    <col min="15886" max="15886" width="15" style="631" bestFit="1" customWidth="1"/>
    <col min="15887" max="15887" width="13.42578125" style="631" bestFit="1" customWidth="1"/>
    <col min="15888" max="15888" width="11.7109375" style="631" bestFit="1" customWidth="1"/>
    <col min="15889" max="15889" width="16.140625" style="631" customWidth="1"/>
    <col min="15890" max="16128" width="11.42578125" style="631" customWidth="1"/>
    <col min="16129" max="16129" width="19.42578125" style="631" customWidth="1"/>
    <col min="16130" max="16130" width="11.42578125" style="631" customWidth="1"/>
    <col min="16131" max="16131" width="101.85546875" style="631" bestFit="1" customWidth="1"/>
    <col min="16132" max="16132" width="75" style="631" bestFit="1" customWidth="1"/>
    <col min="16133" max="16133" width="11.42578125" style="631" customWidth="1"/>
    <col min="16134" max="16134" width="15" style="631" bestFit="1" customWidth="1"/>
    <col min="16135" max="16135" width="21.7109375" style="631" bestFit="1" customWidth="1"/>
    <col min="16136" max="16136" width="18.7109375" style="631" bestFit="1" customWidth="1"/>
    <col min="16137" max="16137" width="13.42578125" style="631" bestFit="1" customWidth="1"/>
    <col min="16138" max="16138" width="15" style="631" bestFit="1" customWidth="1"/>
    <col min="16139" max="16139" width="13.42578125" style="631" bestFit="1" customWidth="1"/>
    <col min="16140" max="16140" width="22" style="631" bestFit="1" customWidth="1"/>
    <col min="16141" max="16141" width="13.42578125" style="631" bestFit="1" customWidth="1"/>
    <col min="16142" max="16142" width="15" style="631" bestFit="1" customWidth="1"/>
    <col min="16143" max="16143" width="13.42578125" style="631" bestFit="1" customWidth="1"/>
    <col min="16144" max="16144" width="11.7109375" style="631" bestFit="1" customWidth="1"/>
    <col min="16145" max="16145" width="16.140625" style="631" customWidth="1"/>
    <col min="16146" max="16384" width="11.42578125" style="631" customWidth="1"/>
  </cols>
  <sheetData>
    <row r="1" spans="1:17" ht="3.75" customHeight="1" thickBot="1" x14ac:dyDescent="0.3">
      <c r="A1" s="1854"/>
      <c r="B1" s="1854"/>
      <c r="C1" s="1854"/>
      <c r="D1" s="1854"/>
      <c r="E1" s="1854"/>
      <c r="F1" s="1854"/>
      <c r="G1" s="1854"/>
      <c r="H1" s="1854"/>
      <c r="I1" s="1854"/>
      <c r="J1" s="1854"/>
      <c r="K1" s="1854"/>
      <c r="L1" s="1854"/>
      <c r="M1" s="1854"/>
      <c r="N1" s="1854"/>
      <c r="O1" s="1854"/>
      <c r="P1" s="1854"/>
      <c r="Q1" s="1854"/>
    </row>
    <row r="2" spans="1:17" s="675" customFormat="1" ht="18.75" x14ac:dyDescent="0.3">
      <c r="A2" s="1855" t="s">
        <v>1322</v>
      </c>
      <c r="B2" s="1856"/>
      <c r="C2" s="1856"/>
      <c r="D2" s="1856"/>
      <c r="E2" s="1856"/>
      <c r="F2" s="1856"/>
      <c r="G2" s="1856"/>
      <c r="H2" s="1856"/>
      <c r="I2" s="1856"/>
      <c r="J2" s="1856"/>
      <c r="K2" s="1856"/>
      <c r="L2" s="1856"/>
      <c r="M2" s="1856"/>
      <c r="N2" s="1856"/>
      <c r="O2" s="1856"/>
      <c r="P2" s="1856"/>
      <c r="Q2" s="1857"/>
    </row>
    <row r="3" spans="1:17" s="675" customFormat="1" ht="18.75" x14ac:dyDescent="0.3">
      <c r="A3" s="1858" t="s">
        <v>2414</v>
      </c>
      <c r="B3" s="1859"/>
      <c r="C3" s="1859"/>
      <c r="D3" s="1859"/>
      <c r="E3" s="1859"/>
      <c r="F3" s="1859"/>
      <c r="G3" s="1859"/>
      <c r="H3" s="1859"/>
      <c r="I3" s="1859"/>
      <c r="J3" s="1859"/>
      <c r="K3" s="1859"/>
      <c r="L3" s="1859"/>
      <c r="M3" s="1859"/>
      <c r="N3" s="1859"/>
      <c r="O3" s="1859"/>
      <c r="P3" s="1859"/>
      <c r="Q3" s="1860"/>
    </row>
    <row r="4" spans="1:17" s="676" customFormat="1" ht="4.5" customHeight="1" thickBot="1" x14ac:dyDescent="0.3">
      <c r="A4" s="1861"/>
      <c r="B4" s="1862"/>
      <c r="C4" s="1862"/>
      <c r="D4" s="1862"/>
      <c r="E4" s="1862"/>
      <c r="F4" s="1862"/>
      <c r="G4" s="1862"/>
      <c r="H4" s="1862"/>
      <c r="I4" s="1862"/>
      <c r="J4" s="1862"/>
      <c r="K4" s="1862"/>
      <c r="L4" s="1862"/>
      <c r="M4" s="1862"/>
      <c r="N4" s="1862"/>
      <c r="O4" s="1862"/>
      <c r="P4" s="1862"/>
      <c r="Q4" s="1863"/>
    </row>
    <row r="5" spans="1:17" s="678" customFormat="1" ht="15.75" customHeight="1" x14ac:dyDescent="0.25">
      <c r="A5" s="1864" t="s">
        <v>1323</v>
      </c>
      <c r="B5" s="1867" t="s">
        <v>1324</v>
      </c>
      <c r="C5" s="1867"/>
      <c r="D5" s="1867"/>
      <c r="E5" s="1867"/>
      <c r="F5" s="677"/>
      <c r="G5" s="677"/>
      <c r="H5" s="1838" t="s">
        <v>1325</v>
      </c>
      <c r="I5" s="1838"/>
      <c r="J5" s="1838"/>
      <c r="K5" s="1838"/>
      <c r="L5" s="1838" t="s">
        <v>1326</v>
      </c>
      <c r="M5" s="1838"/>
      <c r="N5" s="1838"/>
      <c r="O5" s="1838"/>
      <c r="P5" s="1835" t="s">
        <v>1327</v>
      </c>
      <c r="Q5" s="1839" t="s">
        <v>1328</v>
      </c>
    </row>
    <row r="6" spans="1:17" s="678" customFormat="1" x14ac:dyDescent="0.25">
      <c r="A6" s="1865"/>
      <c r="B6" s="1868"/>
      <c r="C6" s="1868"/>
      <c r="D6" s="1868"/>
      <c r="E6" s="1868"/>
      <c r="F6" s="1842" t="s">
        <v>577</v>
      </c>
      <c r="G6" s="1842"/>
      <c r="H6" s="1842" t="s">
        <v>1329</v>
      </c>
      <c r="I6" s="1842"/>
      <c r="J6" s="1842" t="s">
        <v>1330</v>
      </c>
      <c r="K6" s="1842"/>
      <c r="L6" s="1842" t="s">
        <v>1329</v>
      </c>
      <c r="M6" s="1842"/>
      <c r="N6" s="1842" t="s">
        <v>1330</v>
      </c>
      <c r="O6" s="1842"/>
      <c r="P6" s="1836"/>
      <c r="Q6" s="1840"/>
    </row>
    <row r="7" spans="1:17" s="678" customFormat="1" x14ac:dyDescent="0.25">
      <c r="A7" s="1865"/>
      <c r="B7" s="1868"/>
      <c r="C7" s="1868"/>
      <c r="D7" s="1868"/>
      <c r="E7" s="1868"/>
      <c r="F7" s="1842" t="s">
        <v>1331</v>
      </c>
      <c r="G7" s="1842"/>
      <c r="H7" s="1842" t="s">
        <v>1331</v>
      </c>
      <c r="I7" s="1842"/>
      <c r="J7" s="1842" t="s">
        <v>1331</v>
      </c>
      <c r="K7" s="1842"/>
      <c r="L7" s="1842" t="s">
        <v>1331</v>
      </c>
      <c r="M7" s="1842"/>
      <c r="N7" s="1842" t="s">
        <v>1331</v>
      </c>
      <c r="O7" s="1842"/>
      <c r="P7" s="1836"/>
      <c r="Q7" s="1840"/>
    </row>
    <row r="8" spans="1:17" s="680" customFormat="1" ht="15.75" thickBot="1" x14ac:dyDescent="0.3">
      <c r="A8" s="1866"/>
      <c r="B8" s="1869"/>
      <c r="C8" s="1869"/>
      <c r="D8" s="1869"/>
      <c r="E8" s="1869"/>
      <c r="F8" s="679" t="s">
        <v>1332</v>
      </c>
      <c r="G8" s="679" t="s">
        <v>1323</v>
      </c>
      <c r="H8" s="679" t="s">
        <v>1332</v>
      </c>
      <c r="I8" s="679" t="s">
        <v>1323</v>
      </c>
      <c r="J8" s="679" t="s">
        <v>1332</v>
      </c>
      <c r="K8" s="679" t="s">
        <v>1323</v>
      </c>
      <c r="L8" s="679" t="s">
        <v>1332</v>
      </c>
      <c r="M8" s="679" t="s">
        <v>1323</v>
      </c>
      <c r="N8" s="679" t="s">
        <v>1332</v>
      </c>
      <c r="O8" s="679" t="s">
        <v>1323</v>
      </c>
      <c r="P8" s="1837"/>
      <c r="Q8" s="1841"/>
    </row>
    <row r="9" spans="1:17" s="685" customFormat="1" x14ac:dyDescent="0.25">
      <c r="A9" s="681" t="s">
        <v>1333</v>
      </c>
      <c r="B9" s="682" t="s">
        <v>1334</v>
      </c>
      <c r="C9" s="682" t="s">
        <v>6</v>
      </c>
      <c r="D9" s="682"/>
      <c r="E9" s="682"/>
      <c r="F9" s="683" t="s">
        <v>1335</v>
      </c>
      <c r="G9" s="683" t="s">
        <v>1335</v>
      </c>
      <c r="H9" s="683" t="s">
        <v>1336</v>
      </c>
      <c r="I9" s="683" t="s">
        <v>1337</v>
      </c>
      <c r="J9" s="683" t="s">
        <v>1335</v>
      </c>
      <c r="K9" s="683" t="s">
        <v>1335</v>
      </c>
      <c r="L9" s="683" t="s">
        <v>1336</v>
      </c>
      <c r="M9" s="683" t="s">
        <v>1337</v>
      </c>
      <c r="N9" s="683" t="s">
        <v>1338</v>
      </c>
      <c r="O9" s="683" t="s">
        <v>1339</v>
      </c>
      <c r="P9" s="683" t="s">
        <v>1340</v>
      </c>
      <c r="Q9" s="684">
        <v>45471</v>
      </c>
    </row>
    <row r="10" spans="1:17" s="685" customFormat="1" x14ac:dyDescent="0.25">
      <c r="A10" s="681" t="s">
        <v>1333</v>
      </c>
      <c r="B10" s="682" t="s">
        <v>1334</v>
      </c>
      <c r="C10" s="682" t="s">
        <v>7</v>
      </c>
      <c r="D10" s="682"/>
      <c r="E10" s="682"/>
      <c r="F10" s="683" t="s">
        <v>1335</v>
      </c>
      <c r="G10" s="683" t="s">
        <v>1335</v>
      </c>
      <c r="H10" s="683" t="s">
        <v>1336</v>
      </c>
      <c r="I10" s="683" t="s">
        <v>1337</v>
      </c>
      <c r="J10" s="683" t="s">
        <v>1335</v>
      </c>
      <c r="K10" s="683" t="s">
        <v>1335</v>
      </c>
      <c r="L10" s="683" t="s">
        <v>1336</v>
      </c>
      <c r="M10" s="683" t="s">
        <v>1337</v>
      </c>
      <c r="N10" s="683" t="s">
        <v>1335</v>
      </c>
      <c r="O10" s="683" t="s">
        <v>1335</v>
      </c>
      <c r="P10" s="683" t="s">
        <v>1340</v>
      </c>
      <c r="Q10" s="684">
        <v>45471</v>
      </c>
    </row>
    <row r="11" spans="1:17" s="685" customFormat="1" x14ac:dyDescent="0.25">
      <c r="A11" s="681" t="s">
        <v>1333</v>
      </c>
      <c r="B11" s="682" t="s">
        <v>1341</v>
      </c>
      <c r="C11" s="682" t="s">
        <v>8</v>
      </c>
      <c r="D11" s="682"/>
      <c r="E11" s="682"/>
      <c r="F11" s="683" t="s">
        <v>1335</v>
      </c>
      <c r="G11" s="683" t="s">
        <v>1335</v>
      </c>
      <c r="H11" s="683" t="s">
        <v>1336</v>
      </c>
      <c r="I11" s="683" t="s">
        <v>1337</v>
      </c>
      <c r="J11" s="683" t="s">
        <v>1335</v>
      </c>
      <c r="K11" s="683" t="s">
        <v>1335</v>
      </c>
      <c r="L11" s="683" t="s">
        <v>1336</v>
      </c>
      <c r="M11" s="683" t="s">
        <v>1337</v>
      </c>
      <c r="N11" s="683" t="s">
        <v>1335</v>
      </c>
      <c r="O11" s="683" t="s">
        <v>1335</v>
      </c>
      <c r="P11" s="683" t="s">
        <v>1340</v>
      </c>
      <c r="Q11" s="684">
        <v>45471</v>
      </c>
    </row>
    <row r="12" spans="1:17" s="685" customFormat="1" x14ac:dyDescent="0.25">
      <c r="A12" s="681" t="s">
        <v>1333</v>
      </c>
      <c r="B12" s="682" t="s">
        <v>1334</v>
      </c>
      <c r="C12" s="682" t="s">
        <v>1342</v>
      </c>
      <c r="D12" s="682"/>
      <c r="E12" s="682"/>
      <c r="F12" s="683" t="s">
        <v>1343</v>
      </c>
      <c r="G12" s="683" t="s">
        <v>1344</v>
      </c>
      <c r="H12" s="683" t="s">
        <v>1336</v>
      </c>
      <c r="I12" s="683" t="s">
        <v>1345</v>
      </c>
      <c r="J12" s="683" t="s">
        <v>1343</v>
      </c>
      <c r="K12" s="683" t="s">
        <v>1344</v>
      </c>
      <c r="L12" s="683" t="s">
        <v>1336</v>
      </c>
      <c r="M12" s="683" t="s">
        <v>1345</v>
      </c>
      <c r="N12" s="683" t="s">
        <v>1343</v>
      </c>
      <c r="O12" s="683" t="s">
        <v>1344</v>
      </c>
      <c r="P12" s="683" t="s">
        <v>1340</v>
      </c>
      <c r="Q12" s="684">
        <v>45471</v>
      </c>
    </row>
    <row r="13" spans="1:17" s="685" customFormat="1" x14ac:dyDescent="0.25">
      <c r="A13" s="681" t="s">
        <v>1333</v>
      </c>
      <c r="B13" s="682" t="s">
        <v>1334</v>
      </c>
      <c r="C13" s="682" t="s">
        <v>9</v>
      </c>
      <c r="D13" s="682"/>
      <c r="E13" s="682"/>
      <c r="F13" s="683" t="s">
        <v>1338</v>
      </c>
      <c r="G13" s="683" t="s">
        <v>1339</v>
      </c>
      <c r="H13" s="683" t="s">
        <v>1336</v>
      </c>
      <c r="I13" s="683" t="s">
        <v>1337</v>
      </c>
      <c r="J13" s="683" t="s">
        <v>1338</v>
      </c>
      <c r="K13" s="683" t="s">
        <v>1339</v>
      </c>
      <c r="L13" s="683" t="s">
        <v>1336</v>
      </c>
      <c r="M13" s="683" t="s">
        <v>1337</v>
      </c>
      <c r="N13" s="683" t="s">
        <v>1338</v>
      </c>
      <c r="O13" s="683" t="s">
        <v>1339</v>
      </c>
      <c r="P13" s="683" t="s">
        <v>1340</v>
      </c>
      <c r="Q13" s="684">
        <v>45471</v>
      </c>
    </row>
    <row r="14" spans="1:17" s="685" customFormat="1" x14ac:dyDescent="0.25">
      <c r="A14" s="681" t="s">
        <v>1333</v>
      </c>
      <c r="B14" s="682" t="s">
        <v>1334</v>
      </c>
      <c r="C14" s="682" t="s">
        <v>11</v>
      </c>
      <c r="D14" s="682"/>
      <c r="E14" s="682"/>
      <c r="F14" s="683" t="s">
        <v>1346</v>
      </c>
      <c r="G14" s="683" t="s">
        <v>1347</v>
      </c>
      <c r="H14" s="683" t="s">
        <v>1336</v>
      </c>
      <c r="I14" s="683" t="s">
        <v>1345</v>
      </c>
      <c r="J14" s="683" t="s">
        <v>1346</v>
      </c>
      <c r="K14" s="683" t="s">
        <v>1347</v>
      </c>
      <c r="L14" s="683" t="s">
        <v>1336</v>
      </c>
      <c r="M14" s="683" t="s">
        <v>1345</v>
      </c>
      <c r="N14" s="683" t="s">
        <v>1346</v>
      </c>
      <c r="O14" s="683" t="s">
        <v>1347</v>
      </c>
      <c r="P14" s="683" t="s">
        <v>1340</v>
      </c>
      <c r="Q14" s="684">
        <v>45471</v>
      </c>
    </row>
    <row r="15" spans="1:17" s="685" customFormat="1" x14ac:dyDescent="0.25">
      <c r="A15" s="681" t="s">
        <v>1333</v>
      </c>
      <c r="B15" s="682" t="s">
        <v>1334</v>
      </c>
      <c r="C15" s="682" t="s">
        <v>12</v>
      </c>
      <c r="D15" s="682"/>
      <c r="E15" s="682"/>
      <c r="F15" s="683" t="s">
        <v>1338</v>
      </c>
      <c r="G15" s="683" t="s">
        <v>1339</v>
      </c>
      <c r="H15" s="683" t="s">
        <v>1336</v>
      </c>
      <c r="I15" s="683" t="s">
        <v>1337</v>
      </c>
      <c r="J15" s="683" t="s">
        <v>1338</v>
      </c>
      <c r="K15" s="683" t="s">
        <v>1339</v>
      </c>
      <c r="L15" s="683" t="s">
        <v>1336</v>
      </c>
      <c r="M15" s="683" t="s">
        <v>1337</v>
      </c>
      <c r="N15" s="683" t="s">
        <v>1338</v>
      </c>
      <c r="O15" s="683" t="s">
        <v>1339</v>
      </c>
      <c r="P15" s="683" t="s">
        <v>1340</v>
      </c>
      <c r="Q15" s="684">
        <v>45471</v>
      </c>
    </row>
    <row r="16" spans="1:17" s="685" customFormat="1" x14ac:dyDescent="0.25">
      <c r="A16" s="681" t="s">
        <v>1333</v>
      </c>
      <c r="B16" s="682" t="s">
        <v>1334</v>
      </c>
      <c r="C16" s="682" t="s">
        <v>13</v>
      </c>
      <c r="D16" s="682"/>
      <c r="E16" s="682"/>
      <c r="F16" s="683" t="s">
        <v>1335</v>
      </c>
      <c r="G16" s="683" t="s">
        <v>1335</v>
      </c>
      <c r="H16" s="683" t="s">
        <v>1336</v>
      </c>
      <c r="I16" s="683" t="s">
        <v>1337</v>
      </c>
      <c r="J16" s="683" t="s">
        <v>1335</v>
      </c>
      <c r="K16" s="683" t="s">
        <v>1335</v>
      </c>
      <c r="L16" s="683" t="s">
        <v>1336</v>
      </c>
      <c r="M16" s="683" t="s">
        <v>1337</v>
      </c>
      <c r="N16" s="683" t="s">
        <v>1338</v>
      </c>
      <c r="O16" s="683" t="s">
        <v>1339</v>
      </c>
      <c r="P16" s="683" t="s">
        <v>1340</v>
      </c>
      <c r="Q16" s="684">
        <v>45471</v>
      </c>
    </row>
    <row r="17" spans="1:17" s="685" customFormat="1" x14ac:dyDescent="0.25">
      <c r="A17" s="681" t="s">
        <v>1333</v>
      </c>
      <c r="B17" s="682" t="s">
        <v>1334</v>
      </c>
      <c r="C17" s="682" t="s">
        <v>14</v>
      </c>
      <c r="D17" s="682"/>
      <c r="E17" s="682"/>
      <c r="F17" s="683" t="s">
        <v>1335</v>
      </c>
      <c r="G17" s="683" t="s">
        <v>1335</v>
      </c>
      <c r="H17" s="683" t="s">
        <v>1336</v>
      </c>
      <c r="I17" s="683" t="s">
        <v>1337</v>
      </c>
      <c r="J17" s="683" t="s">
        <v>1335</v>
      </c>
      <c r="K17" s="683" t="s">
        <v>1335</v>
      </c>
      <c r="L17" s="683" t="s">
        <v>1336</v>
      </c>
      <c r="M17" s="683" t="s">
        <v>1337</v>
      </c>
      <c r="N17" s="683" t="s">
        <v>1338</v>
      </c>
      <c r="O17" s="683" t="s">
        <v>1339</v>
      </c>
      <c r="P17" s="683" t="s">
        <v>1340</v>
      </c>
      <c r="Q17" s="684">
        <v>45471</v>
      </c>
    </row>
    <row r="18" spans="1:17" s="685" customFormat="1" x14ac:dyDescent="0.25">
      <c r="A18" s="681" t="s">
        <v>1333</v>
      </c>
      <c r="B18" s="682" t="s">
        <v>1334</v>
      </c>
      <c r="C18" s="682" t="s">
        <v>15</v>
      </c>
      <c r="D18" s="682"/>
      <c r="E18" s="682"/>
      <c r="F18" s="683" t="s">
        <v>1348</v>
      </c>
      <c r="G18" s="683" t="s">
        <v>1349</v>
      </c>
      <c r="H18" s="683" t="s">
        <v>1336</v>
      </c>
      <c r="I18" s="683" t="s">
        <v>1345</v>
      </c>
      <c r="J18" s="683" t="s">
        <v>1348</v>
      </c>
      <c r="K18" s="683" t="s">
        <v>1349</v>
      </c>
      <c r="L18" s="683" t="s">
        <v>1336</v>
      </c>
      <c r="M18" s="683" t="s">
        <v>1345</v>
      </c>
      <c r="N18" s="683" t="s">
        <v>1348</v>
      </c>
      <c r="O18" s="683" t="s">
        <v>1349</v>
      </c>
      <c r="P18" s="683" t="s">
        <v>1340</v>
      </c>
      <c r="Q18" s="684">
        <v>45471</v>
      </c>
    </row>
    <row r="19" spans="1:17" s="685" customFormat="1" x14ac:dyDescent="0.25">
      <c r="A19" s="681" t="s">
        <v>1333</v>
      </c>
      <c r="B19" s="682" t="s">
        <v>1334</v>
      </c>
      <c r="C19" s="682" t="s">
        <v>16</v>
      </c>
      <c r="D19" s="682"/>
      <c r="E19" s="682"/>
      <c r="F19" s="683" t="s">
        <v>1350</v>
      </c>
      <c r="G19" s="683" t="s">
        <v>1351</v>
      </c>
      <c r="H19" s="683" t="s">
        <v>1352</v>
      </c>
      <c r="I19" s="683" t="s">
        <v>1353</v>
      </c>
      <c r="J19" s="683" t="s">
        <v>1350</v>
      </c>
      <c r="K19" s="683" t="s">
        <v>1351</v>
      </c>
      <c r="L19" s="683" t="s">
        <v>1352</v>
      </c>
      <c r="M19" s="683" t="s">
        <v>1353</v>
      </c>
      <c r="N19" s="683" t="s">
        <v>1350</v>
      </c>
      <c r="O19" s="683" t="s">
        <v>1351</v>
      </c>
      <c r="P19" s="683" t="s">
        <v>1340</v>
      </c>
      <c r="Q19" s="684">
        <v>45471</v>
      </c>
    </row>
    <row r="20" spans="1:17" s="685" customFormat="1" x14ac:dyDescent="0.25">
      <c r="A20" s="681" t="s">
        <v>1333</v>
      </c>
      <c r="B20" s="682" t="s">
        <v>1354</v>
      </c>
      <c r="C20" s="682" t="s">
        <v>17</v>
      </c>
      <c r="D20" s="682"/>
      <c r="E20" s="682"/>
      <c r="F20" s="683" t="s">
        <v>1581</v>
      </c>
      <c r="G20" s="683" t="s">
        <v>1601</v>
      </c>
      <c r="H20" s="683" t="s">
        <v>1386</v>
      </c>
      <c r="I20" s="683" t="s">
        <v>1387</v>
      </c>
      <c r="J20" s="683" t="s">
        <v>1581</v>
      </c>
      <c r="K20" s="683" t="s">
        <v>1601</v>
      </c>
      <c r="L20" s="683" t="s">
        <v>1386</v>
      </c>
      <c r="M20" s="683" t="s">
        <v>1387</v>
      </c>
      <c r="N20" s="683" t="s">
        <v>1581</v>
      </c>
      <c r="O20" s="683" t="s">
        <v>1601</v>
      </c>
      <c r="P20" s="683" t="s">
        <v>1340</v>
      </c>
      <c r="Q20" s="684">
        <v>45471</v>
      </c>
    </row>
    <row r="21" spans="1:17" s="685" customFormat="1" x14ac:dyDescent="0.25">
      <c r="A21" s="681" t="s">
        <v>1333</v>
      </c>
      <c r="B21" s="682" t="s">
        <v>1334</v>
      </c>
      <c r="C21" s="682" t="s">
        <v>19</v>
      </c>
      <c r="D21" s="682"/>
      <c r="E21" s="682"/>
      <c r="F21" s="683" t="s">
        <v>1338</v>
      </c>
      <c r="G21" s="683" t="s">
        <v>1339</v>
      </c>
      <c r="H21" s="683" t="s">
        <v>1336</v>
      </c>
      <c r="I21" s="683" t="s">
        <v>1337</v>
      </c>
      <c r="J21" s="683" t="s">
        <v>1338</v>
      </c>
      <c r="K21" s="683" t="s">
        <v>1339</v>
      </c>
      <c r="L21" s="683" t="s">
        <v>1336</v>
      </c>
      <c r="M21" s="683" t="s">
        <v>1337</v>
      </c>
      <c r="N21" s="683" t="s">
        <v>1338</v>
      </c>
      <c r="O21" s="683" t="s">
        <v>1339</v>
      </c>
      <c r="P21" s="683" t="s">
        <v>1340</v>
      </c>
      <c r="Q21" s="684">
        <v>45471</v>
      </c>
    </row>
    <row r="22" spans="1:17" s="685" customFormat="1" x14ac:dyDescent="0.25">
      <c r="A22" s="681" t="s">
        <v>1333</v>
      </c>
      <c r="B22" s="682" t="s">
        <v>1334</v>
      </c>
      <c r="C22" s="682" t="s">
        <v>20</v>
      </c>
      <c r="D22" s="682"/>
      <c r="E22" s="682"/>
      <c r="F22" s="683" t="s">
        <v>1335</v>
      </c>
      <c r="G22" s="683" t="s">
        <v>1335</v>
      </c>
      <c r="H22" s="683" t="s">
        <v>1336</v>
      </c>
      <c r="I22" s="683" t="s">
        <v>1337</v>
      </c>
      <c r="J22" s="683" t="s">
        <v>1335</v>
      </c>
      <c r="K22" s="683" t="s">
        <v>1335</v>
      </c>
      <c r="L22" s="683" t="s">
        <v>1336</v>
      </c>
      <c r="M22" s="683" t="s">
        <v>1337</v>
      </c>
      <c r="N22" s="683" t="s">
        <v>1335</v>
      </c>
      <c r="O22" s="683" t="s">
        <v>1335</v>
      </c>
      <c r="P22" s="683" t="s">
        <v>1340</v>
      </c>
      <c r="Q22" s="684">
        <v>45471</v>
      </c>
    </row>
    <row r="23" spans="1:17" s="685" customFormat="1" x14ac:dyDescent="0.25">
      <c r="A23" s="681" t="s">
        <v>1357</v>
      </c>
      <c r="B23" s="682" t="s">
        <v>1334</v>
      </c>
      <c r="C23" s="682" t="s">
        <v>15</v>
      </c>
      <c r="D23" s="682"/>
      <c r="E23" s="682"/>
      <c r="F23" s="683" t="s">
        <v>1348</v>
      </c>
      <c r="G23" s="683" t="s">
        <v>1348</v>
      </c>
      <c r="H23" s="683" t="s">
        <v>1336</v>
      </c>
      <c r="I23" s="683" t="s">
        <v>1336</v>
      </c>
      <c r="J23" s="683" t="s">
        <v>1348</v>
      </c>
      <c r="K23" s="683" t="s">
        <v>1348</v>
      </c>
      <c r="L23" s="683" t="s">
        <v>1336</v>
      </c>
      <c r="M23" s="683" t="s">
        <v>1336</v>
      </c>
      <c r="N23" s="683" t="s">
        <v>1348</v>
      </c>
      <c r="O23" s="683" t="s">
        <v>1348</v>
      </c>
      <c r="P23" s="683" t="s">
        <v>1358</v>
      </c>
      <c r="Q23" s="684">
        <v>45471</v>
      </c>
    </row>
    <row r="24" spans="1:17" s="685" customFormat="1" x14ac:dyDescent="0.25">
      <c r="A24" s="681" t="s">
        <v>1357</v>
      </c>
      <c r="B24" s="682" t="s">
        <v>1334</v>
      </c>
      <c r="C24" s="682" t="s">
        <v>16</v>
      </c>
      <c r="D24" s="682"/>
      <c r="E24" s="682"/>
      <c r="F24" s="683" t="s">
        <v>1343</v>
      </c>
      <c r="G24" s="683" t="s">
        <v>1343</v>
      </c>
      <c r="H24" s="683" t="s">
        <v>1336</v>
      </c>
      <c r="I24" s="683" t="s">
        <v>1336</v>
      </c>
      <c r="J24" s="683" t="s">
        <v>1343</v>
      </c>
      <c r="K24" s="683" t="s">
        <v>1343</v>
      </c>
      <c r="L24" s="683" t="s">
        <v>1336</v>
      </c>
      <c r="M24" s="683" t="s">
        <v>1336</v>
      </c>
      <c r="N24" s="683" t="s">
        <v>1343</v>
      </c>
      <c r="O24" s="683" t="s">
        <v>1343</v>
      </c>
      <c r="P24" s="683" t="s">
        <v>1358</v>
      </c>
      <c r="Q24" s="684">
        <v>45471</v>
      </c>
    </row>
    <row r="25" spans="1:17" s="685" customFormat="1" x14ac:dyDescent="0.25">
      <c r="A25" s="681" t="s">
        <v>1357</v>
      </c>
      <c r="B25" s="682" t="s">
        <v>1354</v>
      </c>
      <c r="C25" s="682" t="s">
        <v>17</v>
      </c>
      <c r="D25" s="682"/>
      <c r="E25" s="682"/>
      <c r="F25" s="683" t="s">
        <v>1581</v>
      </c>
      <c r="G25" s="683" t="s">
        <v>1581</v>
      </c>
      <c r="H25" s="683" t="s">
        <v>1352</v>
      </c>
      <c r="I25" s="683" t="s">
        <v>1352</v>
      </c>
      <c r="J25" s="683" t="s">
        <v>1581</v>
      </c>
      <c r="K25" s="683" t="s">
        <v>1581</v>
      </c>
      <c r="L25" s="683" t="s">
        <v>1352</v>
      </c>
      <c r="M25" s="683" t="s">
        <v>1352</v>
      </c>
      <c r="N25" s="683" t="s">
        <v>1581</v>
      </c>
      <c r="O25" s="683" t="s">
        <v>1581</v>
      </c>
      <c r="P25" s="683" t="s">
        <v>1358</v>
      </c>
      <c r="Q25" s="684">
        <v>45471</v>
      </c>
    </row>
    <row r="26" spans="1:17" s="685" customFormat="1" x14ac:dyDescent="0.25">
      <c r="A26" s="681" t="s">
        <v>1357</v>
      </c>
      <c r="B26" s="682" t="s">
        <v>1354</v>
      </c>
      <c r="C26" s="682" t="s">
        <v>18</v>
      </c>
      <c r="D26" s="682"/>
      <c r="E26" s="682"/>
      <c r="F26" s="683" t="s">
        <v>1343</v>
      </c>
      <c r="G26" s="683" t="s">
        <v>1343</v>
      </c>
      <c r="H26" s="683" t="s">
        <v>1336</v>
      </c>
      <c r="I26" s="683" t="s">
        <v>1336</v>
      </c>
      <c r="J26" s="683" t="s">
        <v>1343</v>
      </c>
      <c r="K26" s="683" t="s">
        <v>1343</v>
      </c>
      <c r="L26" s="683" t="s">
        <v>1336</v>
      </c>
      <c r="M26" s="683" t="s">
        <v>1336</v>
      </c>
      <c r="N26" s="683" t="s">
        <v>1343</v>
      </c>
      <c r="O26" s="683" t="s">
        <v>1343</v>
      </c>
      <c r="P26" s="683" t="s">
        <v>1358</v>
      </c>
      <c r="Q26" s="684">
        <v>45471</v>
      </c>
    </row>
    <row r="27" spans="1:17" s="685" customFormat="1" x14ac:dyDescent="0.25">
      <c r="A27" s="681" t="s">
        <v>1360</v>
      </c>
      <c r="B27" s="682" t="s">
        <v>1334</v>
      </c>
      <c r="C27" s="682" t="s">
        <v>6</v>
      </c>
      <c r="D27" s="682"/>
      <c r="E27" s="682"/>
      <c r="F27" s="683" t="s">
        <v>1338</v>
      </c>
      <c r="G27" s="683" t="s">
        <v>1361</v>
      </c>
      <c r="H27" s="683" t="s">
        <v>1336</v>
      </c>
      <c r="I27" s="683" t="s">
        <v>1362</v>
      </c>
      <c r="J27" s="683" t="s">
        <v>1338</v>
      </c>
      <c r="K27" s="683" t="s">
        <v>1361</v>
      </c>
      <c r="L27" s="683" t="s">
        <v>1359</v>
      </c>
      <c r="M27" s="683" t="s">
        <v>1363</v>
      </c>
      <c r="N27" s="683" t="s">
        <v>1343</v>
      </c>
      <c r="O27" s="683" t="s">
        <v>1364</v>
      </c>
      <c r="P27" s="683"/>
      <c r="Q27" s="684">
        <v>45471</v>
      </c>
    </row>
    <row r="28" spans="1:17" s="685" customFormat="1" x14ac:dyDescent="0.25">
      <c r="A28" s="681" t="s">
        <v>1360</v>
      </c>
      <c r="B28" s="682" t="s">
        <v>1334</v>
      </c>
      <c r="C28" s="682" t="s">
        <v>7</v>
      </c>
      <c r="D28" s="682"/>
      <c r="E28" s="682"/>
      <c r="F28" s="683" t="s">
        <v>1335</v>
      </c>
      <c r="G28" s="683" t="s">
        <v>1365</v>
      </c>
      <c r="H28" s="683" t="s">
        <v>1336</v>
      </c>
      <c r="I28" s="683" t="s">
        <v>1362</v>
      </c>
      <c r="J28" s="683" t="s">
        <v>1335</v>
      </c>
      <c r="K28" s="683" t="s">
        <v>1365</v>
      </c>
      <c r="L28" s="683" t="s">
        <v>1359</v>
      </c>
      <c r="M28" s="683" t="s">
        <v>1363</v>
      </c>
      <c r="N28" s="683" t="s">
        <v>1343</v>
      </c>
      <c r="O28" s="683" t="s">
        <v>1364</v>
      </c>
      <c r="P28" s="683"/>
      <c r="Q28" s="684">
        <v>45471</v>
      </c>
    </row>
    <row r="29" spans="1:17" s="685" customFormat="1" x14ac:dyDescent="0.25">
      <c r="A29" s="681" t="s">
        <v>1360</v>
      </c>
      <c r="B29" s="682" t="s">
        <v>1341</v>
      </c>
      <c r="C29" s="682" t="s">
        <v>8</v>
      </c>
      <c r="D29" s="682"/>
      <c r="E29" s="682"/>
      <c r="F29" s="683" t="s">
        <v>1335</v>
      </c>
      <c r="G29" s="683" t="s">
        <v>1365</v>
      </c>
      <c r="H29" s="683" t="s">
        <v>1336</v>
      </c>
      <c r="I29" s="683" t="s">
        <v>1362</v>
      </c>
      <c r="J29" s="683" t="s">
        <v>1335</v>
      </c>
      <c r="K29" s="683" t="s">
        <v>1365</v>
      </c>
      <c r="L29" s="683" t="s">
        <v>1336</v>
      </c>
      <c r="M29" s="683" t="s">
        <v>1362</v>
      </c>
      <c r="N29" s="683" t="s">
        <v>1343</v>
      </c>
      <c r="O29" s="683" t="s">
        <v>1364</v>
      </c>
      <c r="P29" s="683"/>
      <c r="Q29" s="684">
        <v>45471</v>
      </c>
    </row>
    <row r="30" spans="1:17" s="685" customFormat="1" x14ac:dyDescent="0.25">
      <c r="A30" s="681" t="s">
        <v>1360</v>
      </c>
      <c r="B30" s="682" t="s">
        <v>1334</v>
      </c>
      <c r="C30" s="682" t="s">
        <v>1342</v>
      </c>
      <c r="D30" s="682"/>
      <c r="E30" s="682"/>
      <c r="F30" s="683" t="s">
        <v>1350</v>
      </c>
      <c r="G30" s="683" t="s">
        <v>1366</v>
      </c>
      <c r="H30" s="683" t="s">
        <v>1359</v>
      </c>
      <c r="I30" s="683" t="s">
        <v>1363</v>
      </c>
      <c r="J30" s="683" t="s">
        <v>1350</v>
      </c>
      <c r="K30" s="683" t="s">
        <v>1366</v>
      </c>
      <c r="L30" s="683" t="s">
        <v>1352</v>
      </c>
      <c r="M30" s="683" t="s">
        <v>1367</v>
      </c>
      <c r="N30" s="683" t="s">
        <v>1368</v>
      </c>
      <c r="O30" s="683" t="s">
        <v>1369</v>
      </c>
      <c r="P30" s="683"/>
      <c r="Q30" s="684">
        <v>45471</v>
      </c>
    </row>
    <row r="31" spans="1:17" s="685" customFormat="1" x14ac:dyDescent="0.25">
      <c r="A31" s="681" t="s">
        <v>1360</v>
      </c>
      <c r="B31" s="682" t="s">
        <v>1334</v>
      </c>
      <c r="C31" s="682" t="s">
        <v>9</v>
      </c>
      <c r="D31" s="682"/>
      <c r="E31" s="682"/>
      <c r="F31" s="683" t="s">
        <v>1338</v>
      </c>
      <c r="G31" s="683" t="s">
        <v>1361</v>
      </c>
      <c r="H31" s="683" t="s">
        <v>1336</v>
      </c>
      <c r="I31" s="683" t="s">
        <v>1362</v>
      </c>
      <c r="J31" s="683" t="s">
        <v>1338</v>
      </c>
      <c r="K31" s="683" t="s">
        <v>1361</v>
      </c>
      <c r="L31" s="683" t="s">
        <v>1359</v>
      </c>
      <c r="M31" s="683" t="s">
        <v>1363</v>
      </c>
      <c r="N31" s="683" t="s">
        <v>1343</v>
      </c>
      <c r="O31" s="683" t="s">
        <v>1364</v>
      </c>
      <c r="P31" s="683"/>
      <c r="Q31" s="684">
        <v>45471</v>
      </c>
    </row>
    <row r="32" spans="1:17" s="685" customFormat="1" x14ac:dyDescent="0.25">
      <c r="A32" s="681" t="s">
        <v>1360</v>
      </c>
      <c r="B32" s="682" t="s">
        <v>1334</v>
      </c>
      <c r="C32" s="682" t="s">
        <v>11</v>
      </c>
      <c r="D32" s="682"/>
      <c r="E32" s="682"/>
      <c r="F32" s="683" t="s">
        <v>1346</v>
      </c>
      <c r="G32" s="683" t="s">
        <v>1419</v>
      </c>
      <c r="H32" s="683" t="s">
        <v>1336</v>
      </c>
      <c r="I32" s="683" t="s">
        <v>1362</v>
      </c>
      <c r="J32" s="683" t="s">
        <v>1346</v>
      </c>
      <c r="K32" s="683" t="s">
        <v>1419</v>
      </c>
      <c r="L32" s="683" t="s">
        <v>1359</v>
      </c>
      <c r="M32" s="683" t="s">
        <v>1363</v>
      </c>
      <c r="N32" s="683" t="s">
        <v>1374</v>
      </c>
      <c r="O32" s="683" t="s">
        <v>1958</v>
      </c>
      <c r="P32" s="683"/>
      <c r="Q32" s="684">
        <v>45471</v>
      </c>
    </row>
    <row r="33" spans="1:17" s="685" customFormat="1" x14ac:dyDescent="0.25">
      <c r="A33" s="681" t="s">
        <v>1360</v>
      </c>
      <c r="B33" s="682" t="s">
        <v>1334</v>
      </c>
      <c r="C33" s="682" t="s">
        <v>12</v>
      </c>
      <c r="D33" s="682"/>
      <c r="E33" s="682"/>
      <c r="F33" s="683" t="s">
        <v>1338</v>
      </c>
      <c r="G33" s="683" t="s">
        <v>1361</v>
      </c>
      <c r="H33" s="683" t="s">
        <v>1336</v>
      </c>
      <c r="I33" s="683" t="s">
        <v>1362</v>
      </c>
      <c r="J33" s="683" t="s">
        <v>1338</v>
      </c>
      <c r="K33" s="683" t="s">
        <v>1361</v>
      </c>
      <c r="L33" s="683" t="s">
        <v>1359</v>
      </c>
      <c r="M33" s="683" t="s">
        <v>1363</v>
      </c>
      <c r="N33" s="683" t="s">
        <v>1343</v>
      </c>
      <c r="O33" s="683" t="s">
        <v>1364</v>
      </c>
      <c r="P33" s="683"/>
      <c r="Q33" s="684">
        <v>45471</v>
      </c>
    </row>
    <row r="34" spans="1:17" s="685" customFormat="1" x14ac:dyDescent="0.25">
      <c r="A34" s="681" t="s">
        <v>1360</v>
      </c>
      <c r="B34" s="682" t="s">
        <v>1334</v>
      </c>
      <c r="C34" s="682" t="s">
        <v>13</v>
      </c>
      <c r="D34" s="682"/>
      <c r="E34" s="682"/>
      <c r="F34" s="683" t="s">
        <v>1335</v>
      </c>
      <c r="G34" s="683" t="s">
        <v>1365</v>
      </c>
      <c r="H34" s="683" t="s">
        <v>1336</v>
      </c>
      <c r="I34" s="683" t="s">
        <v>1362</v>
      </c>
      <c r="J34" s="683" t="s">
        <v>1335</v>
      </c>
      <c r="K34" s="683" t="s">
        <v>1365</v>
      </c>
      <c r="L34" s="683" t="s">
        <v>1359</v>
      </c>
      <c r="M34" s="683" t="s">
        <v>1363</v>
      </c>
      <c r="N34" s="683" t="s">
        <v>1343</v>
      </c>
      <c r="O34" s="683" t="s">
        <v>1364</v>
      </c>
      <c r="P34" s="683"/>
      <c r="Q34" s="684">
        <v>45471</v>
      </c>
    </row>
    <row r="35" spans="1:17" s="685" customFormat="1" x14ac:dyDescent="0.25">
      <c r="A35" s="681" t="s">
        <v>1360</v>
      </c>
      <c r="B35" s="682" t="s">
        <v>1334</v>
      </c>
      <c r="C35" s="682" t="s">
        <v>14</v>
      </c>
      <c r="D35" s="682"/>
      <c r="E35" s="682"/>
      <c r="F35" s="683" t="s">
        <v>1335</v>
      </c>
      <c r="G35" s="683" t="s">
        <v>1365</v>
      </c>
      <c r="H35" s="683" t="s">
        <v>1336</v>
      </c>
      <c r="I35" s="683" t="s">
        <v>1362</v>
      </c>
      <c r="J35" s="683" t="s">
        <v>1335</v>
      </c>
      <c r="K35" s="683" t="s">
        <v>1365</v>
      </c>
      <c r="L35" s="683" t="s">
        <v>1359</v>
      </c>
      <c r="M35" s="683" t="s">
        <v>1363</v>
      </c>
      <c r="N35" s="683" t="s">
        <v>1343</v>
      </c>
      <c r="O35" s="683" t="s">
        <v>1364</v>
      </c>
      <c r="P35" s="683"/>
      <c r="Q35" s="684">
        <v>45471</v>
      </c>
    </row>
    <row r="36" spans="1:17" s="685" customFormat="1" x14ac:dyDescent="0.25">
      <c r="A36" s="681" t="s">
        <v>1360</v>
      </c>
      <c r="B36" s="682" t="s">
        <v>1354</v>
      </c>
      <c r="C36" s="682" t="s">
        <v>18</v>
      </c>
      <c r="D36" s="682"/>
      <c r="E36" s="682"/>
      <c r="F36" s="683" t="s">
        <v>1346</v>
      </c>
      <c r="G36" s="683" t="s">
        <v>1419</v>
      </c>
      <c r="H36" s="683" t="s">
        <v>1336</v>
      </c>
      <c r="I36" s="683" t="s">
        <v>1362</v>
      </c>
      <c r="J36" s="683" t="s">
        <v>1346</v>
      </c>
      <c r="K36" s="683" t="s">
        <v>1419</v>
      </c>
      <c r="L36" s="683" t="s">
        <v>1352</v>
      </c>
      <c r="M36" s="683" t="s">
        <v>1367</v>
      </c>
      <c r="N36" s="683" t="s">
        <v>1374</v>
      </c>
      <c r="O36" s="683" t="s">
        <v>1958</v>
      </c>
      <c r="P36" s="683"/>
      <c r="Q36" s="684">
        <v>45471</v>
      </c>
    </row>
    <row r="37" spans="1:17" s="685" customFormat="1" x14ac:dyDescent="0.25">
      <c r="A37" s="681" t="s">
        <v>1360</v>
      </c>
      <c r="B37" s="682" t="s">
        <v>1334</v>
      </c>
      <c r="C37" s="682" t="s">
        <v>19</v>
      </c>
      <c r="D37" s="682"/>
      <c r="E37" s="682"/>
      <c r="F37" s="683" t="s">
        <v>1338</v>
      </c>
      <c r="G37" s="683" t="s">
        <v>1361</v>
      </c>
      <c r="H37" s="683" t="s">
        <v>1336</v>
      </c>
      <c r="I37" s="683" t="s">
        <v>1362</v>
      </c>
      <c r="J37" s="683" t="s">
        <v>1338</v>
      </c>
      <c r="K37" s="683" t="s">
        <v>1361</v>
      </c>
      <c r="L37" s="683" t="s">
        <v>1359</v>
      </c>
      <c r="M37" s="683" t="s">
        <v>1363</v>
      </c>
      <c r="N37" s="683" t="s">
        <v>1343</v>
      </c>
      <c r="O37" s="683" t="s">
        <v>1364</v>
      </c>
      <c r="P37" s="683"/>
      <c r="Q37" s="684">
        <v>45471</v>
      </c>
    </row>
    <row r="38" spans="1:17" s="685" customFormat="1" ht="15.75" thickBot="1" x14ac:dyDescent="0.3">
      <c r="A38" s="681" t="s">
        <v>1360</v>
      </c>
      <c r="B38" s="682" t="s">
        <v>1334</v>
      </c>
      <c r="C38" s="682" t="s">
        <v>20</v>
      </c>
      <c r="D38" s="682"/>
      <c r="E38" s="682"/>
      <c r="F38" s="683" t="s">
        <v>1335</v>
      </c>
      <c r="G38" s="683" t="s">
        <v>1365</v>
      </c>
      <c r="H38" s="683" t="s">
        <v>1336</v>
      </c>
      <c r="I38" s="683" t="s">
        <v>1362</v>
      </c>
      <c r="J38" s="683" t="s">
        <v>1335</v>
      </c>
      <c r="K38" s="683" t="s">
        <v>1365</v>
      </c>
      <c r="L38" s="683" t="s">
        <v>1359</v>
      </c>
      <c r="M38" s="683" t="s">
        <v>1363</v>
      </c>
      <c r="N38" s="683" t="s">
        <v>1343</v>
      </c>
      <c r="O38" s="683" t="s">
        <v>1364</v>
      </c>
      <c r="P38" s="683"/>
      <c r="Q38" s="684">
        <v>45471</v>
      </c>
    </row>
    <row r="39" spans="1:17" s="680" customFormat="1" ht="15" customHeight="1" x14ac:dyDescent="0.25">
      <c r="A39" s="1828" t="s">
        <v>1323</v>
      </c>
      <c r="B39" s="1835" t="s">
        <v>1370</v>
      </c>
      <c r="C39" s="1835"/>
      <c r="D39" s="1835"/>
      <c r="E39" s="1835"/>
      <c r="F39" s="686"/>
      <c r="G39" s="686"/>
      <c r="H39" s="1838" t="s">
        <v>1371</v>
      </c>
      <c r="I39" s="1838"/>
      <c r="J39" s="1838"/>
      <c r="K39" s="1838"/>
      <c r="L39" s="1838" t="s">
        <v>1372</v>
      </c>
      <c r="M39" s="1838"/>
      <c r="N39" s="1838"/>
      <c r="O39" s="1838"/>
      <c r="P39" s="1835" t="s">
        <v>1327</v>
      </c>
      <c r="Q39" s="1839" t="s">
        <v>1328</v>
      </c>
    </row>
    <row r="40" spans="1:17" s="680" customFormat="1" x14ac:dyDescent="0.25">
      <c r="A40" s="1829"/>
      <c r="B40" s="1836"/>
      <c r="C40" s="1836"/>
      <c r="D40" s="1836"/>
      <c r="E40" s="1836"/>
      <c r="F40" s="1842" t="s">
        <v>577</v>
      </c>
      <c r="G40" s="1842"/>
      <c r="H40" s="1842" t="s">
        <v>1329</v>
      </c>
      <c r="I40" s="1842"/>
      <c r="J40" s="1842" t="s">
        <v>1330</v>
      </c>
      <c r="K40" s="1842"/>
      <c r="L40" s="1842" t="s">
        <v>1329</v>
      </c>
      <c r="M40" s="1842"/>
      <c r="N40" s="1842" t="s">
        <v>1330</v>
      </c>
      <c r="O40" s="1842"/>
      <c r="P40" s="1836"/>
      <c r="Q40" s="1840"/>
    </row>
    <row r="41" spans="1:17" s="680" customFormat="1" ht="15.75" customHeight="1" x14ac:dyDescent="0.25">
      <c r="A41" s="1829"/>
      <c r="B41" s="1836"/>
      <c r="C41" s="1836"/>
      <c r="D41" s="1836"/>
      <c r="E41" s="1836"/>
      <c r="F41" s="1842" t="s">
        <v>1331</v>
      </c>
      <c r="G41" s="1842"/>
      <c r="H41" s="1842" t="s">
        <v>1331</v>
      </c>
      <c r="I41" s="1842"/>
      <c r="J41" s="1842" t="s">
        <v>1331</v>
      </c>
      <c r="K41" s="1842"/>
      <c r="L41" s="1842" t="s">
        <v>1331</v>
      </c>
      <c r="M41" s="1842"/>
      <c r="N41" s="1842" t="s">
        <v>1331</v>
      </c>
      <c r="O41" s="1842"/>
      <c r="P41" s="1836"/>
      <c r="Q41" s="1840"/>
    </row>
    <row r="42" spans="1:17" s="680" customFormat="1" ht="15.75" thickBot="1" x14ac:dyDescent="0.3">
      <c r="A42" s="1830"/>
      <c r="B42" s="1837"/>
      <c r="C42" s="1837"/>
      <c r="D42" s="1837"/>
      <c r="E42" s="1837"/>
      <c r="F42" s="679" t="s">
        <v>1332</v>
      </c>
      <c r="G42" s="679" t="s">
        <v>1323</v>
      </c>
      <c r="H42" s="679" t="s">
        <v>1332</v>
      </c>
      <c r="I42" s="679" t="s">
        <v>1323</v>
      </c>
      <c r="J42" s="679" t="s">
        <v>1332</v>
      </c>
      <c r="K42" s="679" t="s">
        <v>1323</v>
      </c>
      <c r="L42" s="679" t="s">
        <v>1332</v>
      </c>
      <c r="M42" s="679" t="s">
        <v>1323</v>
      </c>
      <c r="N42" s="679" t="s">
        <v>1332</v>
      </c>
      <c r="O42" s="679" t="s">
        <v>1323</v>
      </c>
      <c r="P42" s="1837"/>
      <c r="Q42" s="1841"/>
    </row>
    <row r="43" spans="1:17" s="685" customFormat="1" x14ac:dyDescent="0.25">
      <c r="A43" s="687" t="s">
        <v>1357</v>
      </c>
      <c r="B43" s="682" t="s">
        <v>1370</v>
      </c>
      <c r="C43" s="682" t="s">
        <v>1373</v>
      </c>
      <c r="D43" s="682"/>
      <c r="E43" s="682"/>
      <c r="F43" s="683" t="s">
        <v>1374</v>
      </c>
      <c r="G43" s="683" t="s">
        <v>1374</v>
      </c>
      <c r="H43" s="683" t="s">
        <v>1359</v>
      </c>
      <c r="I43" s="683" t="s">
        <v>1359</v>
      </c>
      <c r="J43" s="683" t="s">
        <v>1374</v>
      </c>
      <c r="K43" s="683" t="s">
        <v>1374</v>
      </c>
      <c r="L43" s="683" t="s">
        <v>1359</v>
      </c>
      <c r="M43" s="683" t="s">
        <v>1359</v>
      </c>
      <c r="N43" s="683" t="s">
        <v>1374</v>
      </c>
      <c r="O43" s="683" t="s">
        <v>1374</v>
      </c>
      <c r="P43" s="683" t="s">
        <v>1358</v>
      </c>
      <c r="Q43" s="684">
        <v>45471</v>
      </c>
    </row>
    <row r="44" spans="1:17" s="685" customFormat="1" x14ac:dyDescent="0.25">
      <c r="A44" s="687" t="s">
        <v>1357</v>
      </c>
      <c r="B44" s="682" t="s">
        <v>1370</v>
      </c>
      <c r="C44" s="682" t="s">
        <v>22</v>
      </c>
      <c r="D44" s="682"/>
      <c r="E44" s="682"/>
      <c r="F44" s="683" t="s">
        <v>1346</v>
      </c>
      <c r="G44" s="683" t="s">
        <v>1346</v>
      </c>
      <c r="H44" s="683" t="s">
        <v>1336</v>
      </c>
      <c r="I44" s="683" t="s">
        <v>1336</v>
      </c>
      <c r="J44" s="683" t="s">
        <v>1346</v>
      </c>
      <c r="K44" s="683" t="s">
        <v>1346</v>
      </c>
      <c r="L44" s="683" t="s">
        <v>1336</v>
      </c>
      <c r="M44" s="683" t="s">
        <v>1336</v>
      </c>
      <c r="N44" s="683" t="s">
        <v>1346</v>
      </c>
      <c r="O44" s="683" t="s">
        <v>1346</v>
      </c>
      <c r="P44" s="683" t="s">
        <v>1358</v>
      </c>
      <c r="Q44" s="684">
        <v>45471</v>
      </c>
    </row>
    <row r="45" spans="1:17" s="685" customFormat="1" x14ac:dyDescent="0.25">
      <c r="A45" s="687" t="s">
        <v>1357</v>
      </c>
      <c r="B45" s="682" t="s">
        <v>1370</v>
      </c>
      <c r="C45" s="682" t="s">
        <v>23</v>
      </c>
      <c r="D45" s="682"/>
      <c r="E45" s="682"/>
      <c r="F45" s="683" t="s">
        <v>1343</v>
      </c>
      <c r="G45" s="683" t="s">
        <v>1343</v>
      </c>
      <c r="H45" s="683" t="s">
        <v>1336</v>
      </c>
      <c r="I45" s="683" t="s">
        <v>1336</v>
      </c>
      <c r="J45" s="683" t="s">
        <v>1343</v>
      </c>
      <c r="K45" s="683" t="s">
        <v>1343</v>
      </c>
      <c r="L45" s="683" t="s">
        <v>1336</v>
      </c>
      <c r="M45" s="683" t="s">
        <v>1336</v>
      </c>
      <c r="N45" s="683" t="s">
        <v>1343</v>
      </c>
      <c r="O45" s="683" t="s">
        <v>1343</v>
      </c>
      <c r="P45" s="683" t="s">
        <v>1358</v>
      </c>
      <c r="Q45" s="684">
        <v>45471</v>
      </c>
    </row>
    <row r="46" spans="1:17" s="685" customFormat="1" x14ac:dyDescent="0.25">
      <c r="A46" s="687" t="s">
        <v>1357</v>
      </c>
      <c r="B46" s="682" t="s">
        <v>1370</v>
      </c>
      <c r="C46" s="682" t="s">
        <v>1376</v>
      </c>
      <c r="D46" s="682"/>
      <c r="E46" s="682"/>
      <c r="F46" s="683" t="s">
        <v>1374</v>
      </c>
      <c r="G46" s="683" t="s">
        <v>1374</v>
      </c>
      <c r="H46" s="683" t="s">
        <v>1359</v>
      </c>
      <c r="I46" s="683" t="s">
        <v>1359</v>
      </c>
      <c r="J46" s="683" t="s">
        <v>1374</v>
      </c>
      <c r="K46" s="683" t="s">
        <v>1374</v>
      </c>
      <c r="L46" s="683" t="s">
        <v>1359</v>
      </c>
      <c r="M46" s="683" t="s">
        <v>1359</v>
      </c>
      <c r="N46" s="683" t="s">
        <v>1374</v>
      </c>
      <c r="O46" s="683" t="s">
        <v>1374</v>
      </c>
      <c r="P46" s="683" t="s">
        <v>1375</v>
      </c>
      <c r="Q46" s="684">
        <v>45471</v>
      </c>
    </row>
    <row r="47" spans="1:17" s="685" customFormat="1" x14ac:dyDescent="0.25">
      <c r="A47" s="687" t="s">
        <v>1357</v>
      </c>
      <c r="B47" s="682" t="s">
        <v>1370</v>
      </c>
      <c r="C47" s="682" t="s">
        <v>1321</v>
      </c>
      <c r="D47" s="682"/>
      <c r="E47" s="682"/>
      <c r="F47" s="683" t="s">
        <v>1343</v>
      </c>
      <c r="G47" s="683" t="s">
        <v>1343</v>
      </c>
      <c r="H47" s="683" t="s">
        <v>1336</v>
      </c>
      <c r="I47" s="683" t="s">
        <v>1336</v>
      </c>
      <c r="J47" s="683" t="s">
        <v>1343</v>
      </c>
      <c r="K47" s="683" t="s">
        <v>1343</v>
      </c>
      <c r="L47" s="683" t="s">
        <v>1336</v>
      </c>
      <c r="M47" s="683" t="s">
        <v>1336</v>
      </c>
      <c r="N47" s="683" t="s">
        <v>1343</v>
      </c>
      <c r="O47" s="683" t="s">
        <v>1343</v>
      </c>
      <c r="P47" s="683" t="s">
        <v>1358</v>
      </c>
      <c r="Q47" s="684">
        <v>45471</v>
      </c>
    </row>
    <row r="48" spans="1:17" s="685" customFormat="1" ht="15.75" thickBot="1" x14ac:dyDescent="0.3">
      <c r="A48" s="687" t="s">
        <v>1357</v>
      </c>
      <c r="B48" s="682" t="s">
        <v>1370</v>
      </c>
      <c r="C48" s="682" t="s">
        <v>1377</v>
      </c>
      <c r="D48" s="682"/>
      <c r="E48" s="682"/>
      <c r="F48" s="683" t="s">
        <v>1374</v>
      </c>
      <c r="G48" s="683" t="s">
        <v>1374</v>
      </c>
      <c r="H48" s="683" t="s">
        <v>1359</v>
      </c>
      <c r="I48" s="683" t="s">
        <v>1359</v>
      </c>
      <c r="J48" s="683" t="s">
        <v>1374</v>
      </c>
      <c r="K48" s="683" t="s">
        <v>1374</v>
      </c>
      <c r="L48" s="683" t="s">
        <v>1359</v>
      </c>
      <c r="M48" s="683" t="s">
        <v>1359</v>
      </c>
      <c r="N48" s="683" t="s">
        <v>1374</v>
      </c>
      <c r="O48" s="683" t="s">
        <v>1374</v>
      </c>
      <c r="P48" s="683" t="s">
        <v>1358</v>
      </c>
      <c r="Q48" s="684">
        <v>45471</v>
      </c>
    </row>
    <row r="49" spans="1:17" s="680" customFormat="1" ht="15.75" customHeight="1" x14ac:dyDescent="0.25">
      <c r="A49" s="1828" t="s">
        <v>1323</v>
      </c>
      <c r="B49" s="1835" t="s">
        <v>1378</v>
      </c>
      <c r="C49" s="1835" t="s">
        <v>1378</v>
      </c>
      <c r="D49" s="1835"/>
      <c r="E49" s="1835"/>
      <c r="F49" s="686"/>
      <c r="G49" s="686"/>
      <c r="H49" s="1838" t="s">
        <v>1371</v>
      </c>
      <c r="I49" s="1838"/>
      <c r="J49" s="1838"/>
      <c r="K49" s="1838"/>
      <c r="L49" s="1838" t="s">
        <v>1372</v>
      </c>
      <c r="M49" s="1838"/>
      <c r="N49" s="1838"/>
      <c r="O49" s="1838"/>
      <c r="P49" s="1835" t="s">
        <v>1327</v>
      </c>
      <c r="Q49" s="1839" t="s">
        <v>1328</v>
      </c>
    </row>
    <row r="50" spans="1:17" s="680" customFormat="1" x14ac:dyDescent="0.25">
      <c r="A50" s="1829"/>
      <c r="B50" s="1836"/>
      <c r="C50" s="1836"/>
      <c r="D50" s="1836"/>
      <c r="E50" s="1836"/>
      <c r="F50" s="1842" t="s">
        <v>577</v>
      </c>
      <c r="G50" s="1842"/>
      <c r="H50" s="1842" t="s">
        <v>1329</v>
      </c>
      <c r="I50" s="1842"/>
      <c r="J50" s="1842" t="s">
        <v>1330</v>
      </c>
      <c r="K50" s="1842"/>
      <c r="L50" s="1842" t="s">
        <v>1329</v>
      </c>
      <c r="M50" s="1842"/>
      <c r="N50" s="1842" t="s">
        <v>1330</v>
      </c>
      <c r="O50" s="1842"/>
      <c r="P50" s="1836"/>
      <c r="Q50" s="1840"/>
    </row>
    <row r="51" spans="1:17" s="680" customFormat="1" x14ac:dyDescent="0.25">
      <c r="A51" s="1829"/>
      <c r="B51" s="1836"/>
      <c r="C51" s="1836"/>
      <c r="D51" s="1836"/>
      <c r="E51" s="1836"/>
      <c r="F51" s="1842" t="s">
        <v>1331</v>
      </c>
      <c r="G51" s="1842"/>
      <c r="H51" s="1842" t="s">
        <v>1331</v>
      </c>
      <c r="I51" s="1842"/>
      <c r="J51" s="1842" t="s">
        <v>1331</v>
      </c>
      <c r="K51" s="1842"/>
      <c r="L51" s="1842" t="s">
        <v>1331</v>
      </c>
      <c r="M51" s="1842"/>
      <c r="N51" s="1842" t="s">
        <v>1331</v>
      </c>
      <c r="O51" s="1842"/>
      <c r="P51" s="1836"/>
      <c r="Q51" s="1840"/>
    </row>
    <row r="52" spans="1:17" s="680" customFormat="1" ht="15.75" thickBot="1" x14ac:dyDescent="0.3">
      <c r="A52" s="1830"/>
      <c r="B52" s="1837"/>
      <c r="C52" s="1837"/>
      <c r="D52" s="1837"/>
      <c r="E52" s="1837"/>
      <c r="F52" s="679" t="s">
        <v>1332</v>
      </c>
      <c r="G52" s="679" t="s">
        <v>1323</v>
      </c>
      <c r="H52" s="679" t="s">
        <v>1332</v>
      </c>
      <c r="I52" s="679" t="s">
        <v>1323</v>
      </c>
      <c r="J52" s="679" t="s">
        <v>1332</v>
      </c>
      <c r="K52" s="679" t="s">
        <v>1323</v>
      </c>
      <c r="L52" s="679" t="s">
        <v>1332</v>
      </c>
      <c r="M52" s="679" t="s">
        <v>1323</v>
      </c>
      <c r="N52" s="679" t="s">
        <v>1332</v>
      </c>
      <c r="O52" s="679" t="s">
        <v>1323</v>
      </c>
      <c r="P52" s="1837"/>
      <c r="Q52" s="1841"/>
    </row>
    <row r="53" spans="1:17" s="685" customFormat="1" x14ac:dyDescent="0.25">
      <c r="A53" s="687" t="s">
        <v>1333</v>
      </c>
      <c r="B53" s="682" t="s">
        <v>1379</v>
      </c>
      <c r="C53" s="682" t="s">
        <v>1380</v>
      </c>
      <c r="D53" s="682"/>
      <c r="E53" s="682"/>
      <c r="F53" s="683" t="s">
        <v>1581</v>
      </c>
      <c r="G53" s="683" t="s">
        <v>1601</v>
      </c>
      <c r="H53" s="683" t="s">
        <v>1386</v>
      </c>
      <c r="I53" s="683" t="s">
        <v>1387</v>
      </c>
      <c r="J53" s="683" t="s">
        <v>1581</v>
      </c>
      <c r="K53" s="683" t="s">
        <v>1601</v>
      </c>
      <c r="L53" s="683" t="s">
        <v>1386</v>
      </c>
      <c r="M53" s="683" t="s">
        <v>1387</v>
      </c>
      <c r="N53" s="683" t="s">
        <v>1581</v>
      </c>
      <c r="O53" s="683" t="s">
        <v>1601</v>
      </c>
      <c r="P53" s="683" t="s">
        <v>1340</v>
      </c>
      <c r="Q53" s="684">
        <v>45471</v>
      </c>
    </row>
    <row r="54" spans="1:17" s="685" customFormat="1" x14ac:dyDescent="0.25">
      <c r="A54" s="687" t="s">
        <v>1333</v>
      </c>
      <c r="B54" s="682" t="s">
        <v>1379</v>
      </c>
      <c r="C54" s="682" t="s">
        <v>1381</v>
      </c>
      <c r="D54" s="682"/>
      <c r="E54" s="682"/>
      <c r="F54" s="683" t="s">
        <v>1355</v>
      </c>
      <c r="G54" s="683" t="s">
        <v>1356</v>
      </c>
      <c r="H54" s="683" t="s">
        <v>1352</v>
      </c>
      <c r="I54" s="683" t="s">
        <v>1353</v>
      </c>
      <c r="J54" s="683" t="s">
        <v>1355</v>
      </c>
      <c r="K54" s="683" t="s">
        <v>1356</v>
      </c>
      <c r="L54" s="683" t="s">
        <v>1352</v>
      </c>
      <c r="M54" s="683" t="s">
        <v>1353</v>
      </c>
      <c r="N54" s="683" t="s">
        <v>1355</v>
      </c>
      <c r="O54" s="683" t="s">
        <v>1356</v>
      </c>
      <c r="P54" s="683" t="s">
        <v>1340</v>
      </c>
      <c r="Q54" s="684">
        <v>45471</v>
      </c>
    </row>
    <row r="55" spans="1:17" s="685" customFormat="1" x14ac:dyDescent="0.25">
      <c r="A55" s="687" t="s">
        <v>1333</v>
      </c>
      <c r="B55" s="682" t="s">
        <v>1379</v>
      </c>
      <c r="C55" s="682" t="s">
        <v>1382</v>
      </c>
      <c r="D55" s="682"/>
      <c r="E55" s="682"/>
      <c r="F55" s="683" t="s">
        <v>1368</v>
      </c>
      <c r="G55" s="683" t="s">
        <v>578</v>
      </c>
      <c r="H55" s="683" t="s">
        <v>1352</v>
      </c>
      <c r="I55" s="683" t="s">
        <v>1353</v>
      </c>
      <c r="J55" s="683" t="s">
        <v>1368</v>
      </c>
      <c r="K55" s="683" t="s">
        <v>578</v>
      </c>
      <c r="L55" s="683" t="s">
        <v>1352</v>
      </c>
      <c r="M55" s="683" t="s">
        <v>1353</v>
      </c>
      <c r="N55" s="683" t="s">
        <v>1368</v>
      </c>
      <c r="O55" s="683" t="s">
        <v>578</v>
      </c>
      <c r="P55" s="683" t="s">
        <v>1340</v>
      </c>
      <c r="Q55" s="684">
        <v>45471</v>
      </c>
    </row>
    <row r="56" spans="1:17" s="685" customFormat="1" x14ac:dyDescent="0.25">
      <c r="A56" s="687" t="s">
        <v>1333</v>
      </c>
      <c r="B56" s="682" t="s">
        <v>1379</v>
      </c>
      <c r="C56" s="682" t="s">
        <v>1383</v>
      </c>
      <c r="D56" s="682"/>
      <c r="E56" s="682"/>
      <c r="F56" s="683" t="s">
        <v>1384</v>
      </c>
      <c r="G56" s="683" t="s">
        <v>1385</v>
      </c>
      <c r="H56" s="683" t="s">
        <v>1386</v>
      </c>
      <c r="I56" s="683" t="s">
        <v>1387</v>
      </c>
      <c r="J56" s="683" t="s">
        <v>1384</v>
      </c>
      <c r="K56" s="683" t="s">
        <v>1385</v>
      </c>
      <c r="L56" s="683" t="s">
        <v>1386</v>
      </c>
      <c r="M56" s="683" t="s">
        <v>1387</v>
      </c>
      <c r="N56" s="683" t="s">
        <v>1384</v>
      </c>
      <c r="O56" s="683" t="s">
        <v>1385</v>
      </c>
      <c r="P56" s="683" t="s">
        <v>1340</v>
      </c>
      <c r="Q56" s="684">
        <v>45471</v>
      </c>
    </row>
    <row r="57" spans="1:17" s="685" customFormat="1" x14ac:dyDescent="0.25">
      <c r="A57" s="687" t="s">
        <v>1333</v>
      </c>
      <c r="B57" s="682" t="s">
        <v>1379</v>
      </c>
      <c r="C57" s="682" t="s">
        <v>21</v>
      </c>
      <c r="D57" s="682"/>
      <c r="E57" s="682"/>
      <c r="F57" s="683" t="s">
        <v>1343</v>
      </c>
      <c r="G57" s="683" t="s">
        <v>1344</v>
      </c>
      <c r="H57" s="683" t="s">
        <v>1336</v>
      </c>
      <c r="I57" s="683" t="s">
        <v>1345</v>
      </c>
      <c r="J57" s="683" t="s">
        <v>1343</v>
      </c>
      <c r="K57" s="683" t="s">
        <v>1344</v>
      </c>
      <c r="L57" s="683" t="s">
        <v>1336</v>
      </c>
      <c r="M57" s="683" t="s">
        <v>1345</v>
      </c>
      <c r="N57" s="683" t="s">
        <v>1343</v>
      </c>
      <c r="O57" s="683" t="s">
        <v>1344</v>
      </c>
      <c r="P57" s="683" t="s">
        <v>1340</v>
      </c>
      <c r="Q57" s="684">
        <v>45471</v>
      </c>
    </row>
    <row r="58" spans="1:17" s="685" customFormat="1" x14ac:dyDescent="0.25">
      <c r="A58" s="687" t="s">
        <v>1333</v>
      </c>
      <c r="B58" s="682" t="s">
        <v>1388</v>
      </c>
      <c r="C58" s="682" t="s">
        <v>1389</v>
      </c>
      <c r="D58" s="682"/>
      <c r="E58" s="682"/>
      <c r="F58" s="683" t="s">
        <v>1374</v>
      </c>
      <c r="G58" s="683" t="s">
        <v>1390</v>
      </c>
      <c r="H58" s="683" t="s">
        <v>1352</v>
      </c>
      <c r="I58" s="683" t="s">
        <v>1353</v>
      </c>
      <c r="J58" s="683" t="s">
        <v>1374</v>
      </c>
      <c r="K58" s="683" t="s">
        <v>1390</v>
      </c>
      <c r="L58" s="683" t="s">
        <v>1352</v>
      </c>
      <c r="M58" s="683" t="s">
        <v>1353</v>
      </c>
      <c r="N58" s="683" t="s">
        <v>1374</v>
      </c>
      <c r="O58" s="683" t="s">
        <v>1390</v>
      </c>
      <c r="P58" s="683" t="s">
        <v>1340</v>
      </c>
      <c r="Q58" s="684">
        <v>45471</v>
      </c>
    </row>
    <row r="59" spans="1:17" s="685" customFormat="1" x14ac:dyDescent="0.25">
      <c r="A59" s="687" t="s">
        <v>1333</v>
      </c>
      <c r="B59" s="682" t="s">
        <v>1388</v>
      </c>
      <c r="C59" s="682" t="s">
        <v>1391</v>
      </c>
      <c r="D59" s="682"/>
      <c r="E59" s="682"/>
      <c r="F59" s="683" t="s">
        <v>1392</v>
      </c>
      <c r="G59" s="683" t="s">
        <v>1393</v>
      </c>
      <c r="H59" s="683" t="s">
        <v>1359</v>
      </c>
      <c r="I59" s="683" t="s">
        <v>1394</v>
      </c>
      <c r="J59" s="683" t="s">
        <v>1392</v>
      </c>
      <c r="K59" s="683" t="s">
        <v>1393</v>
      </c>
      <c r="L59" s="683" t="s">
        <v>1359</v>
      </c>
      <c r="M59" s="683" t="s">
        <v>1394</v>
      </c>
      <c r="N59" s="683" t="s">
        <v>1392</v>
      </c>
      <c r="O59" s="683" t="s">
        <v>1393</v>
      </c>
      <c r="P59" s="683" t="s">
        <v>1340</v>
      </c>
      <c r="Q59" s="684">
        <v>45471</v>
      </c>
    </row>
    <row r="60" spans="1:17" s="685" customFormat="1" ht="15.75" thickBot="1" x14ac:dyDescent="0.3">
      <c r="A60" s="687" t="s">
        <v>1357</v>
      </c>
      <c r="B60" s="682" t="s">
        <v>1379</v>
      </c>
      <c r="C60" s="682" t="s">
        <v>1395</v>
      </c>
      <c r="D60" s="682"/>
      <c r="E60" s="682"/>
      <c r="F60" s="683" t="s">
        <v>1374</v>
      </c>
      <c r="G60" s="683" t="s">
        <v>1374</v>
      </c>
      <c r="H60" s="683" t="s">
        <v>1359</v>
      </c>
      <c r="I60" s="683" t="s">
        <v>1359</v>
      </c>
      <c r="J60" s="683" t="s">
        <v>1374</v>
      </c>
      <c r="K60" s="683" t="s">
        <v>1374</v>
      </c>
      <c r="L60" s="683" t="s">
        <v>1359</v>
      </c>
      <c r="M60" s="683" t="s">
        <v>1359</v>
      </c>
      <c r="N60" s="683" t="s">
        <v>1374</v>
      </c>
      <c r="O60" s="683" t="s">
        <v>1374</v>
      </c>
      <c r="P60" s="683" t="s">
        <v>1358</v>
      </c>
      <c r="Q60" s="684">
        <v>45471</v>
      </c>
    </row>
    <row r="61" spans="1:17" s="680" customFormat="1" ht="15.75" customHeight="1" x14ac:dyDescent="0.25">
      <c r="A61" s="1828" t="s">
        <v>1323</v>
      </c>
      <c r="B61" s="1835" t="s">
        <v>1396</v>
      </c>
      <c r="C61" s="1835"/>
      <c r="D61" s="1835"/>
      <c r="E61" s="1835"/>
      <c r="F61" s="686"/>
      <c r="G61" s="686"/>
      <c r="H61" s="1838"/>
      <c r="I61" s="1838"/>
      <c r="J61" s="1838"/>
      <c r="K61" s="1838" t="s">
        <v>1397</v>
      </c>
      <c r="L61" s="1838"/>
      <c r="M61" s="1838"/>
      <c r="N61" s="1838"/>
      <c r="O61" s="1838"/>
      <c r="P61" s="1835" t="s">
        <v>1327</v>
      </c>
      <c r="Q61" s="1839" t="s">
        <v>1328</v>
      </c>
    </row>
    <row r="62" spans="1:17" s="680" customFormat="1" x14ac:dyDescent="0.25">
      <c r="A62" s="1829"/>
      <c r="B62" s="1836"/>
      <c r="C62" s="1836"/>
      <c r="D62" s="1836"/>
      <c r="E62" s="1836"/>
      <c r="F62" s="1842"/>
      <c r="G62" s="1842"/>
      <c r="H62" s="1842"/>
      <c r="I62" s="1842"/>
      <c r="J62" s="1842"/>
      <c r="K62" s="1842"/>
      <c r="L62" s="1842"/>
      <c r="M62" s="1842"/>
      <c r="N62" s="1842"/>
      <c r="O62" s="1842"/>
      <c r="P62" s="1836"/>
      <c r="Q62" s="1840"/>
    </row>
    <row r="63" spans="1:17" s="680" customFormat="1" x14ac:dyDescent="0.25">
      <c r="A63" s="1829"/>
      <c r="B63" s="1836"/>
      <c r="C63" s="1836"/>
      <c r="D63" s="1836"/>
      <c r="E63" s="1836"/>
      <c r="F63" s="1842"/>
      <c r="G63" s="1842"/>
      <c r="H63" s="1842"/>
      <c r="I63" s="1842"/>
      <c r="J63" s="1842"/>
      <c r="K63" s="1842"/>
      <c r="L63" s="1842" t="s">
        <v>1331</v>
      </c>
      <c r="M63" s="1842"/>
      <c r="N63" s="1842"/>
      <c r="O63" s="1842"/>
      <c r="P63" s="1836"/>
      <c r="Q63" s="1840"/>
    </row>
    <row r="64" spans="1:17" s="680" customFormat="1" ht="15.75" thickBot="1" x14ac:dyDescent="0.3">
      <c r="A64" s="1830"/>
      <c r="B64" s="1837"/>
      <c r="C64" s="1837"/>
      <c r="D64" s="1837"/>
      <c r="E64" s="1837"/>
      <c r="F64" s="679"/>
      <c r="G64" s="679"/>
      <c r="H64" s="679"/>
      <c r="I64" s="679"/>
      <c r="J64" s="679"/>
      <c r="K64" s="679"/>
      <c r="L64" s="679" t="s">
        <v>1332</v>
      </c>
      <c r="M64" s="679"/>
      <c r="N64" s="679" t="s">
        <v>1323</v>
      </c>
      <c r="O64" s="679"/>
      <c r="P64" s="1837"/>
      <c r="Q64" s="1841"/>
    </row>
    <row r="65" spans="1:17" s="685" customFormat="1" x14ac:dyDescent="0.25">
      <c r="A65" s="687" t="s">
        <v>1333</v>
      </c>
      <c r="B65" s="682" t="s">
        <v>1398</v>
      </c>
      <c r="C65" s="682" t="s">
        <v>1399</v>
      </c>
      <c r="D65" s="682"/>
      <c r="E65" s="682"/>
      <c r="F65" s="682"/>
      <c r="G65" s="682"/>
      <c r="H65" s="682"/>
      <c r="I65" s="682"/>
      <c r="J65" s="682"/>
      <c r="K65" s="683"/>
      <c r="L65" s="683"/>
      <c r="M65" s="683"/>
      <c r="N65" s="683" t="s">
        <v>1338</v>
      </c>
      <c r="O65" s="683" t="s">
        <v>1339</v>
      </c>
      <c r="P65" s="683" t="s">
        <v>1358</v>
      </c>
      <c r="Q65" s="684">
        <v>45471</v>
      </c>
    </row>
    <row r="66" spans="1:17" s="685" customFormat="1" x14ac:dyDescent="0.25">
      <c r="A66" s="687" t="s">
        <v>1333</v>
      </c>
      <c r="B66" s="682" t="s">
        <v>1400</v>
      </c>
      <c r="C66" s="682" t="s">
        <v>1401</v>
      </c>
      <c r="D66" s="682"/>
      <c r="E66" s="682"/>
      <c r="F66" s="682"/>
      <c r="G66" s="682"/>
      <c r="H66" s="682"/>
      <c r="I66" s="682"/>
      <c r="J66" s="682"/>
      <c r="K66" s="683"/>
      <c r="L66" s="683"/>
      <c r="M66" s="683"/>
      <c r="N66" s="683" t="s">
        <v>1348</v>
      </c>
      <c r="O66" s="683" t="s">
        <v>1349</v>
      </c>
      <c r="P66" s="683" t="s">
        <v>1358</v>
      </c>
      <c r="Q66" s="684">
        <v>45471</v>
      </c>
    </row>
    <row r="67" spans="1:17" s="685" customFormat="1" x14ac:dyDescent="0.25">
      <c r="A67" s="687" t="s">
        <v>1333</v>
      </c>
      <c r="B67" s="682" t="s">
        <v>1398</v>
      </c>
      <c r="C67" s="682" t="s">
        <v>225</v>
      </c>
      <c r="D67" s="682"/>
      <c r="E67" s="682"/>
      <c r="F67" s="682"/>
      <c r="G67" s="682"/>
      <c r="H67" s="682"/>
      <c r="I67" s="682"/>
      <c r="J67" s="682"/>
      <c r="K67" s="683"/>
      <c r="L67" s="683"/>
      <c r="M67" s="683"/>
      <c r="N67" s="683" t="s">
        <v>1338</v>
      </c>
      <c r="O67" s="683" t="s">
        <v>1339</v>
      </c>
      <c r="P67" s="683" t="s">
        <v>1358</v>
      </c>
      <c r="Q67" s="684">
        <v>45471</v>
      </c>
    </row>
    <row r="68" spans="1:17" s="685" customFormat="1" x14ac:dyDescent="0.25">
      <c r="A68" s="687" t="s">
        <v>1333</v>
      </c>
      <c r="B68" s="682" t="s">
        <v>1400</v>
      </c>
      <c r="C68" s="682" t="s">
        <v>1402</v>
      </c>
      <c r="D68" s="682"/>
      <c r="E68" s="682"/>
      <c r="F68" s="682"/>
      <c r="G68" s="682"/>
      <c r="H68" s="682"/>
      <c r="I68" s="682"/>
      <c r="J68" s="682"/>
      <c r="K68" s="683"/>
      <c r="L68" s="683"/>
      <c r="M68" s="683"/>
      <c r="N68" s="683" t="s">
        <v>1350</v>
      </c>
      <c r="O68" s="683" t="s">
        <v>1351</v>
      </c>
      <c r="P68" s="683" t="s">
        <v>1375</v>
      </c>
      <c r="Q68" s="684">
        <v>45471</v>
      </c>
    </row>
    <row r="69" spans="1:17" s="685" customFormat="1" x14ac:dyDescent="0.25">
      <c r="A69" s="687" t="s">
        <v>1333</v>
      </c>
      <c r="B69" s="682" t="s">
        <v>1398</v>
      </c>
      <c r="C69" s="682" t="s">
        <v>1403</v>
      </c>
      <c r="D69" s="682"/>
      <c r="E69" s="682"/>
      <c r="F69" s="682"/>
      <c r="G69" s="682"/>
      <c r="H69" s="682"/>
      <c r="I69" s="682"/>
      <c r="J69" s="682"/>
      <c r="K69" s="683"/>
      <c r="L69" s="683"/>
      <c r="M69" s="683"/>
      <c r="N69" s="683" t="s">
        <v>1350</v>
      </c>
      <c r="O69" s="683" t="s">
        <v>1351</v>
      </c>
      <c r="P69" s="683" t="s">
        <v>1358</v>
      </c>
      <c r="Q69" s="684">
        <v>45471</v>
      </c>
    </row>
    <row r="70" spans="1:17" s="685" customFormat="1" x14ac:dyDescent="0.25">
      <c r="A70" s="687" t="s">
        <v>1333</v>
      </c>
      <c r="B70" s="682" t="s">
        <v>1398</v>
      </c>
      <c r="C70" s="682" t="s">
        <v>580</v>
      </c>
      <c r="D70" s="682"/>
      <c r="E70" s="682"/>
      <c r="F70" s="682"/>
      <c r="G70" s="682"/>
      <c r="H70" s="682"/>
      <c r="I70" s="682"/>
      <c r="J70" s="682"/>
      <c r="K70" s="683"/>
      <c r="L70" s="683"/>
      <c r="M70" s="683"/>
      <c r="N70" s="683" t="s">
        <v>1348</v>
      </c>
      <c r="O70" s="683" t="s">
        <v>1349</v>
      </c>
      <c r="P70" s="683" t="s">
        <v>1375</v>
      </c>
      <c r="Q70" s="684">
        <v>45471</v>
      </c>
    </row>
    <row r="71" spans="1:17" s="685" customFormat="1" x14ac:dyDescent="0.25">
      <c r="A71" s="687" t="s">
        <v>1333</v>
      </c>
      <c r="B71" s="682" t="s">
        <v>1400</v>
      </c>
      <c r="C71" s="682" t="s">
        <v>1156</v>
      </c>
      <c r="D71" s="682"/>
      <c r="E71" s="682"/>
      <c r="F71" s="682"/>
      <c r="G71" s="682"/>
      <c r="H71" s="682"/>
      <c r="I71" s="682"/>
      <c r="J71" s="682"/>
      <c r="K71" s="683"/>
      <c r="L71" s="683"/>
      <c r="M71" s="683"/>
      <c r="N71" s="683" t="s">
        <v>1338</v>
      </c>
      <c r="O71" s="683" t="s">
        <v>1339</v>
      </c>
      <c r="P71" s="683" t="s">
        <v>1358</v>
      </c>
      <c r="Q71" s="684">
        <v>45471</v>
      </c>
    </row>
    <row r="72" spans="1:17" s="685" customFormat="1" x14ac:dyDescent="0.25">
      <c r="A72" s="687" t="s">
        <v>1333</v>
      </c>
      <c r="B72" s="682" t="s">
        <v>1398</v>
      </c>
      <c r="C72" s="682" t="s">
        <v>586</v>
      </c>
      <c r="D72" s="682"/>
      <c r="E72" s="682"/>
      <c r="F72" s="682"/>
      <c r="G72" s="682"/>
      <c r="H72" s="682"/>
      <c r="I72" s="682"/>
      <c r="J72" s="682"/>
      <c r="K72" s="683"/>
      <c r="L72" s="683"/>
      <c r="M72" s="683"/>
      <c r="N72" s="683" t="s">
        <v>1338</v>
      </c>
      <c r="O72" s="683" t="s">
        <v>1339</v>
      </c>
      <c r="P72" s="683"/>
      <c r="Q72" s="684">
        <v>45471</v>
      </c>
    </row>
    <row r="73" spans="1:17" s="685" customFormat="1" x14ac:dyDescent="0.25">
      <c r="A73" s="687" t="s">
        <v>1333</v>
      </c>
      <c r="B73" s="682" t="s">
        <v>1400</v>
      </c>
      <c r="C73" s="682" t="s">
        <v>581</v>
      </c>
      <c r="D73" s="682"/>
      <c r="E73" s="682"/>
      <c r="F73" s="682"/>
      <c r="G73" s="682"/>
      <c r="H73" s="682"/>
      <c r="I73" s="682"/>
      <c r="J73" s="682"/>
      <c r="K73" s="683"/>
      <c r="L73" s="683"/>
      <c r="M73" s="683"/>
      <c r="N73" s="683" t="s">
        <v>1350</v>
      </c>
      <c r="O73" s="683" t="s">
        <v>1351</v>
      </c>
      <c r="P73" s="683"/>
      <c r="Q73" s="684">
        <v>45471</v>
      </c>
    </row>
    <row r="74" spans="1:17" s="685" customFormat="1" x14ac:dyDescent="0.25">
      <c r="A74" s="687" t="s">
        <v>1333</v>
      </c>
      <c r="B74" s="682" t="s">
        <v>1398</v>
      </c>
      <c r="C74" s="682" t="s">
        <v>1404</v>
      </c>
      <c r="D74" s="682"/>
      <c r="E74" s="682"/>
      <c r="F74" s="682"/>
      <c r="G74" s="682"/>
      <c r="H74" s="682"/>
      <c r="I74" s="682"/>
      <c r="J74" s="682"/>
      <c r="K74" s="683"/>
      <c r="L74" s="683"/>
      <c r="M74" s="683"/>
      <c r="N74" s="683" t="s">
        <v>1346</v>
      </c>
      <c r="O74" s="683" t="s">
        <v>1347</v>
      </c>
      <c r="P74" s="683" t="s">
        <v>1358</v>
      </c>
      <c r="Q74" s="684">
        <v>45471</v>
      </c>
    </row>
    <row r="75" spans="1:17" s="685" customFormat="1" x14ac:dyDescent="0.25">
      <c r="A75" s="687" t="s">
        <v>1333</v>
      </c>
      <c r="B75" s="682" t="s">
        <v>1398</v>
      </c>
      <c r="C75" s="682" t="s">
        <v>582</v>
      </c>
      <c r="D75" s="682"/>
      <c r="E75" s="682"/>
      <c r="F75" s="682"/>
      <c r="G75" s="682"/>
      <c r="H75" s="682"/>
      <c r="I75" s="682"/>
      <c r="J75" s="682"/>
      <c r="K75" s="683"/>
      <c r="L75" s="683"/>
      <c r="M75" s="683"/>
      <c r="N75" s="683" t="s">
        <v>1346</v>
      </c>
      <c r="O75" s="683" t="s">
        <v>1347</v>
      </c>
      <c r="P75" s="683" t="s">
        <v>1340</v>
      </c>
      <c r="Q75" s="684">
        <v>45471</v>
      </c>
    </row>
    <row r="76" spans="1:17" s="685" customFormat="1" x14ac:dyDescent="0.25">
      <c r="A76" s="687" t="s">
        <v>1333</v>
      </c>
      <c r="B76" s="682" t="s">
        <v>1400</v>
      </c>
      <c r="C76" s="682" t="s">
        <v>583</v>
      </c>
      <c r="D76" s="682"/>
      <c r="E76" s="682"/>
      <c r="F76" s="682"/>
      <c r="G76" s="682"/>
      <c r="H76" s="682"/>
      <c r="I76" s="682"/>
      <c r="J76" s="682"/>
      <c r="K76" s="683"/>
      <c r="L76" s="683"/>
      <c r="M76" s="683"/>
      <c r="N76" s="683" t="s">
        <v>1392</v>
      </c>
      <c r="O76" s="683" t="s">
        <v>1393</v>
      </c>
      <c r="P76" s="683" t="s">
        <v>1340</v>
      </c>
      <c r="Q76" s="684">
        <v>45471</v>
      </c>
    </row>
    <row r="77" spans="1:17" s="685" customFormat="1" x14ac:dyDescent="0.25">
      <c r="A77" s="687" t="s">
        <v>1333</v>
      </c>
      <c r="B77" s="682" t="s">
        <v>1400</v>
      </c>
      <c r="C77" s="682" t="s">
        <v>584</v>
      </c>
      <c r="D77" s="682"/>
      <c r="E77" s="682"/>
      <c r="F77" s="682"/>
      <c r="G77" s="682"/>
      <c r="H77" s="682"/>
      <c r="I77" s="682"/>
      <c r="J77" s="682"/>
      <c r="K77" s="683"/>
      <c r="L77" s="683"/>
      <c r="M77" s="683"/>
      <c r="N77" s="683" t="s">
        <v>1493</v>
      </c>
      <c r="O77" s="683" t="s">
        <v>1493</v>
      </c>
      <c r="P77" s="683"/>
      <c r="Q77" s="684">
        <v>45471</v>
      </c>
    </row>
    <row r="78" spans="1:17" s="685" customFormat="1" x14ac:dyDescent="0.25">
      <c r="A78" s="687" t="s">
        <v>1333</v>
      </c>
      <c r="B78" s="682" t="s">
        <v>1398</v>
      </c>
      <c r="C78" s="682" t="s">
        <v>1405</v>
      </c>
      <c r="D78" s="682"/>
      <c r="E78" s="682"/>
      <c r="F78" s="682"/>
      <c r="G78" s="682"/>
      <c r="H78" s="682"/>
      <c r="I78" s="682"/>
      <c r="J78" s="682"/>
      <c r="K78" s="683"/>
      <c r="L78" s="683"/>
      <c r="M78" s="683"/>
      <c r="N78" s="683" t="s">
        <v>1406</v>
      </c>
      <c r="O78" s="683" t="s">
        <v>1407</v>
      </c>
      <c r="P78" s="683" t="s">
        <v>1358</v>
      </c>
      <c r="Q78" s="684">
        <v>45471</v>
      </c>
    </row>
    <row r="79" spans="1:17" s="685" customFormat="1" x14ac:dyDescent="0.25">
      <c r="A79" s="687" t="s">
        <v>1333</v>
      </c>
      <c r="B79" s="682" t="s">
        <v>1398</v>
      </c>
      <c r="C79" s="682" t="s">
        <v>1408</v>
      </c>
      <c r="D79" s="682"/>
      <c r="E79" s="682"/>
      <c r="F79" s="682"/>
      <c r="G79" s="682"/>
      <c r="H79" s="682"/>
      <c r="I79" s="682"/>
      <c r="J79" s="682"/>
      <c r="K79" s="683"/>
      <c r="L79" s="683"/>
      <c r="M79" s="683"/>
      <c r="N79" s="683" t="s">
        <v>1392</v>
      </c>
      <c r="O79" s="683" t="s">
        <v>1393</v>
      </c>
      <c r="P79" s="683" t="s">
        <v>1358</v>
      </c>
      <c r="Q79" s="684">
        <v>45471</v>
      </c>
    </row>
    <row r="80" spans="1:17" s="685" customFormat="1" x14ac:dyDescent="0.25">
      <c r="A80" s="687" t="s">
        <v>1333</v>
      </c>
      <c r="B80" s="682" t="s">
        <v>1398</v>
      </c>
      <c r="C80" s="682" t="s">
        <v>1409</v>
      </c>
      <c r="D80" s="682"/>
      <c r="E80" s="682"/>
      <c r="F80" s="682"/>
      <c r="G80" s="682"/>
      <c r="H80" s="682"/>
      <c r="I80" s="682"/>
      <c r="J80" s="682"/>
      <c r="K80" s="683"/>
      <c r="L80" s="683"/>
      <c r="M80" s="683"/>
      <c r="N80" s="683" t="s">
        <v>1343</v>
      </c>
      <c r="O80" s="683" t="s">
        <v>1344</v>
      </c>
      <c r="P80" s="683"/>
      <c r="Q80" s="684">
        <v>45471</v>
      </c>
    </row>
    <row r="81" spans="1:17" s="685" customFormat="1" x14ac:dyDescent="0.25">
      <c r="A81" s="687" t="s">
        <v>1410</v>
      </c>
      <c r="B81" s="682" t="s">
        <v>1398</v>
      </c>
      <c r="C81" s="682" t="s">
        <v>225</v>
      </c>
      <c r="D81" s="682"/>
      <c r="E81" s="682"/>
      <c r="F81" s="682"/>
      <c r="G81" s="682"/>
      <c r="H81" s="682"/>
      <c r="I81" s="682"/>
      <c r="J81" s="682"/>
      <c r="K81" s="683"/>
      <c r="L81" s="683"/>
      <c r="M81" s="683"/>
      <c r="N81" s="683" t="s">
        <v>1338</v>
      </c>
      <c r="O81" s="683" t="s">
        <v>1413</v>
      </c>
      <c r="P81" s="683" t="s">
        <v>1358</v>
      </c>
      <c r="Q81" s="684">
        <v>45467</v>
      </c>
    </row>
    <row r="82" spans="1:17" s="685" customFormat="1" x14ac:dyDescent="0.25">
      <c r="A82" s="687" t="s">
        <v>1410</v>
      </c>
      <c r="B82" s="682" t="s">
        <v>1400</v>
      </c>
      <c r="C82" s="682" t="s">
        <v>1402</v>
      </c>
      <c r="D82" s="682"/>
      <c r="E82" s="682"/>
      <c r="F82" s="682"/>
      <c r="G82" s="682"/>
      <c r="H82" s="682"/>
      <c r="I82" s="682"/>
      <c r="J82" s="682"/>
      <c r="K82" s="683"/>
      <c r="L82" s="683"/>
      <c r="M82" s="683"/>
      <c r="N82" s="683" t="s">
        <v>1343</v>
      </c>
      <c r="O82" s="683" t="s">
        <v>1415</v>
      </c>
      <c r="P82" s="683" t="s">
        <v>1358</v>
      </c>
      <c r="Q82" s="684">
        <v>45467</v>
      </c>
    </row>
    <row r="83" spans="1:17" s="685" customFormat="1" x14ac:dyDescent="0.25">
      <c r="A83" s="687" t="s">
        <v>1410</v>
      </c>
      <c r="B83" s="682" t="s">
        <v>1398</v>
      </c>
      <c r="C83" s="682" t="s">
        <v>1403</v>
      </c>
      <c r="D83" s="682"/>
      <c r="E83" s="682"/>
      <c r="F83" s="682"/>
      <c r="G83" s="682"/>
      <c r="H83" s="682"/>
      <c r="I83" s="682"/>
      <c r="J83" s="682"/>
      <c r="K83" s="683"/>
      <c r="L83" s="683"/>
      <c r="M83" s="683"/>
      <c r="N83" s="683" t="s">
        <v>1350</v>
      </c>
      <c r="O83" s="683" t="s">
        <v>1412</v>
      </c>
      <c r="P83" s="683" t="s">
        <v>1358</v>
      </c>
      <c r="Q83" s="684">
        <v>45467</v>
      </c>
    </row>
    <row r="84" spans="1:17" s="685" customFormat="1" x14ac:dyDescent="0.25">
      <c r="A84" s="687" t="s">
        <v>1410</v>
      </c>
      <c r="B84" s="682" t="s">
        <v>1400</v>
      </c>
      <c r="C84" s="682" t="s">
        <v>581</v>
      </c>
      <c r="D84" s="682"/>
      <c r="E84" s="682"/>
      <c r="F84" s="682"/>
      <c r="G84" s="682"/>
      <c r="H84" s="682"/>
      <c r="I84" s="682"/>
      <c r="J84" s="682"/>
      <c r="K84" s="683"/>
      <c r="L84" s="683"/>
      <c r="M84" s="683"/>
      <c r="N84" s="683" t="s">
        <v>1346</v>
      </c>
      <c r="O84" s="683" t="s">
        <v>1414</v>
      </c>
      <c r="P84" s="683" t="s">
        <v>1358</v>
      </c>
      <c r="Q84" s="684">
        <v>45467</v>
      </c>
    </row>
    <row r="85" spans="1:17" s="685" customFormat="1" x14ac:dyDescent="0.25">
      <c r="A85" s="687" t="s">
        <v>1410</v>
      </c>
      <c r="B85" s="682" t="s">
        <v>1398</v>
      </c>
      <c r="C85" s="682" t="s">
        <v>1404</v>
      </c>
      <c r="D85" s="682"/>
      <c r="E85" s="682"/>
      <c r="F85" s="682"/>
      <c r="G85" s="682"/>
      <c r="H85" s="682"/>
      <c r="I85" s="682"/>
      <c r="J85" s="682"/>
      <c r="K85" s="683"/>
      <c r="L85" s="683"/>
      <c r="M85" s="683"/>
      <c r="N85" s="683" t="s">
        <v>1346</v>
      </c>
      <c r="O85" s="683" t="s">
        <v>1414</v>
      </c>
      <c r="P85" s="683" t="s">
        <v>1358</v>
      </c>
      <c r="Q85" s="684">
        <v>45467</v>
      </c>
    </row>
    <row r="86" spans="1:17" s="685" customFormat="1" x14ac:dyDescent="0.25">
      <c r="A86" s="687" t="s">
        <v>1410</v>
      </c>
      <c r="B86" s="682" t="s">
        <v>1400</v>
      </c>
      <c r="C86" s="682" t="s">
        <v>584</v>
      </c>
      <c r="D86" s="682"/>
      <c r="E86" s="682"/>
      <c r="F86" s="682"/>
      <c r="G86" s="682"/>
      <c r="H86" s="682"/>
      <c r="I86" s="682"/>
      <c r="J86" s="682"/>
      <c r="K86" s="683"/>
      <c r="L86" s="683"/>
      <c r="M86" s="683"/>
      <c r="N86" s="683" t="s">
        <v>1406</v>
      </c>
      <c r="O86" s="683" t="s">
        <v>1599</v>
      </c>
      <c r="P86" s="683" t="s">
        <v>1340</v>
      </c>
      <c r="Q86" s="684">
        <v>45467</v>
      </c>
    </row>
    <row r="87" spans="1:17" s="685" customFormat="1" x14ac:dyDescent="0.25">
      <c r="A87" s="687" t="s">
        <v>1410</v>
      </c>
      <c r="B87" s="682" t="s">
        <v>1398</v>
      </c>
      <c r="C87" s="682" t="s">
        <v>1408</v>
      </c>
      <c r="D87" s="682"/>
      <c r="E87" s="682"/>
      <c r="F87" s="682"/>
      <c r="G87" s="682"/>
      <c r="H87" s="682"/>
      <c r="I87" s="682"/>
      <c r="J87" s="682"/>
      <c r="K87" s="683"/>
      <c r="L87" s="683"/>
      <c r="M87" s="683"/>
      <c r="N87" s="683" t="s">
        <v>1392</v>
      </c>
      <c r="O87" s="683" t="s">
        <v>1416</v>
      </c>
      <c r="P87" s="683" t="s">
        <v>1358</v>
      </c>
      <c r="Q87" s="684">
        <v>45467</v>
      </c>
    </row>
    <row r="88" spans="1:17" s="685" customFormat="1" x14ac:dyDescent="0.25">
      <c r="A88" s="687" t="s">
        <v>1410</v>
      </c>
      <c r="B88" s="682" t="s">
        <v>1398</v>
      </c>
      <c r="C88" s="682" t="s">
        <v>1409</v>
      </c>
      <c r="D88" s="682"/>
      <c r="E88" s="682"/>
      <c r="F88" s="682"/>
      <c r="G88" s="682"/>
      <c r="H88" s="682"/>
      <c r="I88" s="682"/>
      <c r="J88" s="682"/>
      <c r="K88" s="683"/>
      <c r="L88" s="683"/>
      <c r="M88" s="683"/>
      <c r="N88" s="683" t="s">
        <v>1392</v>
      </c>
      <c r="O88" s="683" t="s">
        <v>1416</v>
      </c>
      <c r="P88" s="683" t="s">
        <v>1358</v>
      </c>
      <c r="Q88" s="684">
        <v>45467</v>
      </c>
    </row>
    <row r="89" spans="1:17" s="685" customFormat="1" x14ac:dyDescent="0.25">
      <c r="A89" s="687" t="s">
        <v>1360</v>
      </c>
      <c r="B89" s="682" t="s">
        <v>1398</v>
      </c>
      <c r="C89" s="682" t="s">
        <v>1399</v>
      </c>
      <c r="D89" s="682"/>
      <c r="E89" s="682"/>
      <c r="F89" s="682"/>
      <c r="G89" s="682"/>
      <c r="H89" s="682"/>
      <c r="I89" s="682"/>
      <c r="J89" s="682"/>
      <c r="K89" s="683"/>
      <c r="L89" s="683"/>
      <c r="M89" s="683"/>
      <c r="N89" s="683" t="s">
        <v>1338</v>
      </c>
      <c r="O89" s="683" t="s">
        <v>1361</v>
      </c>
      <c r="P89" s="683"/>
      <c r="Q89" s="684">
        <v>45470</v>
      </c>
    </row>
    <row r="90" spans="1:17" s="685" customFormat="1" x14ac:dyDescent="0.25">
      <c r="A90" s="687" t="s">
        <v>1360</v>
      </c>
      <c r="B90" s="682" t="s">
        <v>1400</v>
      </c>
      <c r="C90" s="682" t="s">
        <v>1401</v>
      </c>
      <c r="D90" s="682"/>
      <c r="E90" s="682"/>
      <c r="F90" s="682"/>
      <c r="G90" s="682"/>
      <c r="H90" s="682"/>
      <c r="I90" s="682"/>
      <c r="J90" s="682"/>
      <c r="K90" s="683"/>
      <c r="L90" s="683"/>
      <c r="M90" s="683"/>
      <c r="N90" s="683" t="s">
        <v>1392</v>
      </c>
      <c r="O90" s="683" t="s">
        <v>1418</v>
      </c>
      <c r="P90" s="683"/>
      <c r="Q90" s="684">
        <v>45470</v>
      </c>
    </row>
    <row r="91" spans="1:17" s="685" customFormat="1" x14ac:dyDescent="0.25">
      <c r="A91" s="687" t="s">
        <v>1360</v>
      </c>
      <c r="B91" s="682" t="s">
        <v>1398</v>
      </c>
      <c r="C91" s="682" t="s">
        <v>580</v>
      </c>
      <c r="D91" s="682"/>
      <c r="E91" s="682"/>
      <c r="F91" s="682"/>
      <c r="G91" s="682"/>
      <c r="H91" s="682"/>
      <c r="I91" s="682"/>
      <c r="J91" s="682"/>
      <c r="K91" s="683"/>
      <c r="L91" s="683"/>
      <c r="M91" s="683"/>
      <c r="N91" s="683" t="s">
        <v>1392</v>
      </c>
      <c r="O91" s="683" t="s">
        <v>1418</v>
      </c>
      <c r="P91" s="683"/>
      <c r="Q91" s="684">
        <v>45470</v>
      </c>
    </row>
    <row r="92" spans="1:17" s="685" customFormat="1" x14ac:dyDescent="0.25">
      <c r="A92" s="687" t="s">
        <v>1360</v>
      </c>
      <c r="B92" s="682" t="s">
        <v>1398</v>
      </c>
      <c r="C92" s="682" t="s">
        <v>586</v>
      </c>
      <c r="D92" s="682"/>
      <c r="E92" s="682"/>
      <c r="F92" s="682"/>
      <c r="G92" s="682"/>
      <c r="H92" s="682"/>
      <c r="I92" s="682"/>
      <c r="J92" s="682"/>
      <c r="K92" s="683"/>
      <c r="L92" s="683"/>
      <c r="M92" s="683"/>
      <c r="N92" s="683" t="s">
        <v>1348</v>
      </c>
      <c r="O92" s="683" t="s">
        <v>1417</v>
      </c>
      <c r="P92" s="683"/>
      <c r="Q92" s="684">
        <v>45470</v>
      </c>
    </row>
    <row r="93" spans="1:17" s="685" customFormat="1" x14ac:dyDescent="0.25">
      <c r="A93" s="687" t="s">
        <v>1360</v>
      </c>
      <c r="B93" s="682" t="s">
        <v>1398</v>
      </c>
      <c r="C93" s="682" t="s">
        <v>582</v>
      </c>
      <c r="D93" s="682"/>
      <c r="E93" s="682"/>
      <c r="F93" s="682"/>
      <c r="G93" s="682"/>
      <c r="H93" s="682"/>
      <c r="I93" s="682"/>
      <c r="J93" s="682"/>
      <c r="K93" s="683"/>
      <c r="L93" s="683"/>
      <c r="M93" s="683"/>
      <c r="N93" s="683" t="s">
        <v>1346</v>
      </c>
      <c r="O93" s="683" t="s">
        <v>1419</v>
      </c>
      <c r="P93" s="683"/>
      <c r="Q93" s="684">
        <v>45470</v>
      </c>
    </row>
    <row r="94" spans="1:17" s="685" customFormat="1" x14ac:dyDescent="0.25">
      <c r="A94" s="687" t="s">
        <v>1360</v>
      </c>
      <c r="B94" s="682" t="s">
        <v>1400</v>
      </c>
      <c r="C94" s="682" t="s">
        <v>583</v>
      </c>
      <c r="D94" s="682"/>
      <c r="E94" s="682"/>
      <c r="F94" s="682"/>
      <c r="G94" s="682"/>
      <c r="H94" s="682"/>
      <c r="I94" s="682"/>
      <c r="J94" s="682"/>
      <c r="K94" s="683"/>
      <c r="L94" s="683"/>
      <c r="M94" s="683"/>
      <c r="N94" s="683" t="s">
        <v>1346</v>
      </c>
      <c r="O94" s="683" t="s">
        <v>1419</v>
      </c>
      <c r="P94" s="683"/>
      <c r="Q94" s="684">
        <v>45470</v>
      </c>
    </row>
    <row r="95" spans="1:17" s="685" customFormat="1" ht="15" customHeight="1" thickBot="1" x14ac:dyDescent="0.3">
      <c r="A95" s="687" t="s">
        <v>1360</v>
      </c>
      <c r="B95" s="682" t="s">
        <v>1398</v>
      </c>
      <c r="C95" s="682" t="s">
        <v>1405</v>
      </c>
      <c r="D95" s="682"/>
      <c r="E95" s="682"/>
      <c r="F95" s="682"/>
      <c r="G95" s="682"/>
      <c r="H95" s="682"/>
      <c r="I95" s="682"/>
      <c r="J95" s="682"/>
      <c r="K95" s="683"/>
      <c r="L95" s="683"/>
      <c r="M95" s="683"/>
      <c r="N95" s="683" t="s">
        <v>1493</v>
      </c>
      <c r="O95" s="683" t="s">
        <v>1959</v>
      </c>
      <c r="P95" s="683"/>
      <c r="Q95" s="684">
        <v>45470</v>
      </c>
    </row>
    <row r="96" spans="1:17" s="685" customFormat="1" ht="15.75" customHeight="1" x14ac:dyDescent="0.25">
      <c r="A96" s="1828" t="s">
        <v>1323</v>
      </c>
      <c r="B96" s="1835" t="s">
        <v>1420</v>
      </c>
      <c r="C96" s="1835" t="s">
        <v>1420</v>
      </c>
      <c r="D96" s="1835"/>
      <c r="E96" s="1835"/>
      <c r="F96" s="1835"/>
      <c r="G96" s="1835"/>
      <c r="H96" s="1835"/>
      <c r="I96" s="1835"/>
      <c r="J96" s="1835"/>
      <c r="K96" s="1835"/>
      <c r="L96" s="1838" t="s">
        <v>577</v>
      </c>
      <c r="M96" s="1838"/>
      <c r="N96" s="1838"/>
      <c r="O96" s="1838"/>
      <c r="P96" s="1835" t="s">
        <v>1327</v>
      </c>
      <c r="Q96" s="1839" t="s">
        <v>1328</v>
      </c>
    </row>
    <row r="97" spans="1:17" s="685" customFormat="1" ht="15" customHeight="1" x14ac:dyDescent="0.25">
      <c r="A97" s="1829"/>
      <c r="B97" s="1836"/>
      <c r="C97" s="1836"/>
      <c r="D97" s="1836"/>
      <c r="E97" s="1836"/>
      <c r="F97" s="1836"/>
      <c r="G97" s="1836"/>
      <c r="H97" s="1836"/>
      <c r="I97" s="1836"/>
      <c r="J97" s="1836"/>
      <c r="K97" s="1836"/>
      <c r="L97" s="1842" t="s">
        <v>1331</v>
      </c>
      <c r="M97" s="1842"/>
      <c r="N97" s="1842"/>
      <c r="O97" s="1842"/>
      <c r="P97" s="1836"/>
      <c r="Q97" s="1840"/>
    </row>
    <row r="98" spans="1:17" s="685" customFormat="1" ht="15" customHeight="1" thickBot="1" x14ac:dyDescent="0.3">
      <c r="A98" s="1830"/>
      <c r="B98" s="1837"/>
      <c r="C98" s="1837"/>
      <c r="D98" s="1837"/>
      <c r="E98" s="1837"/>
      <c r="F98" s="1837"/>
      <c r="G98" s="1837"/>
      <c r="H98" s="1837"/>
      <c r="I98" s="1837"/>
      <c r="J98" s="1837"/>
      <c r="K98" s="1837"/>
      <c r="L98" s="1843" t="s">
        <v>1332</v>
      </c>
      <c r="M98" s="1843"/>
      <c r="N98" s="1843" t="s">
        <v>1323</v>
      </c>
      <c r="O98" s="1843"/>
      <c r="P98" s="1837"/>
      <c r="Q98" s="1841"/>
    </row>
    <row r="99" spans="1:17" s="685" customFormat="1" x14ac:dyDescent="0.25">
      <c r="A99" s="688" t="s">
        <v>1360</v>
      </c>
      <c r="B99" s="682" t="s">
        <v>1421</v>
      </c>
      <c r="C99" s="682" t="s">
        <v>245</v>
      </c>
      <c r="D99" s="682"/>
      <c r="E99" s="682"/>
      <c r="F99" s="682"/>
      <c r="G99" s="682"/>
      <c r="H99" s="682"/>
      <c r="I99" s="682"/>
      <c r="J99" s="682"/>
      <c r="K99" s="683"/>
      <c r="L99" s="683"/>
      <c r="M99" s="683"/>
      <c r="N99" s="683" t="s">
        <v>1384</v>
      </c>
      <c r="O99" s="683" t="s">
        <v>1422</v>
      </c>
      <c r="P99" s="683"/>
      <c r="Q99" s="684">
        <v>45471</v>
      </c>
    </row>
    <row r="100" spans="1:17" s="685" customFormat="1" x14ac:dyDescent="0.25">
      <c r="A100" s="689" t="s">
        <v>1360</v>
      </c>
      <c r="B100" s="682" t="s">
        <v>1421</v>
      </c>
      <c r="C100" s="682" t="s">
        <v>1999</v>
      </c>
      <c r="D100" s="682"/>
      <c r="E100" s="682"/>
      <c r="F100" s="682"/>
      <c r="G100" s="682"/>
      <c r="H100" s="682"/>
      <c r="I100" s="682"/>
      <c r="J100" s="682"/>
      <c r="K100" s="683"/>
      <c r="L100" s="683"/>
      <c r="M100" s="683"/>
      <c r="N100" s="683" t="s">
        <v>1350</v>
      </c>
      <c r="O100" s="683" t="s">
        <v>1366</v>
      </c>
      <c r="P100" s="683"/>
      <c r="Q100" s="684">
        <v>45471</v>
      </c>
    </row>
    <row r="101" spans="1:17" s="685" customFormat="1" ht="15" customHeight="1" x14ac:dyDescent="0.25">
      <c r="A101" s="688" t="s">
        <v>1360</v>
      </c>
      <c r="B101" s="682" t="s">
        <v>1421</v>
      </c>
      <c r="C101" s="682" t="s">
        <v>587</v>
      </c>
      <c r="D101" s="682"/>
      <c r="E101" s="682"/>
      <c r="F101" s="682"/>
      <c r="G101" s="682"/>
      <c r="H101" s="682"/>
      <c r="I101" s="682"/>
      <c r="J101" s="682"/>
      <c r="K101" s="683"/>
      <c r="L101" s="683"/>
      <c r="M101" s="683"/>
      <c r="N101" s="683" t="s">
        <v>1348</v>
      </c>
      <c r="O101" s="683" t="s">
        <v>1417</v>
      </c>
      <c r="P101" s="683"/>
      <c r="Q101" s="684">
        <v>45471</v>
      </c>
    </row>
    <row r="102" spans="1:17" s="685" customFormat="1" ht="15" customHeight="1" thickBot="1" x14ac:dyDescent="0.3">
      <c r="A102" s="689" t="s">
        <v>1360</v>
      </c>
      <c r="B102" s="682" t="s">
        <v>1421</v>
      </c>
      <c r="C102" s="682" t="s">
        <v>406</v>
      </c>
      <c r="D102" s="682"/>
      <c r="E102" s="682"/>
      <c r="F102" s="682"/>
      <c r="G102" s="682"/>
      <c r="H102" s="682"/>
      <c r="I102" s="682"/>
      <c r="J102" s="682"/>
      <c r="K102" s="683"/>
      <c r="L102" s="683"/>
      <c r="M102" s="683"/>
      <c r="N102" s="683" t="s">
        <v>1348</v>
      </c>
      <c r="O102" s="683" t="s">
        <v>1417</v>
      </c>
      <c r="P102" s="683"/>
      <c r="Q102" s="684">
        <v>45471</v>
      </c>
    </row>
    <row r="103" spans="1:17" s="685" customFormat="1" ht="15.75" customHeight="1" x14ac:dyDescent="0.25">
      <c r="A103" s="1828" t="s">
        <v>1323</v>
      </c>
      <c r="B103" s="1831" t="s">
        <v>577</v>
      </c>
      <c r="C103" s="1831" t="s">
        <v>577</v>
      </c>
      <c r="D103" s="1831" t="s">
        <v>1423</v>
      </c>
      <c r="E103" s="1831" t="s">
        <v>1424</v>
      </c>
      <c r="F103" s="1831"/>
      <c r="G103" s="1834" t="s">
        <v>1425</v>
      </c>
      <c r="H103" s="1834"/>
      <c r="I103" s="1834"/>
      <c r="J103" s="1834"/>
      <c r="K103" s="1797" t="s">
        <v>1426</v>
      </c>
      <c r="L103" s="1797" t="s">
        <v>1426</v>
      </c>
      <c r="M103" s="1797"/>
      <c r="N103" s="1797"/>
      <c r="O103" s="1797"/>
      <c r="P103" s="1831" t="s">
        <v>1327</v>
      </c>
      <c r="Q103" s="1844" t="s">
        <v>1427</v>
      </c>
    </row>
    <row r="104" spans="1:17" s="685" customFormat="1" x14ac:dyDescent="0.25">
      <c r="A104" s="1829"/>
      <c r="B104" s="1832"/>
      <c r="C104" s="1832"/>
      <c r="D104" s="1832"/>
      <c r="E104" s="1832"/>
      <c r="F104" s="1832"/>
      <c r="G104" s="1847" t="s">
        <v>1331</v>
      </c>
      <c r="H104" s="1847"/>
      <c r="I104" s="1847"/>
      <c r="J104" s="1847"/>
      <c r="K104" s="690"/>
      <c r="L104" s="1807" t="s">
        <v>1331</v>
      </c>
      <c r="M104" s="1807"/>
      <c r="N104" s="1807"/>
      <c r="O104" s="691"/>
      <c r="P104" s="1832"/>
      <c r="Q104" s="1845"/>
    </row>
    <row r="105" spans="1:17" s="685" customFormat="1" ht="32.25" customHeight="1" thickBot="1" x14ac:dyDescent="0.3">
      <c r="A105" s="1830"/>
      <c r="B105" s="1833"/>
      <c r="C105" s="1833"/>
      <c r="D105" s="1833"/>
      <c r="E105" s="1833"/>
      <c r="F105" s="1833"/>
      <c r="G105" s="692" t="s">
        <v>1332</v>
      </c>
      <c r="H105" s="692"/>
      <c r="I105" s="692" t="s">
        <v>1323</v>
      </c>
      <c r="J105" s="692"/>
      <c r="K105" s="693"/>
      <c r="L105" s="694" t="s">
        <v>1332</v>
      </c>
      <c r="M105" s="693"/>
      <c r="N105" s="694" t="s">
        <v>1323</v>
      </c>
      <c r="O105" s="694"/>
      <c r="P105" s="1833"/>
      <c r="Q105" s="1846"/>
    </row>
    <row r="106" spans="1:17" s="685" customFormat="1" x14ac:dyDescent="0.25">
      <c r="A106" s="687" t="s">
        <v>1333</v>
      </c>
      <c r="B106" s="682" t="s">
        <v>1334</v>
      </c>
      <c r="C106" s="682" t="s">
        <v>6</v>
      </c>
      <c r="D106" s="682" t="s">
        <v>1428</v>
      </c>
      <c r="E106" s="695" t="s">
        <v>1429</v>
      </c>
      <c r="F106" s="695"/>
      <c r="G106" s="683"/>
      <c r="H106" s="683"/>
      <c r="I106" s="683"/>
      <c r="J106" s="683"/>
      <c r="K106" s="683"/>
      <c r="L106" s="683"/>
      <c r="M106" s="683"/>
      <c r="N106" s="683" t="s">
        <v>1338</v>
      </c>
      <c r="O106" s="683" t="s">
        <v>1339</v>
      </c>
      <c r="P106" s="683" t="s">
        <v>1340</v>
      </c>
      <c r="Q106" s="684">
        <v>45471</v>
      </c>
    </row>
    <row r="107" spans="1:17" s="685" customFormat="1" x14ac:dyDescent="0.25">
      <c r="A107" s="687" t="s">
        <v>1333</v>
      </c>
      <c r="B107" s="682" t="s">
        <v>1334</v>
      </c>
      <c r="C107" s="682" t="s">
        <v>6</v>
      </c>
      <c r="D107" s="682" t="s">
        <v>1430</v>
      </c>
      <c r="E107" s="695" t="s">
        <v>1431</v>
      </c>
      <c r="F107" s="695"/>
      <c r="G107" s="683"/>
      <c r="H107" s="683"/>
      <c r="I107" s="683"/>
      <c r="J107" s="683"/>
      <c r="K107" s="683"/>
      <c r="L107" s="683"/>
      <c r="M107" s="683"/>
      <c r="N107" s="683" t="s">
        <v>1338</v>
      </c>
      <c r="O107" s="683" t="s">
        <v>1339</v>
      </c>
      <c r="P107" s="683" t="s">
        <v>1340</v>
      </c>
      <c r="Q107" s="684">
        <v>45471</v>
      </c>
    </row>
    <row r="108" spans="1:17" s="685" customFormat="1" x14ac:dyDescent="0.25">
      <c r="A108" s="687" t="s">
        <v>1333</v>
      </c>
      <c r="B108" s="682" t="s">
        <v>1334</v>
      </c>
      <c r="C108" s="682" t="s">
        <v>6</v>
      </c>
      <c r="D108" s="682" t="s">
        <v>1432</v>
      </c>
      <c r="E108" s="695" t="s">
        <v>1433</v>
      </c>
      <c r="F108" s="695"/>
      <c r="G108" s="683"/>
      <c r="H108" s="683"/>
      <c r="I108" s="683"/>
      <c r="J108" s="683"/>
      <c r="K108" s="683"/>
      <c r="L108" s="683"/>
      <c r="M108" s="683"/>
      <c r="N108" s="683" t="s">
        <v>1338</v>
      </c>
      <c r="O108" s="683" t="s">
        <v>1339</v>
      </c>
      <c r="P108" s="683" t="s">
        <v>1340</v>
      </c>
      <c r="Q108" s="684">
        <v>45471</v>
      </c>
    </row>
    <row r="109" spans="1:17" s="685" customFormat="1" x14ac:dyDescent="0.25">
      <c r="A109" s="687" t="s">
        <v>1333</v>
      </c>
      <c r="B109" s="682" t="s">
        <v>1334</v>
      </c>
      <c r="C109" s="682" t="s">
        <v>6</v>
      </c>
      <c r="D109" s="682" t="s">
        <v>1960</v>
      </c>
      <c r="E109" s="695" t="s">
        <v>1433</v>
      </c>
      <c r="F109" s="695"/>
      <c r="G109" s="683"/>
      <c r="H109" s="683"/>
      <c r="I109" s="683"/>
      <c r="J109" s="683"/>
      <c r="K109" s="683"/>
      <c r="L109" s="683"/>
      <c r="M109" s="683"/>
      <c r="N109" s="683" t="s">
        <v>1338</v>
      </c>
      <c r="O109" s="683" t="s">
        <v>1339</v>
      </c>
      <c r="P109" s="683" t="s">
        <v>1340</v>
      </c>
      <c r="Q109" s="684">
        <v>45471</v>
      </c>
    </row>
    <row r="110" spans="1:17" s="685" customFormat="1" x14ac:dyDescent="0.25">
      <c r="A110" s="687" t="s">
        <v>1333</v>
      </c>
      <c r="B110" s="682" t="s">
        <v>1334</v>
      </c>
      <c r="C110" s="682" t="s">
        <v>7</v>
      </c>
      <c r="D110" s="682" t="s">
        <v>56</v>
      </c>
      <c r="E110" s="695" t="s">
        <v>1435</v>
      </c>
      <c r="F110" s="695"/>
      <c r="G110" s="683"/>
      <c r="H110" s="683"/>
      <c r="I110" s="683"/>
      <c r="J110" s="683"/>
      <c r="K110" s="683"/>
      <c r="L110" s="683"/>
      <c r="M110" s="683"/>
      <c r="N110" s="683" t="s">
        <v>1338</v>
      </c>
      <c r="O110" s="683" t="s">
        <v>1339</v>
      </c>
      <c r="P110" s="683" t="s">
        <v>1340</v>
      </c>
      <c r="Q110" s="684">
        <v>45471</v>
      </c>
    </row>
    <row r="111" spans="1:17" s="685" customFormat="1" x14ac:dyDescent="0.25">
      <c r="A111" s="687" t="s">
        <v>1333</v>
      </c>
      <c r="B111" s="682" t="s">
        <v>1334</v>
      </c>
      <c r="C111" s="682" t="s">
        <v>7</v>
      </c>
      <c r="D111" s="682" t="s">
        <v>1265</v>
      </c>
      <c r="E111" s="695" t="s">
        <v>1436</v>
      </c>
      <c r="F111" s="695"/>
      <c r="G111" s="683"/>
      <c r="H111" s="683"/>
      <c r="I111" s="683"/>
      <c r="J111" s="683"/>
      <c r="K111" s="683"/>
      <c r="L111" s="683"/>
      <c r="M111" s="683"/>
      <c r="N111" s="683" t="s">
        <v>1338</v>
      </c>
      <c r="O111" s="683" t="s">
        <v>1339</v>
      </c>
      <c r="P111" s="683" t="s">
        <v>1340</v>
      </c>
      <c r="Q111" s="684">
        <v>45471</v>
      </c>
    </row>
    <row r="112" spans="1:17" s="685" customFormat="1" x14ac:dyDescent="0.25">
      <c r="A112" s="687" t="s">
        <v>1333</v>
      </c>
      <c r="B112" s="682" t="s">
        <v>1334</v>
      </c>
      <c r="C112" s="682" t="s">
        <v>7</v>
      </c>
      <c r="D112" s="682" t="s">
        <v>1437</v>
      </c>
      <c r="E112" s="695" t="s">
        <v>1438</v>
      </c>
      <c r="F112" s="695"/>
      <c r="G112" s="683"/>
      <c r="H112" s="683"/>
      <c r="I112" s="683"/>
      <c r="J112" s="683"/>
      <c r="K112" s="683"/>
      <c r="L112" s="683"/>
      <c r="M112" s="683"/>
      <c r="N112" s="683" t="s">
        <v>1338</v>
      </c>
      <c r="O112" s="683" t="s">
        <v>1339</v>
      </c>
      <c r="P112" s="683" t="s">
        <v>1340</v>
      </c>
      <c r="Q112" s="684">
        <v>45471</v>
      </c>
    </row>
    <row r="113" spans="1:17" s="685" customFormat="1" x14ac:dyDescent="0.25">
      <c r="A113" s="687" t="s">
        <v>1333</v>
      </c>
      <c r="B113" s="682" t="s">
        <v>1334</v>
      </c>
      <c r="C113" s="682" t="s">
        <v>9</v>
      </c>
      <c r="D113" s="682" t="s">
        <v>61</v>
      </c>
      <c r="E113" s="695" t="s">
        <v>1434</v>
      </c>
      <c r="F113" s="695"/>
      <c r="G113" s="683"/>
      <c r="H113" s="683"/>
      <c r="I113" s="683"/>
      <c r="J113" s="683"/>
      <c r="K113" s="683"/>
      <c r="L113" s="683"/>
      <c r="M113" s="683"/>
      <c r="N113" s="683" t="s">
        <v>1338</v>
      </c>
      <c r="O113" s="683" t="s">
        <v>1339</v>
      </c>
      <c r="P113" s="683" t="s">
        <v>1340</v>
      </c>
      <c r="Q113" s="684">
        <v>45471</v>
      </c>
    </row>
    <row r="114" spans="1:17" s="685" customFormat="1" x14ac:dyDescent="0.25">
      <c r="A114" s="687" t="s">
        <v>1333</v>
      </c>
      <c r="B114" s="682" t="s">
        <v>1334</v>
      </c>
      <c r="C114" s="682" t="s">
        <v>9</v>
      </c>
      <c r="D114" s="682" t="s">
        <v>66</v>
      </c>
      <c r="E114" s="695" t="s">
        <v>1439</v>
      </c>
      <c r="F114" s="695"/>
      <c r="G114" s="683"/>
      <c r="H114" s="683"/>
      <c r="I114" s="683"/>
      <c r="J114" s="683"/>
      <c r="K114" s="683"/>
      <c r="L114" s="683"/>
      <c r="M114" s="683"/>
      <c r="N114" s="683" t="s">
        <v>1348</v>
      </c>
      <c r="O114" s="683" t="s">
        <v>1349</v>
      </c>
      <c r="P114" s="683" t="s">
        <v>1340</v>
      </c>
      <c r="Q114" s="684">
        <v>45471</v>
      </c>
    </row>
    <row r="115" spans="1:17" s="685" customFormat="1" x14ac:dyDescent="0.25">
      <c r="A115" s="687" t="s">
        <v>1333</v>
      </c>
      <c r="B115" s="682" t="s">
        <v>1334</v>
      </c>
      <c r="C115" s="682" t="s">
        <v>9</v>
      </c>
      <c r="D115" s="682" t="s">
        <v>67</v>
      </c>
      <c r="E115" s="695" t="s">
        <v>1440</v>
      </c>
      <c r="F115" s="695"/>
      <c r="G115" s="683"/>
      <c r="H115" s="683"/>
      <c r="I115" s="683"/>
      <c r="J115" s="683"/>
      <c r="K115" s="683"/>
      <c r="L115" s="683"/>
      <c r="M115" s="683"/>
      <c r="N115" s="683" t="s">
        <v>1348</v>
      </c>
      <c r="O115" s="683" t="s">
        <v>1349</v>
      </c>
      <c r="P115" s="683" t="s">
        <v>1340</v>
      </c>
      <c r="Q115" s="684">
        <v>45471</v>
      </c>
    </row>
    <row r="116" spans="1:17" s="685" customFormat="1" x14ac:dyDescent="0.25">
      <c r="A116" s="687" t="s">
        <v>1333</v>
      </c>
      <c r="B116" s="682" t="s">
        <v>1334</v>
      </c>
      <c r="C116" s="682" t="s">
        <v>9</v>
      </c>
      <c r="D116" s="682" t="s">
        <v>70</v>
      </c>
      <c r="E116" s="695" t="s">
        <v>1441</v>
      </c>
      <c r="F116" s="695"/>
      <c r="G116" s="683"/>
      <c r="H116" s="683"/>
      <c r="I116" s="683"/>
      <c r="J116" s="683"/>
      <c r="K116" s="683"/>
      <c r="L116" s="683"/>
      <c r="M116" s="683"/>
      <c r="N116" s="683" t="s">
        <v>1348</v>
      </c>
      <c r="O116" s="683" t="s">
        <v>1349</v>
      </c>
      <c r="P116" s="683" t="s">
        <v>1340</v>
      </c>
      <c r="Q116" s="684">
        <v>45471</v>
      </c>
    </row>
    <row r="117" spans="1:17" s="685" customFormat="1" x14ac:dyDescent="0.25">
      <c r="A117" s="687" t="s">
        <v>1333</v>
      </c>
      <c r="B117" s="682" t="s">
        <v>1334</v>
      </c>
      <c r="C117" s="682" t="s">
        <v>9</v>
      </c>
      <c r="D117" s="682" t="s">
        <v>73</v>
      </c>
      <c r="E117" s="695" t="s">
        <v>1442</v>
      </c>
      <c r="F117" s="695"/>
      <c r="G117" s="683"/>
      <c r="H117" s="683"/>
      <c r="I117" s="683"/>
      <c r="J117" s="683"/>
      <c r="K117" s="683"/>
      <c r="L117" s="683"/>
      <c r="M117" s="683"/>
      <c r="N117" s="683" t="s">
        <v>1348</v>
      </c>
      <c r="O117" s="683" t="s">
        <v>1349</v>
      </c>
      <c r="P117" s="683" t="s">
        <v>1340</v>
      </c>
      <c r="Q117" s="684">
        <v>45471</v>
      </c>
    </row>
    <row r="118" spans="1:17" s="685" customFormat="1" x14ac:dyDescent="0.25">
      <c r="A118" s="687" t="s">
        <v>1333</v>
      </c>
      <c r="B118" s="682" t="s">
        <v>1334</v>
      </c>
      <c r="C118" s="682" t="s">
        <v>9</v>
      </c>
      <c r="D118" s="682" t="s">
        <v>588</v>
      </c>
      <c r="E118" s="695" t="s">
        <v>1442</v>
      </c>
      <c r="F118" s="695"/>
      <c r="G118" s="683"/>
      <c r="H118" s="683"/>
      <c r="I118" s="683"/>
      <c r="J118" s="683"/>
      <c r="K118" s="683"/>
      <c r="L118" s="683"/>
      <c r="M118" s="683"/>
      <c r="N118" s="683" t="s">
        <v>1348</v>
      </c>
      <c r="O118" s="683" t="s">
        <v>1349</v>
      </c>
      <c r="P118" s="683" t="s">
        <v>1340</v>
      </c>
      <c r="Q118" s="684">
        <v>45471</v>
      </c>
    </row>
    <row r="119" spans="1:17" s="685" customFormat="1" x14ac:dyDescent="0.25">
      <c r="A119" s="687" t="s">
        <v>1333</v>
      </c>
      <c r="B119" s="682" t="s">
        <v>1334</v>
      </c>
      <c r="C119" s="682" t="s">
        <v>12</v>
      </c>
      <c r="D119" s="682" t="s">
        <v>86</v>
      </c>
      <c r="E119" s="695" t="s">
        <v>1443</v>
      </c>
      <c r="F119" s="695"/>
      <c r="G119" s="683"/>
      <c r="H119" s="683"/>
      <c r="I119" s="683"/>
      <c r="J119" s="683"/>
      <c r="K119" s="683"/>
      <c r="L119" s="683"/>
      <c r="M119" s="683"/>
      <c r="N119" s="683" t="s">
        <v>1338</v>
      </c>
      <c r="O119" s="683" t="s">
        <v>1339</v>
      </c>
      <c r="P119" s="683" t="s">
        <v>1340</v>
      </c>
      <c r="Q119" s="684">
        <v>45471</v>
      </c>
    </row>
    <row r="120" spans="1:17" s="685" customFormat="1" x14ac:dyDescent="0.25">
      <c r="A120" s="687" t="s">
        <v>1333</v>
      </c>
      <c r="B120" s="682" t="s">
        <v>1334</v>
      </c>
      <c r="C120" s="682" t="s">
        <v>12</v>
      </c>
      <c r="D120" s="682" t="s">
        <v>1270</v>
      </c>
      <c r="E120" s="695" t="s">
        <v>1444</v>
      </c>
      <c r="F120" s="695"/>
      <c r="G120" s="683"/>
      <c r="H120" s="683"/>
      <c r="I120" s="683"/>
      <c r="J120" s="683"/>
      <c r="K120" s="683"/>
      <c r="L120" s="683"/>
      <c r="M120" s="683"/>
      <c r="N120" s="683" t="s">
        <v>1338</v>
      </c>
      <c r="O120" s="683" t="s">
        <v>1339</v>
      </c>
      <c r="P120" s="683" t="s">
        <v>1340</v>
      </c>
      <c r="Q120" s="684">
        <v>45471</v>
      </c>
    </row>
    <row r="121" spans="1:17" s="685" customFormat="1" x14ac:dyDescent="0.25">
      <c r="A121" s="687" t="s">
        <v>1333</v>
      </c>
      <c r="B121" s="682" t="s">
        <v>1334</v>
      </c>
      <c r="C121" s="682" t="s">
        <v>12</v>
      </c>
      <c r="D121" s="682" t="s">
        <v>89</v>
      </c>
      <c r="E121" s="695" t="s">
        <v>1433</v>
      </c>
      <c r="F121" s="695"/>
      <c r="G121" s="683"/>
      <c r="H121" s="683"/>
      <c r="I121" s="683"/>
      <c r="J121" s="683"/>
      <c r="K121" s="683"/>
      <c r="L121" s="683"/>
      <c r="M121" s="683"/>
      <c r="N121" s="683" t="s">
        <v>1338</v>
      </c>
      <c r="O121" s="683" t="s">
        <v>1339</v>
      </c>
      <c r="P121" s="683" t="s">
        <v>1340</v>
      </c>
      <c r="Q121" s="684">
        <v>45471</v>
      </c>
    </row>
    <row r="122" spans="1:17" s="685" customFormat="1" x14ac:dyDescent="0.25">
      <c r="A122" s="687" t="s">
        <v>1333</v>
      </c>
      <c r="B122" s="682" t="s">
        <v>1334</v>
      </c>
      <c r="C122" s="682" t="s">
        <v>12</v>
      </c>
      <c r="D122" s="682" t="s">
        <v>92</v>
      </c>
      <c r="E122" s="695" t="s">
        <v>1438</v>
      </c>
      <c r="F122" s="695"/>
      <c r="G122" s="683"/>
      <c r="H122" s="683"/>
      <c r="I122" s="683"/>
      <c r="J122" s="683"/>
      <c r="K122" s="683"/>
      <c r="L122" s="683"/>
      <c r="M122" s="683"/>
      <c r="N122" s="683" t="s">
        <v>1348</v>
      </c>
      <c r="O122" s="683" t="s">
        <v>1349</v>
      </c>
      <c r="P122" s="683" t="s">
        <v>1340</v>
      </c>
      <c r="Q122" s="684">
        <v>45471</v>
      </c>
    </row>
    <row r="123" spans="1:17" s="685" customFormat="1" x14ac:dyDescent="0.25">
      <c r="A123" s="687" t="s">
        <v>1333</v>
      </c>
      <c r="B123" s="682" t="s">
        <v>1334</v>
      </c>
      <c r="C123" s="682" t="s">
        <v>12</v>
      </c>
      <c r="D123" s="682" t="s">
        <v>95</v>
      </c>
      <c r="E123" s="695" t="s">
        <v>1438</v>
      </c>
      <c r="F123" s="695"/>
      <c r="G123" s="683"/>
      <c r="H123" s="683"/>
      <c r="I123" s="683"/>
      <c r="J123" s="683"/>
      <c r="K123" s="683"/>
      <c r="L123" s="683"/>
      <c r="M123" s="683"/>
      <c r="N123" s="683" t="s">
        <v>1348</v>
      </c>
      <c r="O123" s="683" t="s">
        <v>1349</v>
      </c>
      <c r="P123" s="683" t="s">
        <v>1340</v>
      </c>
      <c r="Q123" s="684">
        <v>45471</v>
      </c>
    </row>
    <row r="124" spans="1:17" s="685" customFormat="1" x14ac:dyDescent="0.25">
      <c r="A124" s="687" t="s">
        <v>1333</v>
      </c>
      <c r="B124" s="682" t="s">
        <v>1334</v>
      </c>
      <c r="C124" s="682" t="s">
        <v>12</v>
      </c>
      <c r="D124" s="682" t="s">
        <v>1445</v>
      </c>
      <c r="E124" s="695" t="s">
        <v>1438</v>
      </c>
      <c r="F124" s="695"/>
      <c r="G124" s="683"/>
      <c r="H124" s="683"/>
      <c r="I124" s="683"/>
      <c r="J124" s="683"/>
      <c r="K124" s="683"/>
      <c r="L124" s="683"/>
      <c r="M124" s="683"/>
      <c r="N124" s="683" t="s">
        <v>1348</v>
      </c>
      <c r="O124" s="683" t="s">
        <v>1349</v>
      </c>
      <c r="P124" s="683" t="s">
        <v>1340</v>
      </c>
      <c r="Q124" s="684">
        <v>45471</v>
      </c>
    </row>
    <row r="125" spans="1:17" s="685" customFormat="1" x14ac:dyDescent="0.25">
      <c r="A125" s="687" t="s">
        <v>1333</v>
      </c>
      <c r="B125" s="682" t="s">
        <v>1334</v>
      </c>
      <c r="C125" s="682" t="s">
        <v>12</v>
      </c>
      <c r="D125" s="682" t="s">
        <v>1305</v>
      </c>
      <c r="E125" s="695" t="s">
        <v>1438</v>
      </c>
      <c r="F125" s="695"/>
      <c r="G125" s="683"/>
      <c r="H125" s="683"/>
      <c r="I125" s="683"/>
      <c r="J125" s="683"/>
      <c r="K125" s="683"/>
      <c r="L125" s="683"/>
      <c r="M125" s="683"/>
      <c r="N125" s="683" t="s">
        <v>1348</v>
      </c>
      <c r="O125" s="683" t="s">
        <v>1349</v>
      </c>
      <c r="P125" s="683" t="s">
        <v>1340</v>
      </c>
      <c r="Q125" s="684">
        <v>45471</v>
      </c>
    </row>
    <row r="126" spans="1:17" s="685" customFormat="1" x14ac:dyDescent="0.25">
      <c r="A126" s="687" t="s">
        <v>1333</v>
      </c>
      <c r="B126" s="682" t="s">
        <v>1334</v>
      </c>
      <c r="C126" s="682" t="s">
        <v>12</v>
      </c>
      <c r="D126" s="682" t="s">
        <v>1996</v>
      </c>
      <c r="E126" s="695" t="s">
        <v>1435</v>
      </c>
      <c r="F126" s="695"/>
      <c r="G126" s="683"/>
      <c r="H126" s="683"/>
      <c r="I126" s="683"/>
      <c r="J126" s="683"/>
      <c r="K126" s="683"/>
      <c r="L126" s="683" t="s">
        <v>1336</v>
      </c>
      <c r="M126" s="683" t="s">
        <v>1337</v>
      </c>
      <c r="N126" s="683"/>
      <c r="O126" s="683"/>
      <c r="P126" s="683" t="s">
        <v>1340</v>
      </c>
      <c r="Q126" s="684">
        <v>45471</v>
      </c>
    </row>
    <row r="127" spans="1:17" s="685" customFormat="1" x14ac:dyDescent="0.25">
      <c r="A127" s="687" t="s">
        <v>1333</v>
      </c>
      <c r="B127" s="682" t="s">
        <v>1334</v>
      </c>
      <c r="C127" s="682" t="s">
        <v>12</v>
      </c>
      <c r="D127" s="682" t="s">
        <v>2182</v>
      </c>
      <c r="E127" s="695" t="s">
        <v>1442</v>
      </c>
      <c r="F127" s="695"/>
      <c r="G127" s="683"/>
      <c r="H127" s="683"/>
      <c r="I127" s="683"/>
      <c r="J127" s="683"/>
      <c r="K127" s="683"/>
      <c r="L127" s="683" t="s">
        <v>1336</v>
      </c>
      <c r="M127" s="683" t="s">
        <v>1337</v>
      </c>
      <c r="N127" s="683"/>
      <c r="O127" s="683"/>
      <c r="P127" s="683" t="s">
        <v>1340</v>
      </c>
      <c r="Q127" s="684">
        <v>45471</v>
      </c>
    </row>
    <row r="128" spans="1:17" s="685" customFormat="1" x14ac:dyDescent="0.25">
      <c r="A128" s="687" t="s">
        <v>1333</v>
      </c>
      <c r="B128" s="682" t="s">
        <v>1334</v>
      </c>
      <c r="C128" s="682" t="s">
        <v>13</v>
      </c>
      <c r="D128" s="682" t="s">
        <v>1447</v>
      </c>
      <c r="E128" s="695" t="s">
        <v>1446</v>
      </c>
      <c r="F128" s="695"/>
      <c r="G128" s="683"/>
      <c r="H128" s="683"/>
      <c r="I128" s="683"/>
      <c r="J128" s="683"/>
      <c r="K128" s="683"/>
      <c r="L128" s="683"/>
      <c r="M128" s="683"/>
      <c r="N128" s="683" t="s">
        <v>1338</v>
      </c>
      <c r="O128" s="683" t="s">
        <v>1339</v>
      </c>
      <c r="P128" s="683" t="s">
        <v>1340</v>
      </c>
      <c r="Q128" s="684">
        <v>45471</v>
      </c>
    </row>
    <row r="129" spans="1:17" s="685" customFormat="1" x14ac:dyDescent="0.25">
      <c r="A129" s="687" t="s">
        <v>1333</v>
      </c>
      <c r="B129" s="682" t="s">
        <v>1334</v>
      </c>
      <c r="C129" s="682" t="s">
        <v>13</v>
      </c>
      <c r="D129" s="682" t="s">
        <v>1448</v>
      </c>
      <c r="E129" s="695" t="s">
        <v>1449</v>
      </c>
      <c r="F129" s="695"/>
      <c r="G129" s="683"/>
      <c r="H129" s="683"/>
      <c r="I129" s="683"/>
      <c r="J129" s="683"/>
      <c r="K129" s="683"/>
      <c r="L129" s="683"/>
      <c r="M129" s="683"/>
      <c r="N129" s="683" t="s">
        <v>1338</v>
      </c>
      <c r="O129" s="683" t="s">
        <v>1339</v>
      </c>
      <c r="P129" s="683" t="s">
        <v>1340</v>
      </c>
      <c r="Q129" s="684">
        <v>45471</v>
      </c>
    </row>
    <row r="130" spans="1:17" s="685" customFormat="1" x14ac:dyDescent="0.25">
      <c r="A130" s="687" t="s">
        <v>1333</v>
      </c>
      <c r="B130" s="682" t="s">
        <v>1334</v>
      </c>
      <c r="C130" s="682" t="s">
        <v>13</v>
      </c>
      <c r="D130" s="682" t="s">
        <v>1450</v>
      </c>
      <c r="E130" s="695" t="s">
        <v>1433</v>
      </c>
      <c r="F130" s="695"/>
      <c r="G130" s="683"/>
      <c r="H130" s="683"/>
      <c r="I130" s="683"/>
      <c r="J130" s="683"/>
      <c r="K130" s="683"/>
      <c r="L130" s="683"/>
      <c r="M130" s="683"/>
      <c r="N130" s="683" t="s">
        <v>1335</v>
      </c>
      <c r="O130" s="683" t="s">
        <v>1335</v>
      </c>
      <c r="P130" s="683" t="s">
        <v>1340</v>
      </c>
      <c r="Q130" s="684">
        <v>45471</v>
      </c>
    </row>
    <row r="131" spans="1:17" s="685" customFormat="1" x14ac:dyDescent="0.25">
      <c r="A131" s="687" t="s">
        <v>1333</v>
      </c>
      <c r="B131" s="682" t="s">
        <v>1334</v>
      </c>
      <c r="C131" s="682" t="s">
        <v>13</v>
      </c>
      <c r="D131" s="682" t="s">
        <v>1451</v>
      </c>
      <c r="E131" s="695" t="s">
        <v>1433</v>
      </c>
      <c r="F131" s="695"/>
      <c r="G131" s="683"/>
      <c r="H131" s="683"/>
      <c r="I131" s="683"/>
      <c r="J131" s="683"/>
      <c r="K131" s="683"/>
      <c r="L131" s="683"/>
      <c r="M131" s="683"/>
      <c r="N131" s="683" t="s">
        <v>1335</v>
      </c>
      <c r="O131" s="683" t="s">
        <v>1335</v>
      </c>
      <c r="P131" s="683" t="s">
        <v>1340</v>
      </c>
      <c r="Q131" s="684">
        <v>45471</v>
      </c>
    </row>
    <row r="132" spans="1:17" s="685" customFormat="1" x14ac:dyDescent="0.25">
      <c r="A132" s="687" t="s">
        <v>1333</v>
      </c>
      <c r="B132" s="682" t="s">
        <v>1334</v>
      </c>
      <c r="C132" s="682" t="s">
        <v>13</v>
      </c>
      <c r="D132" s="682" t="s">
        <v>110</v>
      </c>
      <c r="E132" s="695" t="s">
        <v>1452</v>
      </c>
      <c r="F132" s="695"/>
      <c r="G132" s="683"/>
      <c r="H132" s="683"/>
      <c r="I132" s="683"/>
      <c r="J132" s="683"/>
      <c r="K132" s="683"/>
      <c r="L132" s="683"/>
      <c r="M132" s="683"/>
      <c r="N132" s="683" t="s">
        <v>1335</v>
      </c>
      <c r="O132" s="683" t="s">
        <v>1335</v>
      </c>
      <c r="P132" s="683" t="s">
        <v>1340</v>
      </c>
      <c r="Q132" s="684">
        <v>45471</v>
      </c>
    </row>
    <row r="133" spans="1:17" s="685" customFormat="1" x14ac:dyDescent="0.25">
      <c r="A133" s="687" t="s">
        <v>1333</v>
      </c>
      <c r="B133" s="682" t="s">
        <v>1334</v>
      </c>
      <c r="C133" s="682" t="s">
        <v>13</v>
      </c>
      <c r="D133" s="682" t="s">
        <v>113</v>
      </c>
      <c r="E133" s="695" t="s">
        <v>1452</v>
      </c>
      <c r="F133" s="695"/>
      <c r="G133" s="683"/>
      <c r="H133" s="683"/>
      <c r="I133" s="683"/>
      <c r="J133" s="683"/>
      <c r="K133" s="683"/>
      <c r="L133" s="683"/>
      <c r="M133" s="683"/>
      <c r="N133" s="683" t="s">
        <v>1335</v>
      </c>
      <c r="O133" s="683" t="s">
        <v>1335</v>
      </c>
      <c r="P133" s="683" t="s">
        <v>1340</v>
      </c>
      <c r="Q133" s="684">
        <v>45471</v>
      </c>
    </row>
    <row r="134" spans="1:17" s="685" customFormat="1" x14ac:dyDescent="0.25">
      <c r="A134" s="687" t="s">
        <v>1333</v>
      </c>
      <c r="B134" s="682" t="s">
        <v>1334</v>
      </c>
      <c r="C134" s="682" t="s">
        <v>13</v>
      </c>
      <c r="D134" s="682" t="s">
        <v>116</v>
      </c>
      <c r="E134" s="695" t="s">
        <v>1433</v>
      </c>
      <c r="F134" s="695"/>
      <c r="G134" s="683"/>
      <c r="H134" s="683"/>
      <c r="I134" s="683"/>
      <c r="J134" s="683"/>
      <c r="K134" s="683"/>
      <c r="L134" s="683"/>
      <c r="M134" s="683"/>
      <c r="N134" s="683" t="s">
        <v>1335</v>
      </c>
      <c r="O134" s="683" t="s">
        <v>1335</v>
      </c>
      <c r="P134" s="683" t="s">
        <v>1340</v>
      </c>
      <c r="Q134" s="684">
        <v>45471</v>
      </c>
    </row>
    <row r="135" spans="1:17" s="685" customFormat="1" x14ac:dyDescent="0.25">
      <c r="A135" s="687" t="s">
        <v>1333</v>
      </c>
      <c r="B135" s="682" t="s">
        <v>1334</v>
      </c>
      <c r="C135" s="682" t="s">
        <v>13</v>
      </c>
      <c r="D135" s="682" t="s">
        <v>119</v>
      </c>
      <c r="E135" s="695" t="s">
        <v>1433</v>
      </c>
      <c r="F135" s="695"/>
      <c r="G135" s="683"/>
      <c r="H135" s="683"/>
      <c r="I135" s="683"/>
      <c r="J135" s="683"/>
      <c r="K135" s="683"/>
      <c r="L135" s="683"/>
      <c r="M135" s="683"/>
      <c r="N135" s="683" t="s">
        <v>1335</v>
      </c>
      <c r="O135" s="683" t="s">
        <v>1335</v>
      </c>
      <c r="P135" s="683" t="s">
        <v>1340</v>
      </c>
      <c r="Q135" s="684">
        <v>45471</v>
      </c>
    </row>
    <row r="136" spans="1:17" s="685" customFormat="1" x14ac:dyDescent="0.25">
      <c r="A136" s="687" t="s">
        <v>1333</v>
      </c>
      <c r="B136" s="682" t="s">
        <v>1334</v>
      </c>
      <c r="C136" s="682" t="s">
        <v>13</v>
      </c>
      <c r="D136" s="682" t="s">
        <v>1273</v>
      </c>
      <c r="E136" s="695" t="s">
        <v>1433</v>
      </c>
      <c r="F136" s="695"/>
      <c r="G136" s="683"/>
      <c r="H136" s="683"/>
      <c r="I136" s="683"/>
      <c r="J136" s="683"/>
      <c r="K136" s="683"/>
      <c r="L136" s="683"/>
      <c r="M136" s="683"/>
      <c r="N136" s="683" t="s">
        <v>1335</v>
      </c>
      <c r="O136" s="683" t="s">
        <v>1335</v>
      </c>
      <c r="P136" s="683" t="s">
        <v>1340</v>
      </c>
      <c r="Q136" s="684">
        <v>45471</v>
      </c>
    </row>
    <row r="137" spans="1:17" s="685" customFormat="1" x14ac:dyDescent="0.25">
      <c r="A137" s="687" t="s">
        <v>1333</v>
      </c>
      <c r="B137" s="682" t="s">
        <v>1334</v>
      </c>
      <c r="C137" s="682" t="s">
        <v>13</v>
      </c>
      <c r="D137" s="682" t="s">
        <v>2078</v>
      </c>
      <c r="E137" s="695" t="s">
        <v>1433</v>
      </c>
      <c r="F137" s="695"/>
      <c r="G137" s="683"/>
      <c r="H137" s="683"/>
      <c r="I137" s="683"/>
      <c r="J137" s="683"/>
      <c r="K137" s="683"/>
      <c r="L137" s="683"/>
      <c r="M137" s="683"/>
      <c r="N137" s="683" t="s">
        <v>1335</v>
      </c>
      <c r="O137" s="683" t="s">
        <v>1335</v>
      </c>
      <c r="P137" s="683" t="s">
        <v>1340</v>
      </c>
      <c r="Q137" s="684">
        <v>45471</v>
      </c>
    </row>
    <row r="138" spans="1:17" s="685" customFormat="1" x14ac:dyDescent="0.25">
      <c r="A138" s="687" t="s">
        <v>1333</v>
      </c>
      <c r="B138" s="682" t="s">
        <v>1334</v>
      </c>
      <c r="C138" s="682" t="s">
        <v>13</v>
      </c>
      <c r="D138" s="682" t="s">
        <v>1453</v>
      </c>
      <c r="E138" s="695" t="s">
        <v>1454</v>
      </c>
      <c r="F138" s="695"/>
      <c r="G138" s="683"/>
      <c r="H138" s="683"/>
      <c r="I138" s="683"/>
      <c r="J138" s="683"/>
      <c r="K138" s="683"/>
      <c r="L138" s="683"/>
      <c r="M138" s="683"/>
      <c r="N138" s="683" t="s">
        <v>1348</v>
      </c>
      <c r="O138" s="683" t="s">
        <v>1349</v>
      </c>
      <c r="P138" s="683" t="s">
        <v>1340</v>
      </c>
      <c r="Q138" s="684">
        <v>45471</v>
      </c>
    </row>
    <row r="139" spans="1:17" s="685" customFormat="1" x14ac:dyDescent="0.25">
      <c r="A139" s="687" t="s">
        <v>1333</v>
      </c>
      <c r="B139" s="682" t="s">
        <v>1334</v>
      </c>
      <c r="C139" s="682" t="s">
        <v>13</v>
      </c>
      <c r="D139" s="682" t="s">
        <v>1455</v>
      </c>
      <c r="E139" s="695" t="s">
        <v>1456</v>
      </c>
      <c r="F139" s="695"/>
      <c r="G139" s="683"/>
      <c r="H139" s="683"/>
      <c r="I139" s="683"/>
      <c r="J139" s="683"/>
      <c r="K139" s="683"/>
      <c r="L139" s="683"/>
      <c r="M139" s="683"/>
      <c r="N139" s="683" t="s">
        <v>1338</v>
      </c>
      <c r="O139" s="683" t="s">
        <v>1339</v>
      </c>
      <c r="P139" s="683" t="s">
        <v>1340</v>
      </c>
      <c r="Q139" s="684">
        <v>45471</v>
      </c>
    </row>
    <row r="140" spans="1:17" s="685" customFormat="1" x14ac:dyDescent="0.25">
      <c r="A140" s="687" t="s">
        <v>1333</v>
      </c>
      <c r="B140" s="682" t="s">
        <v>1334</v>
      </c>
      <c r="C140" s="682" t="s">
        <v>14</v>
      </c>
      <c r="D140" s="682" t="s">
        <v>128</v>
      </c>
      <c r="E140" s="695" t="s">
        <v>1434</v>
      </c>
      <c r="F140" s="695"/>
      <c r="G140" s="683"/>
      <c r="H140" s="683"/>
      <c r="I140" s="683"/>
      <c r="J140" s="683"/>
      <c r="K140" s="683"/>
      <c r="L140" s="683"/>
      <c r="M140" s="683"/>
      <c r="N140" s="683" t="s">
        <v>1335</v>
      </c>
      <c r="O140" s="683" t="s">
        <v>1335</v>
      </c>
      <c r="P140" s="683" t="s">
        <v>1340</v>
      </c>
      <c r="Q140" s="684">
        <v>45471</v>
      </c>
    </row>
    <row r="141" spans="1:17" s="685" customFormat="1" x14ac:dyDescent="0.25">
      <c r="A141" s="687" t="s">
        <v>1333</v>
      </c>
      <c r="B141" s="682" t="s">
        <v>1334</v>
      </c>
      <c r="C141" s="682" t="s">
        <v>14</v>
      </c>
      <c r="D141" s="682" t="s">
        <v>131</v>
      </c>
      <c r="E141" s="695" t="s">
        <v>1435</v>
      </c>
      <c r="F141" s="695"/>
      <c r="G141" s="683"/>
      <c r="H141" s="683"/>
      <c r="I141" s="683"/>
      <c r="J141" s="683"/>
      <c r="K141" s="683"/>
      <c r="L141" s="683"/>
      <c r="M141" s="683"/>
      <c r="N141" s="683" t="s">
        <v>1335</v>
      </c>
      <c r="O141" s="683" t="s">
        <v>1335</v>
      </c>
      <c r="P141" s="683" t="s">
        <v>1340</v>
      </c>
      <c r="Q141" s="684">
        <v>45471</v>
      </c>
    </row>
    <row r="142" spans="1:17" s="685" customFormat="1" x14ac:dyDescent="0.25">
      <c r="A142" s="687" t="s">
        <v>1333</v>
      </c>
      <c r="B142" s="682" t="s">
        <v>1334</v>
      </c>
      <c r="C142" s="682" t="s">
        <v>14</v>
      </c>
      <c r="D142" s="682" t="s">
        <v>134</v>
      </c>
      <c r="E142" s="695" t="s">
        <v>1434</v>
      </c>
      <c r="F142" s="695"/>
      <c r="G142" s="683"/>
      <c r="H142" s="683"/>
      <c r="I142" s="683"/>
      <c r="J142" s="683"/>
      <c r="K142" s="683"/>
      <c r="L142" s="683"/>
      <c r="M142" s="683"/>
      <c r="N142" s="683" t="s">
        <v>1335</v>
      </c>
      <c r="O142" s="683" t="s">
        <v>1335</v>
      </c>
      <c r="P142" s="683" t="s">
        <v>1340</v>
      </c>
      <c r="Q142" s="684">
        <v>45471</v>
      </c>
    </row>
    <row r="143" spans="1:17" s="685" customFormat="1" x14ac:dyDescent="0.25">
      <c r="A143" s="687" t="s">
        <v>1333</v>
      </c>
      <c r="B143" s="682" t="s">
        <v>1334</v>
      </c>
      <c r="C143" s="682" t="s">
        <v>14</v>
      </c>
      <c r="D143" s="682" t="s">
        <v>137</v>
      </c>
      <c r="E143" s="695" t="s">
        <v>1434</v>
      </c>
      <c r="F143" s="695"/>
      <c r="G143" s="683"/>
      <c r="H143" s="683"/>
      <c r="I143" s="683"/>
      <c r="J143" s="683"/>
      <c r="K143" s="683"/>
      <c r="L143" s="683"/>
      <c r="M143" s="683"/>
      <c r="N143" s="683" t="s">
        <v>1335</v>
      </c>
      <c r="O143" s="683" t="s">
        <v>1335</v>
      </c>
      <c r="P143" s="683" t="s">
        <v>1340</v>
      </c>
      <c r="Q143" s="684">
        <v>45471</v>
      </c>
    </row>
    <row r="144" spans="1:17" s="685" customFormat="1" x14ac:dyDescent="0.25">
      <c r="A144" s="687" t="s">
        <v>1333</v>
      </c>
      <c r="B144" s="682" t="s">
        <v>1334</v>
      </c>
      <c r="C144" s="682" t="s">
        <v>14</v>
      </c>
      <c r="D144" s="682" t="s">
        <v>140</v>
      </c>
      <c r="E144" s="695" t="s">
        <v>1457</v>
      </c>
      <c r="F144" s="695"/>
      <c r="G144" s="683"/>
      <c r="H144" s="683"/>
      <c r="I144" s="683"/>
      <c r="J144" s="683"/>
      <c r="K144" s="683"/>
      <c r="L144" s="683"/>
      <c r="M144" s="683"/>
      <c r="N144" s="683" t="s">
        <v>1335</v>
      </c>
      <c r="O144" s="683" t="s">
        <v>1335</v>
      </c>
      <c r="P144" s="683" t="s">
        <v>1340</v>
      </c>
      <c r="Q144" s="684">
        <v>45471</v>
      </c>
    </row>
    <row r="145" spans="1:17" s="685" customFormat="1" x14ac:dyDescent="0.25">
      <c r="A145" s="687" t="s">
        <v>1333</v>
      </c>
      <c r="B145" s="682" t="s">
        <v>1334</v>
      </c>
      <c r="C145" s="682" t="s">
        <v>14</v>
      </c>
      <c r="D145" s="682" t="s">
        <v>143</v>
      </c>
      <c r="E145" s="695" t="s">
        <v>1446</v>
      </c>
      <c r="F145" s="695"/>
      <c r="G145" s="683"/>
      <c r="H145" s="683"/>
      <c r="I145" s="683"/>
      <c r="J145" s="683"/>
      <c r="K145" s="683"/>
      <c r="L145" s="683"/>
      <c r="M145" s="683"/>
      <c r="N145" s="683" t="s">
        <v>1348</v>
      </c>
      <c r="O145" s="683" t="s">
        <v>1349</v>
      </c>
      <c r="P145" s="683" t="s">
        <v>1340</v>
      </c>
      <c r="Q145" s="684">
        <v>45471</v>
      </c>
    </row>
    <row r="146" spans="1:17" s="685" customFormat="1" x14ac:dyDescent="0.25">
      <c r="A146" s="687" t="s">
        <v>1333</v>
      </c>
      <c r="B146" s="682" t="s">
        <v>1334</v>
      </c>
      <c r="C146" s="682" t="s">
        <v>14</v>
      </c>
      <c r="D146" s="682" t="s">
        <v>147</v>
      </c>
      <c r="E146" s="695" t="s">
        <v>1446</v>
      </c>
      <c r="F146" s="695"/>
      <c r="G146" s="683"/>
      <c r="H146" s="683"/>
      <c r="I146" s="683"/>
      <c r="J146" s="683"/>
      <c r="K146" s="683"/>
      <c r="L146" s="683"/>
      <c r="M146" s="683"/>
      <c r="N146" s="683" t="s">
        <v>1348</v>
      </c>
      <c r="O146" s="683" t="s">
        <v>1349</v>
      </c>
      <c r="P146" s="683" t="s">
        <v>1340</v>
      </c>
      <c r="Q146" s="684">
        <v>45471</v>
      </c>
    </row>
    <row r="147" spans="1:17" s="685" customFormat="1" x14ac:dyDescent="0.25">
      <c r="A147" s="687" t="s">
        <v>1333</v>
      </c>
      <c r="B147" s="682" t="s">
        <v>1334</v>
      </c>
      <c r="C147" s="682" t="s">
        <v>15</v>
      </c>
      <c r="D147" s="682" t="s">
        <v>1458</v>
      </c>
      <c r="E147" s="695" t="s">
        <v>1459</v>
      </c>
      <c r="F147" s="695"/>
      <c r="G147" s="683"/>
      <c r="H147" s="683"/>
      <c r="I147" s="683"/>
      <c r="J147" s="683"/>
      <c r="K147" s="683"/>
      <c r="L147" s="683"/>
      <c r="M147" s="683"/>
      <c r="N147" s="683" t="s">
        <v>1348</v>
      </c>
      <c r="O147" s="683" t="s">
        <v>1349</v>
      </c>
      <c r="P147" s="683" t="s">
        <v>1340</v>
      </c>
      <c r="Q147" s="684">
        <v>45471</v>
      </c>
    </row>
    <row r="148" spans="1:17" s="685" customFormat="1" x14ac:dyDescent="0.25">
      <c r="A148" s="687" t="s">
        <v>1333</v>
      </c>
      <c r="B148" s="682" t="s">
        <v>1334</v>
      </c>
      <c r="C148" s="682" t="s">
        <v>15</v>
      </c>
      <c r="D148" s="682" t="s">
        <v>152</v>
      </c>
      <c r="E148" s="695" t="s">
        <v>1460</v>
      </c>
      <c r="F148" s="695"/>
      <c r="G148" s="683"/>
      <c r="H148" s="683"/>
      <c r="I148" s="683"/>
      <c r="J148" s="683"/>
      <c r="K148" s="683"/>
      <c r="L148" s="683"/>
      <c r="M148" s="683"/>
      <c r="N148" s="683" t="s">
        <v>1348</v>
      </c>
      <c r="O148" s="683" t="s">
        <v>1349</v>
      </c>
      <c r="P148" s="683" t="s">
        <v>1340</v>
      </c>
      <c r="Q148" s="684">
        <v>45471</v>
      </c>
    </row>
    <row r="149" spans="1:17" s="685" customFormat="1" x14ac:dyDescent="0.25">
      <c r="A149" s="687" t="s">
        <v>1333</v>
      </c>
      <c r="B149" s="682" t="s">
        <v>1334</v>
      </c>
      <c r="C149" s="682" t="s">
        <v>15</v>
      </c>
      <c r="D149" s="682" t="s">
        <v>155</v>
      </c>
      <c r="E149" s="695" t="s">
        <v>1460</v>
      </c>
      <c r="F149" s="695"/>
      <c r="G149" s="683"/>
      <c r="H149" s="683"/>
      <c r="I149" s="683"/>
      <c r="J149" s="683"/>
      <c r="K149" s="683"/>
      <c r="L149" s="683"/>
      <c r="M149" s="683"/>
      <c r="N149" s="683" t="s">
        <v>1348</v>
      </c>
      <c r="O149" s="683" t="s">
        <v>1349</v>
      </c>
      <c r="P149" s="683" t="s">
        <v>1340</v>
      </c>
      <c r="Q149" s="684">
        <v>45471</v>
      </c>
    </row>
    <row r="150" spans="1:17" s="685" customFormat="1" x14ac:dyDescent="0.25">
      <c r="A150" s="687" t="s">
        <v>1333</v>
      </c>
      <c r="B150" s="682" t="s">
        <v>1334</v>
      </c>
      <c r="C150" s="682" t="s">
        <v>15</v>
      </c>
      <c r="D150" s="682" t="s">
        <v>158</v>
      </c>
      <c r="E150" s="695" t="s">
        <v>1433</v>
      </c>
      <c r="F150" s="695"/>
      <c r="G150" s="683"/>
      <c r="H150" s="683"/>
      <c r="I150" s="683"/>
      <c r="J150" s="683"/>
      <c r="K150" s="683"/>
      <c r="L150" s="683"/>
      <c r="M150" s="683"/>
      <c r="N150" s="683" t="s">
        <v>1348</v>
      </c>
      <c r="O150" s="683" t="s">
        <v>1349</v>
      </c>
      <c r="P150" s="683" t="s">
        <v>1340</v>
      </c>
      <c r="Q150" s="684">
        <v>45471</v>
      </c>
    </row>
    <row r="151" spans="1:17" s="685" customFormat="1" x14ac:dyDescent="0.25">
      <c r="A151" s="687" t="s">
        <v>1333</v>
      </c>
      <c r="B151" s="682" t="s">
        <v>1334</v>
      </c>
      <c r="C151" s="682" t="s">
        <v>15</v>
      </c>
      <c r="D151" s="682" t="s">
        <v>161</v>
      </c>
      <c r="E151" s="695" t="s">
        <v>1433</v>
      </c>
      <c r="F151" s="695"/>
      <c r="G151" s="683"/>
      <c r="H151" s="683"/>
      <c r="I151" s="683"/>
      <c r="J151" s="683"/>
      <c r="K151" s="683"/>
      <c r="L151" s="683"/>
      <c r="M151" s="683"/>
      <c r="N151" s="683" t="s">
        <v>1348</v>
      </c>
      <c r="O151" s="683" t="s">
        <v>1349</v>
      </c>
      <c r="P151" s="683" t="s">
        <v>1340</v>
      </c>
      <c r="Q151" s="684">
        <v>45471</v>
      </c>
    </row>
    <row r="152" spans="1:17" s="685" customFormat="1" x14ac:dyDescent="0.25">
      <c r="A152" s="687" t="s">
        <v>1333</v>
      </c>
      <c r="B152" s="682" t="s">
        <v>1334</v>
      </c>
      <c r="C152" s="682" t="s">
        <v>15</v>
      </c>
      <c r="D152" s="682" t="s">
        <v>164</v>
      </c>
      <c r="E152" s="695" t="s">
        <v>1433</v>
      </c>
      <c r="F152" s="695"/>
      <c r="G152" s="683"/>
      <c r="H152" s="683"/>
      <c r="I152" s="683"/>
      <c r="J152" s="683"/>
      <c r="K152" s="683"/>
      <c r="L152" s="683"/>
      <c r="M152" s="683"/>
      <c r="N152" s="683" t="s">
        <v>1348</v>
      </c>
      <c r="O152" s="683" t="s">
        <v>1349</v>
      </c>
      <c r="P152" s="683" t="s">
        <v>1340</v>
      </c>
      <c r="Q152" s="684">
        <v>45471</v>
      </c>
    </row>
    <row r="153" spans="1:17" s="685" customFormat="1" x14ac:dyDescent="0.25">
      <c r="A153" s="687" t="s">
        <v>1333</v>
      </c>
      <c r="B153" s="682" t="s">
        <v>1334</v>
      </c>
      <c r="C153" s="682" t="s">
        <v>15</v>
      </c>
      <c r="D153" s="682" t="s">
        <v>167</v>
      </c>
      <c r="E153" s="695" t="s">
        <v>1435</v>
      </c>
      <c r="F153" s="695"/>
      <c r="G153" s="683"/>
      <c r="H153" s="683"/>
      <c r="I153" s="683"/>
      <c r="J153" s="683"/>
      <c r="K153" s="683"/>
      <c r="L153" s="683"/>
      <c r="M153" s="683"/>
      <c r="N153" s="683" t="s">
        <v>1348</v>
      </c>
      <c r="O153" s="683" t="s">
        <v>1349</v>
      </c>
      <c r="P153" s="683" t="s">
        <v>1340</v>
      </c>
      <c r="Q153" s="684">
        <v>45471</v>
      </c>
    </row>
    <row r="154" spans="1:17" s="685" customFormat="1" x14ac:dyDescent="0.25">
      <c r="A154" s="687" t="s">
        <v>1333</v>
      </c>
      <c r="B154" s="682" t="s">
        <v>1334</v>
      </c>
      <c r="C154" s="682" t="s">
        <v>15</v>
      </c>
      <c r="D154" s="682" t="s">
        <v>1461</v>
      </c>
      <c r="E154" s="695" t="s">
        <v>1462</v>
      </c>
      <c r="F154" s="695"/>
      <c r="G154" s="683"/>
      <c r="H154" s="683"/>
      <c r="I154" s="683"/>
      <c r="J154" s="683"/>
      <c r="K154" s="683"/>
      <c r="L154" s="683"/>
      <c r="M154" s="683"/>
      <c r="N154" s="683" t="s">
        <v>1392</v>
      </c>
      <c r="O154" s="683" t="s">
        <v>1393</v>
      </c>
      <c r="P154" s="683" t="s">
        <v>1340</v>
      </c>
      <c r="Q154" s="684">
        <v>45471</v>
      </c>
    </row>
    <row r="155" spans="1:17" s="685" customFormat="1" x14ac:dyDescent="0.25">
      <c r="A155" s="687" t="s">
        <v>1333</v>
      </c>
      <c r="B155" s="682" t="s">
        <v>1334</v>
      </c>
      <c r="C155" s="682" t="s">
        <v>15</v>
      </c>
      <c r="D155" s="682" t="s">
        <v>172</v>
      </c>
      <c r="E155" s="695" t="s">
        <v>1435</v>
      </c>
      <c r="F155" s="695"/>
      <c r="G155" s="683"/>
      <c r="H155" s="683"/>
      <c r="I155" s="683"/>
      <c r="J155" s="683"/>
      <c r="K155" s="683"/>
      <c r="L155" s="683"/>
      <c r="M155" s="683"/>
      <c r="N155" s="683" t="s">
        <v>1392</v>
      </c>
      <c r="O155" s="683" t="s">
        <v>1393</v>
      </c>
      <c r="P155" s="683" t="s">
        <v>1340</v>
      </c>
      <c r="Q155" s="684">
        <v>45471</v>
      </c>
    </row>
    <row r="156" spans="1:17" s="685" customFormat="1" x14ac:dyDescent="0.25">
      <c r="A156" s="687" t="s">
        <v>1333</v>
      </c>
      <c r="B156" s="682" t="s">
        <v>1334</v>
      </c>
      <c r="C156" s="682" t="s">
        <v>19</v>
      </c>
      <c r="D156" s="682" t="s">
        <v>2351</v>
      </c>
      <c r="E156" s="695" t="s">
        <v>2418</v>
      </c>
      <c r="F156" s="695"/>
      <c r="G156" s="683"/>
      <c r="H156" s="683"/>
      <c r="I156" s="683"/>
      <c r="J156" s="683"/>
      <c r="K156" s="683"/>
      <c r="L156" s="683"/>
      <c r="M156" s="683"/>
      <c r="N156" s="683" t="s">
        <v>1335</v>
      </c>
      <c r="O156" s="683" t="s">
        <v>1335</v>
      </c>
      <c r="P156" s="683" t="s">
        <v>1340</v>
      </c>
      <c r="Q156" s="684">
        <v>45471</v>
      </c>
    </row>
    <row r="157" spans="1:17" s="685" customFormat="1" x14ac:dyDescent="0.25">
      <c r="A157" s="687" t="s">
        <v>1333</v>
      </c>
      <c r="B157" s="682" t="s">
        <v>1334</v>
      </c>
      <c r="C157" s="682" t="s">
        <v>19</v>
      </c>
      <c r="D157" s="682" t="s">
        <v>189</v>
      </c>
      <c r="E157" s="695" t="s">
        <v>1438</v>
      </c>
      <c r="F157" s="695"/>
      <c r="G157" s="683"/>
      <c r="H157" s="683"/>
      <c r="I157" s="683"/>
      <c r="J157" s="683"/>
      <c r="K157" s="683"/>
      <c r="L157" s="683"/>
      <c r="M157" s="683"/>
      <c r="N157" s="683" t="s">
        <v>1348</v>
      </c>
      <c r="O157" s="683" t="s">
        <v>1349</v>
      </c>
      <c r="P157" s="683" t="s">
        <v>1340</v>
      </c>
      <c r="Q157" s="684">
        <v>45471</v>
      </c>
    </row>
    <row r="158" spans="1:17" s="685" customFormat="1" x14ac:dyDescent="0.25">
      <c r="A158" s="687" t="s">
        <v>1333</v>
      </c>
      <c r="B158" s="682" t="s">
        <v>1334</v>
      </c>
      <c r="C158" s="682" t="s">
        <v>19</v>
      </c>
      <c r="D158" s="682" t="s">
        <v>190</v>
      </c>
      <c r="E158" s="695" t="s">
        <v>1438</v>
      </c>
      <c r="F158" s="695"/>
      <c r="G158" s="683"/>
      <c r="H158" s="683"/>
      <c r="I158" s="683"/>
      <c r="J158" s="683"/>
      <c r="K158" s="683"/>
      <c r="L158" s="683"/>
      <c r="M158" s="683"/>
      <c r="N158" s="683" t="s">
        <v>1348</v>
      </c>
      <c r="O158" s="683" t="s">
        <v>1349</v>
      </c>
      <c r="P158" s="683" t="s">
        <v>1340</v>
      </c>
      <c r="Q158" s="684">
        <v>45471</v>
      </c>
    </row>
    <row r="159" spans="1:17" s="685" customFormat="1" x14ac:dyDescent="0.25">
      <c r="A159" s="687" t="s">
        <v>1333</v>
      </c>
      <c r="B159" s="682" t="s">
        <v>1334</v>
      </c>
      <c r="C159" s="682" t="s">
        <v>19</v>
      </c>
      <c r="D159" s="682" t="s">
        <v>193</v>
      </c>
      <c r="E159" s="695" t="s">
        <v>1438</v>
      </c>
      <c r="F159" s="695"/>
      <c r="G159" s="683"/>
      <c r="H159" s="683"/>
      <c r="I159" s="683"/>
      <c r="J159" s="683"/>
      <c r="K159" s="683"/>
      <c r="L159" s="683"/>
      <c r="M159" s="683"/>
      <c r="N159" s="683" t="s">
        <v>1348</v>
      </c>
      <c r="O159" s="683" t="s">
        <v>1349</v>
      </c>
      <c r="P159" s="683" t="s">
        <v>1340</v>
      </c>
      <c r="Q159" s="684">
        <v>45471</v>
      </c>
    </row>
    <row r="160" spans="1:17" s="685" customFormat="1" x14ac:dyDescent="0.25">
      <c r="A160" s="687" t="s">
        <v>1333</v>
      </c>
      <c r="B160" s="682" t="s">
        <v>1334</v>
      </c>
      <c r="C160" s="682" t="s">
        <v>19</v>
      </c>
      <c r="D160" s="682" t="s">
        <v>196</v>
      </c>
      <c r="E160" s="695" t="s">
        <v>1436</v>
      </c>
      <c r="F160" s="695"/>
      <c r="G160" s="683"/>
      <c r="H160" s="683"/>
      <c r="I160" s="683"/>
      <c r="J160" s="683"/>
      <c r="K160" s="683"/>
      <c r="L160" s="683"/>
      <c r="M160" s="683"/>
      <c r="N160" s="683" t="s">
        <v>1348</v>
      </c>
      <c r="O160" s="683" t="s">
        <v>1349</v>
      </c>
      <c r="P160" s="683" t="s">
        <v>1340</v>
      </c>
      <c r="Q160" s="684">
        <v>45471</v>
      </c>
    </row>
    <row r="161" spans="1:17" s="685" customFormat="1" x14ac:dyDescent="0.25">
      <c r="A161" s="687" t="s">
        <v>1333</v>
      </c>
      <c r="B161" s="682" t="s">
        <v>1334</v>
      </c>
      <c r="C161" s="682" t="s">
        <v>19</v>
      </c>
      <c r="D161" s="682" t="s">
        <v>2079</v>
      </c>
      <c r="E161" s="695" t="s">
        <v>1436</v>
      </c>
      <c r="F161" s="695"/>
      <c r="G161" s="683"/>
      <c r="H161" s="683"/>
      <c r="I161" s="683"/>
      <c r="J161" s="683"/>
      <c r="K161" s="683"/>
      <c r="L161" s="683"/>
      <c r="M161" s="683"/>
      <c r="N161" s="683" t="s">
        <v>1348</v>
      </c>
      <c r="O161" s="683" t="s">
        <v>1349</v>
      </c>
      <c r="P161" s="683" t="s">
        <v>1340</v>
      </c>
      <c r="Q161" s="684">
        <v>45471</v>
      </c>
    </row>
    <row r="162" spans="1:17" s="685" customFormat="1" x14ac:dyDescent="0.25">
      <c r="A162" s="687" t="s">
        <v>1333</v>
      </c>
      <c r="B162" s="682" t="s">
        <v>1334</v>
      </c>
      <c r="C162" s="682" t="s">
        <v>20</v>
      </c>
      <c r="D162" s="682" t="s">
        <v>201</v>
      </c>
      <c r="E162" s="695" t="s">
        <v>1433</v>
      </c>
      <c r="F162" s="695"/>
      <c r="G162" s="683"/>
      <c r="H162" s="683"/>
      <c r="I162" s="683"/>
      <c r="J162" s="683"/>
      <c r="K162" s="683"/>
      <c r="L162" s="683"/>
      <c r="M162" s="683"/>
      <c r="N162" s="683" t="s">
        <v>1335</v>
      </c>
      <c r="O162" s="683" t="s">
        <v>1335</v>
      </c>
      <c r="P162" s="683" t="s">
        <v>1340</v>
      </c>
      <c r="Q162" s="684">
        <v>45471</v>
      </c>
    </row>
    <row r="163" spans="1:17" s="685" customFormat="1" x14ac:dyDescent="0.25">
      <c r="A163" s="687" t="s">
        <v>1333</v>
      </c>
      <c r="B163" s="682" t="s">
        <v>1334</v>
      </c>
      <c r="C163" s="682" t="s">
        <v>20</v>
      </c>
      <c r="D163" s="682" t="s">
        <v>1467</v>
      </c>
      <c r="E163" s="695" t="s">
        <v>1433</v>
      </c>
      <c r="F163" s="695"/>
      <c r="G163" s="683"/>
      <c r="H163" s="683"/>
      <c r="I163" s="683"/>
      <c r="J163" s="683"/>
      <c r="K163" s="683"/>
      <c r="L163" s="683"/>
      <c r="M163" s="683"/>
      <c r="N163" s="683" t="s">
        <v>1338</v>
      </c>
      <c r="O163" s="683" t="s">
        <v>1339</v>
      </c>
      <c r="P163" s="683" t="s">
        <v>1340</v>
      </c>
      <c r="Q163" s="684">
        <v>45471</v>
      </c>
    </row>
    <row r="164" spans="1:17" s="685" customFormat="1" x14ac:dyDescent="0.25">
      <c r="A164" s="687" t="s">
        <v>1333</v>
      </c>
      <c r="B164" s="682" t="s">
        <v>1334</v>
      </c>
      <c r="C164" s="682" t="s">
        <v>20</v>
      </c>
      <c r="D164" s="682" t="s">
        <v>1961</v>
      </c>
      <c r="E164" s="695" t="s">
        <v>1433</v>
      </c>
      <c r="F164" s="695"/>
      <c r="G164" s="683"/>
      <c r="H164" s="683"/>
      <c r="I164" s="683"/>
      <c r="J164" s="683"/>
      <c r="K164" s="683"/>
      <c r="L164" s="683"/>
      <c r="M164" s="683"/>
      <c r="N164" s="683" t="s">
        <v>1338</v>
      </c>
      <c r="O164" s="683" t="s">
        <v>1339</v>
      </c>
      <c r="P164" s="683" t="s">
        <v>1340</v>
      </c>
      <c r="Q164" s="684">
        <v>45471</v>
      </c>
    </row>
    <row r="165" spans="1:17" s="685" customFormat="1" x14ac:dyDescent="0.25">
      <c r="A165" s="687" t="s">
        <v>1333</v>
      </c>
      <c r="B165" s="682" t="s">
        <v>1468</v>
      </c>
      <c r="C165" s="682" t="s">
        <v>207</v>
      </c>
      <c r="D165" s="682" t="s">
        <v>1574</v>
      </c>
      <c r="E165" s="695" t="s">
        <v>1536</v>
      </c>
      <c r="F165" s="695"/>
      <c r="G165" s="683"/>
      <c r="H165" s="683"/>
      <c r="I165" s="683"/>
      <c r="J165" s="683"/>
      <c r="K165" s="683"/>
      <c r="L165" s="683"/>
      <c r="M165" s="683"/>
      <c r="N165" s="683" t="s">
        <v>1338</v>
      </c>
      <c r="O165" s="683" t="s">
        <v>1339</v>
      </c>
      <c r="P165" s="683" t="s">
        <v>1340</v>
      </c>
      <c r="Q165" s="684">
        <v>45471</v>
      </c>
    </row>
    <row r="166" spans="1:17" s="685" customFormat="1" x14ac:dyDescent="0.25">
      <c r="A166" s="687" t="s">
        <v>1333</v>
      </c>
      <c r="B166" s="682" t="s">
        <v>1468</v>
      </c>
      <c r="C166" s="682" t="s">
        <v>207</v>
      </c>
      <c r="D166" s="682" t="s">
        <v>1575</v>
      </c>
      <c r="E166" s="695" t="s">
        <v>1462</v>
      </c>
      <c r="F166" s="695"/>
      <c r="G166" s="683"/>
      <c r="H166" s="683"/>
      <c r="I166" s="683"/>
      <c r="J166" s="683"/>
      <c r="K166" s="683"/>
      <c r="L166" s="683"/>
      <c r="M166" s="683"/>
      <c r="N166" s="683" t="s">
        <v>1338</v>
      </c>
      <c r="O166" s="683" t="s">
        <v>1339</v>
      </c>
      <c r="P166" s="683" t="s">
        <v>1340</v>
      </c>
      <c r="Q166" s="684">
        <v>45471</v>
      </c>
    </row>
    <row r="167" spans="1:17" s="685" customFormat="1" x14ac:dyDescent="0.25">
      <c r="A167" s="687" t="s">
        <v>1333</v>
      </c>
      <c r="B167" s="682" t="s">
        <v>1468</v>
      </c>
      <c r="C167" s="682" t="s">
        <v>207</v>
      </c>
      <c r="D167" s="682" t="s">
        <v>1576</v>
      </c>
      <c r="E167" s="695" t="s">
        <v>1429</v>
      </c>
      <c r="F167" s="695"/>
      <c r="G167" s="683"/>
      <c r="H167" s="683"/>
      <c r="I167" s="683"/>
      <c r="J167" s="683"/>
      <c r="K167" s="683"/>
      <c r="L167" s="683"/>
      <c r="M167" s="683"/>
      <c r="N167" s="683" t="s">
        <v>1338</v>
      </c>
      <c r="O167" s="683" t="s">
        <v>1339</v>
      </c>
      <c r="P167" s="683" t="s">
        <v>1340</v>
      </c>
      <c r="Q167" s="684">
        <v>45471</v>
      </c>
    </row>
    <row r="168" spans="1:17" s="685" customFormat="1" x14ac:dyDescent="0.25">
      <c r="A168" s="687" t="s">
        <v>1333</v>
      </c>
      <c r="B168" s="682" t="s">
        <v>1468</v>
      </c>
      <c r="C168" s="682" t="s">
        <v>207</v>
      </c>
      <c r="D168" s="682" t="s">
        <v>214</v>
      </c>
      <c r="E168" s="695" t="s">
        <v>1435</v>
      </c>
      <c r="F168" s="695"/>
      <c r="G168" s="683"/>
      <c r="H168" s="683"/>
      <c r="I168" s="683"/>
      <c r="J168" s="683"/>
      <c r="K168" s="683"/>
      <c r="L168" s="683"/>
      <c r="M168" s="683"/>
      <c r="N168" s="683" t="s">
        <v>1338</v>
      </c>
      <c r="O168" s="683" t="s">
        <v>1339</v>
      </c>
      <c r="P168" s="683" t="s">
        <v>1340</v>
      </c>
      <c r="Q168" s="684">
        <v>45471</v>
      </c>
    </row>
    <row r="169" spans="1:17" s="685" customFormat="1" x14ac:dyDescent="0.25">
      <c r="A169" s="687" t="s">
        <v>1333</v>
      </c>
      <c r="B169" s="682" t="s">
        <v>1468</v>
      </c>
      <c r="C169" s="682" t="s">
        <v>207</v>
      </c>
      <c r="D169" s="682" t="s">
        <v>217</v>
      </c>
      <c r="E169" s="695" t="s">
        <v>1577</v>
      </c>
      <c r="F169" s="695"/>
      <c r="G169" s="683"/>
      <c r="H169" s="683"/>
      <c r="I169" s="683"/>
      <c r="J169" s="683"/>
      <c r="K169" s="683"/>
      <c r="L169" s="683"/>
      <c r="M169" s="683"/>
      <c r="N169" s="683" t="s">
        <v>1338</v>
      </c>
      <c r="O169" s="683" t="s">
        <v>1339</v>
      </c>
      <c r="P169" s="683" t="s">
        <v>1340</v>
      </c>
      <c r="Q169" s="684">
        <v>45471</v>
      </c>
    </row>
    <row r="170" spans="1:17" s="685" customFormat="1" x14ac:dyDescent="0.25">
      <c r="A170" s="687" t="s">
        <v>1333</v>
      </c>
      <c r="B170" s="682" t="s">
        <v>1468</v>
      </c>
      <c r="C170" s="682" t="s">
        <v>207</v>
      </c>
      <c r="D170" s="682" t="s">
        <v>220</v>
      </c>
      <c r="E170" s="695" t="s">
        <v>1578</v>
      </c>
      <c r="F170" s="695"/>
      <c r="G170" s="683"/>
      <c r="H170" s="683"/>
      <c r="I170" s="683"/>
      <c r="J170" s="683"/>
      <c r="K170" s="683"/>
      <c r="L170" s="683"/>
      <c r="M170" s="683"/>
      <c r="N170" s="683" t="s">
        <v>1338</v>
      </c>
      <c r="O170" s="683" t="s">
        <v>1339</v>
      </c>
      <c r="P170" s="683" t="s">
        <v>1340</v>
      </c>
      <c r="Q170" s="684">
        <v>45471</v>
      </c>
    </row>
    <row r="171" spans="1:17" s="685" customFormat="1" x14ac:dyDescent="0.25">
      <c r="A171" s="687" t="s">
        <v>1333</v>
      </c>
      <c r="B171" s="682" t="s">
        <v>1468</v>
      </c>
      <c r="C171" s="682" t="s">
        <v>207</v>
      </c>
      <c r="D171" s="682" t="s">
        <v>1579</v>
      </c>
      <c r="E171" s="695" t="s">
        <v>1580</v>
      </c>
      <c r="F171" s="695"/>
      <c r="G171" s="683"/>
      <c r="H171" s="683"/>
      <c r="I171" s="683"/>
      <c r="J171" s="683"/>
      <c r="K171" s="683"/>
      <c r="L171" s="683"/>
      <c r="M171" s="683"/>
      <c r="N171" s="683" t="s">
        <v>1338</v>
      </c>
      <c r="O171" s="683" t="s">
        <v>1339</v>
      </c>
      <c r="P171" s="683" t="s">
        <v>1340</v>
      </c>
      <c r="Q171" s="684">
        <v>45471</v>
      </c>
    </row>
    <row r="172" spans="1:17" s="685" customFormat="1" x14ac:dyDescent="0.25">
      <c r="A172" s="687" t="s">
        <v>1333</v>
      </c>
      <c r="B172" s="682" t="s">
        <v>1468</v>
      </c>
      <c r="C172" s="682" t="s">
        <v>207</v>
      </c>
      <c r="D172" s="682" t="s">
        <v>1966</v>
      </c>
      <c r="E172" s="695" t="s">
        <v>1967</v>
      </c>
      <c r="F172" s="695"/>
      <c r="G172" s="683"/>
      <c r="H172" s="683"/>
      <c r="I172" s="683"/>
      <c r="J172" s="683"/>
      <c r="K172" s="683"/>
      <c r="L172" s="683"/>
      <c r="M172" s="683"/>
      <c r="N172" s="683" t="s">
        <v>1338</v>
      </c>
      <c r="O172" s="683" t="s">
        <v>1339</v>
      </c>
      <c r="P172" s="683" t="s">
        <v>1340</v>
      </c>
      <c r="Q172" s="684">
        <v>45471</v>
      </c>
    </row>
    <row r="173" spans="1:17" s="685" customFormat="1" x14ac:dyDescent="0.25">
      <c r="A173" s="687" t="s">
        <v>1333</v>
      </c>
      <c r="B173" s="682" t="s">
        <v>1468</v>
      </c>
      <c r="C173" s="682" t="s">
        <v>1469</v>
      </c>
      <c r="D173" s="682" t="s">
        <v>227</v>
      </c>
      <c r="E173" s="695" t="s">
        <v>1470</v>
      </c>
      <c r="F173" s="695"/>
      <c r="G173" s="683"/>
      <c r="H173" s="683"/>
      <c r="I173" s="683"/>
      <c r="J173" s="683"/>
      <c r="K173" s="683"/>
      <c r="L173" s="683"/>
      <c r="M173" s="683"/>
      <c r="N173" s="683" t="s">
        <v>1338</v>
      </c>
      <c r="O173" s="683" t="s">
        <v>1339</v>
      </c>
      <c r="P173" s="683" t="s">
        <v>1340</v>
      </c>
      <c r="Q173" s="684">
        <v>45471</v>
      </c>
    </row>
    <row r="174" spans="1:17" s="685" customFormat="1" x14ac:dyDescent="0.25">
      <c r="A174" s="687" t="s">
        <v>1333</v>
      </c>
      <c r="B174" s="682" t="s">
        <v>1468</v>
      </c>
      <c r="C174" s="682" t="s">
        <v>1469</v>
      </c>
      <c r="D174" s="682" t="s">
        <v>231</v>
      </c>
      <c r="E174" s="695" t="s">
        <v>1434</v>
      </c>
      <c r="F174" s="695"/>
      <c r="G174" s="683"/>
      <c r="H174" s="683"/>
      <c r="I174" s="683"/>
      <c r="J174" s="683"/>
      <c r="K174" s="683"/>
      <c r="L174" s="683"/>
      <c r="M174" s="683"/>
      <c r="N174" s="683" t="s">
        <v>1338</v>
      </c>
      <c r="O174" s="683" t="s">
        <v>1339</v>
      </c>
      <c r="P174" s="683" t="s">
        <v>1340</v>
      </c>
      <c r="Q174" s="684">
        <v>45471</v>
      </c>
    </row>
    <row r="175" spans="1:17" s="685" customFormat="1" x14ac:dyDescent="0.25">
      <c r="A175" s="687" t="s">
        <v>1333</v>
      </c>
      <c r="B175" s="682" t="s">
        <v>1468</v>
      </c>
      <c r="C175" s="682" t="s">
        <v>1469</v>
      </c>
      <c r="D175" s="682" t="s">
        <v>234</v>
      </c>
      <c r="E175" s="695" t="s">
        <v>1438</v>
      </c>
      <c r="F175" s="695"/>
      <c r="G175" s="683"/>
      <c r="H175" s="683"/>
      <c r="I175" s="683"/>
      <c r="J175" s="683"/>
      <c r="K175" s="683"/>
      <c r="L175" s="683"/>
      <c r="M175" s="683"/>
      <c r="N175" s="683" t="s">
        <v>1338</v>
      </c>
      <c r="O175" s="683" t="s">
        <v>1339</v>
      </c>
      <c r="P175" s="683" t="s">
        <v>1340</v>
      </c>
      <c r="Q175" s="684">
        <v>45471</v>
      </c>
    </row>
    <row r="176" spans="1:17" s="685" customFormat="1" x14ac:dyDescent="0.25">
      <c r="A176" s="687" t="s">
        <v>1333</v>
      </c>
      <c r="B176" s="682" t="s">
        <v>1468</v>
      </c>
      <c r="C176" s="682" t="s">
        <v>1469</v>
      </c>
      <c r="D176" s="682" t="s">
        <v>1279</v>
      </c>
      <c r="E176" s="695" t="s">
        <v>1471</v>
      </c>
      <c r="F176" s="695"/>
      <c r="G176" s="683"/>
      <c r="H176" s="683"/>
      <c r="I176" s="683"/>
      <c r="J176" s="683"/>
      <c r="K176" s="683"/>
      <c r="L176" s="683"/>
      <c r="M176" s="683"/>
      <c r="N176" s="683" t="s">
        <v>1338</v>
      </c>
      <c r="O176" s="683" t="s">
        <v>1339</v>
      </c>
      <c r="P176" s="683" t="s">
        <v>1340</v>
      </c>
      <c r="Q176" s="684">
        <v>45471</v>
      </c>
    </row>
    <row r="177" spans="1:17" s="685" customFormat="1" x14ac:dyDescent="0.25">
      <c r="A177" s="687" t="s">
        <v>1333</v>
      </c>
      <c r="B177" s="682" t="s">
        <v>1468</v>
      </c>
      <c r="C177" s="682" t="s">
        <v>1469</v>
      </c>
      <c r="D177" s="682" t="s">
        <v>237</v>
      </c>
      <c r="E177" s="695" t="s">
        <v>1472</v>
      </c>
      <c r="F177" s="695"/>
      <c r="G177" s="683"/>
      <c r="H177" s="683"/>
      <c r="I177" s="683"/>
      <c r="J177" s="683"/>
      <c r="K177" s="683"/>
      <c r="L177" s="683"/>
      <c r="M177" s="683"/>
      <c r="N177" s="683" t="s">
        <v>1348</v>
      </c>
      <c r="O177" s="683" t="s">
        <v>1349</v>
      </c>
      <c r="P177" s="683" t="s">
        <v>1340</v>
      </c>
      <c r="Q177" s="684">
        <v>45471</v>
      </c>
    </row>
    <row r="178" spans="1:17" s="685" customFormat="1" x14ac:dyDescent="0.25">
      <c r="A178" s="687" t="s">
        <v>1333</v>
      </c>
      <c r="B178" s="682" t="s">
        <v>1370</v>
      </c>
      <c r="C178" s="682" t="s">
        <v>22</v>
      </c>
      <c r="D178" s="682" t="s">
        <v>32</v>
      </c>
      <c r="E178" s="695" t="s">
        <v>1433</v>
      </c>
      <c r="F178" s="695"/>
      <c r="G178" s="683"/>
      <c r="H178" s="683"/>
      <c r="I178" s="683"/>
      <c r="J178" s="683"/>
      <c r="K178" s="683"/>
      <c r="L178" s="683"/>
      <c r="M178" s="683"/>
      <c r="N178" s="683" t="s">
        <v>1343</v>
      </c>
      <c r="O178" s="683" t="s">
        <v>1344</v>
      </c>
      <c r="P178" s="683"/>
      <c r="Q178" s="684">
        <v>45471</v>
      </c>
    </row>
    <row r="179" spans="1:17" s="685" customFormat="1" x14ac:dyDescent="0.25">
      <c r="A179" s="687" t="s">
        <v>1333</v>
      </c>
      <c r="B179" s="682" t="s">
        <v>1421</v>
      </c>
      <c r="C179" s="682" t="s">
        <v>285</v>
      </c>
      <c r="D179" s="682" t="s">
        <v>286</v>
      </c>
      <c r="E179" s="695" t="s">
        <v>1473</v>
      </c>
      <c r="F179" s="695"/>
      <c r="G179" s="683"/>
      <c r="H179" s="683"/>
      <c r="I179" s="683"/>
      <c r="J179" s="683"/>
      <c r="K179" s="683"/>
      <c r="L179" s="683"/>
      <c r="M179" s="683"/>
      <c r="N179" s="683" t="s">
        <v>1335</v>
      </c>
      <c r="O179" s="683" t="s">
        <v>1335</v>
      </c>
      <c r="P179" s="683" t="s">
        <v>1358</v>
      </c>
      <c r="Q179" s="684">
        <v>45471</v>
      </c>
    </row>
    <row r="180" spans="1:17" s="685" customFormat="1" x14ac:dyDescent="0.25">
      <c r="A180" s="687" t="s">
        <v>1333</v>
      </c>
      <c r="B180" s="682" t="s">
        <v>1421</v>
      </c>
      <c r="C180" s="682" t="s">
        <v>285</v>
      </c>
      <c r="D180" s="682" t="s">
        <v>289</v>
      </c>
      <c r="E180" s="695" t="s">
        <v>1474</v>
      </c>
      <c r="F180" s="695"/>
      <c r="G180" s="683"/>
      <c r="H180" s="683"/>
      <c r="I180" s="683"/>
      <c r="J180" s="683"/>
      <c r="K180" s="683"/>
      <c r="L180" s="683"/>
      <c r="M180" s="683"/>
      <c r="N180" s="683" t="s">
        <v>1335</v>
      </c>
      <c r="O180" s="683" t="s">
        <v>1335</v>
      </c>
      <c r="P180" s="683" t="s">
        <v>1358</v>
      </c>
      <c r="Q180" s="684">
        <v>45471</v>
      </c>
    </row>
    <row r="181" spans="1:17" s="685" customFormat="1" x14ac:dyDescent="0.25">
      <c r="A181" s="687" t="s">
        <v>1333</v>
      </c>
      <c r="B181" s="682" t="s">
        <v>1421</v>
      </c>
      <c r="C181" s="682" t="s">
        <v>285</v>
      </c>
      <c r="D181" s="682" t="s">
        <v>292</v>
      </c>
      <c r="E181" s="695" t="s">
        <v>1474</v>
      </c>
      <c r="F181" s="695"/>
      <c r="G181" s="683"/>
      <c r="H181" s="683"/>
      <c r="I181" s="683"/>
      <c r="J181" s="683"/>
      <c r="K181" s="683"/>
      <c r="L181" s="683"/>
      <c r="M181" s="683"/>
      <c r="N181" s="683" t="s">
        <v>1335</v>
      </c>
      <c r="O181" s="683" t="s">
        <v>1335</v>
      </c>
      <c r="P181" s="683" t="s">
        <v>1358</v>
      </c>
      <c r="Q181" s="684">
        <v>45471</v>
      </c>
    </row>
    <row r="182" spans="1:17" s="685" customFormat="1" x14ac:dyDescent="0.25">
      <c r="A182" s="687" t="s">
        <v>1333</v>
      </c>
      <c r="B182" s="682" t="s">
        <v>1421</v>
      </c>
      <c r="C182" s="682" t="s">
        <v>285</v>
      </c>
      <c r="D182" s="682" t="s">
        <v>295</v>
      </c>
      <c r="E182" s="695" t="s">
        <v>1474</v>
      </c>
      <c r="F182" s="695"/>
      <c r="G182" s="683"/>
      <c r="H182" s="683"/>
      <c r="I182" s="683"/>
      <c r="J182" s="683"/>
      <c r="K182" s="683"/>
      <c r="L182" s="683"/>
      <c r="M182" s="683"/>
      <c r="N182" s="683" t="s">
        <v>1335</v>
      </c>
      <c r="O182" s="683" t="s">
        <v>1335</v>
      </c>
      <c r="P182" s="683" t="s">
        <v>1358</v>
      </c>
      <c r="Q182" s="684">
        <v>45471</v>
      </c>
    </row>
    <row r="183" spans="1:17" s="685" customFormat="1" x14ac:dyDescent="0.25">
      <c r="A183" s="687" t="s">
        <v>1333</v>
      </c>
      <c r="B183" s="682" t="s">
        <v>1421</v>
      </c>
      <c r="C183" s="682" t="s">
        <v>285</v>
      </c>
      <c r="D183" s="682" t="s">
        <v>298</v>
      </c>
      <c r="E183" s="695" t="s">
        <v>1474</v>
      </c>
      <c r="F183" s="695"/>
      <c r="G183" s="683"/>
      <c r="H183" s="683"/>
      <c r="I183" s="683"/>
      <c r="J183" s="683"/>
      <c r="K183" s="683"/>
      <c r="L183" s="683"/>
      <c r="M183" s="683"/>
      <c r="N183" s="683" t="s">
        <v>1335</v>
      </c>
      <c r="O183" s="683" t="s">
        <v>1335</v>
      </c>
      <c r="P183" s="683" t="s">
        <v>1358</v>
      </c>
      <c r="Q183" s="684">
        <v>45471</v>
      </c>
    </row>
    <row r="184" spans="1:17" s="685" customFormat="1" x14ac:dyDescent="0.25">
      <c r="A184" s="687" t="s">
        <v>1333</v>
      </c>
      <c r="B184" s="682" t="s">
        <v>1421</v>
      </c>
      <c r="C184" s="682" t="s">
        <v>285</v>
      </c>
      <c r="D184" s="682" t="s">
        <v>304</v>
      </c>
      <c r="E184" s="695" t="s">
        <v>1475</v>
      </c>
      <c r="F184" s="695"/>
      <c r="G184" s="683"/>
      <c r="H184" s="683"/>
      <c r="I184" s="683"/>
      <c r="J184" s="683"/>
      <c r="K184" s="683"/>
      <c r="L184" s="683"/>
      <c r="M184" s="683"/>
      <c r="N184" s="683" t="s">
        <v>1335</v>
      </c>
      <c r="O184" s="683" t="s">
        <v>1335</v>
      </c>
      <c r="P184" s="683" t="s">
        <v>1358</v>
      </c>
      <c r="Q184" s="684">
        <v>45471</v>
      </c>
    </row>
    <row r="185" spans="1:17" s="685" customFormat="1" x14ac:dyDescent="0.25">
      <c r="A185" s="687" t="s">
        <v>1333</v>
      </c>
      <c r="B185" s="682" t="s">
        <v>1421</v>
      </c>
      <c r="C185" s="682" t="s">
        <v>285</v>
      </c>
      <c r="D185" s="682" t="s">
        <v>307</v>
      </c>
      <c r="E185" s="695" t="s">
        <v>1476</v>
      </c>
      <c r="F185" s="695"/>
      <c r="G185" s="683"/>
      <c r="H185" s="683"/>
      <c r="I185" s="683"/>
      <c r="J185" s="683"/>
      <c r="K185" s="683"/>
      <c r="L185" s="683"/>
      <c r="M185" s="683"/>
      <c r="N185" s="683" t="s">
        <v>1335</v>
      </c>
      <c r="O185" s="683" t="s">
        <v>1335</v>
      </c>
      <c r="P185" s="683" t="s">
        <v>1358</v>
      </c>
      <c r="Q185" s="684">
        <v>45471</v>
      </c>
    </row>
    <row r="186" spans="1:17" s="685" customFormat="1" x14ac:dyDescent="0.25">
      <c r="A186" s="687" t="s">
        <v>1333</v>
      </c>
      <c r="B186" s="682" t="s">
        <v>1421</v>
      </c>
      <c r="C186" s="682" t="s">
        <v>285</v>
      </c>
      <c r="D186" s="682" t="s">
        <v>310</v>
      </c>
      <c r="E186" s="695" t="s">
        <v>1477</v>
      </c>
      <c r="F186" s="695"/>
      <c r="G186" s="683"/>
      <c r="H186" s="683"/>
      <c r="I186" s="683"/>
      <c r="J186" s="683"/>
      <c r="K186" s="683"/>
      <c r="L186" s="683"/>
      <c r="M186" s="683"/>
      <c r="N186" s="683" t="s">
        <v>1335</v>
      </c>
      <c r="O186" s="683" t="s">
        <v>1335</v>
      </c>
      <c r="P186" s="683" t="s">
        <v>1358</v>
      </c>
      <c r="Q186" s="684">
        <v>45471</v>
      </c>
    </row>
    <row r="187" spans="1:17" s="685" customFormat="1" x14ac:dyDescent="0.25">
      <c r="A187" s="687" t="s">
        <v>1333</v>
      </c>
      <c r="B187" s="682" t="s">
        <v>1421</v>
      </c>
      <c r="C187" s="682" t="s">
        <v>285</v>
      </c>
      <c r="D187" s="682" t="s">
        <v>313</v>
      </c>
      <c r="E187" s="695" t="s">
        <v>1478</v>
      </c>
      <c r="F187" s="695"/>
      <c r="G187" s="683"/>
      <c r="H187" s="683"/>
      <c r="I187" s="683"/>
      <c r="J187" s="683"/>
      <c r="K187" s="683"/>
      <c r="L187" s="683"/>
      <c r="M187" s="683"/>
      <c r="N187" s="683" t="s">
        <v>1335</v>
      </c>
      <c r="O187" s="683" t="s">
        <v>1335</v>
      </c>
      <c r="P187" s="683" t="s">
        <v>1358</v>
      </c>
      <c r="Q187" s="684">
        <v>45471</v>
      </c>
    </row>
    <row r="188" spans="1:17" s="685" customFormat="1" x14ac:dyDescent="0.25">
      <c r="A188" s="687" t="s">
        <v>1333</v>
      </c>
      <c r="B188" s="682" t="s">
        <v>1421</v>
      </c>
      <c r="C188" s="682" t="s">
        <v>285</v>
      </c>
      <c r="D188" s="682" t="s">
        <v>316</v>
      </c>
      <c r="E188" s="695" t="s">
        <v>1479</v>
      </c>
      <c r="F188" s="695"/>
      <c r="G188" s="683"/>
      <c r="H188" s="683"/>
      <c r="I188" s="683"/>
      <c r="J188" s="683"/>
      <c r="K188" s="683"/>
      <c r="L188" s="683"/>
      <c r="M188" s="683"/>
      <c r="N188" s="683" t="s">
        <v>1335</v>
      </c>
      <c r="O188" s="683" t="s">
        <v>1335</v>
      </c>
      <c r="P188" s="683" t="s">
        <v>1358</v>
      </c>
      <c r="Q188" s="684">
        <v>45471</v>
      </c>
    </row>
    <row r="189" spans="1:17" s="685" customFormat="1" x14ac:dyDescent="0.25">
      <c r="A189" s="687" t="s">
        <v>1333</v>
      </c>
      <c r="B189" s="682" t="s">
        <v>1421</v>
      </c>
      <c r="C189" s="682" t="s">
        <v>285</v>
      </c>
      <c r="D189" s="682" t="s">
        <v>319</v>
      </c>
      <c r="E189" s="695" t="s">
        <v>1480</v>
      </c>
      <c r="F189" s="695"/>
      <c r="G189" s="683"/>
      <c r="H189" s="683"/>
      <c r="I189" s="683"/>
      <c r="J189" s="683"/>
      <c r="K189" s="683"/>
      <c r="L189" s="683"/>
      <c r="M189" s="683"/>
      <c r="N189" s="683" t="s">
        <v>1335</v>
      </c>
      <c r="O189" s="683" t="s">
        <v>1335</v>
      </c>
      <c r="P189" s="683" t="s">
        <v>1358</v>
      </c>
      <c r="Q189" s="684">
        <v>45471</v>
      </c>
    </row>
    <row r="190" spans="1:17" s="685" customFormat="1" x14ac:dyDescent="0.25">
      <c r="A190" s="687" t="s">
        <v>1333</v>
      </c>
      <c r="B190" s="682" t="s">
        <v>1421</v>
      </c>
      <c r="C190" s="682" t="s">
        <v>285</v>
      </c>
      <c r="D190" s="682" t="s">
        <v>322</v>
      </c>
      <c r="E190" s="695" t="s">
        <v>1481</v>
      </c>
      <c r="F190" s="695"/>
      <c r="G190" s="683"/>
      <c r="H190" s="683"/>
      <c r="I190" s="683"/>
      <c r="J190" s="683"/>
      <c r="K190" s="683"/>
      <c r="L190" s="683"/>
      <c r="M190" s="683"/>
      <c r="N190" s="683" t="s">
        <v>1335</v>
      </c>
      <c r="O190" s="683" t="s">
        <v>1335</v>
      </c>
      <c r="P190" s="683" t="s">
        <v>1358</v>
      </c>
      <c r="Q190" s="684">
        <v>45471</v>
      </c>
    </row>
    <row r="191" spans="1:17" s="685" customFormat="1" x14ac:dyDescent="0.25">
      <c r="A191" s="687" t="s">
        <v>1333</v>
      </c>
      <c r="B191" s="682" t="s">
        <v>1421</v>
      </c>
      <c r="C191" s="682" t="s">
        <v>285</v>
      </c>
      <c r="D191" s="682" t="s">
        <v>325</v>
      </c>
      <c r="E191" s="695" t="s">
        <v>1474</v>
      </c>
      <c r="F191" s="695"/>
      <c r="G191" s="683"/>
      <c r="H191" s="683"/>
      <c r="I191" s="683"/>
      <c r="J191" s="683"/>
      <c r="K191" s="683"/>
      <c r="L191" s="683"/>
      <c r="M191" s="683"/>
      <c r="N191" s="683" t="s">
        <v>1335</v>
      </c>
      <c r="O191" s="683" t="s">
        <v>1335</v>
      </c>
      <c r="P191" s="683" t="s">
        <v>1358</v>
      </c>
      <c r="Q191" s="684">
        <v>45471</v>
      </c>
    </row>
    <row r="192" spans="1:17" s="685" customFormat="1" x14ac:dyDescent="0.25">
      <c r="A192" s="687" t="s">
        <v>1333</v>
      </c>
      <c r="B192" s="682" t="s">
        <v>1421</v>
      </c>
      <c r="C192" s="682" t="s">
        <v>329</v>
      </c>
      <c r="D192" s="682" t="s">
        <v>1482</v>
      </c>
      <c r="E192" s="695" t="s">
        <v>1483</v>
      </c>
      <c r="F192" s="695"/>
      <c r="G192" s="683"/>
      <c r="H192" s="683"/>
      <c r="I192" s="683"/>
      <c r="J192" s="683"/>
      <c r="K192" s="683"/>
      <c r="L192" s="683"/>
      <c r="M192" s="683"/>
      <c r="N192" s="683" t="s">
        <v>1384</v>
      </c>
      <c r="O192" s="683" t="s">
        <v>1385</v>
      </c>
      <c r="P192" s="683"/>
      <c r="Q192" s="684">
        <v>45471</v>
      </c>
    </row>
    <row r="193" spans="1:17" s="685" customFormat="1" x14ac:dyDescent="0.25">
      <c r="A193" s="687" t="s">
        <v>1333</v>
      </c>
      <c r="B193" s="682" t="s">
        <v>1421</v>
      </c>
      <c r="C193" s="682" t="s">
        <v>329</v>
      </c>
      <c r="D193" s="682" t="s">
        <v>1484</v>
      </c>
      <c r="E193" s="695" t="s">
        <v>1485</v>
      </c>
      <c r="F193" s="695"/>
      <c r="G193" s="683"/>
      <c r="H193" s="683"/>
      <c r="I193" s="683"/>
      <c r="J193" s="683"/>
      <c r="K193" s="683"/>
      <c r="L193" s="683"/>
      <c r="M193" s="683"/>
      <c r="N193" s="683" t="s">
        <v>1384</v>
      </c>
      <c r="O193" s="683" t="s">
        <v>1385</v>
      </c>
      <c r="P193" s="683"/>
      <c r="Q193" s="684">
        <v>45471</v>
      </c>
    </row>
    <row r="194" spans="1:17" s="685" customFormat="1" x14ac:dyDescent="0.25">
      <c r="A194" s="687" t="s">
        <v>1333</v>
      </c>
      <c r="B194" s="682" t="s">
        <v>1468</v>
      </c>
      <c r="C194" s="682" t="s">
        <v>348</v>
      </c>
      <c r="D194" s="682" t="s">
        <v>349</v>
      </c>
      <c r="E194" s="695" t="s">
        <v>1438</v>
      </c>
      <c r="F194" s="695"/>
      <c r="G194" s="683"/>
      <c r="H194" s="683"/>
      <c r="I194" s="683"/>
      <c r="J194" s="683"/>
      <c r="K194" s="683"/>
      <c r="L194" s="683"/>
      <c r="M194" s="683"/>
      <c r="N194" s="683" t="s">
        <v>1350</v>
      </c>
      <c r="O194" s="683" t="s">
        <v>1351</v>
      </c>
      <c r="P194" s="683" t="s">
        <v>1340</v>
      </c>
      <c r="Q194" s="684">
        <v>45471</v>
      </c>
    </row>
    <row r="195" spans="1:17" s="685" customFormat="1" x14ac:dyDescent="0.25">
      <c r="A195" s="687" t="s">
        <v>1333</v>
      </c>
      <c r="B195" s="682" t="s">
        <v>1421</v>
      </c>
      <c r="C195" s="682" t="s">
        <v>2241</v>
      </c>
      <c r="D195" s="682" t="s">
        <v>2242</v>
      </c>
      <c r="E195" s="695" t="s">
        <v>1510</v>
      </c>
      <c r="F195" s="695"/>
      <c r="G195" s="683"/>
      <c r="H195" s="683"/>
      <c r="I195" s="683"/>
      <c r="J195" s="683"/>
      <c r="K195" s="683"/>
      <c r="L195" s="683"/>
      <c r="M195" s="683"/>
      <c r="N195" s="683" t="s">
        <v>1346</v>
      </c>
      <c r="O195" s="683" t="s">
        <v>1347</v>
      </c>
      <c r="P195" s="683" t="s">
        <v>1358</v>
      </c>
      <c r="Q195" s="684">
        <v>45471</v>
      </c>
    </row>
    <row r="196" spans="1:17" s="685" customFormat="1" x14ac:dyDescent="0.25">
      <c r="A196" s="687" t="s">
        <v>1333</v>
      </c>
      <c r="B196" s="682" t="s">
        <v>1421</v>
      </c>
      <c r="C196" s="682" t="s">
        <v>2241</v>
      </c>
      <c r="D196" s="682" t="s">
        <v>2365</v>
      </c>
      <c r="E196" s="695" t="s">
        <v>2419</v>
      </c>
      <c r="F196" s="695"/>
      <c r="G196" s="683"/>
      <c r="H196" s="683"/>
      <c r="I196" s="683"/>
      <c r="J196" s="683"/>
      <c r="K196" s="683"/>
      <c r="L196" s="683"/>
      <c r="M196" s="683"/>
      <c r="N196" s="683" t="s">
        <v>1346</v>
      </c>
      <c r="O196" s="683" t="s">
        <v>1347</v>
      </c>
      <c r="P196" s="683" t="s">
        <v>1358</v>
      </c>
      <c r="Q196" s="684">
        <v>45471</v>
      </c>
    </row>
    <row r="197" spans="1:17" s="685" customFormat="1" x14ac:dyDescent="0.25">
      <c r="A197" s="687" t="s">
        <v>1333</v>
      </c>
      <c r="B197" s="682" t="s">
        <v>1421</v>
      </c>
      <c r="C197" s="682" t="s">
        <v>365</v>
      </c>
      <c r="D197" s="682" t="s">
        <v>1486</v>
      </c>
      <c r="E197" s="695" t="s">
        <v>1434</v>
      </c>
      <c r="F197" s="695"/>
      <c r="G197" s="683"/>
      <c r="H197" s="683"/>
      <c r="I197" s="683"/>
      <c r="J197" s="683"/>
      <c r="K197" s="683"/>
      <c r="L197" s="683"/>
      <c r="M197" s="683"/>
      <c r="N197" s="683" t="s">
        <v>1392</v>
      </c>
      <c r="O197" s="683" t="s">
        <v>1393</v>
      </c>
      <c r="P197" s="683" t="s">
        <v>1358</v>
      </c>
      <c r="Q197" s="684">
        <v>45471</v>
      </c>
    </row>
    <row r="198" spans="1:17" s="685" customFormat="1" x14ac:dyDescent="0.25">
      <c r="A198" s="687" t="s">
        <v>1333</v>
      </c>
      <c r="B198" s="682" t="s">
        <v>1421</v>
      </c>
      <c r="C198" s="682" t="s">
        <v>374</v>
      </c>
      <c r="D198" s="682" t="s">
        <v>1487</v>
      </c>
      <c r="E198" s="695" t="s">
        <v>1462</v>
      </c>
      <c r="F198" s="695"/>
      <c r="G198" s="683"/>
      <c r="H198" s="683"/>
      <c r="I198" s="683"/>
      <c r="J198" s="683"/>
      <c r="K198" s="683"/>
      <c r="L198" s="683"/>
      <c r="M198" s="683"/>
      <c r="N198" s="683" t="s">
        <v>1350</v>
      </c>
      <c r="O198" s="683" t="s">
        <v>1351</v>
      </c>
      <c r="P198" s="683" t="s">
        <v>1340</v>
      </c>
      <c r="Q198" s="684">
        <v>45471</v>
      </c>
    </row>
    <row r="199" spans="1:17" s="685" customFormat="1" x14ac:dyDescent="0.25">
      <c r="A199" s="687" t="s">
        <v>1333</v>
      </c>
      <c r="B199" s="682" t="s">
        <v>1421</v>
      </c>
      <c r="C199" s="682" t="s">
        <v>374</v>
      </c>
      <c r="D199" s="682" t="s">
        <v>1488</v>
      </c>
      <c r="E199" s="695" t="s">
        <v>1429</v>
      </c>
      <c r="F199" s="695"/>
      <c r="G199" s="683"/>
      <c r="H199" s="683"/>
      <c r="I199" s="683"/>
      <c r="J199" s="683"/>
      <c r="K199" s="683"/>
      <c r="L199" s="683"/>
      <c r="M199" s="683"/>
      <c r="N199" s="683" t="s">
        <v>1350</v>
      </c>
      <c r="O199" s="683" t="s">
        <v>1351</v>
      </c>
      <c r="P199" s="683" t="s">
        <v>1340</v>
      </c>
      <c r="Q199" s="684">
        <v>45471</v>
      </c>
    </row>
    <row r="200" spans="1:17" s="685" customFormat="1" x14ac:dyDescent="0.25">
      <c r="A200" s="687" t="s">
        <v>1333</v>
      </c>
      <c r="B200" s="682" t="s">
        <v>1421</v>
      </c>
      <c r="C200" s="682" t="s">
        <v>406</v>
      </c>
      <c r="D200" s="682" t="s">
        <v>407</v>
      </c>
      <c r="E200" s="695" t="s">
        <v>1489</v>
      </c>
      <c r="F200" s="695"/>
      <c r="G200" s="683"/>
      <c r="H200" s="683"/>
      <c r="I200" s="683"/>
      <c r="J200" s="683"/>
      <c r="K200" s="683"/>
      <c r="L200" s="683"/>
      <c r="M200" s="683"/>
      <c r="N200" s="683" t="s">
        <v>1343</v>
      </c>
      <c r="O200" s="683" t="s">
        <v>1344</v>
      </c>
      <c r="P200" s="683" t="s">
        <v>1358</v>
      </c>
      <c r="Q200" s="684">
        <v>45471</v>
      </c>
    </row>
    <row r="201" spans="1:17" s="685" customFormat="1" x14ac:dyDescent="0.25">
      <c r="A201" s="687" t="s">
        <v>1333</v>
      </c>
      <c r="B201" s="682" t="s">
        <v>1421</v>
      </c>
      <c r="C201" s="682" t="s">
        <v>406</v>
      </c>
      <c r="D201" s="682" t="s">
        <v>410</v>
      </c>
      <c r="E201" s="695" t="s">
        <v>1490</v>
      </c>
      <c r="F201" s="695"/>
      <c r="G201" s="683"/>
      <c r="H201" s="683"/>
      <c r="I201" s="683"/>
      <c r="J201" s="683"/>
      <c r="K201" s="683"/>
      <c r="L201" s="683"/>
      <c r="M201" s="683"/>
      <c r="N201" s="683" t="s">
        <v>1343</v>
      </c>
      <c r="O201" s="683" t="s">
        <v>1344</v>
      </c>
      <c r="P201" s="683" t="s">
        <v>1358</v>
      </c>
      <c r="Q201" s="684">
        <v>45471</v>
      </c>
    </row>
    <row r="202" spans="1:17" s="685" customFormat="1" x14ac:dyDescent="0.25">
      <c r="A202" s="687" t="s">
        <v>1333</v>
      </c>
      <c r="B202" s="682" t="s">
        <v>1421</v>
      </c>
      <c r="C202" s="682" t="s">
        <v>436</v>
      </c>
      <c r="D202" s="682" t="s">
        <v>437</v>
      </c>
      <c r="E202" s="695" t="s">
        <v>1491</v>
      </c>
      <c r="F202" s="695"/>
      <c r="G202" s="683"/>
      <c r="H202" s="683"/>
      <c r="I202" s="683"/>
      <c r="J202" s="683"/>
      <c r="K202" s="683"/>
      <c r="L202" s="683"/>
      <c r="M202" s="683"/>
      <c r="N202" s="683" t="s">
        <v>1346</v>
      </c>
      <c r="O202" s="683" t="s">
        <v>1347</v>
      </c>
      <c r="P202" s="683" t="s">
        <v>1358</v>
      </c>
      <c r="Q202" s="684">
        <v>45471</v>
      </c>
    </row>
    <row r="203" spans="1:17" s="685" customFormat="1" x14ac:dyDescent="0.25">
      <c r="A203" s="687" t="s">
        <v>1333</v>
      </c>
      <c r="B203" s="682" t="s">
        <v>1421</v>
      </c>
      <c r="C203" s="682" t="s">
        <v>436</v>
      </c>
      <c r="D203" s="682" t="s">
        <v>440</v>
      </c>
      <c r="E203" s="695" t="s">
        <v>1492</v>
      </c>
      <c r="F203" s="695"/>
      <c r="G203" s="683"/>
      <c r="H203" s="683"/>
      <c r="I203" s="683"/>
      <c r="J203" s="683"/>
      <c r="K203" s="683"/>
      <c r="L203" s="683"/>
      <c r="M203" s="683"/>
      <c r="N203" s="683" t="s">
        <v>1346</v>
      </c>
      <c r="O203" s="683" t="s">
        <v>1347</v>
      </c>
      <c r="P203" s="683" t="s">
        <v>1358</v>
      </c>
      <c r="Q203" s="684">
        <v>45471</v>
      </c>
    </row>
    <row r="204" spans="1:17" s="685" customFormat="1" x14ac:dyDescent="0.25">
      <c r="A204" s="687" t="s">
        <v>1333</v>
      </c>
      <c r="B204" s="682" t="s">
        <v>1421</v>
      </c>
      <c r="C204" s="682" t="s">
        <v>1494</v>
      </c>
      <c r="D204" s="682" t="s">
        <v>1495</v>
      </c>
      <c r="E204" s="695" t="s">
        <v>1496</v>
      </c>
      <c r="F204" s="695"/>
      <c r="G204" s="683"/>
      <c r="H204" s="683"/>
      <c r="I204" s="683"/>
      <c r="J204" s="683"/>
      <c r="K204" s="683"/>
      <c r="L204" s="683"/>
      <c r="M204" s="683"/>
      <c r="N204" s="683" t="s">
        <v>1346</v>
      </c>
      <c r="O204" s="683" t="s">
        <v>1347</v>
      </c>
      <c r="P204" s="683" t="s">
        <v>1358</v>
      </c>
      <c r="Q204" s="684">
        <v>45471</v>
      </c>
    </row>
    <row r="205" spans="1:17" s="685" customFormat="1" x14ac:dyDescent="0.25">
      <c r="A205" s="687" t="s">
        <v>1333</v>
      </c>
      <c r="B205" s="682" t="s">
        <v>1421</v>
      </c>
      <c r="C205" s="682" t="s">
        <v>545</v>
      </c>
      <c r="D205" s="682" t="s">
        <v>1497</v>
      </c>
      <c r="E205" s="695" t="s">
        <v>1498</v>
      </c>
      <c r="F205" s="695"/>
      <c r="G205" s="683"/>
      <c r="H205" s="683"/>
      <c r="I205" s="683"/>
      <c r="J205" s="683"/>
      <c r="K205" s="683"/>
      <c r="L205" s="683"/>
      <c r="M205" s="683"/>
      <c r="N205" s="683" t="s">
        <v>1348</v>
      </c>
      <c r="O205" s="683" t="s">
        <v>1349</v>
      </c>
      <c r="P205" s="683" t="s">
        <v>1358</v>
      </c>
      <c r="Q205" s="684">
        <v>45471</v>
      </c>
    </row>
    <row r="206" spans="1:17" s="685" customFormat="1" x14ac:dyDescent="0.25">
      <c r="A206" s="687" t="s">
        <v>1333</v>
      </c>
      <c r="B206" s="682" t="s">
        <v>1421</v>
      </c>
      <c r="C206" s="682" t="s">
        <v>545</v>
      </c>
      <c r="D206" s="682" t="s">
        <v>1499</v>
      </c>
      <c r="E206" s="695" t="s">
        <v>1490</v>
      </c>
      <c r="F206" s="695"/>
      <c r="G206" s="683"/>
      <c r="H206" s="683"/>
      <c r="I206" s="683"/>
      <c r="J206" s="683"/>
      <c r="K206" s="683"/>
      <c r="L206" s="683"/>
      <c r="M206" s="683"/>
      <c r="N206" s="683" t="s">
        <v>1348</v>
      </c>
      <c r="O206" s="683" t="s">
        <v>1349</v>
      </c>
      <c r="P206" s="683" t="s">
        <v>1358</v>
      </c>
      <c r="Q206" s="684">
        <v>45471</v>
      </c>
    </row>
    <row r="207" spans="1:17" s="685" customFormat="1" x14ac:dyDescent="0.25">
      <c r="A207" s="687" t="s">
        <v>1333</v>
      </c>
      <c r="B207" s="682" t="s">
        <v>1421</v>
      </c>
      <c r="C207" s="682" t="s">
        <v>545</v>
      </c>
      <c r="D207" s="682" t="s">
        <v>552</v>
      </c>
      <c r="E207" s="695" t="s">
        <v>1500</v>
      </c>
      <c r="F207" s="695"/>
      <c r="G207" s="683"/>
      <c r="H207" s="683"/>
      <c r="I207" s="683"/>
      <c r="J207" s="683"/>
      <c r="K207" s="683"/>
      <c r="L207" s="683"/>
      <c r="M207" s="683"/>
      <c r="N207" s="683" t="s">
        <v>1348</v>
      </c>
      <c r="O207" s="683" t="s">
        <v>1349</v>
      </c>
      <c r="P207" s="683" t="s">
        <v>1358</v>
      </c>
      <c r="Q207" s="684">
        <v>45471</v>
      </c>
    </row>
    <row r="208" spans="1:17" s="685" customFormat="1" x14ac:dyDescent="0.25">
      <c r="A208" s="687" t="s">
        <v>1333</v>
      </c>
      <c r="B208" s="682" t="s">
        <v>1421</v>
      </c>
      <c r="C208" s="682" t="s">
        <v>545</v>
      </c>
      <c r="D208" s="682" t="s">
        <v>555</v>
      </c>
      <c r="E208" s="695" t="s">
        <v>1501</v>
      </c>
      <c r="F208" s="695"/>
      <c r="G208" s="683"/>
      <c r="H208" s="683"/>
      <c r="I208" s="683"/>
      <c r="J208" s="683"/>
      <c r="K208" s="683"/>
      <c r="L208" s="683"/>
      <c r="M208" s="683"/>
      <c r="N208" s="683" t="s">
        <v>1348</v>
      </c>
      <c r="O208" s="683" t="s">
        <v>1349</v>
      </c>
      <c r="P208" s="683" t="s">
        <v>1358</v>
      </c>
      <c r="Q208" s="684">
        <v>45471</v>
      </c>
    </row>
    <row r="209" spans="1:17" s="685" customFormat="1" x14ac:dyDescent="0.25">
      <c r="A209" s="687" t="s">
        <v>1333</v>
      </c>
      <c r="B209" s="682" t="s">
        <v>1421</v>
      </c>
      <c r="C209" s="682" t="s">
        <v>545</v>
      </c>
      <c r="D209" s="682" t="s">
        <v>558</v>
      </c>
      <c r="E209" s="695" t="s">
        <v>1502</v>
      </c>
      <c r="F209" s="695"/>
      <c r="G209" s="683"/>
      <c r="H209" s="683"/>
      <c r="I209" s="683"/>
      <c r="J209" s="683"/>
      <c r="K209" s="683"/>
      <c r="L209" s="683"/>
      <c r="M209" s="683"/>
      <c r="N209" s="683" t="s">
        <v>1348</v>
      </c>
      <c r="O209" s="683" t="s">
        <v>1349</v>
      </c>
      <c r="P209" s="683" t="s">
        <v>1358</v>
      </c>
      <c r="Q209" s="684">
        <v>45471</v>
      </c>
    </row>
    <row r="210" spans="1:17" s="685" customFormat="1" x14ac:dyDescent="0.25">
      <c r="A210" s="687" t="s">
        <v>1333</v>
      </c>
      <c r="B210" s="682" t="s">
        <v>1421</v>
      </c>
      <c r="C210" s="682" t="s">
        <v>545</v>
      </c>
      <c r="D210" s="682" t="s">
        <v>1949</v>
      </c>
      <c r="E210" s="695" t="s">
        <v>1962</v>
      </c>
      <c r="F210" s="695"/>
      <c r="G210" s="683"/>
      <c r="H210" s="683"/>
      <c r="I210" s="683"/>
      <c r="J210" s="683"/>
      <c r="K210" s="683"/>
      <c r="L210" s="683"/>
      <c r="M210" s="683"/>
      <c r="N210" s="683" t="s">
        <v>1348</v>
      </c>
      <c r="O210" s="683" t="s">
        <v>1349</v>
      </c>
      <c r="P210" s="683" t="s">
        <v>1358</v>
      </c>
      <c r="Q210" s="684">
        <v>45471</v>
      </c>
    </row>
    <row r="211" spans="1:17" s="685" customFormat="1" x14ac:dyDescent="0.25">
      <c r="A211" s="687" t="s">
        <v>1410</v>
      </c>
      <c r="B211" s="682" t="s">
        <v>1421</v>
      </c>
      <c r="C211" s="682" t="s">
        <v>240</v>
      </c>
      <c r="D211" s="682" t="s">
        <v>241</v>
      </c>
      <c r="E211" s="695" t="s">
        <v>1503</v>
      </c>
      <c r="F211" s="695"/>
      <c r="G211" s="683"/>
      <c r="H211" s="683"/>
      <c r="I211" s="683"/>
      <c r="J211" s="683"/>
      <c r="K211" s="683"/>
      <c r="L211" s="683"/>
      <c r="M211" s="683"/>
      <c r="N211" s="683" t="s">
        <v>1392</v>
      </c>
      <c r="O211" s="683" t="s">
        <v>1416</v>
      </c>
      <c r="P211" s="683" t="s">
        <v>1358</v>
      </c>
      <c r="Q211" s="684">
        <v>45449</v>
      </c>
    </row>
    <row r="212" spans="1:17" s="685" customFormat="1" x14ac:dyDescent="0.25">
      <c r="A212" s="687" t="s">
        <v>1410</v>
      </c>
      <c r="B212" s="682" t="s">
        <v>1421</v>
      </c>
      <c r="C212" s="682" t="s">
        <v>245</v>
      </c>
      <c r="D212" s="682" t="s">
        <v>1504</v>
      </c>
      <c r="E212" s="695" t="s">
        <v>1505</v>
      </c>
      <c r="F212" s="695"/>
      <c r="G212" s="683"/>
      <c r="H212" s="683"/>
      <c r="I212" s="683"/>
      <c r="J212" s="683"/>
      <c r="K212" s="683"/>
      <c r="L212" s="683"/>
      <c r="M212" s="683"/>
      <c r="N212" s="683" t="s">
        <v>1350</v>
      </c>
      <c r="O212" s="683" t="s">
        <v>1506</v>
      </c>
      <c r="P212" s="683" t="s">
        <v>1358</v>
      </c>
      <c r="Q212" s="684">
        <v>45453</v>
      </c>
    </row>
    <row r="213" spans="1:17" s="685" customFormat="1" x14ac:dyDescent="0.25">
      <c r="A213" s="687" t="s">
        <v>1410</v>
      </c>
      <c r="B213" s="682" t="s">
        <v>1421</v>
      </c>
      <c r="C213" s="682" t="s">
        <v>255</v>
      </c>
      <c r="D213" s="682" t="s">
        <v>256</v>
      </c>
      <c r="E213" s="695" t="s">
        <v>1440</v>
      </c>
      <c r="F213" s="695"/>
      <c r="G213" s="683"/>
      <c r="H213" s="683"/>
      <c r="I213" s="683"/>
      <c r="J213" s="683"/>
      <c r="K213" s="683"/>
      <c r="L213" s="683"/>
      <c r="M213" s="683"/>
      <c r="N213" s="683" t="s">
        <v>1343</v>
      </c>
      <c r="O213" s="683" t="s">
        <v>1415</v>
      </c>
      <c r="P213" s="683" t="s">
        <v>1358</v>
      </c>
      <c r="Q213" s="684">
        <v>45450</v>
      </c>
    </row>
    <row r="214" spans="1:17" s="685" customFormat="1" x14ac:dyDescent="0.25">
      <c r="A214" s="687" t="s">
        <v>1410</v>
      </c>
      <c r="B214" s="682" t="s">
        <v>1421</v>
      </c>
      <c r="C214" s="682" t="s">
        <v>1507</v>
      </c>
      <c r="D214" s="682" t="s">
        <v>1509</v>
      </c>
      <c r="E214" s="695" t="s">
        <v>1510</v>
      </c>
      <c r="F214" s="695"/>
      <c r="G214" s="683"/>
      <c r="H214" s="683"/>
      <c r="I214" s="683"/>
      <c r="J214" s="683"/>
      <c r="K214" s="683"/>
      <c r="L214" s="683"/>
      <c r="M214" s="683"/>
      <c r="N214" s="683" t="s">
        <v>1348</v>
      </c>
      <c r="O214" s="683" t="s">
        <v>1508</v>
      </c>
      <c r="P214" s="683" t="s">
        <v>1358</v>
      </c>
      <c r="Q214" s="684">
        <v>45450</v>
      </c>
    </row>
    <row r="215" spans="1:17" s="685" customFormat="1" x14ac:dyDescent="0.25">
      <c r="A215" s="687" t="s">
        <v>1410</v>
      </c>
      <c r="B215" s="682" t="s">
        <v>1421</v>
      </c>
      <c r="C215" s="682" t="s">
        <v>1507</v>
      </c>
      <c r="D215" s="682" t="s">
        <v>1511</v>
      </c>
      <c r="E215" s="695" t="s">
        <v>1512</v>
      </c>
      <c r="F215" s="695"/>
      <c r="G215" s="683"/>
      <c r="H215" s="683"/>
      <c r="I215" s="683"/>
      <c r="J215" s="683"/>
      <c r="K215" s="683"/>
      <c r="L215" s="683"/>
      <c r="M215" s="683"/>
      <c r="N215" s="683" t="s">
        <v>1348</v>
      </c>
      <c r="O215" s="683" t="s">
        <v>1508</v>
      </c>
      <c r="P215" s="683" t="s">
        <v>1358</v>
      </c>
      <c r="Q215" s="684">
        <v>45450</v>
      </c>
    </row>
    <row r="216" spans="1:17" s="685" customFormat="1" x14ac:dyDescent="0.25">
      <c r="A216" s="687" t="s">
        <v>1410</v>
      </c>
      <c r="B216" s="682" t="s">
        <v>1421</v>
      </c>
      <c r="C216" s="682" t="s">
        <v>1507</v>
      </c>
      <c r="D216" s="682" t="s">
        <v>1513</v>
      </c>
      <c r="E216" s="695" t="s">
        <v>1514</v>
      </c>
      <c r="F216" s="695"/>
      <c r="G216" s="683"/>
      <c r="H216" s="683"/>
      <c r="I216" s="683"/>
      <c r="J216" s="683"/>
      <c r="K216" s="683"/>
      <c r="L216" s="683"/>
      <c r="M216" s="683"/>
      <c r="N216" s="683" t="s">
        <v>1348</v>
      </c>
      <c r="O216" s="683" t="s">
        <v>1508</v>
      </c>
      <c r="P216" s="683" t="s">
        <v>1358</v>
      </c>
      <c r="Q216" s="684">
        <v>45450</v>
      </c>
    </row>
    <row r="217" spans="1:17" s="685" customFormat="1" x14ac:dyDescent="0.25">
      <c r="A217" s="687" t="s">
        <v>1410</v>
      </c>
      <c r="B217" s="682" t="s">
        <v>1421</v>
      </c>
      <c r="C217" s="682" t="s">
        <v>263</v>
      </c>
      <c r="D217" s="682" t="s">
        <v>264</v>
      </c>
      <c r="E217" s="695" t="s">
        <v>1438</v>
      </c>
      <c r="F217" s="695"/>
      <c r="G217" s="683"/>
      <c r="H217" s="683"/>
      <c r="I217" s="683"/>
      <c r="J217" s="683"/>
      <c r="K217" s="683"/>
      <c r="L217" s="683"/>
      <c r="M217" s="683"/>
      <c r="N217" s="683" t="s">
        <v>1392</v>
      </c>
      <c r="O217" s="683" t="s">
        <v>1416</v>
      </c>
      <c r="P217" s="683" t="s">
        <v>1358</v>
      </c>
      <c r="Q217" s="684">
        <v>45450</v>
      </c>
    </row>
    <row r="218" spans="1:17" s="685" customFormat="1" x14ac:dyDescent="0.25">
      <c r="A218" s="687" t="s">
        <v>1410</v>
      </c>
      <c r="B218" s="682" t="s">
        <v>1421</v>
      </c>
      <c r="C218" s="682" t="s">
        <v>263</v>
      </c>
      <c r="D218" s="682" t="s">
        <v>267</v>
      </c>
      <c r="E218" s="695" t="s">
        <v>1515</v>
      </c>
      <c r="F218" s="695"/>
      <c r="G218" s="683"/>
      <c r="H218" s="683"/>
      <c r="I218" s="683"/>
      <c r="J218" s="683"/>
      <c r="K218" s="683"/>
      <c r="L218" s="683"/>
      <c r="M218" s="683"/>
      <c r="N218" s="683" t="s">
        <v>1392</v>
      </c>
      <c r="O218" s="683" t="s">
        <v>1416</v>
      </c>
      <c r="P218" s="683" t="s">
        <v>1358</v>
      </c>
      <c r="Q218" s="684">
        <v>45450</v>
      </c>
    </row>
    <row r="219" spans="1:17" s="685" customFormat="1" x14ac:dyDescent="0.25">
      <c r="A219" s="687" t="s">
        <v>1410</v>
      </c>
      <c r="B219" s="682" t="s">
        <v>1421</v>
      </c>
      <c r="C219" s="682" t="s">
        <v>270</v>
      </c>
      <c r="D219" s="682" t="s">
        <v>1516</v>
      </c>
      <c r="E219" s="695" t="s">
        <v>1517</v>
      </c>
      <c r="F219" s="695"/>
      <c r="G219" s="683"/>
      <c r="H219" s="683"/>
      <c r="I219" s="683"/>
      <c r="J219" s="683"/>
      <c r="K219" s="683"/>
      <c r="L219" s="683"/>
      <c r="M219" s="683"/>
      <c r="N219" s="683" t="s">
        <v>1338</v>
      </c>
      <c r="O219" s="683" t="s">
        <v>1413</v>
      </c>
      <c r="P219" s="683" t="s">
        <v>1358</v>
      </c>
      <c r="Q219" s="684">
        <v>45449</v>
      </c>
    </row>
    <row r="220" spans="1:17" s="685" customFormat="1" x14ac:dyDescent="0.25">
      <c r="A220" s="687" t="s">
        <v>1410</v>
      </c>
      <c r="B220" s="682" t="s">
        <v>1421</v>
      </c>
      <c r="C220" s="682" t="s">
        <v>270</v>
      </c>
      <c r="D220" s="682" t="s">
        <v>274</v>
      </c>
      <c r="E220" s="695" t="s">
        <v>1517</v>
      </c>
      <c r="F220" s="695"/>
      <c r="G220" s="683"/>
      <c r="H220" s="683"/>
      <c r="I220" s="683"/>
      <c r="J220" s="683"/>
      <c r="K220" s="683"/>
      <c r="L220" s="683"/>
      <c r="M220" s="683"/>
      <c r="N220" s="683" t="s">
        <v>1338</v>
      </c>
      <c r="O220" s="683" t="s">
        <v>1413</v>
      </c>
      <c r="P220" s="683" t="s">
        <v>1358</v>
      </c>
      <c r="Q220" s="684">
        <v>45449</v>
      </c>
    </row>
    <row r="221" spans="1:17" s="685" customFormat="1" x14ac:dyDescent="0.25">
      <c r="A221" s="687" t="s">
        <v>1410</v>
      </c>
      <c r="B221" s="682" t="s">
        <v>1421</v>
      </c>
      <c r="C221" s="682" t="s">
        <v>1999</v>
      </c>
      <c r="D221" s="682" t="s">
        <v>2000</v>
      </c>
      <c r="E221" s="695" t="s">
        <v>2080</v>
      </c>
      <c r="F221" s="695"/>
      <c r="G221" s="683"/>
      <c r="H221" s="683"/>
      <c r="I221" s="683"/>
      <c r="J221" s="683"/>
      <c r="K221" s="683"/>
      <c r="L221" s="683"/>
      <c r="M221" s="683"/>
      <c r="N221" s="683" t="s">
        <v>1346</v>
      </c>
      <c r="O221" s="683" t="s">
        <v>1414</v>
      </c>
      <c r="P221" s="683" t="s">
        <v>1358</v>
      </c>
      <c r="Q221" s="684">
        <v>45453</v>
      </c>
    </row>
    <row r="222" spans="1:17" s="685" customFormat="1" x14ac:dyDescent="0.25">
      <c r="A222" s="687" t="s">
        <v>1410</v>
      </c>
      <c r="B222" s="682" t="s">
        <v>1421</v>
      </c>
      <c r="C222" s="682" t="s">
        <v>285</v>
      </c>
      <c r="D222" s="682" t="s">
        <v>298</v>
      </c>
      <c r="E222" s="695" t="s">
        <v>1474</v>
      </c>
      <c r="F222" s="695"/>
      <c r="G222" s="683"/>
      <c r="H222" s="683"/>
      <c r="I222" s="683"/>
      <c r="J222" s="683"/>
      <c r="K222" s="683"/>
      <c r="L222" s="683"/>
      <c r="M222" s="683"/>
      <c r="N222" s="683" t="s">
        <v>1335</v>
      </c>
      <c r="O222" s="683" t="s">
        <v>1411</v>
      </c>
      <c r="P222" s="683" t="s">
        <v>1358</v>
      </c>
      <c r="Q222" s="684">
        <v>45449</v>
      </c>
    </row>
    <row r="223" spans="1:17" s="685" customFormat="1" x14ac:dyDescent="0.25">
      <c r="A223" s="687" t="s">
        <v>1410</v>
      </c>
      <c r="B223" s="682" t="s">
        <v>1421</v>
      </c>
      <c r="C223" s="682" t="s">
        <v>2081</v>
      </c>
      <c r="D223" s="682" t="s">
        <v>2082</v>
      </c>
      <c r="E223" s="695" t="s">
        <v>2083</v>
      </c>
      <c r="F223" s="695"/>
      <c r="G223" s="683"/>
      <c r="H223" s="683"/>
      <c r="I223" s="683"/>
      <c r="J223" s="683"/>
      <c r="K223" s="683"/>
      <c r="L223" s="683"/>
      <c r="M223" s="683"/>
      <c r="N223" s="683" t="s">
        <v>1343</v>
      </c>
      <c r="O223" s="683" t="s">
        <v>1415</v>
      </c>
      <c r="P223" s="683" t="s">
        <v>1358</v>
      </c>
      <c r="Q223" s="684">
        <v>45453</v>
      </c>
    </row>
    <row r="224" spans="1:17" s="685" customFormat="1" x14ac:dyDescent="0.25">
      <c r="A224" s="687" t="s">
        <v>1410</v>
      </c>
      <c r="B224" s="682" t="s">
        <v>1421</v>
      </c>
      <c r="C224" s="682" t="s">
        <v>329</v>
      </c>
      <c r="D224" s="682" t="s">
        <v>2006</v>
      </c>
      <c r="E224" s="695" t="s">
        <v>2084</v>
      </c>
      <c r="F224" s="695"/>
      <c r="G224" s="683"/>
      <c r="H224" s="683"/>
      <c r="I224" s="683"/>
      <c r="J224" s="683"/>
      <c r="K224" s="683"/>
      <c r="L224" s="683"/>
      <c r="M224" s="683"/>
      <c r="N224" s="683" t="s">
        <v>1350</v>
      </c>
      <c r="O224" s="683" t="s">
        <v>1506</v>
      </c>
      <c r="P224" s="683" t="s">
        <v>1358</v>
      </c>
      <c r="Q224" s="684">
        <v>45453</v>
      </c>
    </row>
    <row r="225" spans="1:17" s="685" customFormat="1" x14ac:dyDescent="0.25">
      <c r="A225" s="687" t="s">
        <v>1410</v>
      </c>
      <c r="B225" s="682" t="s">
        <v>1421</v>
      </c>
      <c r="C225" s="682" t="s">
        <v>329</v>
      </c>
      <c r="D225" s="682" t="s">
        <v>2006</v>
      </c>
      <c r="E225" s="695" t="s">
        <v>2084</v>
      </c>
      <c r="F225" s="695"/>
      <c r="G225" s="683"/>
      <c r="H225" s="683"/>
      <c r="I225" s="683"/>
      <c r="J225" s="683"/>
      <c r="K225" s="683"/>
      <c r="L225" s="683"/>
      <c r="M225" s="683"/>
      <c r="N225" s="683" t="s">
        <v>1336</v>
      </c>
      <c r="O225" s="683" t="s">
        <v>1592</v>
      </c>
      <c r="P225" s="683" t="s">
        <v>1358</v>
      </c>
      <c r="Q225" s="684">
        <v>45453</v>
      </c>
    </row>
    <row r="226" spans="1:17" s="685" customFormat="1" x14ac:dyDescent="0.25">
      <c r="A226" s="687" t="s">
        <v>1410</v>
      </c>
      <c r="B226" s="682" t="s">
        <v>1421</v>
      </c>
      <c r="C226" s="682" t="s">
        <v>329</v>
      </c>
      <c r="D226" s="682" t="s">
        <v>1484</v>
      </c>
      <c r="E226" s="695" t="s">
        <v>1485</v>
      </c>
      <c r="F226" s="695"/>
      <c r="G226" s="683"/>
      <c r="H226" s="683"/>
      <c r="I226" s="683"/>
      <c r="J226" s="683"/>
      <c r="K226" s="683"/>
      <c r="L226" s="683"/>
      <c r="M226" s="683"/>
      <c r="N226" s="683" t="s">
        <v>1350</v>
      </c>
      <c r="O226" s="683" t="s">
        <v>1506</v>
      </c>
      <c r="P226" s="683" t="s">
        <v>1358</v>
      </c>
      <c r="Q226" s="684">
        <v>45453</v>
      </c>
    </row>
    <row r="227" spans="1:17" s="685" customFormat="1" x14ac:dyDescent="0.25">
      <c r="A227" s="687" t="s">
        <v>1410</v>
      </c>
      <c r="B227" s="682" t="s">
        <v>1421</v>
      </c>
      <c r="C227" s="682" t="s">
        <v>1172</v>
      </c>
      <c r="D227" s="682" t="s">
        <v>278</v>
      </c>
      <c r="E227" s="695" t="s">
        <v>1518</v>
      </c>
      <c r="F227" s="695"/>
      <c r="G227" s="683"/>
      <c r="H227" s="683"/>
      <c r="I227" s="683"/>
      <c r="J227" s="683"/>
      <c r="K227" s="683"/>
      <c r="L227" s="683"/>
      <c r="M227" s="683"/>
      <c r="N227" s="683" t="s">
        <v>1348</v>
      </c>
      <c r="O227" s="683" t="s">
        <v>1508</v>
      </c>
      <c r="P227" s="683" t="s">
        <v>1358</v>
      </c>
      <c r="Q227" s="684">
        <v>45453</v>
      </c>
    </row>
    <row r="228" spans="1:17" s="685" customFormat="1" x14ac:dyDescent="0.25">
      <c r="A228" s="687" t="s">
        <v>1410</v>
      </c>
      <c r="B228" s="682" t="s">
        <v>1421</v>
      </c>
      <c r="C228" s="682" t="s">
        <v>1172</v>
      </c>
      <c r="D228" s="682" t="s">
        <v>1519</v>
      </c>
      <c r="E228" s="695" t="s">
        <v>1442</v>
      </c>
      <c r="F228" s="695"/>
      <c r="G228" s="683"/>
      <c r="H228" s="683"/>
      <c r="I228" s="683"/>
      <c r="J228" s="683"/>
      <c r="K228" s="683"/>
      <c r="L228" s="683"/>
      <c r="M228" s="683"/>
      <c r="N228" s="683" t="s">
        <v>1348</v>
      </c>
      <c r="O228" s="683" t="s">
        <v>1508</v>
      </c>
      <c r="P228" s="683" t="s">
        <v>1358</v>
      </c>
      <c r="Q228" s="684">
        <v>45453</v>
      </c>
    </row>
    <row r="229" spans="1:17" s="685" customFormat="1" x14ac:dyDescent="0.25">
      <c r="A229" s="687" t="s">
        <v>1410</v>
      </c>
      <c r="B229" s="682" t="s">
        <v>1421</v>
      </c>
      <c r="C229" s="682" t="s">
        <v>1172</v>
      </c>
      <c r="D229" s="682" t="s">
        <v>1520</v>
      </c>
      <c r="E229" s="695" t="s">
        <v>1521</v>
      </c>
      <c r="F229" s="695"/>
      <c r="G229" s="683"/>
      <c r="H229" s="683"/>
      <c r="I229" s="683"/>
      <c r="J229" s="683"/>
      <c r="K229" s="683"/>
      <c r="L229" s="683"/>
      <c r="M229" s="683"/>
      <c r="N229" s="683" t="s">
        <v>1348</v>
      </c>
      <c r="O229" s="683" t="s">
        <v>1508</v>
      </c>
      <c r="P229" s="683" t="s">
        <v>1358</v>
      </c>
      <c r="Q229" s="684">
        <v>45453</v>
      </c>
    </row>
    <row r="230" spans="1:17" s="685" customFormat="1" x14ac:dyDescent="0.25">
      <c r="A230" s="687" t="s">
        <v>1410</v>
      </c>
      <c r="B230" s="682" t="s">
        <v>1421</v>
      </c>
      <c r="C230" s="682" t="s">
        <v>1172</v>
      </c>
      <c r="D230" s="682" t="s">
        <v>1522</v>
      </c>
      <c r="E230" s="695" t="s">
        <v>1523</v>
      </c>
      <c r="F230" s="695"/>
      <c r="G230" s="683"/>
      <c r="H230" s="683"/>
      <c r="I230" s="683"/>
      <c r="J230" s="683"/>
      <c r="K230" s="683"/>
      <c r="L230" s="683"/>
      <c r="M230" s="683"/>
      <c r="N230" s="683" t="s">
        <v>1348</v>
      </c>
      <c r="O230" s="683" t="s">
        <v>1508</v>
      </c>
      <c r="P230" s="683" t="s">
        <v>1358</v>
      </c>
      <c r="Q230" s="684">
        <v>45453</v>
      </c>
    </row>
    <row r="231" spans="1:17" s="685" customFormat="1" x14ac:dyDescent="0.25">
      <c r="A231" s="687" t="s">
        <v>1410</v>
      </c>
      <c r="B231" s="682" t="s">
        <v>1421</v>
      </c>
      <c r="C231" s="682" t="s">
        <v>1524</v>
      </c>
      <c r="D231" s="682" t="s">
        <v>353</v>
      </c>
      <c r="E231" s="695" t="s">
        <v>1525</v>
      </c>
      <c r="F231" s="695"/>
      <c r="G231" s="683"/>
      <c r="H231" s="683"/>
      <c r="I231" s="683"/>
      <c r="J231" s="683"/>
      <c r="K231" s="683"/>
      <c r="L231" s="683"/>
      <c r="M231" s="683"/>
      <c r="N231" s="683" t="s">
        <v>1392</v>
      </c>
      <c r="O231" s="683" t="s">
        <v>1416</v>
      </c>
      <c r="P231" s="683" t="s">
        <v>1358</v>
      </c>
      <c r="Q231" s="684">
        <v>45449</v>
      </c>
    </row>
    <row r="232" spans="1:17" s="685" customFormat="1" x14ac:dyDescent="0.25">
      <c r="A232" s="687" t="s">
        <v>1410</v>
      </c>
      <c r="B232" s="682" t="s">
        <v>1421</v>
      </c>
      <c r="C232" s="682" t="s">
        <v>1524</v>
      </c>
      <c r="D232" s="682" t="s">
        <v>356</v>
      </c>
      <c r="E232" s="695" t="s">
        <v>1526</v>
      </c>
      <c r="F232" s="695"/>
      <c r="G232" s="683"/>
      <c r="H232" s="683"/>
      <c r="I232" s="683"/>
      <c r="J232" s="683"/>
      <c r="K232" s="683"/>
      <c r="L232" s="683"/>
      <c r="M232" s="683"/>
      <c r="N232" s="683" t="s">
        <v>1392</v>
      </c>
      <c r="O232" s="683" t="s">
        <v>1416</v>
      </c>
      <c r="P232" s="683" t="s">
        <v>1358</v>
      </c>
      <c r="Q232" s="684">
        <v>45449</v>
      </c>
    </row>
    <row r="233" spans="1:17" s="685" customFormat="1" x14ac:dyDescent="0.25">
      <c r="A233" s="687" t="s">
        <v>1410</v>
      </c>
      <c r="B233" s="682" t="s">
        <v>1421</v>
      </c>
      <c r="C233" s="682" t="s">
        <v>1524</v>
      </c>
      <c r="D233" s="682" t="s">
        <v>1963</v>
      </c>
      <c r="E233" s="695" t="s">
        <v>1964</v>
      </c>
      <c r="F233" s="695"/>
      <c r="G233" s="683"/>
      <c r="H233" s="683"/>
      <c r="I233" s="683"/>
      <c r="J233" s="683"/>
      <c r="K233" s="683"/>
      <c r="L233" s="683"/>
      <c r="M233" s="683"/>
      <c r="N233" s="683" t="s">
        <v>1392</v>
      </c>
      <c r="O233" s="683" t="s">
        <v>1416</v>
      </c>
      <c r="P233" s="683" t="s">
        <v>1358</v>
      </c>
      <c r="Q233" s="684">
        <v>45449</v>
      </c>
    </row>
    <row r="234" spans="1:17" s="685" customFormat="1" x14ac:dyDescent="0.25">
      <c r="A234" s="687" t="s">
        <v>1410</v>
      </c>
      <c r="B234" s="682" t="s">
        <v>1421</v>
      </c>
      <c r="C234" s="682" t="s">
        <v>1524</v>
      </c>
      <c r="D234" s="682" t="s">
        <v>359</v>
      </c>
      <c r="E234" s="695" t="s">
        <v>1435</v>
      </c>
      <c r="F234" s="695"/>
      <c r="G234" s="683"/>
      <c r="H234" s="683"/>
      <c r="I234" s="683"/>
      <c r="J234" s="683"/>
      <c r="K234" s="683"/>
      <c r="L234" s="683"/>
      <c r="M234" s="683"/>
      <c r="N234" s="683" t="s">
        <v>1392</v>
      </c>
      <c r="O234" s="683" t="s">
        <v>1416</v>
      </c>
      <c r="P234" s="683" t="s">
        <v>1358</v>
      </c>
      <c r="Q234" s="684">
        <v>45449</v>
      </c>
    </row>
    <row r="235" spans="1:17" s="685" customFormat="1" x14ac:dyDescent="0.25">
      <c r="A235" s="687" t="s">
        <v>1410</v>
      </c>
      <c r="B235" s="682" t="s">
        <v>1421</v>
      </c>
      <c r="C235" s="682" t="s">
        <v>1524</v>
      </c>
      <c r="D235" s="682" t="s">
        <v>362</v>
      </c>
      <c r="E235" s="695" t="s">
        <v>1471</v>
      </c>
      <c r="F235" s="695"/>
      <c r="G235" s="683"/>
      <c r="H235" s="683"/>
      <c r="I235" s="683"/>
      <c r="J235" s="683"/>
      <c r="K235" s="683"/>
      <c r="L235" s="683"/>
      <c r="M235" s="683"/>
      <c r="N235" s="683" t="s">
        <v>1392</v>
      </c>
      <c r="O235" s="683" t="s">
        <v>1416</v>
      </c>
      <c r="P235" s="683" t="s">
        <v>1358</v>
      </c>
      <c r="Q235" s="684">
        <v>45449</v>
      </c>
    </row>
    <row r="236" spans="1:17" s="685" customFormat="1" x14ac:dyDescent="0.25">
      <c r="A236" s="687" t="s">
        <v>1410</v>
      </c>
      <c r="B236" s="682" t="s">
        <v>1421</v>
      </c>
      <c r="C236" s="682" t="s">
        <v>368</v>
      </c>
      <c r="D236" s="682" t="s">
        <v>1527</v>
      </c>
      <c r="E236" s="695" t="s">
        <v>1510</v>
      </c>
      <c r="F236" s="695"/>
      <c r="G236" s="683"/>
      <c r="H236" s="683"/>
      <c r="I236" s="683"/>
      <c r="J236" s="683"/>
      <c r="K236" s="683"/>
      <c r="L236" s="683"/>
      <c r="M236" s="683"/>
      <c r="N236" s="683" t="s">
        <v>1392</v>
      </c>
      <c r="O236" s="683" t="s">
        <v>1416</v>
      </c>
      <c r="P236" s="683" t="s">
        <v>1358</v>
      </c>
      <c r="Q236" s="684">
        <v>45453</v>
      </c>
    </row>
    <row r="237" spans="1:17" s="685" customFormat="1" x14ac:dyDescent="0.25">
      <c r="A237" s="687" t="s">
        <v>1410</v>
      </c>
      <c r="B237" s="682" t="s">
        <v>1421</v>
      </c>
      <c r="C237" s="682" t="s">
        <v>368</v>
      </c>
      <c r="D237" s="682" t="s">
        <v>1528</v>
      </c>
      <c r="E237" s="695" t="s">
        <v>1529</v>
      </c>
      <c r="F237" s="695"/>
      <c r="G237" s="683"/>
      <c r="H237" s="683"/>
      <c r="I237" s="683"/>
      <c r="J237" s="683"/>
      <c r="K237" s="683"/>
      <c r="L237" s="683"/>
      <c r="M237" s="683"/>
      <c r="N237" s="683" t="s">
        <v>1392</v>
      </c>
      <c r="O237" s="683" t="s">
        <v>1416</v>
      </c>
      <c r="P237" s="683" t="s">
        <v>1358</v>
      </c>
      <c r="Q237" s="684">
        <v>45453</v>
      </c>
    </row>
    <row r="238" spans="1:17" s="685" customFormat="1" x14ac:dyDescent="0.25">
      <c r="A238" s="687" t="s">
        <v>1410</v>
      </c>
      <c r="B238" s="682" t="s">
        <v>1421</v>
      </c>
      <c r="C238" s="682" t="s">
        <v>1175</v>
      </c>
      <c r="D238" s="682" t="s">
        <v>2310</v>
      </c>
      <c r="E238" s="695" t="s">
        <v>2420</v>
      </c>
      <c r="F238" s="695"/>
      <c r="G238" s="683"/>
      <c r="H238" s="683"/>
      <c r="I238" s="683"/>
      <c r="J238" s="683"/>
      <c r="K238" s="683"/>
      <c r="L238" s="683"/>
      <c r="M238" s="683"/>
      <c r="N238" s="683" t="s">
        <v>1346</v>
      </c>
      <c r="O238" s="683" t="s">
        <v>1414</v>
      </c>
      <c r="P238" s="683" t="s">
        <v>1358</v>
      </c>
      <c r="Q238" s="684">
        <v>45387</v>
      </c>
    </row>
    <row r="239" spans="1:17" s="685" customFormat="1" x14ac:dyDescent="0.25">
      <c r="A239" s="687" t="s">
        <v>1410</v>
      </c>
      <c r="B239" s="682" t="s">
        <v>1421</v>
      </c>
      <c r="C239" s="682" t="s">
        <v>1175</v>
      </c>
      <c r="D239" s="682" t="s">
        <v>2310</v>
      </c>
      <c r="E239" s="695" t="s">
        <v>2420</v>
      </c>
      <c r="F239" s="695"/>
      <c r="G239" s="683"/>
      <c r="H239" s="683"/>
      <c r="I239" s="683"/>
      <c r="J239" s="683"/>
      <c r="K239" s="683"/>
      <c r="L239" s="683"/>
      <c r="M239" s="683"/>
      <c r="N239" s="683" t="s">
        <v>1346</v>
      </c>
      <c r="O239" s="683" t="s">
        <v>1414</v>
      </c>
      <c r="P239" s="683" t="s">
        <v>1358</v>
      </c>
      <c r="Q239" s="684">
        <v>45453</v>
      </c>
    </row>
    <row r="240" spans="1:17" s="685" customFormat="1" x14ac:dyDescent="0.25">
      <c r="A240" s="687" t="s">
        <v>1410</v>
      </c>
      <c r="B240" s="682" t="s">
        <v>1421</v>
      </c>
      <c r="C240" s="682" t="s">
        <v>380</v>
      </c>
      <c r="D240" s="682" t="s">
        <v>1530</v>
      </c>
      <c r="E240" s="695" t="s">
        <v>1474</v>
      </c>
      <c r="F240" s="695"/>
      <c r="G240" s="683"/>
      <c r="H240" s="683"/>
      <c r="I240" s="683"/>
      <c r="J240" s="683"/>
      <c r="K240" s="683"/>
      <c r="L240" s="683"/>
      <c r="M240" s="683"/>
      <c r="N240" s="683" t="s">
        <v>1346</v>
      </c>
      <c r="O240" s="683" t="s">
        <v>1414</v>
      </c>
      <c r="P240" s="683" t="s">
        <v>1358</v>
      </c>
      <c r="Q240" s="684">
        <v>45453</v>
      </c>
    </row>
    <row r="241" spans="1:17" s="685" customFormat="1" x14ac:dyDescent="0.25">
      <c r="A241" s="687" t="s">
        <v>1410</v>
      </c>
      <c r="B241" s="682" t="s">
        <v>1421</v>
      </c>
      <c r="C241" s="682" t="s">
        <v>380</v>
      </c>
      <c r="D241" s="682" t="s">
        <v>1531</v>
      </c>
      <c r="E241" s="695" t="s">
        <v>1474</v>
      </c>
      <c r="F241" s="695"/>
      <c r="G241" s="683"/>
      <c r="H241" s="683"/>
      <c r="I241" s="683"/>
      <c r="J241" s="683"/>
      <c r="K241" s="683"/>
      <c r="L241" s="683"/>
      <c r="M241" s="683"/>
      <c r="N241" s="683" t="s">
        <v>1346</v>
      </c>
      <c r="O241" s="683" t="s">
        <v>1414</v>
      </c>
      <c r="P241" s="683" t="s">
        <v>1358</v>
      </c>
      <c r="Q241" s="684">
        <v>45453</v>
      </c>
    </row>
    <row r="242" spans="1:17" s="685" customFormat="1" x14ac:dyDescent="0.25">
      <c r="A242" s="687" t="s">
        <v>1410</v>
      </c>
      <c r="B242" s="682" t="s">
        <v>1421</v>
      </c>
      <c r="C242" s="682" t="s">
        <v>380</v>
      </c>
      <c r="D242" s="682" t="s">
        <v>1532</v>
      </c>
      <c r="E242" s="695" t="s">
        <v>1474</v>
      </c>
      <c r="F242" s="695"/>
      <c r="G242" s="683"/>
      <c r="H242" s="683"/>
      <c r="I242" s="683"/>
      <c r="J242" s="683"/>
      <c r="K242" s="683"/>
      <c r="L242" s="683"/>
      <c r="M242" s="683"/>
      <c r="N242" s="683" t="s">
        <v>1346</v>
      </c>
      <c r="O242" s="683" t="s">
        <v>1414</v>
      </c>
      <c r="P242" s="683" t="s">
        <v>1358</v>
      </c>
      <c r="Q242" s="684">
        <v>45453</v>
      </c>
    </row>
    <row r="243" spans="1:17" s="685" customFormat="1" x14ac:dyDescent="0.25">
      <c r="A243" s="687" t="s">
        <v>1410</v>
      </c>
      <c r="B243" s="682" t="s">
        <v>1421</v>
      </c>
      <c r="C243" s="682" t="s">
        <v>380</v>
      </c>
      <c r="D243" s="682" t="s">
        <v>1533</v>
      </c>
      <c r="E243" s="695" t="s">
        <v>1534</v>
      </c>
      <c r="F243" s="695"/>
      <c r="G243" s="683"/>
      <c r="H243" s="683"/>
      <c r="I243" s="683"/>
      <c r="J243" s="683"/>
      <c r="K243" s="683"/>
      <c r="L243" s="683"/>
      <c r="M243" s="683"/>
      <c r="N243" s="683" t="s">
        <v>1346</v>
      </c>
      <c r="O243" s="683" t="s">
        <v>1414</v>
      </c>
      <c r="P243" s="683" t="s">
        <v>1358</v>
      </c>
      <c r="Q243" s="684">
        <v>45453</v>
      </c>
    </row>
    <row r="244" spans="1:17" s="685" customFormat="1" ht="15.75" customHeight="1" x14ac:dyDescent="0.25">
      <c r="A244" s="687" t="s">
        <v>1410</v>
      </c>
      <c r="B244" s="682" t="s">
        <v>1421</v>
      </c>
      <c r="C244" s="682" t="s">
        <v>1535</v>
      </c>
      <c r="D244" s="682" t="s">
        <v>568</v>
      </c>
      <c r="E244" s="695" t="s">
        <v>1536</v>
      </c>
      <c r="F244" s="695"/>
      <c r="G244" s="683"/>
      <c r="H244" s="683"/>
      <c r="I244" s="683"/>
      <c r="J244" s="683"/>
      <c r="K244" s="683"/>
      <c r="L244" s="683"/>
      <c r="M244" s="683"/>
      <c r="N244" s="683" t="s">
        <v>1392</v>
      </c>
      <c r="O244" s="683" t="s">
        <v>1416</v>
      </c>
      <c r="P244" s="683" t="s">
        <v>1358</v>
      </c>
      <c r="Q244" s="684">
        <v>45449</v>
      </c>
    </row>
    <row r="245" spans="1:17" s="685" customFormat="1" x14ac:dyDescent="0.25">
      <c r="A245" s="687" t="s">
        <v>1410</v>
      </c>
      <c r="B245" s="682" t="s">
        <v>1421</v>
      </c>
      <c r="C245" s="682" t="s">
        <v>1535</v>
      </c>
      <c r="D245" s="682" t="s">
        <v>571</v>
      </c>
      <c r="E245" s="695" t="s">
        <v>1537</v>
      </c>
      <c r="F245" s="695"/>
      <c r="G245" s="683"/>
      <c r="H245" s="683"/>
      <c r="I245" s="683"/>
      <c r="J245" s="683"/>
      <c r="K245" s="683"/>
      <c r="L245" s="683"/>
      <c r="M245" s="683"/>
      <c r="N245" s="683" t="s">
        <v>1392</v>
      </c>
      <c r="O245" s="683" t="s">
        <v>1416</v>
      </c>
      <c r="P245" s="683" t="s">
        <v>1358</v>
      </c>
      <c r="Q245" s="684">
        <v>45449</v>
      </c>
    </row>
    <row r="246" spans="1:17" s="685" customFormat="1" x14ac:dyDescent="0.25">
      <c r="A246" s="687" t="s">
        <v>1410</v>
      </c>
      <c r="B246" s="682" t="s">
        <v>1421</v>
      </c>
      <c r="C246" s="682" t="s">
        <v>1535</v>
      </c>
      <c r="D246" s="682" t="s">
        <v>574</v>
      </c>
      <c r="E246" s="695" t="s">
        <v>1537</v>
      </c>
      <c r="F246" s="695"/>
      <c r="G246" s="683"/>
      <c r="H246" s="683"/>
      <c r="I246" s="683"/>
      <c r="J246" s="683"/>
      <c r="K246" s="683"/>
      <c r="L246" s="683"/>
      <c r="M246" s="683"/>
      <c r="N246" s="683" t="s">
        <v>1392</v>
      </c>
      <c r="O246" s="683" t="s">
        <v>1416</v>
      </c>
      <c r="P246" s="683" t="s">
        <v>1358</v>
      </c>
      <c r="Q246" s="684">
        <v>45449</v>
      </c>
    </row>
    <row r="247" spans="1:17" s="685" customFormat="1" x14ac:dyDescent="0.25">
      <c r="A247" s="687" t="s">
        <v>1410</v>
      </c>
      <c r="B247" s="682" t="s">
        <v>1421</v>
      </c>
      <c r="C247" s="682" t="s">
        <v>587</v>
      </c>
      <c r="D247" s="682" t="s">
        <v>336</v>
      </c>
      <c r="E247" s="695" t="s">
        <v>1538</v>
      </c>
      <c r="F247" s="695"/>
      <c r="G247" s="683"/>
      <c r="H247" s="683"/>
      <c r="I247" s="683"/>
      <c r="J247" s="683"/>
      <c r="K247" s="683"/>
      <c r="L247" s="683"/>
      <c r="M247" s="683"/>
      <c r="N247" s="683" t="s">
        <v>1348</v>
      </c>
      <c r="O247" s="683" t="s">
        <v>1508</v>
      </c>
      <c r="P247" s="683" t="s">
        <v>1358</v>
      </c>
      <c r="Q247" s="684">
        <v>45450</v>
      </c>
    </row>
    <row r="248" spans="1:17" s="685" customFormat="1" x14ac:dyDescent="0.25">
      <c r="A248" s="687" t="s">
        <v>1410</v>
      </c>
      <c r="B248" s="682" t="s">
        <v>1421</v>
      </c>
      <c r="C248" s="682" t="s">
        <v>587</v>
      </c>
      <c r="D248" s="682" t="s">
        <v>339</v>
      </c>
      <c r="E248" s="695" t="s">
        <v>1538</v>
      </c>
      <c r="F248" s="695"/>
      <c r="G248" s="683"/>
      <c r="H248" s="683"/>
      <c r="I248" s="683"/>
      <c r="J248" s="683"/>
      <c r="K248" s="683"/>
      <c r="L248" s="683"/>
      <c r="M248" s="683"/>
      <c r="N248" s="683" t="s">
        <v>1348</v>
      </c>
      <c r="O248" s="683" t="s">
        <v>1508</v>
      </c>
      <c r="P248" s="683" t="s">
        <v>1358</v>
      </c>
      <c r="Q248" s="684">
        <v>45450</v>
      </c>
    </row>
    <row r="249" spans="1:17" s="685" customFormat="1" x14ac:dyDescent="0.25">
      <c r="A249" s="687" t="s">
        <v>1410</v>
      </c>
      <c r="B249" s="682" t="s">
        <v>1421</v>
      </c>
      <c r="C249" s="682" t="s">
        <v>587</v>
      </c>
      <c r="D249" s="682" t="s">
        <v>342</v>
      </c>
      <c r="E249" s="695" t="s">
        <v>1538</v>
      </c>
      <c r="F249" s="695"/>
      <c r="G249" s="683"/>
      <c r="H249" s="683"/>
      <c r="I249" s="683"/>
      <c r="J249" s="683"/>
      <c r="K249" s="683"/>
      <c r="L249" s="683"/>
      <c r="M249" s="683"/>
      <c r="N249" s="683" t="s">
        <v>1348</v>
      </c>
      <c r="O249" s="683" t="s">
        <v>1508</v>
      </c>
      <c r="P249" s="683" t="s">
        <v>1358</v>
      </c>
      <c r="Q249" s="684">
        <v>45450</v>
      </c>
    </row>
    <row r="250" spans="1:17" s="685" customFormat="1" x14ac:dyDescent="0.25">
      <c r="A250" s="687" t="s">
        <v>1410</v>
      </c>
      <c r="B250" s="682" t="s">
        <v>1421</v>
      </c>
      <c r="C250" s="682" t="s">
        <v>587</v>
      </c>
      <c r="D250" s="682" t="s">
        <v>345</v>
      </c>
      <c r="E250" s="695" t="s">
        <v>1538</v>
      </c>
      <c r="F250" s="695"/>
      <c r="G250" s="683"/>
      <c r="H250" s="683"/>
      <c r="I250" s="683"/>
      <c r="J250" s="683"/>
      <c r="K250" s="683"/>
      <c r="L250" s="683"/>
      <c r="M250" s="683"/>
      <c r="N250" s="683" t="s">
        <v>1348</v>
      </c>
      <c r="O250" s="683" t="s">
        <v>1508</v>
      </c>
      <c r="P250" s="683" t="s">
        <v>1358</v>
      </c>
      <c r="Q250" s="684">
        <v>45450</v>
      </c>
    </row>
    <row r="251" spans="1:17" s="685" customFormat="1" x14ac:dyDescent="0.25">
      <c r="A251" s="687" t="s">
        <v>1410</v>
      </c>
      <c r="B251" s="682" t="s">
        <v>1421</v>
      </c>
      <c r="C251" s="682" t="s">
        <v>587</v>
      </c>
      <c r="D251" s="682" t="s">
        <v>2053</v>
      </c>
      <c r="E251" s="695" t="s">
        <v>1538</v>
      </c>
      <c r="F251" s="695"/>
      <c r="G251" s="683"/>
      <c r="H251" s="683"/>
      <c r="I251" s="683"/>
      <c r="J251" s="683"/>
      <c r="K251" s="683"/>
      <c r="L251" s="683"/>
      <c r="M251" s="683"/>
      <c r="N251" s="683" t="s">
        <v>1348</v>
      </c>
      <c r="O251" s="683" t="s">
        <v>1508</v>
      </c>
      <c r="P251" s="683" t="s">
        <v>1358</v>
      </c>
      <c r="Q251" s="684">
        <v>45450</v>
      </c>
    </row>
    <row r="252" spans="1:17" s="685" customFormat="1" x14ac:dyDescent="0.25">
      <c r="A252" s="687" t="s">
        <v>1410</v>
      </c>
      <c r="B252" s="682" t="s">
        <v>1421</v>
      </c>
      <c r="C252" s="682" t="s">
        <v>587</v>
      </c>
      <c r="D252" s="682" t="s">
        <v>1282</v>
      </c>
      <c r="E252" s="695" t="s">
        <v>1538</v>
      </c>
      <c r="F252" s="695"/>
      <c r="G252" s="683"/>
      <c r="H252" s="683"/>
      <c r="I252" s="683"/>
      <c r="J252" s="683"/>
      <c r="K252" s="683"/>
      <c r="L252" s="683" t="s">
        <v>1336</v>
      </c>
      <c r="M252" s="683" t="s">
        <v>1539</v>
      </c>
      <c r="N252" s="683"/>
      <c r="O252" s="683"/>
      <c r="P252" s="683" t="s">
        <v>1358</v>
      </c>
      <c r="Q252" s="684">
        <v>45450</v>
      </c>
    </row>
    <row r="253" spans="1:17" s="685" customFormat="1" x14ac:dyDescent="0.25">
      <c r="A253" s="687" t="s">
        <v>1410</v>
      </c>
      <c r="B253" s="682" t="s">
        <v>1421</v>
      </c>
      <c r="C253" s="682" t="s">
        <v>390</v>
      </c>
      <c r="D253" s="682" t="s">
        <v>1540</v>
      </c>
      <c r="E253" s="695" t="s">
        <v>1489</v>
      </c>
      <c r="F253" s="695"/>
      <c r="G253" s="683"/>
      <c r="H253" s="683"/>
      <c r="I253" s="683"/>
      <c r="J253" s="683"/>
      <c r="K253" s="683"/>
      <c r="L253" s="683"/>
      <c r="M253" s="683"/>
      <c r="N253" s="683" t="s">
        <v>1343</v>
      </c>
      <c r="O253" s="683" t="s">
        <v>1415</v>
      </c>
      <c r="P253" s="683" t="s">
        <v>1358</v>
      </c>
      <c r="Q253" s="684">
        <v>45450</v>
      </c>
    </row>
    <row r="254" spans="1:17" s="685" customFormat="1" x14ac:dyDescent="0.25">
      <c r="A254" s="687" t="s">
        <v>1410</v>
      </c>
      <c r="B254" s="682" t="s">
        <v>1421</v>
      </c>
      <c r="C254" s="682" t="s">
        <v>390</v>
      </c>
      <c r="D254" s="682" t="s">
        <v>1541</v>
      </c>
      <c r="E254" s="695" t="s">
        <v>1433</v>
      </c>
      <c r="F254" s="695"/>
      <c r="G254" s="683"/>
      <c r="H254" s="683"/>
      <c r="I254" s="683"/>
      <c r="J254" s="683"/>
      <c r="K254" s="683"/>
      <c r="L254" s="683"/>
      <c r="M254" s="683"/>
      <c r="N254" s="683" t="s">
        <v>1343</v>
      </c>
      <c r="O254" s="683" t="s">
        <v>1415</v>
      </c>
      <c r="P254" s="683" t="s">
        <v>1358</v>
      </c>
      <c r="Q254" s="684">
        <v>45450</v>
      </c>
    </row>
    <row r="255" spans="1:17" s="685" customFormat="1" x14ac:dyDescent="0.25">
      <c r="A255" s="687" t="s">
        <v>1410</v>
      </c>
      <c r="B255" s="682" t="s">
        <v>1421</v>
      </c>
      <c r="C255" s="682" t="s">
        <v>401</v>
      </c>
      <c r="D255" s="682" t="s">
        <v>1542</v>
      </c>
      <c r="E255" s="695" t="s">
        <v>1442</v>
      </c>
      <c r="F255" s="695"/>
      <c r="G255" s="683"/>
      <c r="H255" s="683"/>
      <c r="I255" s="683"/>
      <c r="J255" s="683"/>
      <c r="K255" s="683"/>
      <c r="L255" s="683"/>
      <c r="M255" s="683"/>
      <c r="N255" s="683" t="s">
        <v>1392</v>
      </c>
      <c r="O255" s="683" t="s">
        <v>1416</v>
      </c>
      <c r="P255" s="683" t="s">
        <v>1358</v>
      </c>
      <c r="Q255" s="684">
        <v>45453</v>
      </c>
    </row>
    <row r="256" spans="1:17" s="685" customFormat="1" x14ac:dyDescent="0.25">
      <c r="A256" s="687" t="s">
        <v>1410</v>
      </c>
      <c r="B256" s="682" t="s">
        <v>1421</v>
      </c>
      <c r="C256" s="682" t="s">
        <v>413</v>
      </c>
      <c r="D256" s="682" t="s">
        <v>1297</v>
      </c>
      <c r="E256" s="695" t="s">
        <v>1543</v>
      </c>
      <c r="F256" s="695"/>
      <c r="G256" s="683"/>
      <c r="H256" s="683"/>
      <c r="I256" s="683"/>
      <c r="J256" s="683"/>
      <c r="K256" s="683"/>
      <c r="L256" s="683"/>
      <c r="M256" s="683"/>
      <c r="N256" s="683" t="s">
        <v>1346</v>
      </c>
      <c r="O256" s="683" t="s">
        <v>1414</v>
      </c>
      <c r="P256" s="683" t="s">
        <v>1358</v>
      </c>
      <c r="Q256" s="684">
        <v>45449</v>
      </c>
    </row>
    <row r="257" spans="1:17" s="685" customFormat="1" x14ac:dyDescent="0.25">
      <c r="A257" s="687" t="s">
        <v>1410</v>
      </c>
      <c r="B257" s="682" t="s">
        <v>1421</v>
      </c>
      <c r="C257" s="682" t="s">
        <v>413</v>
      </c>
      <c r="D257" s="682" t="s">
        <v>414</v>
      </c>
      <c r="E257" s="695" t="s">
        <v>1544</v>
      </c>
      <c r="F257" s="695"/>
      <c r="G257" s="683"/>
      <c r="H257" s="683"/>
      <c r="I257" s="683"/>
      <c r="J257" s="683"/>
      <c r="K257" s="683"/>
      <c r="L257" s="683"/>
      <c r="M257" s="683"/>
      <c r="N257" s="683" t="s">
        <v>1346</v>
      </c>
      <c r="O257" s="683" t="s">
        <v>1414</v>
      </c>
      <c r="P257" s="683" t="s">
        <v>1358</v>
      </c>
      <c r="Q257" s="684">
        <v>45449</v>
      </c>
    </row>
    <row r="258" spans="1:17" s="685" customFormat="1" x14ac:dyDescent="0.25">
      <c r="A258" s="687" t="s">
        <v>1410</v>
      </c>
      <c r="B258" s="682" t="s">
        <v>1421</v>
      </c>
      <c r="C258" s="682" t="s">
        <v>413</v>
      </c>
      <c r="D258" s="682" t="s">
        <v>2009</v>
      </c>
      <c r="E258" s="695" t="s">
        <v>2085</v>
      </c>
      <c r="F258" s="695"/>
      <c r="G258" s="683"/>
      <c r="H258" s="683"/>
      <c r="I258" s="683"/>
      <c r="J258" s="683"/>
      <c r="K258" s="683"/>
      <c r="L258" s="683"/>
      <c r="M258" s="683"/>
      <c r="N258" s="683" t="s">
        <v>1346</v>
      </c>
      <c r="O258" s="683" t="s">
        <v>1414</v>
      </c>
      <c r="P258" s="683" t="s">
        <v>1358</v>
      </c>
      <c r="Q258" s="684">
        <v>45449</v>
      </c>
    </row>
    <row r="259" spans="1:17" s="685" customFormat="1" x14ac:dyDescent="0.25">
      <c r="A259" s="687" t="s">
        <v>1410</v>
      </c>
      <c r="B259" s="682" t="s">
        <v>1421</v>
      </c>
      <c r="C259" s="682" t="s">
        <v>413</v>
      </c>
      <c r="D259" s="682" t="s">
        <v>2012</v>
      </c>
      <c r="E259" s="695" t="s">
        <v>2086</v>
      </c>
      <c r="F259" s="695"/>
      <c r="G259" s="683"/>
      <c r="H259" s="683"/>
      <c r="I259" s="683"/>
      <c r="J259" s="683"/>
      <c r="K259" s="683"/>
      <c r="L259" s="683"/>
      <c r="M259" s="683"/>
      <c r="N259" s="683" t="s">
        <v>1346</v>
      </c>
      <c r="O259" s="683" t="s">
        <v>1414</v>
      </c>
      <c r="P259" s="683" t="s">
        <v>1358</v>
      </c>
      <c r="Q259" s="684">
        <v>45449</v>
      </c>
    </row>
    <row r="260" spans="1:17" s="685" customFormat="1" x14ac:dyDescent="0.25">
      <c r="A260" s="687" t="s">
        <v>1410</v>
      </c>
      <c r="B260" s="682" t="s">
        <v>1421</v>
      </c>
      <c r="C260" s="682" t="s">
        <v>420</v>
      </c>
      <c r="D260" s="682" t="s">
        <v>1545</v>
      </c>
      <c r="E260" s="695" t="s">
        <v>1546</v>
      </c>
      <c r="F260" s="695"/>
      <c r="G260" s="683"/>
      <c r="H260" s="683"/>
      <c r="I260" s="683"/>
      <c r="J260" s="683"/>
      <c r="K260" s="683"/>
      <c r="L260" s="683"/>
      <c r="M260" s="683"/>
      <c r="N260" s="683" t="s">
        <v>1348</v>
      </c>
      <c r="O260" s="683" t="s">
        <v>1508</v>
      </c>
      <c r="P260" s="683" t="s">
        <v>1358</v>
      </c>
      <c r="Q260" s="684">
        <v>45450</v>
      </c>
    </row>
    <row r="261" spans="1:17" s="685" customFormat="1" x14ac:dyDescent="0.25">
      <c r="A261" s="687" t="s">
        <v>1410</v>
      </c>
      <c r="B261" s="682" t="s">
        <v>1421</v>
      </c>
      <c r="C261" s="682" t="s">
        <v>420</v>
      </c>
      <c r="D261" s="682" t="s">
        <v>423</v>
      </c>
      <c r="E261" s="695" t="s">
        <v>1546</v>
      </c>
      <c r="F261" s="695"/>
      <c r="G261" s="683"/>
      <c r="H261" s="683"/>
      <c r="I261" s="683"/>
      <c r="J261" s="683"/>
      <c r="K261" s="683"/>
      <c r="L261" s="683"/>
      <c r="M261" s="683"/>
      <c r="N261" s="683" t="s">
        <v>1348</v>
      </c>
      <c r="O261" s="683" t="s">
        <v>1508</v>
      </c>
      <c r="P261" s="683" t="s">
        <v>1358</v>
      </c>
      <c r="Q261" s="684">
        <v>45450</v>
      </c>
    </row>
    <row r="262" spans="1:17" s="685" customFormat="1" x14ac:dyDescent="0.25">
      <c r="A262" s="687" t="s">
        <v>1410</v>
      </c>
      <c r="B262" s="682" t="s">
        <v>1421</v>
      </c>
      <c r="C262" s="682" t="s">
        <v>420</v>
      </c>
      <c r="D262" s="682" t="s">
        <v>2087</v>
      </c>
      <c r="E262" s="695" t="s">
        <v>1436</v>
      </c>
      <c r="F262" s="695"/>
      <c r="G262" s="683"/>
      <c r="H262" s="683"/>
      <c r="I262" s="683"/>
      <c r="J262" s="683"/>
      <c r="K262" s="683"/>
      <c r="L262" s="683"/>
      <c r="M262" s="683"/>
      <c r="N262" s="683" t="s">
        <v>1348</v>
      </c>
      <c r="O262" s="683" t="s">
        <v>1508</v>
      </c>
      <c r="P262" s="683" t="s">
        <v>1358</v>
      </c>
      <c r="Q262" s="684">
        <v>45450</v>
      </c>
    </row>
    <row r="263" spans="1:17" s="685" customFormat="1" x14ac:dyDescent="0.25">
      <c r="A263" s="687" t="s">
        <v>1410</v>
      </c>
      <c r="B263" s="682" t="s">
        <v>1421</v>
      </c>
      <c r="C263" s="682" t="s">
        <v>1547</v>
      </c>
      <c r="D263" s="682" t="s">
        <v>1549</v>
      </c>
      <c r="E263" s="695" t="s">
        <v>1548</v>
      </c>
      <c r="F263" s="695"/>
      <c r="G263" s="683"/>
      <c r="H263" s="683"/>
      <c r="I263" s="683"/>
      <c r="J263" s="683"/>
      <c r="K263" s="683"/>
      <c r="L263" s="683"/>
      <c r="M263" s="683"/>
      <c r="N263" s="683" t="s">
        <v>1346</v>
      </c>
      <c r="O263" s="683" t="s">
        <v>1414</v>
      </c>
      <c r="P263" s="683" t="s">
        <v>1358</v>
      </c>
      <c r="Q263" s="684">
        <v>45453</v>
      </c>
    </row>
    <row r="264" spans="1:17" s="685" customFormat="1" x14ac:dyDescent="0.25">
      <c r="A264" s="687" t="s">
        <v>1410</v>
      </c>
      <c r="B264" s="682" t="s">
        <v>1421</v>
      </c>
      <c r="C264" s="682" t="s">
        <v>1547</v>
      </c>
      <c r="D264" s="682" t="s">
        <v>1550</v>
      </c>
      <c r="E264" s="695" t="s">
        <v>1548</v>
      </c>
      <c r="F264" s="695"/>
      <c r="G264" s="683"/>
      <c r="H264" s="683"/>
      <c r="I264" s="683"/>
      <c r="J264" s="683"/>
      <c r="K264" s="683"/>
      <c r="L264" s="683"/>
      <c r="M264" s="683"/>
      <c r="N264" s="683" t="s">
        <v>1346</v>
      </c>
      <c r="O264" s="683" t="s">
        <v>1414</v>
      </c>
      <c r="P264" s="683" t="s">
        <v>1358</v>
      </c>
      <c r="Q264" s="684">
        <v>45453</v>
      </c>
    </row>
    <row r="265" spans="1:17" s="685" customFormat="1" x14ac:dyDescent="0.25">
      <c r="A265" s="687" t="s">
        <v>1410</v>
      </c>
      <c r="B265" s="682" t="s">
        <v>1421</v>
      </c>
      <c r="C265" s="682" t="s">
        <v>1547</v>
      </c>
      <c r="D265" s="682" t="s">
        <v>501</v>
      </c>
      <c r="E265" s="695" t="s">
        <v>1551</v>
      </c>
      <c r="F265" s="695"/>
      <c r="G265" s="683"/>
      <c r="H265" s="683"/>
      <c r="I265" s="683"/>
      <c r="J265" s="683"/>
      <c r="K265" s="683"/>
      <c r="L265" s="683"/>
      <c r="M265" s="683"/>
      <c r="N265" s="683" t="s">
        <v>1346</v>
      </c>
      <c r="O265" s="683" t="s">
        <v>1414</v>
      </c>
      <c r="P265" s="683" t="s">
        <v>1358</v>
      </c>
      <c r="Q265" s="684">
        <v>45453</v>
      </c>
    </row>
    <row r="266" spans="1:17" s="685" customFormat="1" x14ac:dyDescent="0.25">
      <c r="A266" s="687" t="s">
        <v>1410</v>
      </c>
      <c r="B266" s="682" t="s">
        <v>1421</v>
      </c>
      <c r="C266" s="682" t="s">
        <v>1547</v>
      </c>
      <c r="D266" s="682" t="s">
        <v>504</v>
      </c>
      <c r="E266" s="695" t="s">
        <v>1552</v>
      </c>
      <c r="F266" s="695"/>
      <c r="G266" s="683"/>
      <c r="H266" s="683"/>
      <c r="I266" s="683"/>
      <c r="J266" s="683"/>
      <c r="K266" s="683"/>
      <c r="L266" s="683"/>
      <c r="M266" s="683"/>
      <c r="N266" s="683" t="s">
        <v>1346</v>
      </c>
      <c r="O266" s="683" t="s">
        <v>1414</v>
      </c>
      <c r="P266" s="683" t="s">
        <v>1358</v>
      </c>
      <c r="Q266" s="684">
        <v>45453</v>
      </c>
    </row>
    <row r="267" spans="1:17" s="685" customFormat="1" ht="15" customHeight="1" x14ac:dyDescent="0.25">
      <c r="A267" s="687" t="s">
        <v>1410</v>
      </c>
      <c r="B267" s="682" t="s">
        <v>1421</v>
      </c>
      <c r="C267" s="682" t="s">
        <v>1547</v>
      </c>
      <c r="D267" s="682" t="s">
        <v>507</v>
      </c>
      <c r="E267" s="695" t="s">
        <v>1553</v>
      </c>
      <c r="F267" s="695"/>
      <c r="G267" s="683"/>
      <c r="H267" s="683"/>
      <c r="I267" s="683"/>
      <c r="J267" s="683"/>
      <c r="K267" s="683"/>
      <c r="L267" s="683"/>
      <c r="M267" s="683"/>
      <c r="N267" s="683" t="s">
        <v>1346</v>
      </c>
      <c r="O267" s="683" t="s">
        <v>1414</v>
      </c>
      <c r="P267" s="683" t="s">
        <v>1358</v>
      </c>
      <c r="Q267" s="684">
        <v>45453</v>
      </c>
    </row>
    <row r="268" spans="1:17" s="685" customFormat="1" ht="15" customHeight="1" x14ac:dyDescent="0.25">
      <c r="A268" s="687" t="s">
        <v>1410</v>
      </c>
      <c r="B268" s="682" t="s">
        <v>1421</v>
      </c>
      <c r="C268" s="682" t="s">
        <v>510</v>
      </c>
      <c r="D268" s="682" t="s">
        <v>1554</v>
      </c>
      <c r="E268" s="695" t="s">
        <v>1470</v>
      </c>
      <c r="F268" s="695"/>
      <c r="G268" s="683"/>
      <c r="H268" s="683"/>
      <c r="I268" s="683"/>
      <c r="J268" s="683"/>
      <c r="K268" s="683"/>
      <c r="L268" s="683"/>
      <c r="M268" s="683"/>
      <c r="N268" s="683" t="s">
        <v>1343</v>
      </c>
      <c r="O268" s="683" t="s">
        <v>1415</v>
      </c>
      <c r="P268" s="683" t="s">
        <v>1358</v>
      </c>
      <c r="Q268" s="684">
        <v>45453</v>
      </c>
    </row>
    <row r="269" spans="1:17" s="685" customFormat="1" ht="15" customHeight="1" x14ac:dyDescent="0.25">
      <c r="A269" s="687" t="s">
        <v>1410</v>
      </c>
      <c r="B269" s="682" t="s">
        <v>1421</v>
      </c>
      <c r="C269" s="682" t="s">
        <v>513</v>
      </c>
      <c r="D269" s="682" t="s">
        <v>1555</v>
      </c>
      <c r="E269" s="695" t="s">
        <v>1556</v>
      </c>
      <c r="F269" s="695"/>
      <c r="G269" s="683"/>
      <c r="H269" s="683"/>
      <c r="I269" s="683"/>
      <c r="J269" s="683"/>
      <c r="K269" s="683"/>
      <c r="L269" s="683"/>
      <c r="M269" s="683"/>
      <c r="N269" s="683" t="s">
        <v>1346</v>
      </c>
      <c r="O269" s="683" t="s">
        <v>1414</v>
      </c>
      <c r="P269" s="683" t="s">
        <v>1358</v>
      </c>
      <c r="Q269" s="684">
        <v>45449</v>
      </c>
    </row>
    <row r="270" spans="1:17" s="685" customFormat="1" ht="15" customHeight="1" x14ac:dyDescent="0.25">
      <c r="A270" s="687" t="s">
        <v>1410</v>
      </c>
      <c r="B270" s="682" t="s">
        <v>1421</v>
      </c>
      <c r="C270" s="682" t="s">
        <v>513</v>
      </c>
      <c r="D270" s="682" t="s">
        <v>1557</v>
      </c>
      <c r="E270" s="695" t="s">
        <v>1558</v>
      </c>
      <c r="F270" s="695"/>
      <c r="G270" s="683"/>
      <c r="H270" s="683"/>
      <c r="I270" s="683"/>
      <c r="J270" s="683"/>
      <c r="K270" s="683"/>
      <c r="L270" s="683"/>
      <c r="M270" s="683"/>
      <c r="N270" s="683" t="s">
        <v>1346</v>
      </c>
      <c r="O270" s="683" t="s">
        <v>1414</v>
      </c>
      <c r="P270" s="683" t="s">
        <v>1358</v>
      </c>
      <c r="Q270" s="684">
        <v>45449</v>
      </c>
    </row>
    <row r="271" spans="1:17" s="685" customFormat="1" ht="15" customHeight="1" x14ac:dyDescent="0.25">
      <c r="A271" s="687" t="s">
        <v>1410</v>
      </c>
      <c r="B271" s="682" t="s">
        <v>1421</v>
      </c>
      <c r="C271" s="682" t="s">
        <v>513</v>
      </c>
      <c r="D271" s="682" t="s">
        <v>1559</v>
      </c>
      <c r="E271" s="695" t="s">
        <v>1560</v>
      </c>
      <c r="F271" s="695"/>
      <c r="G271" s="683"/>
      <c r="H271" s="683"/>
      <c r="I271" s="683"/>
      <c r="J271" s="683"/>
      <c r="K271" s="683"/>
      <c r="L271" s="683"/>
      <c r="M271" s="683"/>
      <c r="N271" s="683" t="s">
        <v>1346</v>
      </c>
      <c r="O271" s="683" t="s">
        <v>1414</v>
      </c>
      <c r="P271" s="683" t="s">
        <v>1358</v>
      </c>
      <c r="Q271" s="684">
        <v>45449</v>
      </c>
    </row>
    <row r="272" spans="1:17" s="685" customFormat="1" ht="15" customHeight="1" x14ac:dyDescent="0.25">
      <c r="A272" s="687" t="s">
        <v>1410</v>
      </c>
      <c r="B272" s="682" t="s">
        <v>1421</v>
      </c>
      <c r="C272" s="682" t="s">
        <v>513</v>
      </c>
      <c r="D272" s="682" t="s">
        <v>1561</v>
      </c>
      <c r="E272" s="695" t="s">
        <v>1562</v>
      </c>
      <c r="F272" s="695"/>
      <c r="G272" s="683"/>
      <c r="H272" s="683"/>
      <c r="I272" s="683"/>
      <c r="J272" s="683"/>
      <c r="K272" s="683"/>
      <c r="L272" s="683"/>
      <c r="M272" s="683"/>
      <c r="N272" s="683" t="s">
        <v>1346</v>
      </c>
      <c r="O272" s="683" t="s">
        <v>1414</v>
      </c>
      <c r="P272" s="683" t="s">
        <v>1358</v>
      </c>
      <c r="Q272" s="684">
        <v>45449</v>
      </c>
    </row>
    <row r="273" spans="1:17" s="685" customFormat="1" ht="15" customHeight="1" x14ac:dyDescent="0.25">
      <c r="A273" s="687" t="s">
        <v>1410</v>
      </c>
      <c r="B273" s="682" t="s">
        <v>1421</v>
      </c>
      <c r="C273" s="682" t="s">
        <v>513</v>
      </c>
      <c r="D273" s="682" t="s">
        <v>1563</v>
      </c>
      <c r="E273" s="695" t="s">
        <v>1543</v>
      </c>
      <c r="F273" s="695"/>
      <c r="G273" s="683"/>
      <c r="H273" s="683"/>
      <c r="I273" s="683"/>
      <c r="J273" s="683"/>
      <c r="K273" s="683"/>
      <c r="L273" s="683"/>
      <c r="M273" s="683"/>
      <c r="N273" s="683" t="s">
        <v>1346</v>
      </c>
      <c r="O273" s="683" t="s">
        <v>1414</v>
      </c>
      <c r="P273" s="683" t="s">
        <v>1358</v>
      </c>
      <c r="Q273" s="684">
        <v>45449</v>
      </c>
    </row>
    <row r="274" spans="1:17" s="685" customFormat="1" ht="15" customHeight="1" x14ac:dyDescent="0.25">
      <c r="A274" s="687" t="s">
        <v>1410</v>
      </c>
      <c r="B274" s="682" t="s">
        <v>1421</v>
      </c>
      <c r="C274" s="682" t="s">
        <v>513</v>
      </c>
      <c r="D274" s="682" t="s">
        <v>1564</v>
      </c>
      <c r="E274" s="695" t="s">
        <v>1565</v>
      </c>
      <c r="F274" s="695"/>
      <c r="G274" s="683"/>
      <c r="H274" s="683"/>
      <c r="I274" s="683"/>
      <c r="J274" s="683"/>
      <c r="K274" s="683"/>
      <c r="L274" s="683"/>
      <c r="M274" s="683"/>
      <c r="N274" s="683" t="s">
        <v>1346</v>
      </c>
      <c r="O274" s="683" t="s">
        <v>1414</v>
      </c>
      <c r="P274" s="683" t="s">
        <v>1358</v>
      </c>
      <c r="Q274" s="684">
        <v>45449</v>
      </c>
    </row>
    <row r="275" spans="1:17" s="685" customFormat="1" ht="15" customHeight="1" x14ac:dyDescent="0.25">
      <c r="A275" s="687" t="s">
        <v>1410</v>
      </c>
      <c r="B275" s="682" t="s">
        <v>1421</v>
      </c>
      <c r="C275" s="682" t="s">
        <v>513</v>
      </c>
      <c r="D275" s="682" t="s">
        <v>526</v>
      </c>
      <c r="E275" s="695" t="s">
        <v>1566</v>
      </c>
      <c r="F275" s="695"/>
      <c r="G275" s="683"/>
      <c r="H275" s="683"/>
      <c r="I275" s="683"/>
      <c r="J275" s="683"/>
      <c r="K275" s="683"/>
      <c r="L275" s="683"/>
      <c r="M275" s="683"/>
      <c r="N275" s="683" t="s">
        <v>1346</v>
      </c>
      <c r="O275" s="683" t="s">
        <v>1414</v>
      </c>
      <c r="P275" s="683" t="s">
        <v>1358</v>
      </c>
      <c r="Q275" s="684">
        <v>45449</v>
      </c>
    </row>
    <row r="276" spans="1:17" s="685" customFormat="1" ht="15" customHeight="1" x14ac:dyDescent="0.25">
      <c r="A276" s="687" t="s">
        <v>1410</v>
      </c>
      <c r="B276" s="682" t="s">
        <v>1421</v>
      </c>
      <c r="C276" s="682" t="s">
        <v>1199</v>
      </c>
      <c r="D276" s="682" t="s">
        <v>428</v>
      </c>
      <c r="E276" s="695" t="s">
        <v>1474</v>
      </c>
      <c r="F276" s="695"/>
      <c r="G276" s="683"/>
      <c r="H276" s="683"/>
      <c r="I276" s="683"/>
      <c r="J276" s="683"/>
      <c r="K276" s="683"/>
      <c r="L276" s="683"/>
      <c r="M276" s="683"/>
      <c r="N276" s="683" t="s">
        <v>1343</v>
      </c>
      <c r="O276" s="683" t="s">
        <v>1415</v>
      </c>
      <c r="P276" s="683" t="s">
        <v>1358</v>
      </c>
      <c r="Q276" s="684">
        <v>45450</v>
      </c>
    </row>
    <row r="277" spans="1:17" s="685" customFormat="1" ht="15" customHeight="1" x14ac:dyDescent="0.25">
      <c r="A277" s="687" t="s">
        <v>1410</v>
      </c>
      <c r="B277" s="682" t="s">
        <v>1421</v>
      </c>
      <c r="C277" s="682" t="s">
        <v>1199</v>
      </c>
      <c r="D277" s="682" t="s">
        <v>431</v>
      </c>
      <c r="E277" s="695" t="s">
        <v>1567</v>
      </c>
      <c r="F277" s="695"/>
      <c r="G277" s="683"/>
      <c r="H277" s="683"/>
      <c r="I277" s="683"/>
      <c r="J277" s="683"/>
      <c r="K277" s="683"/>
      <c r="L277" s="683"/>
      <c r="M277" s="683"/>
      <c r="N277" s="683" t="s">
        <v>1343</v>
      </c>
      <c r="O277" s="683" t="s">
        <v>1415</v>
      </c>
      <c r="P277" s="683" t="s">
        <v>1358</v>
      </c>
      <c r="Q277" s="684">
        <v>45450</v>
      </c>
    </row>
    <row r="278" spans="1:17" s="685" customFormat="1" ht="15" customHeight="1" x14ac:dyDescent="0.25">
      <c r="A278" s="687" t="s">
        <v>1410</v>
      </c>
      <c r="B278" s="682" t="s">
        <v>1421</v>
      </c>
      <c r="C278" s="682" t="s">
        <v>1494</v>
      </c>
      <c r="D278" s="682" t="s">
        <v>1495</v>
      </c>
      <c r="E278" s="695" t="s">
        <v>1496</v>
      </c>
      <c r="F278" s="695"/>
      <c r="G278" s="683"/>
      <c r="H278" s="683"/>
      <c r="I278" s="683"/>
      <c r="J278" s="683"/>
      <c r="K278" s="683"/>
      <c r="L278" s="683"/>
      <c r="M278" s="683"/>
      <c r="N278" s="683" t="s">
        <v>1392</v>
      </c>
      <c r="O278" s="683" t="s">
        <v>1416</v>
      </c>
      <c r="P278" s="683" t="s">
        <v>1358</v>
      </c>
      <c r="Q278" s="684">
        <v>45453</v>
      </c>
    </row>
    <row r="279" spans="1:17" s="685" customFormat="1" ht="15" customHeight="1" x14ac:dyDescent="0.25">
      <c r="A279" s="687" t="s">
        <v>1410</v>
      </c>
      <c r="B279" s="682" t="s">
        <v>1421</v>
      </c>
      <c r="C279" s="682" t="s">
        <v>1494</v>
      </c>
      <c r="D279" s="682" t="s">
        <v>1568</v>
      </c>
      <c r="E279" s="695" t="s">
        <v>1438</v>
      </c>
      <c r="F279" s="695"/>
      <c r="G279" s="683"/>
      <c r="H279" s="683"/>
      <c r="I279" s="683"/>
      <c r="J279" s="683"/>
      <c r="K279" s="683"/>
      <c r="L279" s="683"/>
      <c r="M279" s="683"/>
      <c r="N279" s="683" t="s">
        <v>1392</v>
      </c>
      <c r="O279" s="683" t="s">
        <v>1416</v>
      </c>
      <c r="P279" s="683" t="s">
        <v>1358</v>
      </c>
      <c r="Q279" s="684">
        <v>45453</v>
      </c>
    </row>
    <row r="280" spans="1:17" s="685" customFormat="1" ht="15" customHeight="1" x14ac:dyDescent="0.25">
      <c r="A280" s="687" t="s">
        <v>1410</v>
      </c>
      <c r="B280" s="682" t="s">
        <v>1421</v>
      </c>
      <c r="C280" s="682" t="s">
        <v>1494</v>
      </c>
      <c r="D280" s="682" t="s">
        <v>1569</v>
      </c>
      <c r="E280" s="695" t="s">
        <v>1570</v>
      </c>
      <c r="F280" s="695"/>
      <c r="G280" s="683"/>
      <c r="H280" s="683"/>
      <c r="I280" s="683"/>
      <c r="J280" s="683"/>
      <c r="K280" s="683"/>
      <c r="L280" s="683"/>
      <c r="M280" s="683"/>
      <c r="N280" s="683" t="s">
        <v>1392</v>
      </c>
      <c r="O280" s="683" t="s">
        <v>1416</v>
      </c>
      <c r="P280" s="683" t="s">
        <v>1358</v>
      </c>
      <c r="Q280" s="684">
        <v>45453</v>
      </c>
    </row>
    <row r="281" spans="1:17" s="685" customFormat="1" ht="15" customHeight="1" x14ac:dyDescent="0.25">
      <c r="A281" s="687" t="s">
        <v>1410</v>
      </c>
      <c r="B281" s="682" t="s">
        <v>1421</v>
      </c>
      <c r="C281" s="682" t="s">
        <v>1494</v>
      </c>
      <c r="D281" s="682" t="s">
        <v>1571</v>
      </c>
      <c r="E281" s="695" t="s">
        <v>1567</v>
      </c>
      <c r="F281" s="695"/>
      <c r="G281" s="683"/>
      <c r="H281" s="683"/>
      <c r="I281" s="683"/>
      <c r="J281" s="683"/>
      <c r="K281" s="683"/>
      <c r="L281" s="683"/>
      <c r="M281" s="683"/>
      <c r="N281" s="683" t="s">
        <v>1392</v>
      </c>
      <c r="O281" s="683" t="s">
        <v>1416</v>
      </c>
      <c r="P281" s="683" t="s">
        <v>1358</v>
      </c>
      <c r="Q281" s="684">
        <v>45453</v>
      </c>
    </row>
    <row r="282" spans="1:17" s="685" customFormat="1" ht="15" customHeight="1" x14ac:dyDescent="0.25">
      <c r="A282" s="687" t="s">
        <v>1410</v>
      </c>
      <c r="B282" s="682" t="s">
        <v>1421</v>
      </c>
      <c r="C282" s="682" t="s">
        <v>1494</v>
      </c>
      <c r="D282" s="682" t="s">
        <v>1572</v>
      </c>
      <c r="E282" s="695" t="s">
        <v>1433</v>
      </c>
      <c r="F282" s="695"/>
      <c r="G282" s="683"/>
      <c r="H282" s="683"/>
      <c r="I282" s="683"/>
      <c r="J282" s="683"/>
      <c r="K282" s="683"/>
      <c r="L282" s="683"/>
      <c r="M282" s="683"/>
      <c r="N282" s="683" t="s">
        <v>1392</v>
      </c>
      <c r="O282" s="683" t="s">
        <v>1416</v>
      </c>
      <c r="P282" s="683" t="s">
        <v>1358</v>
      </c>
      <c r="Q282" s="684">
        <v>45453</v>
      </c>
    </row>
    <row r="283" spans="1:17" s="685" customFormat="1" ht="15" customHeight="1" x14ac:dyDescent="0.25">
      <c r="A283" s="687" t="s">
        <v>1410</v>
      </c>
      <c r="B283" s="682" t="s">
        <v>1421</v>
      </c>
      <c r="C283" s="682" t="s">
        <v>545</v>
      </c>
      <c r="D283" s="682" t="s">
        <v>1497</v>
      </c>
      <c r="E283" s="695" t="s">
        <v>1498</v>
      </c>
      <c r="F283" s="695"/>
      <c r="G283" s="683"/>
      <c r="H283" s="683"/>
      <c r="I283" s="683"/>
      <c r="J283" s="683"/>
      <c r="K283" s="683"/>
      <c r="L283" s="683"/>
      <c r="M283" s="683"/>
      <c r="N283" s="683" t="s">
        <v>1348</v>
      </c>
      <c r="O283" s="683" t="s">
        <v>1508</v>
      </c>
      <c r="P283" s="683" t="s">
        <v>1358</v>
      </c>
      <c r="Q283" s="684">
        <v>45449</v>
      </c>
    </row>
    <row r="284" spans="1:17" s="685" customFormat="1" ht="15" customHeight="1" x14ac:dyDescent="0.25">
      <c r="A284" s="687" t="s">
        <v>1410</v>
      </c>
      <c r="B284" s="682" t="s">
        <v>1421</v>
      </c>
      <c r="C284" s="682" t="s">
        <v>545</v>
      </c>
      <c r="D284" s="682" t="s">
        <v>1499</v>
      </c>
      <c r="E284" s="695" t="s">
        <v>1490</v>
      </c>
      <c r="F284" s="695"/>
      <c r="G284" s="683"/>
      <c r="H284" s="683"/>
      <c r="I284" s="683"/>
      <c r="J284" s="683"/>
      <c r="K284" s="683"/>
      <c r="L284" s="683"/>
      <c r="M284" s="683"/>
      <c r="N284" s="683" t="s">
        <v>1348</v>
      </c>
      <c r="O284" s="683" t="s">
        <v>1508</v>
      </c>
      <c r="P284" s="683" t="s">
        <v>1358</v>
      </c>
      <c r="Q284" s="684">
        <v>45449</v>
      </c>
    </row>
    <row r="285" spans="1:17" s="685" customFormat="1" ht="15" customHeight="1" x14ac:dyDescent="0.25">
      <c r="A285" s="687" t="s">
        <v>1410</v>
      </c>
      <c r="B285" s="682" t="s">
        <v>1421</v>
      </c>
      <c r="C285" s="682" t="s">
        <v>545</v>
      </c>
      <c r="D285" s="682" t="s">
        <v>552</v>
      </c>
      <c r="E285" s="695" t="s">
        <v>1500</v>
      </c>
      <c r="F285" s="695"/>
      <c r="G285" s="683"/>
      <c r="H285" s="683"/>
      <c r="I285" s="683"/>
      <c r="J285" s="683"/>
      <c r="K285" s="683"/>
      <c r="L285" s="683"/>
      <c r="M285" s="683"/>
      <c r="N285" s="683" t="s">
        <v>1348</v>
      </c>
      <c r="O285" s="683" t="s">
        <v>1508</v>
      </c>
      <c r="P285" s="683" t="s">
        <v>1358</v>
      </c>
      <c r="Q285" s="684">
        <v>45449</v>
      </c>
    </row>
    <row r="286" spans="1:17" s="685" customFormat="1" ht="15" customHeight="1" x14ac:dyDescent="0.25">
      <c r="A286" s="687" t="s">
        <v>1410</v>
      </c>
      <c r="B286" s="682" t="s">
        <v>1421</v>
      </c>
      <c r="C286" s="682" t="s">
        <v>545</v>
      </c>
      <c r="D286" s="682" t="s">
        <v>555</v>
      </c>
      <c r="E286" s="695" t="s">
        <v>1501</v>
      </c>
      <c r="F286" s="695"/>
      <c r="G286" s="683"/>
      <c r="H286" s="683"/>
      <c r="I286" s="683"/>
      <c r="J286" s="683"/>
      <c r="K286" s="683"/>
      <c r="L286" s="683"/>
      <c r="M286" s="683"/>
      <c r="N286" s="683" t="s">
        <v>1348</v>
      </c>
      <c r="O286" s="683" t="s">
        <v>1508</v>
      </c>
      <c r="P286" s="683" t="s">
        <v>1358</v>
      </c>
      <c r="Q286" s="684">
        <v>45449</v>
      </c>
    </row>
    <row r="287" spans="1:17" s="685" customFormat="1" ht="15" customHeight="1" x14ac:dyDescent="0.25">
      <c r="A287" s="687" t="s">
        <v>1410</v>
      </c>
      <c r="B287" s="682" t="s">
        <v>1421</v>
      </c>
      <c r="C287" s="682" t="s">
        <v>545</v>
      </c>
      <c r="D287" s="682" t="s">
        <v>558</v>
      </c>
      <c r="E287" s="695" t="s">
        <v>1502</v>
      </c>
      <c r="F287" s="695"/>
      <c r="G287" s="683"/>
      <c r="H287" s="683"/>
      <c r="I287" s="683"/>
      <c r="J287" s="683"/>
      <c r="K287" s="683"/>
      <c r="L287" s="683"/>
      <c r="M287" s="683"/>
      <c r="N287" s="683" t="s">
        <v>1348</v>
      </c>
      <c r="O287" s="683" t="s">
        <v>1508</v>
      </c>
      <c r="P287" s="683" t="s">
        <v>1358</v>
      </c>
      <c r="Q287" s="684">
        <v>45449</v>
      </c>
    </row>
    <row r="288" spans="1:17" s="685" customFormat="1" ht="15" customHeight="1" x14ac:dyDescent="0.25">
      <c r="A288" s="687" t="s">
        <v>1410</v>
      </c>
      <c r="B288" s="682" t="s">
        <v>1421</v>
      </c>
      <c r="C288" s="682" t="s">
        <v>545</v>
      </c>
      <c r="D288" s="682" t="s">
        <v>1949</v>
      </c>
      <c r="E288" s="695" t="s">
        <v>1962</v>
      </c>
      <c r="F288" s="695"/>
      <c r="G288" s="683"/>
      <c r="H288" s="683"/>
      <c r="I288" s="683"/>
      <c r="J288" s="683"/>
      <c r="K288" s="683"/>
      <c r="L288" s="683"/>
      <c r="M288" s="683"/>
      <c r="N288" s="683" t="s">
        <v>1348</v>
      </c>
      <c r="O288" s="683" t="s">
        <v>1508</v>
      </c>
      <c r="P288" s="683" t="s">
        <v>1358</v>
      </c>
      <c r="Q288" s="684">
        <v>45449</v>
      </c>
    </row>
    <row r="289" spans="1:17" s="685" customFormat="1" ht="15" customHeight="1" x14ac:dyDescent="0.25">
      <c r="A289" s="687" t="s">
        <v>1410</v>
      </c>
      <c r="B289" s="682" t="s">
        <v>1421</v>
      </c>
      <c r="C289" s="682" t="s">
        <v>561</v>
      </c>
      <c r="D289" s="682" t="s">
        <v>562</v>
      </c>
      <c r="E289" s="695" t="s">
        <v>1438</v>
      </c>
      <c r="F289" s="695"/>
      <c r="G289" s="683"/>
      <c r="H289" s="683"/>
      <c r="I289" s="683"/>
      <c r="J289" s="683"/>
      <c r="K289" s="683"/>
      <c r="L289" s="683"/>
      <c r="M289" s="683"/>
      <c r="N289" s="683" t="s">
        <v>1343</v>
      </c>
      <c r="O289" s="683" t="s">
        <v>1415</v>
      </c>
      <c r="P289" s="683" t="s">
        <v>1358</v>
      </c>
      <c r="Q289" s="684">
        <v>45450</v>
      </c>
    </row>
    <row r="290" spans="1:17" s="685" customFormat="1" ht="15" customHeight="1" x14ac:dyDescent="0.25">
      <c r="A290" s="687" t="s">
        <v>1410</v>
      </c>
      <c r="B290" s="682" t="s">
        <v>1421</v>
      </c>
      <c r="C290" s="682" t="s">
        <v>566</v>
      </c>
      <c r="D290" s="682" t="s">
        <v>2070</v>
      </c>
      <c r="E290" s="695" t="s">
        <v>1438</v>
      </c>
      <c r="F290" s="695"/>
      <c r="G290" s="683"/>
      <c r="H290" s="683"/>
      <c r="I290" s="683"/>
      <c r="J290" s="683"/>
      <c r="K290" s="683"/>
      <c r="L290" s="683"/>
      <c r="M290" s="683"/>
      <c r="N290" s="683" t="s">
        <v>1392</v>
      </c>
      <c r="O290" s="683" t="s">
        <v>1416</v>
      </c>
      <c r="P290" s="683" t="s">
        <v>1358</v>
      </c>
      <c r="Q290" s="684">
        <v>45450</v>
      </c>
    </row>
    <row r="291" spans="1:17" s="685" customFormat="1" ht="15" customHeight="1" x14ac:dyDescent="0.25">
      <c r="A291" s="687" t="s">
        <v>1357</v>
      </c>
      <c r="B291" s="682" t="s">
        <v>1334</v>
      </c>
      <c r="C291" s="682" t="s">
        <v>15</v>
      </c>
      <c r="D291" s="682" t="s">
        <v>1458</v>
      </c>
      <c r="E291" s="695" t="s">
        <v>1459</v>
      </c>
      <c r="F291" s="695"/>
      <c r="G291" s="683"/>
      <c r="H291" s="683"/>
      <c r="I291" s="683"/>
      <c r="J291" s="683"/>
      <c r="K291" s="683"/>
      <c r="L291" s="683"/>
      <c r="M291" s="683"/>
      <c r="N291" s="683" t="s">
        <v>1348</v>
      </c>
      <c r="O291" s="683" t="s">
        <v>1348</v>
      </c>
      <c r="P291" s="683" t="s">
        <v>1358</v>
      </c>
      <c r="Q291" s="684">
        <v>45471</v>
      </c>
    </row>
    <row r="292" spans="1:17" s="685" customFormat="1" ht="15" customHeight="1" x14ac:dyDescent="0.25">
      <c r="A292" s="687" t="s">
        <v>1357</v>
      </c>
      <c r="B292" s="682" t="s">
        <v>1334</v>
      </c>
      <c r="C292" s="682" t="s">
        <v>15</v>
      </c>
      <c r="D292" s="682" t="s">
        <v>2345</v>
      </c>
      <c r="E292" s="695" t="s">
        <v>1433</v>
      </c>
      <c r="F292" s="695"/>
      <c r="G292" s="683"/>
      <c r="H292" s="683"/>
      <c r="I292" s="683"/>
      <c r="J292" s="683"/>
      <c r="K292" s="683"/>
      <c r="L292" s="683"/>
      <c r="M292" s="683"/>
      <c r="N292" s="683" t="s">
        <v>1348</v>
      </c>
      <c r="O292" s="683" t="s">
        <v>1348</v>
      </c>
      <c r="P292" s="683" t="s">
        <v>1358</v>
      </c>
      <c r="Q292" s="684">
        <v>45427</v>
      </c>
    </row>
    <row r="293" spans="1:17" s="685" customFormat="1" ht="15" customHeight="1" x14ac:dyDescent="0.25">
      <c r="A293" s="687" t="s">
        <v>1357</v>
      </c>
      <c r="B293" s="682" t="s">
        <v>1334</v>
      </c>
      <c r="C293" s="682" t="s">
        <v>15</v>
      </c>
      <c r="D293" s="682" t="s">
        <v>2345</v>
      </c>
      <c r="E293" s="695" t="s">
        <v>1433</v>
      </c>
      <c r="F293" s="695"/>
      <c r="G293" s="683"/>
      <c r="H293" s="683"/>
      <c r="I293" s="683"/>
      <c r="J293" s="683"/>
      <c r="K293" s="683"/>
      <c r="L293" s="683"/>
      <c r="M293" s="683"/>
      <c r="N293" s="683" t="s">
        <v>1348</v>
      </c>
      <c r="O293" s="683" t="s">
        <v>1348</v>
      </c>
      <c r="P293" s="683" t="s">
        <v>1358</v>
      </c>
      <c r="Q293" s="684">
        <v>45471</v>
      </c>
    </row>
    <row r="294" spans="1:17" s="685" customFormat="1" ht="15" customHeight="1" x14ac:dyDescent="0.25">
      <c r="A294" s="687" t="s">
        <v>1357</v>
      </c>
      <c r="B294" s="682" t="s">
        <v>1334</v>
      </c>
      <c r="C294" s="682" t="s">
        <v>15</v>
      </c>
      <c r="D294" s="682" t="s">
        <v>2348</v>
      </c>
      <c r="E294" s="695" t="s">
        <v>1433</v>
      </c>
      <c r="F294" s="695"/>
      <c r="G294" s="683"/>
      <c r="H294" s="683"/>
      <c r="I294" s="683"/>
      <c r="J294" s="683"/>
      <c r="K294" s="683"/>
      <c r="L294" s="683"/>
      <c r="M294" s="683"/>
      <c r="N294" s="683" t="s">
        <v>1348</v>
      </c>
      <c r="O294" s="683" t="s">
        <v>1348</v>
      </c>
      <c r="P294" s="683" t="s">
        <v>1358</v>
      </c>
      <c r="Q294" s="684">
        <v>45471</v>
      </c>
    </row>
    <row r="295" spans="1:17" s="685" customFormat="1" ht="15" customHeight="1" x14ac:dyDescent="0.25">
      <c r="A295" s="687" t="s">
        <v>1357</v>
      </c>
      <c r="B295" s="682" t="s">
        <v>1334</v>
      </c>
      <c r="C295" s="682" t="s">
        <v>15</v>
      </c>
      <c r="D295" s="682" t="s">
        <v>176</v>
      </c>
      <c r="E295" s="695" t="s">
        <v>1573</v>
      </c>
      <c r="F295" s="695"/>
      <c r="G295" s="683"/>
      <c r="H295" s="683"/>
      <c r="I295" s="683"/>
      <c r="J295" s="683"/>
      <c r="K295" s="683"/>
      <c r="L295" s="683"/>
      <c r="M295" s="683"/>
      <c r="N295" s="683" t="s">
        <v>1392</v>
      </c>
      <c r="O295" s="683" t="s">
        <v>1392</v>
      </c>
      <c r="P295" s="683" t="s">
        <v>1358</v>
      </c>
      <c r="Q295" s="684">
        <v>45471</v>
      </c>
    </row>
    <row r="296" spans="1:17" s="685" customFormat="1" ht="15" customHeight="1" x14ac:dyDescent="0.25">
      <c r="A296" s="687" t="s">
        <v>1357</v>
      </c>
      <c r="B296" s="682" t="s">
        <v>1334</v>
      </c>
      <c r="C296" s="682" t="s">
        <v>15</v>
      </c>
      <c r="D296" s="682" t="s">
        <v>1276</v>
      </c>
      <c r="E296" s="695" t="s">
        <v>1433</v>
      </c>
      <c r="F296" s="695"/>
      <c r="G296" s="683"/>
      <c r="H296" s="683"/>
      <c r="I296" s="683"/>
      <c r="J296" s="683"/>
      <c r="K296" s="683"/>
      <c r="L296" s="683"/>
      <c r="M296" s="683"/>
      <c r="N296" s="683" t="s">
        <v>1392</v>
      </c>
      <c r="O296" s="683" t="s">
        <v>1392</v>
      </c>
      <c r="P296" s="683" t="s">
        <v>1358</v>
      </c>
      <c r="Q296" s="684">
        <v>45471</v>
      </c>
    </row>
    <row r="297" spans="1:17" s="685" customFormat="1" ht="15" customHeight="1" x14ac:dyDescent="0.25">
      <c r="A297" s="687" t="s">
        <v>1357</v>
      </c>
      <c r="B297" s="682" t="s">
        <v>1370</v>
      </c>
      <c r="C297" s="682" t="s">
        <v>22</v>
      </c>
      <c r="D297" s="682" t="s">
        <v>1965</v>
      </c>
      <c r="E297" s="695" t="s">
        <v>1438</v>
      </c>
      <c r="F297" s="695"/>
      <c r="G297" s="683"/>
      <c r="H297" s="683"/>
      <c r="I297" s="683"/>
      <c r="J297" s="683"/>
      <c r="K297" s="683"/>
      <c r="L297" s="683"/>
      <c r="M297" s="683"/>
      <c r="N297" s="683" t="s">
        <v>1343</v>
      </c>
      <c r="O297" s="683" t="s">
        <v>1343</v>
      </c>
      <c r="P297" s="683" t="s">
        <v>1358</v>
      </c>
      <c r="Q297" s="684">
        <v>45471</v>
      </c>
    </row>
    <row r="298" spans="1:17" s="685" customFormat="1" ht="15" customHeight="1" x14ac:dyDescent="0.25">
      <c r="A298" s="687" t="s">
        <v>1357</v>
      </c>
      <c r="B298" s="682" t="s">
        <v>1370</v>
      </c>
      <c r="C298" s="682" t="s">
        <v>23</v>
      </c>
      <c r="D298" s="682" t="s">
        <v>2421</v>
      </c>
      <c r="E298" s="695" t="s">
        <v>1438</v>
      </c>
      <c r="F298" s="695"/>
      <c r="G298" s="683"/>
      <c r="H298" s="683"/>
      <c r="I298" s="683"/>
      <c r="J298" s="683"/>
      <c r="K298" s="683"/>
      <c r="L298" s="683"/>
      <c r="M298" s="683"/>
      <c r="N298" s="683" t="s">
        <v>1343</v>
      </c>
      <c r="O298" s="683" t="s">
        <v>1343</v>
      </c>
      <c r="P298" s="683" t="s">
        <v>1358</v>
      </c>
      <c r="Q298" s="684">
        <v>45471</v>
      </c>
    </row>
    <row r="299" spans="1:17" s="685" customFormat="1" ht="15" customHeight="1" x14ac:dyDescent="0.25">
      <c r="A299" s="687" t="s">
        <v>1360</v>
      </c>
      <c r="B299" s="682" t="s">
        <v>1334</v>
      </c>
      <c r="C299" s="682" t="s">
        <v>6</v>
      </c>
      <c r="D299" s="682" t="s">
        <v>1430</v>
      </c>
      <c r="E299" s="695" t="s">
        <v>1431</v>
      </c>
      <c r="F299" s="695"/>
      <c r="G299" s="683"/>
      <c r="H299" s="683"/>
      <c r="I299" s="683"/>
      <c r="J299" s="683"/>
      <c r="K299" s="683"/>
      <c r="L299" s="683"/>
      <c r="M299" s="683"/>
      <c r="N299" s="683" t="s">
        <v>1346</v>
      </c>
      <c r="O299" s="683" t="s">
        <v>1419</v>
      </c>
      <c r="P299" s="683"/>
      <c r="Q299" s="684">
        <v>45471</v>
      </c>
    </row>
    <row r="300" spans="1:17" s="685" customFormat="1" ht="15" customHeight="1" x14ac:dyDescent="0.25">
      <c r="A300" s="687" t="s">
        <v>1360</v>
      </c>
      <c r="B300" s="682" t="s">
        <v>1334</v>
      </c>
      <c r="C300" s="682" t="s">
        <v>11</v>
      </c>
      <c r="D300" s="682" t="s">
        <v>2422</v>
      </c>
      <c r="E300" s="695" t="s">
        <v>2423</v>
      </c>
      <c r="F300" s="695"/>
      <c r="G300" s="683"/>
      <c r="H300" s="683"/>
      <c r="I300" s="683"/>
      <c r="J300" s="683"/>
      <c r="K300" s="683"/>
      <c r="L300" s="683"/>
      <c r="M300" s="683"/>
      <c r="N300" s="683" t="s">
        <v>1343</v>
      </c>
      <c r="O300" s="683" t="s">
        <v>1364</v>
      </c>
      <c r="P300" s="683"/>
      <c r="Q300" s="684">
        <v>45471</v>
      </c>
    </row>
    <row r="301" spans="1:17" s="685" customFormat="1" ht="15" customHeight="1" x14ac:dyDescent="0.25">
      <c r="A301" s="687" t="s">
        <v>1360</v>
      </c>
      <c r="B301" s="682" t="s">
        <v>1334</v>
      </c>
      <c r="C301" s="682" t="s">
        <v>11</v>
      </c>
      <c r="D301" s="682" t="s">
        <v>2424</v>
      </c>
      <c r="E301" s="695" t="s">
        <v>1442</v>
      </c>
      <c r="F301" s="695"/>
      <c r="G301" s="683"/>
      <c r="H301" s="683"/>
      <c r="I301" s="683"/>
      <c r="J301" s="683"/>
      <c r="K301" s="683"/>
      <c r="L301" s="683"/>
      <c r="M301" s="683"/>
      <c r="N301" s="683" t="s">
        <v>1343</v>
      </c>
      <c r="O301" s="683" t="s">
        <v>1364</v>
      </c>
      <c r="P301" s="683"/>
      <c r="Q301" s="684">
        <v>45471</v>
      </c>
    </row>
    <row r="302" spans="1:17" s="685" customFormat="1" ht="15" customHeight="1" x14ac:dyDescent="0.25">
      <c r="A302" s="687" t="s">
        <v>1360</v>
      </c>
      <c r="B302" s="682" t="s">
        <v>1334</v>
      </c>
      <c r="C302" s="682" t="s">
        <v>12</v>
      </c>
      <c r="D302" s="682" t="s">
        <v>86</v>
      </c>
      <c r="E302" s="695" t="s">
        <v>1443</v>
      </c>
      <c r="F302" s="695"/>
      <c r="G302" s="683"/>
      <c r="H302" s="683"/>
      <c r="I302" s="683"/>
      <c r="J302" s="683"/>
      <c r="K302" s="683"/>
      <c r="L302" s="683"/>
      <c r="M302" s="683"/>
      <c r="N302" s="683" t="s">
        <v>1338</v>
      </c>
      <c r="O302" s="683" t="s">
        <v>1361</v>
      </c>
      <c r="P302" s="683"/>
      <c r="Q302" s="684">
        <v>45471</v>
      </c>
    </row>
    <row r="303" spans="1:17" s="685" customFormat="1" ht="15" customHeight="1" x14ac:dyDescent="0.25">
      <c r="A303" s="687" t="s">
        <v>1360</v>
      </c>
      <c r="B303" s="682" t="s">
        <v>1334</v>
      </c>
      <c r="C303" s="682" t="s">
        <v>12</v>
      </c>
      <c r="D303" s="682" t="s">
        <v>1270</v>
      </c>
      <c r="E303" s="695" t="s">
        <v>1444</v>
      </c>
      <c r="F303" s="695"/>
      <c r="G303" s="683"/>
      <c r="H303" s="683"/>
      <c r="I303" s="683"/>
      <c r="J303" s="683"/>
      <c r="K303" s="683"/>
      <c r="L303" s="683"/>
      <c r="M303" s="683"/>
      <c r="N303" s="683" t="s">
        <v>1338</v>
      </c>
      <c r="O303" s="683" t="s">
        <v>1361</v>
      </c>
      <c r="P303" s="683"/>
      <c r="Q303" s="684">
        <v>45471</v>
      </c>
    </row>
    <row r="304" spans="1:17" s="685" customFormat="1" ht="15" customHeight="1" x14ac:dyDescent="0.25">
      <c r="A304" s="687" t="s">
        <v>1360</v>
      </c>
      <c r="B304" s="682" t="s">
        <v>1354</v>
      </c>
      <c r="C304" s="682" t="s">
        <v>18</v>
      </c>
      <c r="D304" s="682" t="s">
        <v>181</v>
      </c>
      <c r="E304" s="695" t="s">
        <v>1442</v>
      </c>
      <c r="F304" s="695"/>
      <c r="G304" s="683"/>
      <c r="H304" s="683"/>
      <c r="I304" s="683"/>
      <c r="J304" s="683"/>
      <c r="K304" s="683"/>
      <c r="L304" s="683"/>
      <c r="M304" s="683"/>
      <c r="N304" s="683" t="s">
        <v>1346</v>
      </c>
      <c r="O304" s="683" t="s">
        <v>1419</v>
      </c>
      <c r="P304" s="683"/>
      <c r="Q304" s="684">
        <v>45471</v>
      </c>
    </row>
    <row r="305" spans="1:17" s="685" customFormat="1" ht="15" customHeight="1" x14ac:dyDescent="0.25">
      <c r="A305" s="687" t="s">
        <v>1360</v>
      </c>
      <c r="B305" s="682" t="s">
        <v>1354</v>
      </c>
      <c r="C305" s="682" t="s">
        <v>18</v>
      </c>
      <c r="D305" s="682" t="s">
        <v>1463</v>
      </c>
      <c r="E305" s="695" t="s">
        <v>1464</v>
      </c>
      <c r="F305" s="695"/>
      <c r="G305" s="683"/>
      <c r="H305" s="683"/>
      <c r="I305" s="683"/>
      <c r="J305" s="683"/>
      <c r="K305" s="683"/>
      <c r="L305" s="683"/>
      <c r="M305" s="683"/>
      <c r="N305" s="683" t="s">
        <v>1343</v>
      </c>
      <c r="O305" s="683" t="s">
        <v>1364</v>
      </c>
      <c r="P305" s="683"/>
      <c r="Q305" s="684">
        <v>45471</v>
      </c>
    </row>
    <row r="306" spans="1:17" s="685" customFormat="1" ht="15" customHeight="1" x14ac:dyDescent="0.25">
      <c r="A306" s="687" t="s">
        <v>1360</v>
      </c>
      <c r="B306" s="682" t="s">
        <v>1354</v>
      </c>
      <c r="C306" s="682" t="s">
        <v>18</v>
      </c>
      <c r="D306" s="682" t="s">
        <v>1465</v>
      </c>
      <c r="E306" s="695" t="s">
        <v>1466</v>
      </c>
      <c r="F306" s="695"/>
      <c r="G306" s="683"/>
      <c r="H306" s="683"/>
      <c r="I306" s="683"/>
      <c r="J306" s="683"/>
      <c r="K306" s="683"/>
      <c r="L306" s="683"/>
      <c r="M306" s="683"/>
      <c r="N306" s="683" t="s">
        <v>1343</v>
      </c>
      <c r="O306" s="683" t="s">
        <v>1364</v>
      </c>
      <c r="P306" s="683"/>
      <c r="Q306" s="684">
        <v>45471</v>
      </c>
    </row>
    <row r="307" spans="1:17" s="685" customFormat="1" ht="15" customHeight="1" x14ac:dyDescent="0.25">
      <c r="A307" s="687" t="s">
        <v>1360</v>
      </c>
      <c r="B307" s="682" t="s">
        <v>1334</v>
      </c>
      <c r="C307" s="682" t="s">
        <v>19</v>
      </c>
      <c r="D307" s="682" t="s">
        <v>2351</v>
      </c>
      <c r="E307" s="695" t="s">
        <v>2418</v>
      </c>
      <c r="F307" s="695"/>
      <c r="G307" s="683"/>
      <c r="H307" s="683"/>
      <c r="I307" s="683"/>
      <c r="J307" s="683"/>
      <c r="K307" s="683"/>
      <c r="L307" s="683"/>
      <c r="M307" s="683"/>
      <c r="N307" s="683" t="s">
        <v>1335</v>
      </c>
      <c r="O307" s="683" t="s">
        <v>1365</v>
      </c>
      <c r="P307" s="683"/>
      <c r="Q307" s="684">
        <v>45426</v>
      </c>
    </row>
    <row r="308" spans="1:17" s="685" customFormat="1" ht="15" customHeight="1" x14ac:dyDescent="0.25">
      <c r="A308" s="687" t="s">
        <v>1360</v>
      </c>
      <c r="B308" s="682" t="s">
        <v>1334</v>
      </c>
      <c r="C308" s="682" t="s">
        <v>19</v>
      </c>
      <c r="D308" s="682" t="s">
        <v>2351</v>
      </c>
      <c r="E308" s="695" t="s">
        <v>2418</v>
      </c>
      <c r="F308" s="695"/>
      <c r="G308" s="683"/>
      <c r="H308" s="683"/>
      <c r="I308" s="683"/>
      <c r="J308" s="683"/>
      <c r="K308" s="683"/>
      <c r="L308" s="683"/>
      <c r="M308" s="683"/>
      <c r="N308" s="683" t="s">
        <v>1335</v>
      </c>
      <c r="O308" s="683" t="s">
        <v>1365</v>
      </c>
      <c r="P308" s="683"/>
      <c r="Q308" s="684">
        <v>45471</v>
      </c>
    </row>
    <row r="309" spans="1:17" s="685" customFormat="1" ht="15" customHeight="1" x14ac:dyDescent="0.25">
      <c r="A309" s="687" t="s">
        <v>1360</v>
      </c>
      <c r="B309" s="682" t="s">
        <v>1468</v>
      </c>
      <c r="C309" s="682" t="s">
        <v>207</v>
      </c>
      <c r="D309" s="682" t="s">
        <v>1574</v>
      </c>
      <c r="E309" s="695" t="s">
        <v>1536</v>
      </c>
      <c r="F309" s="695"/>
      <c r="G309" s="683"/>
      <c r="H309" s="683"/>
      <c r="I309" s="683"/>
      <c r="J309" s="683"/>
      <c r="K309" s="683"/>
      <c r="L309" s="683"/>
      <c r="M309" s="683"/>
      <c r="N309" s="683" t="s">
        <v>1392</v>
      </c>
      <c r="O309" s="683" t="s">
        <v>1418</v>
      </c>
      <c r="P309" s="683"/>
      <c r="Q309" s="684">
        <v>45470</v>
      </c>
    </row>
    <row r="310" spans="1:17" s="685" customFormat="1" ht="15" customHeight="1" x14ac:dyDescent="0.25">
      <c r="A310" s="687" t="s">
        <v>1360</v>
      </c>
      <c r="B310" s="682" t="s">
        <v>1468</v>
      </c>
      <c r="C310" s="682" t="s">
        <v>207</v>
      </c>
      <c r="D310" s="682" t="s">
        <v>1575</v>
      </c>
      <c r="E310" s="695" t="s">
        <v>1462</v>
      </c>
      <c r="F310" s="695"/>
      <c r="G310" s="683"/>
      <c r="H310" s="683"/>
      <c r="I310" s="683"/>
      <c r="J310" s="683"/>
      <c r="K310" s="683"/>
      <c r="L310" s="683"/>
      <c r="M310" s="683"/>
      <c r="N310" s="683" t="s">
        <v>1392</v>
      </c>
      <c r="O310" s="683" t="s">
        <v>1418</v>
      </c>
      <c r="P310" s="683"/>
      <c r="Q310" s="684">
        <v>45470</v>
      </c>
    </row>
    <row r="311" spans="1:17" s="685" customFormat="1" ht="15" customHeight="1" x14ac:dyDescent="0.25">
      <c r="A311" s="687" t="s">
        <v>1360</v>
      </c>
      <c r="B311" s="682" t="s">
        <v>1468</v>
      </c>
      <c r="C311" s="682" t="s">
        <v>207</v>
      </c>
      <c r="D311" s="682" t="s">
        <v>1576</v>
      </c>
      <c r="E311" s="695" t="s">
        <v>1429</v>
      </c>
      <c r="F311" s="695"/>
      <c r="G311" s="683"/>
      <c r="H311" s="683"/>
      <c r="I311" s="683"/>
      <c r="J311" s="683"/>
      <c r="K311" s="683"/>
      <c r="L311" s="683"/>
      <c r="M311" s="683"/>
      <c r="N311" s="683" t="s">
        <v>1392</v>
      </c>
      <c r="O311" s="683" t="s">
        <v>1418</v>
      </c>
      <c r="P311" s="683"/>
      <c r="Q311" s="684">
        <v>45470</v>
      </c>
    </row>
    <row r="312" spans="1:17" s="685" customFormat="1" ht="15" customHeight="1" x14ac:dyDescent="0.25">
      <c r="A312" s="687" t="s">
        <v>1360</v>
      </c>
      <c r="B312" s="682" t="s">
        <v>1468</v>
      </c>
      <c r="C312" s="682" t="s">
        <v>207</v>
      </c>
      <c r="D312" s="682" t="s">
        <v>214</v>
      </c>
      <c r="E312" s="695" t="s">
        <v>1435</v>
      </c>
      <c r="F312" s="695"/>
      <c r="G312" s="683"/>
      <c r="H312" s="683"/>
      <c r="I312" s="683"/>
      <c r="J312" s="683"/>
      <c r="K312" s="683"/>
      <c r="L312" s="683"/>
      <c r="M312" s="683"/>
      <c r="N312" s="683" t="s">
        <v>1392</v>
      </c>
      <c r="O312" s="683" t="s">
        <v>1418</v>
      </c>
      <c r="P312" s="683"/>
      <c r="Q312" s="684">
        <v>45470</v>
      </c>
    </row>
    <row r="313" spans="1:17" s="685" customFormat="1" ht="15" customHeight="1" x14ac:dyDescent="0.25">
      <c r="A313" s="687" t="s">
        <v>1360</v>
      </c>
      <c r="B313" s="682" t="s">
        <v>1468</v>
      </c>
      <c r="C313" s="682" t="s">
        <v>207</v>
      </c>
      <c r="D313" s="682" t="s">
        <v>217</v>
      </c>
      <c r="E313" s="695" t="s">
        <v>1577</v>
      </c>
      <c r="F313" s="695"/>
      <c r="G313" s="683"/>
      <c r="H313" s="683"/>
      <c r="I313" s="683"/>
      <c r="J313" s="683"/>
      <c r="K313" s="683"/>
      <c r="L313" s="683"/>
      <c r="M313" s="683"/>
      <c r="N313" s="683" t="s">
        <v>1392</v>
      </c>
      <c r="O313" s="683" t="s">
        <v>1418</v>
      </c>
      <c r="P313" s="683"/>
      <c r="Q313" s="684">
        <v>45470</v>
      </c>
    </row>
    <row r="314" spans="1:17" s="685" customFormat="1" ht="15" customHeight="1" x14ac:dyDescent="0.25">
      <c r="A314" s="687" t="s">
        <v>1360</v>
      </c>
      <c r="B314" s="682" t="s">
        <v>1468</v>
      </c>
      <c r="C314" s="682" t="s">
        <v>207</v>
      </c>
      <c r="D314" s="682" t="s">
        <v>220</v>
      </c>
      <c r="E314" s="695" t="s">
        <v>1578</v>
      </c>
      <c r="F314" s="695"/>
      <c r="G314" s="683"/>
      <c r="H314" s="683"/>
      <c r="I314" s="683"/>
      <c r="J314" s="683"/>
      <c r="K314" s="683"/>
      <c r="L314" s="683"/>
      <c r="M314" s="683"/>
      <c r="N314" s="683" t="s">
        <v>1392</v>
      </c>
      <c r="O314" s="683" t="s">
        <v>1418</v>
      </c>
      <c r="P314" s="683"/>
      <c r="Q314" s="684">
        <v>45470</v>
      </c>
    </row>
    <row r="315" spans="1:17" s="685" customFormat="1" ht="15" customHeight="1" x14ac:dyDescent="0.25">
      <c r="A315" s="687" t="s">
        <v>1360</v>
      </c>
      <c r="B315" s="682" t="s">
        <v>1468</v>
      </c>
      <c r="C315" s="682" t="s">
        <v>207</v>
      </c>
      <c r="D315" s="682" t="s">
        <v>1579</v>
      </c>
      <c r="E315" s="695" t="s">
        <v>1580</v>
      </c>
      <c r="F315" s="695"/>
      <c r="G315" s="683"/>
      <c r="H315" s="683"/>
      <c r="I315" s="683"/>
      <c r="J315" s="683"/>
      <c r="K315" s="683"/>
      <c r="L315" s="683"/>
      <c r="M315" s="683"/>
      <c r="N315" s="683" t="s">
        <v>1392</v>
      </c>
      <c r="O315" s="683" t="s">
        <v>1418</v>
      </c>
      <c r="P315" s="683"/>
      <c r="Q315" s="684">
        <v>45470</v>
      </c>
    </row>
    <row r="316" spans="1:17" s="685" customFormat="1" ht="15" customHeight="1" x14ac:dyDescent="0.25">
      <c r="A316" s="687" t="s">
        <v>1360</v>
      </c>
      <c r="B316" s="682" t="s">
        <v>1468</v>
      </c>
      <c r="C316" s="682" t="s">
        <v>207</v>
      </c>
      <c r="D316" s="682" t="s">
        <v>1966</v>
      </c>
      <c r="E316" s="695" t="s">
        <v>1967</v>
      </c>
      <c r="F316" s="695"/>
      <c r="G316" s="683"/>
      <c r="H316" s="683"/>
      <c r="I316" s="683"/>
      <c r="J316" s="683"/>
      <c r="K316" s="683"/>
      <c r="L316" s="683"/>
      <c r="M316" s="683"/>
      <c r="N316" s="683" t="s">
        <v>1392</v>
      </c>
      <c r="O316" s="683" t="s">
        <v>1418</v>
      </c>
      <c r="P316" s="683"/>
      <c r="Q316" s="684">
        <v>45470</v>
      </c>
    </row>
    <row r="317" spans="1:17" s="685" customFormat="1" ht="15" customHeight="1" x14ac:dyDescent="0.25">
      <c r="A317" s="687" t="s">
        <v>1360</v>
      </c>
      <c r="B317" s="682" t="s">
        <v>1421</v>
      </c>
      <c r="C317" s="682" t="s">
        <v>245</v>
      </c>
      <c r="D317" s="682" t="s">
        <v>1504</v>
      </c>
      <c r="E317" s="695" t="s">
        <v>1505</v>
      </c>
      <c r="F317" s="695"/>
      <c r="G317" s="683"/>
      <c r="H317" s="683"/>
      <c r="I317" s="683"/>
      <c r="J317" s="683"/>
      <c r="K317" s="683"/>
      <c r="L317" s="683"/>
      <c r="M317" s="683"/>
      <c r="N317" s="683" t="s">
        <v>1581</v>
      </c>
      <c r="O317" s="683" t="s">
        <v>1582</v>
      </c>
      <c r="P317" s="683"/>
      <c r="Q317" s="684">
        <v>45471</v>
      </c>
    </row>
    <row r="318" spans="1:17" s="685" customFormat="1" ht="15" customHeight="1" x14ac:dyDescent="0.25">
      <c r="A318" s="687" t="s">
        <v>1360</v>
      </c>
      <c r="B318" s="682" t="s">
        <v>1421</v>
      </c>
      <c r="C318" s="682" t="s">
        <v>1999</v>
      </c>
      <c r="D318" s="682" t="s">
        <v>2000</v>
      </c>
      <c r="E318" s="695" t="s">
        <v>2080</v>
      </c>
      <c r="F318" s="695"/>
      <c r="G318" s="683"/>
      <c r="H318" s="683"/>
      <c r="I318" s="683"/>
      <c r="J318" s="683"/>
      <c r="K318" s="683"/>
      <c r="L318" s="683"/>
      <c r="M318" s="683"/>
      <c r="N318" s="683" t="s">
        <v>1343</v>
      </c>
      <c r="O318" s="683" t="s">
        <v>1364</v>
      </c>
      <c r="P318" s="683"/>
      <c r="Q318" s="684">
        <v>45471</v>
      </c>
    </row>
    <row r="319" spans="1:17" s="685" customFormat="1" ht="15" customHeight="1" x14ac:dyDescent="0.25">
      <c r="A319" s="687" t="s">
        <v>1360</v>
      </c>
      <c r="B319" s="682" t="s">
        <v>1421</v>
      </c>
      <c r="C319" s="682" t="s">
        <v>406</v>
      </c>
      <c r="D319" s="682" t="s">
        <v>407</v>
      </c>
      <c r="E319" s="695" t="s">
        <v>1489</v>
      </c>
      <c r="F319" s="695"/>
      <c r="G319" s="683"/>
      <c r="H319" s="683"/>
      <c r="I319" s="683"/>
      <c r="J319" s="683"/>
      <c r="K319" s="683"/>
      <c r="L319" s="683"/>
      <c r="M319" s="683"/>
      <c r="N319" s="683" t="s">
        <v>1348</v>
      </c>
      <c r="O319" s="683" t="s">
        <v>1417</v>
      </c>
      <c r="P319" s="683"/>
      <c r="Q319" s="684">
        <v>45471</v>
      </c>
    </row>
    <row r="320" spans="1:17" s="685" customFormat="1" ht="15" customHeight="1" x14ac:dyDescent="0.25">
      <c r="A320" s="687" t="s">
        <v>1360</v>
      </c>
      <c r="B320" s="682" t="s">
        <v>1421</v>
      </c>
      <c r="C320" s="682" t="s">
        <v>406</v>
      </c>
      <c r="D320" s="682" t="s">
        <v>410</v>
      </c>
      <c r="E320" s="695" t="s">
        <v>1490</v>
      </c>
      <c r="F320" s="695"/>
      <c r="G320" s="683"/>
      <c r="H320" s="683"/>
      <c r="I320" s="683"/>
      <c r="J320" s="683"/>
      <c r="K320" s="683"/>
      <c r="L320" s="683"/>
      <c r="M320" s="683"/>
      <c r="N320" s="683" t="s">
        <v>1348</v>
      </c>
      <c r="O320" s="683" t="s">
        <v>1417</v>
      </c>
      <c r="P320" s="683"/>
      <c r="Q320" s="684">
        <v>45471</v>
      </c>
    </row>
    <row r="321" spans="1:17" s="685" customFormat="1" ht="15" customHeight="1" x14ac:dyDescent="0.25">
      <c r="A321" s="1773" t="s">
        <v>1323</v>
      </c>
      <c r="B321" s="1848" t="s">
        <v>577</v>
      </c>
      <c r="C321" s="1849"/>
      <c r="D321" s="1817" t="s">
        <v>1583</v>
      </c>
      <c r="E321" s="1808" t="s">
        <v>1584</v>
      </c>
      <c r="F321" s="1820"/>
      <c r="G321" s="696"/>
      <c r="H321" s="696"/>
      <c r="I321" s="696"/>
      <c r="J321" s="697"/>
      <c r="K321" s="1823" t="s">
        <v>1585</v>
      </c>
      <c r="L321" s="1823"/>
      <c r="M321" s="1823"/>
      <c r="N321" s="1823"/>
      <c r="O321" s="1824"/>
      <c r="P321" s="1825" t="s">
        <v>1327</v>
      </c>
      <c r="Q321" s="1808" t="s">
        <v>1328</v>
      </c>
    </row>
    <row r="322" spans="1:17" s="685" customFormat="1" ht="15" customHeight="1" x14ac:dyDescent="0.25">
      <c r="A322" s="1774"/>
      <c r="B322" s="1850"/>
      <c r="C322" s="1851"/>
      <c r="D322" s="1818"/>
      <c r="E322" s="1809"/>
      <c r="F322" s="1821"/>
      <c r="G322" s="696"/>
      <c r="H322" s="696"/>
      <c r="I322" s="696"/>
      <c r="J322" s="698"/>
      <c r="K322" s="698"/>
      <c r="L322" s="1811" t="s">
        <v>1586</v>
      </c>
      <c r="M322" s="1811"/>
      <c r="N322" s="1811" t="s">
        <v>1587</v>
      </c>
      <c r="O322" s="1812"/>
      <c r="P322" s="1826"/>
      <c r="Q322" s="1809"/>
    </row>
    <row r="323" spans="1:17" s="685" customFormat="1" ht="15" customHeight="1" x14ac:dyDescent="0.25">
      <c r="A323" s="1774"/>
      <c r="B323" s="1850"/>
      <c r="C323" s="1851"/>
      <c r="D323" s="1818"/>
      <c r="E323" s="1809"/>
      <c r="F323" s="1821"/>
      <c r="G323" s="696"/>
      <c r="H323" s="696"/>
      <c r="I323" s="696"/>
      <c r="J323" s="698"/>
      <c r="K323" s="696"/>
      <c r="L323" s="1811" t="s">
        <v>1331</v>
      </c>
      <c r="M323" s="1811"/>
      <c r="N323" s="1811" t="s">
        <v>1331</v>
      </c>
      <c r="O323" s="1812"/>
      <c r="P323" s="1826"/>
      <c r="Q323" s="1809"/>
    </row>
    <row r="324" spans="1:17" s="685" customFormat="1" ht="15" customHeight="1" x14ac:dyDescent="0.25">
      <c r="A324" s="1775"/>
      <c r="B324" s="1852"/>
      <c r="C324" s="1853"/>
      <c r="D324" s="1819"/>
      <c r="E324" s="1810"/>
      <c r="F324" s="1822"/>
      <c r="G324" s="696"/>
      <c r="H324" s="696"/>
      <c r="I324" s="696"/>
      <c r="J324" s="698"/>
      <c r="K324" s="696"/>
      <c r="L324" s="699" t="s">
        <v>1332</v>
      </c>
      <c r="M324" s="699" t="s">
        <v>1323</v>
      </c>
      <c r="N324" s="699" t="s">
        <v>1332</v>
      </c>
      <c r="O324" s="700" t="s">
        <v>1323</v>
      </c>
      <c r="P324" s="1827"/>
      <c r="Q324" s="1810"/>
    </row>
    <row r="325" spans="1:17" s="685" customFormat="1" ht="15" customHeight="1" x14ac:dyDescent="0.25">
      <c r="A325" s="688" t="s">
        <v>1410</v>
      </c>
      <c r="B325" s="682" t="s">
        <v>1421</v>
      </c>
      <c r="C325" s="682" t="s">
        <v>240</v>
      </c>
      <c r="D325" s="682" t="s">
        <v>2425</v>
      </c>
      <c r="E325" s="682" t="s">
        <v>2426</v>
      </c>
      <c r="F325" s="682"/>
      <c r="G325" s="682"/>
      <c r="H325" s="682"/>
      <c r="I325" s="682"/>
      <c r="J325" s="683"/>
      <c r="K325" s="683"/>
      <c r="L325" s="683" t="s">
        <v>1336</v>
      </c>
      <c r="M325" s="683" t="s">
        <v>1539</v>
      </c>
      <c r="N325" s="683"/>
      <c r="O325" s="683"/>
      <c r="P325" s="683" t="s">
        <v>1358</v>
      </c>
      <c r="Q325" s="684">
        <v>45397</v>
      </c>
    </row>
    <row r="326" spans="1:17" s="685" customFormat="1" ht="15" customHeight="1" x14ac:dyDescent="0.25">
      <c r="A326" s="688" t="s">
        <v>1410</v>
      </c>
      <c r="B326" s="682" t="s">
        <v>1421</v>
      </c>
      <c r="C326" s="682" t="s">
        <v>240</v>
      </c>
      <c r="D326" s="682" t="s">
        <v>2425</v>
      </c>
      <c r="E326" s="682" t="s">
        <v>2426</v>
      </c>
      <c r="F326" s="682"/>
      <c r="G326" s="682"/>
      <c r="H326" s="682"/>
      <c r="I326" s="682"/>
      <c r="J326" s="683"/>
      <c r="K326" s="683"/>
      <c r="L326" s="683" t="s">
        <v>1336</v>
      </c>
      <c r="M326" s="683" t="s">
        <v>1539</v>
      </c>
      <c r="N326" s="683"/>
      <c r="O326" s="683"/>
      <c r="P326" s="683" t="s">
        <v>1358</v>
      </c>
      <c r="Q326" s="684">
        <v>45449</v>
      </c>
    </row>
    <row r="327" spans="1:17" s="685" customFormat="1" ht="15" customHeight="1" x14ac:dyDescent="0.25">
      <c r="A327" s="688" t="s">
        <v>1410</v>
      </c>
      <c r="B327" s="682" t="s">
        <v>1421</v>
      </c>
      <c r="C327" s="682" t="s">
        <v>263</v>
      </c>
      <c r="D327" s="682" t="s">
        <v>2427</v>
      </c>
      <c r="E327" s="682" t="s">
        <v>1573</v>
      </c>
      <c r="F327" s="682"/>
      <c r="G327" s="682"/>
      <c r="H327" s="682"/>
      <c r="I327" s="682"/>
      <c r="J327" s="683"/>
      <c r="K327" s="683"/>
      <c r="L327" s="683" t="s">
        <v>1336</v>
      </c>
      <c r="M327" s="683" t="s">
        <v>1539</v>
      </c>
      <c r="N327" s="683"/>
      <c r="O327" s="683"/>
      <c r="P327" s="683" t="s">
        <v>1358</v>
      </c>
      <c r="Q327" s="684">
        <v>45450</v>
      </c>
    </row>
    <row r="328" spans="1:17" s="685" customFormat="1" ht="15" customHeight="1" x14ac:dyDescent="0.25">
      <c r="A328" s="688" t="s">
        <v>1410</v>
      </c>
      <c r="B328" s="682" t="s">
        <v>1421</v>
      </c>
      <c r="C328" s="682" t="s">
        <v>1175</v>
      </c>
      <c r="D328" s="682" t="s">
        <v>2428</v>
      </c>
      <c r="E328" s="682" t="s">
        <v>1591</v>
      </c>
      <c r="F328" s="682"/>
      <c r="G328" s="682"/>
      <c r="H328" s="682"/>
      <c r="I328" s="682"/>
      <c r="J328" s="683"/>
      <c r="K328" s="683"/>
      <c r="L328" s="683" t="s">
        <v>1336</v>
      </c>
      <c r="M328" s="683" t="s">
        <v>1539</v>
      </c>
      <c r="N328" s="683"/>
      <c r="O328" s="683"/>
      <c r="P328" s="683" t="s">
        <v>1358</v>
      </c>
      <c r="Q328" s="684">
        <v>45453</v>
      </c>
    </row>
    <row r="329" spans="1:17" s="685" customFormat="1" ht="15" customHeight="1" x14ac:dyDescent="0.25">
      <c r="A329" s="688" t="s">
        <v>1410</v>
      </c>
      <c r="B329" s="682" t="s">
        <v>1421</v>
      </c>
      <c r="C329" s="682" t="s">
        <v>1535</v>
      </c>
      <c r="D329" s="682" t="s">
        <v>1588</v>
      </c>
      <c r="E329" s="682" t="s">
        <v>1580</v>
      </c>
      <c r="F329" s="682"/>
      <c r="G329" s="682"/>
      <c r="H329" s="682"/>
      <c r="I329" s="682"/>
      <c r="J329" s="683"/>
      <c r="K329" s="683"/>
      <c r="L329" s="683"/>
      <c r="M329" s="683"/>
      <c r="N329" s="683" t="s">
        <v>1336</v>
      </c>
      <c r="O329" s="683" t="s">
        <v>1539</v>
      </c>
      <c r="P329" s="683" t="s">
        <v>1358</v>
      </c>
      <c r="Q329" s="684">
        <v>45449</v>
      </c>
    </row>
    <row r="330" spans="1:17" s="685" customFormat="1" ht="15" customHeight="1" x14ac:dyDescent="0.25">
      <c r="A330" s="688" t="s">
        <v>1410</v>
      </c>
      <c r="B330" s="682" t="s">
        <v>1421</v>
      </c>
      <c r="C330" s="682" t="s">
        <v>1535</v>
      </c>
      <c r="D330" s="682" t="s">
        <v>2429</v>
      </c>
      <c r="E330" s="682" t="s">
        <v>2430</v>
      </c>
      <c r="F330" s="682"/>
      <c r="G330" s="682"/>
      <c r="H330" s="682"/>
      <c r="I330" s="682"/>
      <c r="J330" s="683"/>
      <c r="K330" s="683"/>
      <c r="L330" s="683"/>
      <c r="M330" s="683"/>
      <c r="N330" s="683" t="s">
        <v>1336</v>
      </c>
      <c r="O330" s="683" t="s">
        <v>1539</v>
      </c>
      <c r="P330" s="683" t="s">
        <v>1358</v>
      </c>
      <c r="Q330" s="684">
        <v>45426</v>
      </c>
    </row>
    <row r="331" spans="1:17" s="685" customFormat="1" ht="15" customHeight="1" x14ac:dyDescent="0.25">
      <c r="A331" s="688" t="s">
        <v>1410</v>
      </c>
      <c r="B331" s="682" t="s">
        <v>1421</v>
      </c>
      <c r="C331" s="682" t="s">
        <v>1535</v>
      </c>
      <c r="D331" s="682" t="s">
        <v>2429</v>
      </c>
      <c r="E331" s="682" t="s">
        <v>2430</v>
      </c>
      <c r="F331" s="682"/>
      <c r="G331" s="682"/>
      <c r="H331" s="682"/>
      <c r="I331" s="682"/>
      <c r="J331" s="683"/>
      <c r="K331" s="683"/>
      <c r="L331" s="683"/>
      <c r="M331" s="683"/>
      <c r="N331" s="683" t="s">
        <v>1336</v>
      </c>
      <c r="O331" s="683" t="s">
        <v>1539</v>
      </c>
      <c r="P331" s="683" t="s">
        <v>1358</v>
      </c>
      <c r="Q331" s="684">
        <v>45449</v>
      </c>
    </row>
    <row r="332" spans="1:17" s="685" customFormat="1" ht="15" customHeight="1" x14ac:dyDescent="0.25">
      <c r="A332" s="688" t="s">
        <v>1410</v>
      </c>
      <c r="B332" s="682" t="s">
        <v>1421</v>
      </c>
      <c r="C332" s="682" t="s">
        <v>587</v>
      </c>
      <c r="D332" s="682" t="s">
        <v>1282</v>
      </c>
      <c r="E332" s="682" t="s">
        <v>1538</v>
      </c>
      <c r="F332" s="682"/>
      <c r="G332" s="682"/>
      <c r="H332" s="682"/>
      <c r="I332" s="682"/>
      <c r="J332" s="683"/>
      <c r="K332" s="683"/>
      <c r="L332" s="683"/>
      <c r="M332" s="683"/>
      <c r="N332" s="683" t="s">
        <v>1336</v>
      </c>
      <c r="O332" s="683" t="s">
        <v>1539</v>
      </c>
      <c r="P332" s="683" t="s">
        <v>1358</v>
      </c>
      <c r="Q332" s="684">
        <v>45450</v>
      </c>
    </row>
    <row r="333" spans="1:17" s="685" customFormat="1" ht="15" customHeight="1" x14ac:dyDescent="0.25">
      <c r="A333" s="688" t="s">
        <v>1410</v>
      </c>
      <c r="B333" s="682" t="s">
        <v>1421</v>
      </c>
      <c r="C333" s="682" t="s">
        <v>390</v>
      </c>
      <c r="D333" s="682" t="s">
        <v>2431</v>
      </c>
      <c r="E333" s="682" t="s">
        <v>1591</v>
      </c>
      <c r="F333" s="682"/>
      <c r="G333" s="682"/>
      <c r="H333" s="682"/>
      <c r="I333" s="682"/>
      <c r="J333" s="683"/>
      <c r="K333" s="683"/>
      <c r="L333" s="683" t="s">
        <v>1336</v>
      </c>
      <c r="M333" s="683" t="s">
        <v>1592</v>
      </c>
      <c r="N333" s="683"/>
      <c r="O333" s="683"/>
      <c r="P333" s="683" t="s">
        <v>1358</v>
      </c>
      <c r="Q333" s="684">
        <v>45420</v>
      </c>
    </row>
    <row r="334" spans="1:17" s="685" customFormat="1" ht="15" customHeight="1" x14ac:dyDescent="0.25">
      <c r="A334" s="688" t="s">
        <v>1410</v>
      </c>
      <c r="B334" s="682" t="s">
        <v>1421</v>
      </c>
      <c r="C334" s="682" t="s">
        <v>390</v>
      </c>
      <c r="D334" s="682" t="s">
        <v>2431</v>
      </c>
      <c r="E334" s="682" t="s">
        <v>1591</v>
      </c>
      <c r="F334" s="682"/>
      <c r="G334" s="682"/>
      <c r="H334" s="682"/>
      <c r="I334" s="682"/>
      <c r="J334" s="683"/>
      <c r="K334" s="683"/>
      <c r="L334" s="683" t="s">
        <v>1336</v>
      </c>
      <c r="M334" s="683" t="s">
        <v>1592</v>
      </c>
      <c r="N334" s="683"/>
      <c r="O334" s="683"/>
      <c r="P334" s="683" t="s">
        <v>1358</v>
      </c>
      <c r="Q334" s="684">
        <v>45450</v>
      </c>
    </row>
    <row r="335" spans="1:17" s="685" customFormat="1" ht="15" customHeight="1" x14ac:dyDescent="0.25">
      <c r="A335" s="688" t="s">
        <v>1410</v>
      </c>
      <c r="B335" s="682" t="s">
        <v>1421</v>
      </c>
      <c r="C335" s="682" t="s">
        <v>513</v>
      </c>
      <c r="D335" s="682" t="s">
        <v>1968</v>
      </c>
      <c r="E335" s="682" t="s">
        <v>1589</v>
      </c>
      <c r="F335" s="682"/>
      <c r="G335" s="682"/>
      <c r="H335" s="682"/>
      <c r="I335" s="682"/>
      <c r="J335" s="683"/>
      <c r="K335" s="683"/>
      <c r="L335" s="683" t="s">
        <v>1336</v>
      </c>
      <c r="M335" s="683" t="s">
        <v>1539</v>
      </c>
      <c r="N335" s="683"/>
      <c r="O335" s="683"/>
      <c r="P335" s="683" t="s">
        <v>1358</v>
      </c>
      <c r="Q335" s="684">
        <v>45400</v>
      </c>
    </row>
    <row r="336" spans="1:17" s="685" customFormat="1" ht="15" customHeight="1" x14ac:dyDescent="0.25">
      <c r="A336" s="688" t="s">
        <v>1410</v>
      </c>
      <c r="B336" s="682" t="s">
        <v>1421</v>
      </c>
      <c r="C336" s="682" t="s">
        <v>513</v>
      </c>
      <c r="D336" s="682" t="s">
        <v>1968</v>
      </c>
      <c r="E336" s="682" t="s">
        <v>1589</v>
      </c>
      <c r="F336" s="682"/>
      <c r="G336" s="682"/>
      <c r="H336" s="682"/>
      <c r="I336" s="682"/>
      <c r="J336" s="683"/>
      <c r="K336" s="683"/>
      <c r="L336" s="683" t="s">
        <v>1336</v>
      </c>
      <c r="M336" s="683" t="s">
        <v>1539</v>
      </c>
      <c r="N336" s="683"/>
      <c r="O336" s="683"/>
      <c r="P336" s="683" t="s">
        <v>1358</v>
      </c>
      <c r="Q336" s="684">
        <v>45449</v>
      </c>
    </row>
    <row r="337" spans="1:17" s="685" customFormat="1" ht="15" customHeight="1" x14ac:dyDescent="0.25">
      <c r="A337" s="688" t="s">
        <v>1410</v>
      </c>
      <c r="B337" s="682" t="s">
        <v>1421</v>
      </c>
      <c r="C337" s="682" t="s">
        <v>1199</v>
      </c>
      <c r="D337" s="682" t="s">
        <v>1590</v>
      </c>
      <c r="E337" s="682" t="s">
        <v>1591</v>
      </c>
      <c r="F337" s="682"/>
      <c r="G337" s="682"/>
      <c r="H337" s="682"/>
      <c r="I337" s="682"/>
      <c r="J337" s="683"/>
      <c r="K337" s="683"/>
      <c r="L337" s="683" t="s">
        <v>1336</v>
      </c>
      <c r="M337" s="683" t="s">
        <v>1592</v>
      </c>
      <c r="N337" s="683"/>
      <c r="O337" s="683"/>
      <c r="P337" s="683" t="s">
        <v>1358</v>
      </c>
      <c r="Q337" s="684">
        <v>45450</v>
      </c>
    </row>
    <row r="338" spans="1:17" s="685" customFormat="1" ht="15" customHeight="1" x14ac:dyDescent="0.25">
      <c r="A338" s="688" t="s">
        <v>1410</v>
      </c>
      <c r="B338" s="682" t="s">
        <v>1421</v>
      </c>
      <c r="C338" s="682" t="s">
        <v>561</v>
      </c>
      <c r="D338" s="682" t="s">
        <v>2432</v>
      </c>
      <c r="E338" s="682" t="s">
        <v>1438</v>
      </c>
      <c r="F338" s="682"/>
      <c r="G338" s="682"/>
      <c r="H338" s="682"/>
      <c r="I338" s="682"/>
      <c r="J338" s="683"/>
      <c r="K338" s="683"/>
      <c r="L338" s="683"/>
      <c r="M338" s="683"/>
      <c r="N338" s="683" t="s">
        <v>1336</v>
      </c>
      <c r="O338" s="683" t="s">
        <v>1592</v>
      </c>
      <c r="P338" s="683" t="s">
        <v>1358</v>
      </c>
      <c r="Q338" s="684">
        <v>45401</v>
      </c>
    </row>
    <row r="339" spans="1:17" s="685" customFormat="1" ht="15" customHeight="1" x14ac:dyDescent="0.25">
      <c r="A339" s="688" t="s">
        <v>1410</v>
      </c>
      <c r="B339" s="682" t="s">
        <v>1421</v>
      </c>
      <c r="C339" s="682" t="s">
        <v>561</v>
      </c>
      <c r="D339" s="682" t="s">
        <v>2432</v>
      </c>
      <c r="E339" s="682" t="s">
        <v>1438</v>
      </c>
      <c r="F339" s="682"/>
      <c r="G339" s="682"/>
      <c r="H339" s="682"/>
      <c r="I339" s="682"/>
      <c r="J339" s="683"/>
      <c r="K339" s="683"/>
      <c r="L339" s="683"/>
      <c r="M339" s="683"/>
      <c r="N339" s="683" t="s">
        <v>1336</v>
      </c>
      <c r="O339" s="683" t="s">
        <v>1592</v>
      </c>
      <c r="P339" s="683" t="s">
        <v>1358</v>
      </c>
      <c r="Q339" s="684">
        <v>45450</v>
      </c>
    </row>
    <row r="340" spans="1:17" s="685" customFormat="1" ht="15" customHeight="1" x14ac:dyDescent="0.25">
      <c r="A340" s="688" t="s">
        <v>1410</v>
      </c>
      <c r="B340" s="682" t="s">
        <v>1421</v>
      </c>
      <c r="C340" s="682" t="s">
        <v>566</v>
      </c>
      <c r="D340" s="682" t="s">
        <v>1593</v>
      </c>
      <c r="E340" s="682" t="s">
        <v>1434</v>
      </c>
      <c r="F340" s="682"/>
      <c r="G340" s="682"/>
      <c r="H340" s="682"/>
      <c r="I340" s="682"/>
      <c r="J340" s="683"/>
      <c r="K340" s="683"/>
      <c r="L340" s="683"/>
      <c r="M340" s="683"/>
      <c r="N340" s="683" t="s">
        <v>1336</v>
      </c>
      <c r="O340" s="683" t="s">
        <v>1539</v>
      </c>
      <c r="P340" s="683" t="s">
        <v>1358</v>
      </c>
      <c r="Q340" s="684">
        <v>45450</v>
      </c>
    </row>
    <row r="341" spans="1:17" s="685" customFormat="1" ht="15" customHeight="1" x14ac:dyDescent="0.25">
      <c r="A341" s="1773" t="s">
        <v>1323</v>
      </c>
      <c r="B341" s="701"/>
      <c r="C341" s="1776" t="s">
        <v>1594</v>
      </c>
      <c r="D341" s="1779" t="s">
        <v>1595</v>
      </c>
      <c r="E341" s="1782" t="s">
        <v>1424</v>
      </c>
      <c r="F341" s="1783"/>
      <c r="G341" s="702"/>
      <c r="H341" s="702"/>
      <c r="I341" s="703"/>
      <c r="J341" s="1788" t="s">
        <v>1596</v>
      </c>
      <c r="K341" s="1788"/>
      <c r="L341" s="1788"/>
      <c r="M341" s="1788"/>
      <c r="N341" s="1788"/>
      <c r="O341" s="1789"/>
      <c r="P341" s="1813" t="s">
        <v>1327</v>
      </c>
      <c r="Q341" s="1782" t="s">
        <v>1328</v>
      </c>
    </row>
    <row r="342" spans="1:17" s="685" customFormat="1" ht="15" customHeight="1" x14ac:dyDescent="0.25">
      <c r="A342" s="1774"/>
      <c r="B342" s="701"/>
      <c r="C342" s="1777"/>
      <c r="D342" s="1780"/>
      <c r="E342" s="1784"/>
      <c r="F342" s="1785"/>
      <c r="G342" s="702"/>
      <c r="H342" s="702"/>
      <c r="I342" s="703"/>
      <c r="J342" s="1816" t="s">
        <v>1329</v>
      </c>
      <c r="K342" s="1816"/>
      <c r="L342" s="704"/>
      <c r="M342" s="1816" t="s">
        <v>1330</v>
      </c>
      <c r="N342" s="1816"/>
      <c r="O342" s="705"/>
      <c r="P342" s="1814"/>
      <c r="Q342" s="1784"/>
    </row>
    <row r="343" spans="1:17" s="685" customFormat="1" ht="15" customHeight="1" x14ac:dyDescent="0.25">
      <c r="A343" s="1774"/>
      <c r="B343" s="701"/>
      <c r="C343" s="1777"/>
      <c r="D343" s="1780"/>
      <c r="E343" s="1784"/>
      <c r="F343" s="1785"/>
      <c r="G343" s="702"/>
      <c r="H343" s="702"/>
      <c r="I343" s="703"/>
      <c r="J343" s="1816" t="s">
        <v>1331</v>
      </c>
      <c r="K343" s="1816"/>
      <c r="L343" s="704"/>
      <c r="M343" s="1816" t="s">
        <v>1597</v>
      </c>
      <c r="N343" s="1816"/>
      <c r="O343" s="705"/>
      <c r="P343" s="1814"/>
      <c r="Q343" s="1784"/>
    </row>
    <row r="344" spans="1:17" s="685" customFormat="1" ht="15" customHeight="1" x14ac:dyDescent="0.25">
      <c r="A344" s="1775"/>
      <c r="B344" s="701"/>
      <c r="C344" s="1778"/>
      <c r="D344" s="1781"/>
      <c r="E344" s="1786"/>
      <c r="F344" s="1787"/>
      <c r="G344" s="702"/>
      <c r="H344" s="702"/>
      <c r="I344" s="703"/>
      <c r="J344" s="706" t="s">
        <v>1332</v>
      </c>
      <c r="K344" s="706" t="s">
        <v>1323</v>
      </c>
      <c r="L344" s="706"/>
      <c r="M344" s="706" t="s">
        <v>1332</v>
      </c>
      <c r="N344" s="706" t="s">
        <v>1323</v>
      </c>
      <c r="O344" s="707"/>
      <c r="P344" s="1815"/>
      <c r="Q344" s="1786"/>
    </row>
    <row r="345" spans="1:17" s="685" customFormat="1" ht="15" customHeight="1" x14ac:dyDescent="0.25">
      <c r="A345" s="688" t="s">
        <v>1410</v>
      </c>
      <c r="B345" s="682" t="s">
        <v>589</v>
      </c>
      <c r="C345" s="682" t="s">
        <v>443</v>
      </c>
      <c r="D345" s="708" t="s">
        <v>444</v>
      </c>
      <c r="E345" s="682" t="s">
        <v>2433</v>
      </c>
      <c r="F345" s="682"/>
      <c r="G345" s="682"/>
      <c r="H345" s="682"/>
      <c r="I345" s="709"/>
      <c r="J345" s="709"/>
      <c r="K345" s="709"/>
      <c r="L345" s="709"/>
      <c r="M345" s="709" t="s">
        <v>2434</v>
      </c>
      <c r="N345" s="709" t="s">
        <v>2435</v>
      </c>
      <c r="O345" s="709"/>
      <c r="P345" s="709"/>
      <c r="Q345" s="684">
        <v>45463</v>
      </c>
    </row>
    <row r="346" spans="1:17" s="685" customFormat="1" ht="15" customHeight="1" x14ac:dyDescent="0.25">
      <c r="A346" s="688" t="s">
        <v>1410</v>
      </c>
      <c r="B346" s="682" t="s">
        <v>589</v>
      </c>
      <c r="C346" s="682" t="s">
        <v>447</v>
      </c>
      <c r="D346" s="708" t="s">
        <v>448</v>
      </c>
      <c r="E346" s="682" t="s">
        <v>1462</v>
      </c>
      <c r="F346" s="682"/>
      <c r="G346" s="682"/>
      <c r="H346" s="682"/>
      <c r="I346" s="709"/>
      <c r="J346" s="709"/>
      <c r="K346" s="709"/>
      <c r="L346" s="709"/>
      <c r="M346" s="709" t="s">
        <v>1350</v>
      </c>
      <c r="N346" s="709" t="s">
        <v>1506</v>
      </c>
      <c r="O346" s="709"/>
      <c r="P346" s="709" t="s">
        <v>1358</v>
      </c>
      <c r="Q346" s="684">
        <v>45419</v>
      </c>
    </row>
    <row r="347" spans="1:17" s="685" customFormat="1" ht="15" customHeight="1" x14ac:dyDescent="0.25">
      <c r="A347" s="688" t="s">
        <v>1410</v>
      </c>
      <c r="B347" s="682" t="s">
        <v>589</v>
      </c>
      <c r="C347" s="682" t="s">
        <v>452</v>
      </c>
      <c r="D347" s="708" t="s">
        <v>453</v>
      </c>
      <c r="E347" s="682" t="s">
        <v>1562</v>
      </c>
      <c r="F347" s="682"/>
      <c r="G347" s="682"/>
      <c r="H347" s="682"/>
      <c r="I347" s="709"/>
      <c r="J347" s="709"/>
      <c r="K347" s="709"/>
      <c r="L347" s="709"/>
      <c r="M347" s="709" t="s">
        <v>1350</v>
      </c>
      <c r="N347" s="709" t="s">
        <v>1506</v>
      </c>
      <c r="O347" s="709"/>
      <c r="P347" s="709" t="s">
        <v>1358</v>
      </c>
      <c r="Q347" s="684">
        <v>45419</v>
      </c>
    </row>
    <row r="348" spans="1:17" s="685" customFormat="1" ht="15" customHeight="1" x14ac:dyDescent="0.25">
      <c r="A348" s="688" t="s">
        <v>1410</v>
      </c>
      <c r="B348" s="682" t="s">
        <v>589</v>
      </c>
      <c r="C348" s="682" t="s">
        <v>457</v>
      </c>
      <c r="D348" s="708" t="s">
        <v>458</v>
      </c>
      <c r="E348" s="682" t="s">
        <v>1600</v>
      </c>
      <c r="F348" s="682"/>
      <c r="G348" s="682"/>
      <c r="H348" s="682"/>
      <c r="I348" s="709"/>
      <c r="J348" s="709"/>
      <c r="K348" s="709"/>
      <c r="L348" s="709"/>
      <c r="M348" s="709" t="s">
        <v>2434</v>
      </c>
      <c r="N348" s="709" t="s">
        <v>2435</v>
      </c>
      <c r="O348" s="709"/>
      <c r="P348" s="709"/>
      <c r="Q348" s="684">
        <v>45463</v>
      </c>
    </row>
    <row r="349" spans="1:17" s="685" customFormat="1" ht="15" customHeight="1" x14ac:dyDescent="0.25">
      <c r="A349" s="688" t="s">
        <v>1410</v>
      </c>
      <c r="B349" s="682" t="s">
        <v>589</v>
      </c>
      <c r="C349" s="682" t="s">
        <v>457</v>
      </c>
      <c r="D349" s="708" t="s">
        <v>458</v>
      </c>
      <c r="E349" s="682" t="s">
        <v>1602</v>
      </c>
      <c r="F349" s="682"/>
      <c r="G349" s="682"/>
      <c r="H349" s="682"/>
      <c r="I349" s="709"/>
      <c r="J349" s="709"/>
      <c r="K349" s="709"/>
      <c r="L349" s="709"/>
      <c r="M349" s="709" t="s">
        <v>2434</v>
      </c>
      <c r="N349" s="709" t="s">
        <v>2435</v>
      </c>
      <c r="O349" s="709"/>
      <c r="P349" s="709"/>
      <c r="Q349" s="684">
        <v>45463</v>
      </c>
    </row>
    <row r="350" spans="1:17" s="685" customFormat="1" ht="15" customHeight="1" x14ac:dyDescent="0.25">
      <c r="A350" s="688" t="s">
        <v>1410</v>
      </c>
      <c r="B350" s="682" t="s">
        <v>589</v>
      </c>
      <c r="C350" s="682" t="s">
        <v>461</v>
      </c>
      <c r="D350" s="708" t="s">
        <v>462</v>
      </c>
      <c r="E350" s="682" t="s">
        <v>1603</v>
      </c>
      <c r="F350" s="682"/>
      <c r="G350" s="682"/>
      <c r="H350" s="682"/>
      <c r="I350" s="709"/>
      <c r="J350" s="709"/>
      <c r="K350" s="709"/>
      <c r="L350" s="709"/>
      <c r="M350" s="709" t="s">
        <v>1343</v>
      </c>
      <c r="N350" s="709" t="s">
        <v>1415</v>
      </c>
      <c r="O350" s="709"/>
      <c r="P350" s="709" t="s">
        <v>1375</v>
      </c>
      <c r="Q350" s="684">
        <v>45463</v>
      </c>
    </row>
    <row r="351" spans="1:17" s="685" customFormat="1" ht="15" customHeight="1" x14ac:dyDescent="0.25">
      <c r="A351" s="688" t="s">
        <v>1410</v>
      </c>
      <c r="B351" s="682" t="s">
        <v>589</v>
      </c>
      <c r="C351" s="682" t="s">
        <v>478</v>
      </c>
      <c r="D351" s="708" t="s">
        <v>479</v>
      </c>
      <c r="E351" s="682" t="s">
        <v>1470</v>
      </c>
      <c r="F351" s="682"/>
      <c r="G351" s="682"/>
      <c r="H351" s="682"/>
      <c r="I351" s="709"/>
      <c r="J351" s="709"/>
      <c r="K351" s="709"/>
      <c r="L351" s="709"/>
      <c r="M351" s="709" t="s">
        <v>1346</v>
      </c>
      <c r="N351" s="709" t="s">
        <v>1414</v>
      </c>
      <c r="O351" s="709"/>
      <c r="P351" s="709" t="s">
        <v>1358</v>
      </c>
      <c r="Q351" s="684">
        <v>45419</v>
      </c>
    </row>
    <row r="352" spans="1:17" s="685" customFormat="1" ht="15" customHeight="1" x14ac:dyDescent="0.25">
      <c r="A352" s="688" t="s">
        <v>1410</v>
      </c>
      <c r="B352" s="682" t="s">
        <v>589</v>
      </c>
      <c r="C352" s="682" t="s">
        <v>1604</v>
      </c>
      <c r="D352" s="708" t="s">
        <v>482</v>
      </c>
      <c r="E352" s="682" t="s">
        <v>1433</v>
      </c>
      <c r="F352" s="682"/>
      <c r="G352" s="682"/>
      <c r="H352" s="682"/>
      <c r="I352" s="709"/>
      <c r="J352" s="709"/>
      <c r="K352" s="709"/>
      <c r="L352" s="709"/>
      <c r="M352" s="709" t="s">
        <v>1392</v>
      </c>
      <c r="N352" s="709" t="s">
        <v>1416</v>
      </c>
      <c r="O352" s="709"/>
      <c r="P352" s="709" t="s">
        <v>1358</v>
      </c>
      <c r="Q352" s="684">
        <v>45419</v>
      </c>
    </row>
    <row r="353" spans="1:17" s="685" customFormat="1" ht="15" customHeight="1" x14ac:dyDescent="0.25">
      <c r="A353" s="688" t="s">
        <v>1410</v>
      </c>
      <c r="B353" s="682" t="s">
        <v>589</v>
      </c>
      <c r="C353" s="682" t="s">
        <v>1605</v>
      </c>
      <c r="D353" s="708" t="s">
        <v>485</v>
      </c>
      <c r="E353" s="682" t="s">
        <v>1433</v>
      </c>
      <c r="F353" s="682"/>
      <c r="G353" s="682"/>
      <c r="H353" s="682"/>
      <c r="I353" s="709"/>
      <c r="J353" s="709"/>
      <c r="K353" s="709"/>
      <c r="L353" s="709"/>
      <c r="M353" s="709" t="s">
        <v>1346</v>
      </c>
      <c r="N353" s="709" t="s">
        <v>1414</v>
      </c>
      <c r="O353" s="709"/>
      <c r="P353" s="709" t="s">
        <v>1358</v>
      </c>
      <c r="Q353" s="684">
        <v>45419</v>
      </c>
    </row>
    <row r="354" spans="1:17" s="685" customFormat="1" ht="15" customHeight="1" x14ac:dyDescent="0.25">
      <c r="A354" s="688" t="s">
        <v>1410</v>
      </c>
      <c r="B354" s="682" t="s">
        <v>589</v>
      </c>
      <c r="C354" s="682" t="s">
        <v>1606</v>
      </c>
      <c r="D354" s="708" t="s">
        <v>488</v>
      </c>
      <c r="E354" s="682" t="s">
        <v>1433</v>
      </c>
      <c r="F354" s="682"/>
      <c r="G354" s="682"/>
      <c r="H354" s="682"/>
      <c r="I354" s="709"/>
      <c r="J354" s="709"/>
      <c r="K354" s="709"/>
      <c r="L354" s="709"/>
      <c r="M354" s="709" t="s">
        <v>1346</v>
      </c>
      <c r="N354" s="709" t="s">
        <v>1414</v>
      </c>
      <c r="O354" s="709"/>
      <c r="P354" s="709" t="s">
        <v>1358</v>
      </c>
      <c r="Q354" s="684">
        <v>45419</v>
      </c>
    </row>
    <row r="355" spans="1:17" s="685" customFormat="1" ht="15" customHeight="1" x14ac:dyDescent="0.25">
      <c r="A355" s="688" t="s">
        <v>1410</v>
      </c>
      <c r="B355" s="682" t="s">
        <v>589</v>
      </c>
      <c r="C355" s="682" t="s">
        <v>491</v>
      </c>
      <c r="D355" s="708" t="s">
        <v>492</v>
      </c>
      <c r="E355" s="682" t="s">
        <v>1607</v>
      </c>
      <c r="F355" s="682"/>
      <c r="G355" s="682"/>
      <c r="H355" s="682"/>
      <c r="I355" s="709"/>
      <c r="J355" s="709"/>
      <c r="K355" s="709"/>
      <c r="L355" s="709"/>
      <c r="M355" s="709" t="s">
        <v>1350</v>
      </c>
      <c r="N355" s="709" t="s">
        <v>1506</v>
      </c>
      <c r="O355" s="709"/>
      <c r="P355" s="709" t="s">
        <v>1340</v>
      </c>
      <c r="Q355" s="684">
        <v>45463</v>
      </c>
    </row>
    <row r="356" spans="1:17" s="685" customFormat="1" ht="15" customHeight="1" x14ac:dyDescent="0.25">
      <c r="A356" s="688" t="s">
        <v>1410</v>
      </c>
      <c r="B356" s="682" t="s">
        <v>589</v>
      </c>
      <c r="C356" s="682" t="s">
        <v>491</v>
      </c>
      <c r="D356" s="708" t="s">
        <v>492</v>
      </c>
      <c r="E356" s="682" t="s">
        <v>1608</v>
      </c>
      <c r="F356" s="682"/>
      <c r="G356" s="682"/>
      <c r="H356" s="682"/>
      <c r="I356" s="709"/>
      <c r="J356" s="709"/>
      <c r="K356" s="709"/>
      <c r="L356" s="709"/>
      <c r="M356" s="709" t="s">
        <v>1350</v>
      </c>
      <c r="N356" s="709" t="s">
        <v>1506</v>
      </c>
      <c r="O356" s="709"/>
      <c r="P356" s="709" t="s">
        <v>1340</v>
      </c>
      <c r="Q356" s="684">
        <v>45463</v>
      </c>
    </row>
    <row r="357" spans="1:17" s="685" customFormat="1" ht="15" customHeight="1" x14ac:dyDescent="0.25">
      <c r="A357" s="688" t="s">
        <v>1410</v>
      </c>
      <c r="B357" s="682" t="s">
        <v>589</v>
      </c>
      <c r="C357" s="682" t="s">
        <v>1609</v>
      </c>
      <c r="D357" s="708" t="s">
        <v>1610</v>
      </c>
      <c r="E357" s="682" t="s">
        <v>1611</v>
      </c>
      <c r="F357" s="682"/>
      <c r="G357" s="682"/>
      <c r="H357" s="682"/>
      <c r="I357" s="709"/>
      <c r="J357" s="709"/>
      <c r="K357" s="709"/>
      <c r="L357" s="709"/>
      <c r="M357" s="709" t="s">
        <v>1350</v>
      </c>
      <c r="N357" s="709" t="s">
        <v>1506</v>
      </c>
      <c r="O357" s="709"/>
      <c r="P357" s="709" t="s">
        <v>1358</v>
      </c>
      <c r="Q357" s="684">
        <v>45463</v>
      </c>
    </row>
    <row r="358" spans="1:17" s="685" customFormat="1" ht="15" customHeight="1" x14ac:dyDescent="0.25">
      <c r="A358" s="688" t="s">
        <v>1410</v>
      </c>
      <c r="B358" s="682" t="s">
        <v>589</v>
      </c>
      <c r="C358" s="682" t="s">
        <v>1609</v>
      </c>
      <c r="D358" s="708" t="s">
        <v>1610</v>
      </c>
      <c r="E358" s="682" t="s">
        <v>1612</v>
      </c>
      <c r="F358" s="682"/>
      <c r="G358" s="682"/>
      <c r="H358" s="682"/>
      <c r="I358" s="709"/>
      <c r="J358" s="709"/>
      <c r="K358" s="709"/>
      <c r="L358" s="709"/>
      <c r="M358" s="709" t="s">
        <v>1350</v>
      </c>
      <c r="N358" s="709" t="s">
        <v>1506</v>
      </c>
      <c r="O358" s="709"/>
      <c r="P358" s="709" t="s">
        <v>1358</v>
      </c>
      <c r="Q358" s="684">
        <v>45463</v>
      </c>
    </row>
    <row r="359" spans="1:17" s="685" customFormat="1" ht="15" customHeight="1" x14ac:dyDescent="0.25">
      <c r="A359" s="688" t="s">
        <v>1410</v>
      </c>
      <c r="B359" s="682" t="s">
        <v>589</v>
      </c>
      <c r="C359" s="682" t="s">
        <v>1609</v>
      </c>
      <c r="D359" s="708" t="s">
        <v>1610</v>
      </c>
      <c r="E359" s="682" t="s">
        <v>1613</v>
      </c>
      <c r="F359" s="682"/>
      <c r="G359" s="682"/>
      <c r="H359" s="682"/>
      <c r="I359" s="709"/>
      <c r="J359" s="709" t="s">
        <v>1336</v>
      </c>
      <c r="K359" s="709" t="s">
        <v>1539</v>
      </c>
      <c r="L359" s="709"/>
      <c r="M359" s="709"/>
      <c r="N359" s="709"/>
      <c r="O359" s="709"/>
      <c r="P359" s="709" t="s">
        <v>1358</v>
      </c>
      <c r="Q359" s="684">
        <v>45463</v>
      </c>
    </row>
    <row r="360" spans="1:17" s="685" customFormat="1" ht="15" customHeight="1" x14ac:dyDescent="0.25">
      <c r="A360" s="688" t="s">
        <v>1357</v>
      </c>
      <c r="B360" s="682" t="s">
        <v>589</v>
      </c>
      <c r="C360" s="682" t="s">
        <v>2063</v>
      </c>
      <c r="D360" s="708" t="s">
        <v>2060</v>
      </c>
      <c r="E360" s="682" t="s">
        <v>2088</v>
      </c>
      <c r="F360" s="682"/>
      <c r="G360" s="682"/>
      <c r="H360" s="682"/>
      <c r="I360" s="709"/>
      <c r="J360" s="709" t="s">
        <v>1336</v>
      </c>
      <c r="K360" s="709" t="s">
        <v>1336</v>
      </c>
      <c r="L360" s="709"/>
      <c r="M360" s="709"/>
      <c r="N360" s="709"/>
      <c r="O360" s="709"/>
      <c r="P360" s="709" t="s">
        <v>1358</v>
      </c>
      <c r="Q360" s="684">
        <v>45471</v>
      </c>
    </row>
    <row r="361" spans="1:17" s="685" customFormat="1" ht="15" customHeight="1" x14ac:dyDescent="0.25">
      <c r="A361" s="688" t="s">
        <v>1357</v>
      </c>
      <c r="B361" s="682" t="s">
        <v>589</v>
      </c>
      <c r="C361" s="682" t="s">
        <v>2063</v>
      </c>
      <c r="D361" s="708" t="s">
        <v>2060</v>
      </c>
      <c r="E361" s="682" t="s">
        <v>2089</v>
      </c>
      <c r="F361" s="682"/>
      <c r="G361" s="682"/>
      <c r="H361" s="682"/>
      <c r="I361" s="709"/>
      <c r="J361" s="709"/>
      <c r="K361" s="709"/>
      <c r="L361" s="709"/>
      <c r="M361" s="709" t="s">
        <v>1392</v>
      </c>
      <c r="N361" s="709" t="s">
        <v>1392</v>
      </c>
      <c r="O361" s="709"/>
      <c r="P361" s="709" t="s">
        <v>1358</v>
      </c>
      <c r="Q361" s="684">
        <v>45471</v>
      </c>
    </row>
    <row r="362" spans="1:17" s="685" customFormat="1" ht="15" customHeight="1" x14ac:dyDescent="0.25">
      <c r="A362" s="688" t="s">
        <v>1357</v>
      </c>
      <c r="B362" s="682" t="s">
        <v>589</v>
      </c>
      <c r="C362" s="682" t="s">
        <v>2063</v>
      </c>
      <c r="D362" s="708" t="s">
        <v>2060</v>
      </c>
      <c r="E362" s="682" t="s">
        <v>1598</v>
      </c>
      <c r="F362" s="682"/>
      <c r="G362" s="682"/>
      <c r="H362" s="682"/>
      <c r="I362" s="709"/>
      <c r="J362" s="709"/>
      <c r="K362" s="709"/>
      <c r="L362" s="709"/>
      <c r="M362" s="709" t="s">
        <v>1392</v>
      </c>
      <c r="N362" s="709" t="s">
        <v>1392</v>
      </c>
      <c r="O362" s="709"/>
      <c r="P362" s="709" t="s">
        <v>1358</v>
      </c>
      <c r="Q362" s="684">
        <v>45471</v>
      </c>
    </row>
    <row r="363" spans="1:17" s="685" customFormat="1" ht="15" customHeight="1" x14ac:dyDescent="0.25">
      <c r="A363" s="688" t="s">
        <v>1357</v>
      </c>
      <c r="B363" s="682" t="s">
        <v>589</v>
      </c>
      <c r="C363" s="682" t="s">
        <v>2063</v>
      </c>
      <c r="D363" s="708" t="s">
        <v>2060</v>
      </c>
      <c r="E363" s="682" t="s">
        <v>1578</v>
      </c>
      <c r="F363" s="682"/>
      <c r="G363" s="682"/>
      <c r="H363" s="682"/>
      <c r="I363" s="709"/>
      <c r="J363" s="709"/>
      <c r="K363" s="709"/>
      <c r="L363" s="709"/>
      <c r="M363" s="709" t="s">
        <v>1392</v>
      </c>
      <c r="N363" s="709" t="s">
        <v>1392</v>
      </c>
      <c r="O363" s="709"/>
      <c r="P363" s="709" t="s">
        <v>1358</v>
      </c>
      <c r="Q363" s="684">
        <v>45471</v>
      </c>
    </row>
    <row r="364" spans="1:17" s="685" customFormat="1" ht="15" customHeight="1" x14ac:dyDescent="0.25">
      <c r="A364" s="688" t="s">
        <v>1357</v>
      </c>
      <c r="B364" s="682" t="s">
        <v>589</v>
      </c>
      <c r="C364" s="682" t="s">
        <v>465</v>
      </c>
      <c r="D364" s="708" t="s">
        <v>466</v>
      </c>
      <c r="E364" s="682" t="s">
        <v>1614</v>
      </c>
      <c r="F364" s="682"/>
      <c r="G364" s="682"/>
      <c r="H364" s="682"/>
      <c r="I364" s="709"/>
      <c r="J364" s="709"/>
      <c r="K364" s="709"/>
      <c r="L364" s="709"/>
      <c r="M364" s="709" t="s">
        <v>1350</v>
      </c>
      <c r="N364" s="709" t="s">
        <v>1350</v>
      </c>
      <c r="O364" s="709"/>
      <c r="P364" s="709" t="s">
        <v>1358</v>
      </c>
      <c r="Q364" s="684">
        <v>45471</v>
      </c>
    </row>
    <row r="365" spans="1:17" s="685" customFormat="1" ht="15" customHeight="1" x14ac:dyDescent="0.25">
      <c r="A365" s="688" t="s">
        <v>1357</v>
      </c>
      <c r="B365" s="682" t="s">
        <v>589</v>
      </c>
      <c r="C365" s="682" t="s">
        <v>465</v>
      </c>
      <c r="D365" s="708" t="s">
        <v>466</v>
      </c>
      <c r="E365" s="682" t="s">
        <v>1615</v>
      </c>
      <c r="F365" s="682"/>
      <c r="G365" s="682"/>
      <c r="H365" s="682"/>
      <c r="I365" s="709"/>
      <c r="J365" s="709"/>
      <c r="K365" s="709"/>
      <c r="L365" s="709"/>
      <c r="M365" s="709" t="s">
        <v>1350</v>
      </c>
      <c r="N365" s="709" t="s">
        <v>1350</v>
      </c>
      <c r="O365" s="709"/>
      <c r="P365" s="709" t="s">
        <v>1358</v>
      </c>
      <c r="Q365" s="684">
        <v>45471</v>
      </c>
    </row>
    <row r="366" spans="1:17" s="685" customFormat="1" ht="15" customHeight="1" x14ac:dyDescent="0.25">
      <c r="A366" s="1773" t="s">
        <v>1323</v>
      </c>
      <c r="B366" s="701"/>
      <c r="C366" s="1790" t="s">
        <v>1616</v>
      </c>
      <c r="D366" s="1790"/>
      <c r="E366" s="710"/>
      <c r="F366" s="711"/>
      <c r="G366" s="706"/>
      <c r="H366" s="706"/>
      <c r="I366" s="706"/>
      <c r="J366" s="706"/>
      <c r="K366" s="712"/>
      <c r="L366" s="1788" t="s">
        <v>1617</v>
      </c>
      <c r="M366" s="1788"/>
      <c r="N366" s="1788"/>
      <c r="O366" s="705"/>
      <c r="P366" s="1779" t="s">
        <v>1327</v>
      </c>
      <c r="Q366" s="1782" t="s">
        <v>1427</v>
      </c>
    </row>
    <row r="367" spans="1:17" s="685" customFormat="1" ht="15" customHeight="1" x14ac:dyDescent="0.25">
      <c r="A367" s="1774"/>
      <c r="B367" s="701"/>
      <c r="C367" s="1791"/>
      <c r="D367" s="1791"/>
      <c r="E367" s="710"/>
      <c r="F367" s="711"/>
      <c r="G367" s="706"/>
      <c r="H367" s="706"/>
      <c r="I367" s="706"/>
      <c r="J367" s="706"/>
      <c r="K367" s="712"/>
      <c r="L367" s="1816" t="s">
        <v>1331</v>
      </c>
      <c r="M367" s="1816"/>
      <c r="N367" s="1816"/>
      <c r="O367" s="705"/>
      <c r="P367" s="1780"/>
      <c r="Q367" s="1784"/>
    </row>
    <row r="368" spans="1:17" s="685" customFormat="1" ht="15" customHeight="1" x14ac:dyDescent="0.25">
      <c r="A368" s="1775"/>
      <c r="B368" s="701"/>
      <c r="C368" s="1792"/>
      <c r="D368" s="1792"/>
      <c r="E368" s="710"/>
      <c r="F368" s="711"/>
      <c r="G368" s="706"/>
      <c r="H368" s="706"/>
      <c r="I368" s="706"/>
      <c r="J368" s="706"/>
      <c r="K368" s="712"/>
      <c r="L368" s="706" t="s">
        <v>1332</v>
      </c>
      <c r="M368" s="706"/>
      <c r="N368" s="706" t="s">
        <v>1323</v>
      </c>
      <c r="O368" s="706"/>
      <c r="P368" s="1781"/>
      <c r="Q368" s="1786"/>
    </row>
    <row r="369" spans="1:17" s="685" customFormat="1" ht="15" customHeight="1" x14ac:dyDescent="0.25">
      <c r="A369" s="687" t="s">
        <v>1333</v>
      </c>
      <c r="B369" s="682" t="s">
        <v>1334</v>
      </c>
      <c r="C369" s="682" t="s">
        <v>14</v>
      </c>
      <c r="D369" s="708" t="s">
        <v>1618</v>
      </c>
      <c r="E369" s="713"/>
      <c r="F369" s="714"/>
      <c r="G369" s="715"/>
      <c r="H369" s="715"/>
      <c r="I369" s="715"/>
      <c r="J369" s="716"/>
      <c r="K369" s="716"/>
      <c r="L369" s="709"/>
      <c r="M369" s="709"/>
      <c r="N369" s="709" t="s">
        <v>1619</v>
      </c>
      <c r="O369" s="709" t="s">
        <v>1620</v>
      </c>
      <c r="P369" s="717" t="s">
        <v>1340</v>
      </c>
      <c r="Q369" s="684">
        <v>45471</v>
      </c>
    </row>
    <row r="370" spans="1:17" s="685" customFormat="1" ht="15" customHeight="1" x14ac:dyDescent="0.25">
      <c r="A370" s="687" t="s">
        <v>1333</v>
      </c>
      <c r="B370" s="682" t="s">
        <v>1468</v>
      </c>
      <c r="C370" s="682" t="s">
        <v>207</v>
      </c>
      <c r="D370" s="708" t="s">
        <v>1624</v>
      </c>
      <c r="E370" s="713"/>
      <c r="F370" s="714"/>
      <c r="G370" s="715"/>
      <c r="H370" s="715"/>
      <c r="I370" s="715"/>
      <c r="J370" s="716"/>
      <c r="K370" s="716"/>
      <c r="L370" s="709"/>
      <c r="M370" s="709"/>
      <c r="N370" s="709" t="s">
        <v>1619</v>
      </c>
      <c r="O370" s="709" t="s">
        <v>1620</v>
      </c>
      <c r="P370" s="717" t="s">
        <v>1340</v>
      </c>
      <c r="Q370" s="684">
        <v>45471</v>
      </c>
    </row>
    <row r="371" spans="1:17" s="685" customFormat="1" ht="15" customHeight="1" x14ac:dyDescent="0.25">
      <c r="A371" s="687" t="s">
        <v>1333</v>
      </c>
      <c r="B371" s="682" t="s">
        <v>1421</v>
      </c>
      <c r="C371" s="682" t="s">
        <v>285</v>
      </c>
      <c r="D371" s="708" t="s">
        <v>1621</v>
      </c>
      <c r="E371" s="713"/>
      <c r="F371" s="714"/>
      <c r="G371" s="715"/>
      <c r="H371" s="715"/>
      <c r="I371" s="715"/>
      <c r="J371" s="716"/>
      <c r="K371" s="716"/>
      <c r="L371" s="709"/>
      <c r="M371" s="709"/>
      <c r="N371" s="709" t="s">
        <v>1619</v>
      </c>
      <c r="O371" s="709" t="s">
        <v>1620</v>
      </c>
      <c r="P371" s="717" t="s">
        <v>1358</v>
      </c>
      <c r="Q371" s="684">
        <v>45471</v>
      </c>
    </row>
    <row r="372" spans="1:17" s="685" customFormat="1" ht="15" customHeight="1" x14ac:dyDescent="0.25">
      <c r="A372" s="687" t="s">
        <v>1360</v>
      </c>
      <c r="B372" s="682" t="s">
        <v>1334</v>
      </c>
      <c r="C372" s="682" t="s">
        <v>12</v>
      </c>
      <c r="D372" s="708" t="s">
        <v>1622</v>
      </c>
      <c r="E372" s="713"/>
      <c r="F372" s="714"/>
      <c r="G372" s="715"/>
      <c r="H372" s="715"/>
      <c r="I372" s="715"/>
      <c r="J372" s="716"/>
      <c r="K372" s="716"/>
      <c r="L372" s="709"/>
      <c r="M372" s="709"/>
      <c r="N372" s="709" t="s">
        <v>1619</v>
      </c>
      <c r="O372" s="709" t="s">
        <v>1623</v>
      </c>
      <c r="P372" s="717"/>
      <c r="Q372" s="684">
        <v>45471</v>
      </c>
    </row>
    <row r="373" spans="1:17" s="685" customFormat="1" ht="15" customHeight="1" x14ac:dyDescent="0.25">
      <c r="A373" s="687" t="s">
        <v>1360</v>
      </c>
      <c r="B373" s="682" t="s">
        <v>1334</v>
      </c>
      <c r="C373" s="682" t="s">
        <v>14</v>
      </c>
      <c r="D373" s="708" t="s">
        <v>1618</v>
      </c>
      <c r="E373" s="713"/>
      <c r="F373" s="714"/>
      <c r="G373" s="715"/>
      <c r="H373" s="715"/>
      <c r="I373" s="715"/>
      <c r="J373" s="716"/>
      <c r="K373" s="716"/>
      <c r="L373" s="709"/>
      <c r="M373" s="709"/>
      <c r="N373" s="709" t="s">
        <v>1619</v>
      </c>
      <c r="O373" s="709" t="s">
        <v>1623</v>
      </c>
      <c r="P373" s="717"/>
      <c r="Q373" s="684">
        <v>45471</v>
      </c>
    </row>
    <row r="374" spans="1:17" s="685" customFormat="1" ht="15" customHeight="1" thickBot="1" x14ac:dyDescent="0.3">
      <c r="A374" s="687" t="s">
        <v>1360</v>
      </c>
      <c r="B374" s="682" t="s">
        <v>1468</v>
      </c>
      <c r="C374" s="682" t="s">
        <v>207</v>
      </c>
      <c r="D374" s="708" t="s">
        <v>1624</v>
      </c>
      <c r="E374" s="713"/>
      <c r="F374" s="714"/>
      <c r="G374" s="715"/>
      <c r="H374" s="715"/>
      <c r="I374" s="715"/>
      <c r="J374" s="716"/>
      <c r="K374" s="716"/>
      <c r="L374" s="709"/>
      <c r="M374" s="709"/>
      <c r="N374" s="709" t="s">
        <v>1619</v>
      </c>
      <c r="O374" s="709" t="s">
        <v>1623</v>
      </c>
      <c r="P374" s="717"/>
      <c r="Q374" s="684">
        <v>45470</v>
      </c>
    </row>
    <row r="375" spans="1:17" s="685" customFormat="1" ht="15" customHeight="1" x14ac:dyDescent="0.25">
      <c r="A375" s="1794" t="s">
        <v>1323</v>
      </c>
      <c r="B375" s="718"/>
      <c r="C375" s="1797" t="s">
        <v>1625</v>
      </c>
      <c r="D375" s="1797"/>
      <c r="E375" s="718"/>
      <c r="F375" s="718"/>
      <c r="G375" s="718"/>
      <c r="H375" s="718"/>
      <c r="I375" s="718"/>
      <c r="J375" s="718"/>
      <c r="K375" s="718"/>
      <c r="L375" s="1800" t="s">
        <v>1626</v>
      </c>
      <c r="M375" s="1800"/>
      <c r="N375" s="1800"/>
      <c r="O375" s="719"/>
      <c r="P375" s="1801" t="s">
        <v>1327</v>
      </c>
      <c r="Q375" s="1804" t="s">
        <v>1427</v>
      </c>
    </row>
    <row r="376" spans="1:17" s="685" customFormat="1" x14ac:dyDescent="0.25">
      <c r="A376" s="1795"/>
      <c r="B376" s="720"/>
      <c r="C376" s="1798"/>
      <c r="D376" s="1798"/>
      <c r="E376" s="720"/>
      <c r="F376" s="720"/>
      <c r="G376" s="720"/>
      <c r="H376" s="720"/>
      <c r="I376" s="720"/>
      <c r="J376" s="720"/>
      <c r="K376" s="720"/>
      <c r="L376" s="1807" t="s">
        <v>1331</v>
      </c>
      <c r="M376" s="1807"/>
      <c r="N376" s="1807"/>
      <c r="O376" s="721"/>
      <c r="P376" s="1802"/>
      <c r="Q376" s="1805"/>
    </row>
    <row r="377" spans="1:17" s="685" customFormat="1" ht="15.75" thickBot="1" x14ac:dyDescent="0.3">
      <c r="A377" s="1796"/>
      <c r="B377" s="722"/>
      <c r="C377" s="1799"/>
      <c r="D377" s="1799"/>
      <c r="E377" s="722"/>
      <c r="F377" s="722"/>
      <c r="G377" s="722"/>
      <c r="H377" s="722"/>
      <c r="I377" s="722"/>
      <c r="J377" s="722"/>
      <c r="K377" s="722"/>
      <c r="L377" s="694" t="s">
        <v>1332</v>
      </c>
      <c r="M377" s="694"/>
      <c r="N377" s="694" t="s">
        <v>1323</v>
      </c>
      <c r="O377" s="692"/>
      <c r="P377" s="1803"/>
      <c r="Q377" s="1806"/>
    </row>
    <row r="378" spans="1:17" s="685" customFormat="1" x14ac:dyDescent="0.25">
      <c r="A378" s="723" t="s">
        <v>1333</v>
      </c>
      <c r="B378" s="724" t="s">
        <v>1625</v>
      </c>
      <c r="C378" s="724" t="s">
        <v>1627</v>
      </c>
      <c r="D378" s="724"/>
      <c r="E378" s="724"/>
      <c r="F378" s="724"/>
      <c r="G378" s="724"/>
      <c r="H378" s="724"/>
      <c r="I378" s="724"/>
      <c r="J378" s="716"/>
      <c r="K378" s="715"/>
      <c r="L378" s="709"/>
      <c r="M378" s="715"/>
      <c r="N378" s="709" t="s">
        <v>1392</v>
      </c>
      <c r="O378" s="715" t="s">
        <v>1628</v>
      </c>
      <c r="P378" s="717" t="s">
        <v>1358</v>
      </c>
      <c r="Q378" s="684">
        <v>45471</v>
      </c>
    </row>
    <row r="379" spans="1:17" s="685" customFormat="1" x14ac:dyDescent="0.25">
      <c r="A379" s="723" t="s">
        <v>1333</v>
      </c>
      <c r="B379" s="724" t="s">
        <v>1625</v>
      </c>
      <c r="C379" s="724" t="s">
        <v>978</v>
      </c>
      <c r="D379" s="724"/>
      <c r="E379" s="724"/>
      <c r="F379" s="724"/>
      <c r="G379" s="724"/>
      <c r="H379" s="724"/>
      <c r="I379" s="724"/>
      <c r="J379" s="716"/>
      <c r="K379" s="715"/>
      <c r="L379" s="709"/>
      <c r="M379" s="715"/>
      <c r="N379" s="709" t="s">
        <v>1348</v>
      </c>
      <c r="O379" s="715" t="s">
        <v>1632</v>
      </c>
      <c r="P379" s="717" t="s">
        <v>1358</v>
      </c>
      <c r="Q379" s="684">
        <v>45471</v>
      </c>
    </row>
    <row r="380" spans="1:17" s="685" customFormat="1" x14ac:dyDescent="0.25">
      <c r="A380" s="723" t="s">
        <v>1333</v>
      </c>
      <c r="B380" s="724" t="s">
        <v>1625</v>
      </c>
      <c r="C380" s="724" t="s">
        <v>1629</v>
      </c>
      <c r="D380" s="724"/>
      <c r="E380" s="724"/>
      <c r="F380" s="724"/>
      <c r="G380" s="724"/>
      <c r="H380" s="724"/>
      <c r="I380" s="724"/>
      <c r="J380" s="716"/>
      <c r="K380" s="715"/>
      <c r="L380" s="709"/>
      <c r="M380" s="715"/>
      <c r="N380" s="709" t="s">
        <v>1392</v>
      </c>
      <c r="O380" s="715" t="s">
        <v>1628</v>
      </c>
      <c r="P380" s="717" t="s">
        <v>1358</v>
      </c>
      <c r="Q380" s="684">
        <v>45471</v>
      </c>
    </row>
    <row r="381" spans="1:17" s="685" customFormat="1" x14ac:dyDescent="0.25">
      <c r="A381" s="723" t="s">
        <v>1333</v>
      </c>
      <c r="B381" s="724" t="s">
        <v>1625</v>
      </c>
      <c r="C381" s="724" t="s">
        <v>244</v>
      </c>
      <c r="D381" s="724" t="s">
        <v>1630</v>
      </c>
      <c r="E381" s="724"/>
      <c r="F381" s="724"/>
      <c r="G381" s="724"/>
      <c r="H381" s="724"/>
      <c r="I381" s="724"/>
      <c r="J381" s="716"/>
      <c r="K381" s="715"/>
      <c r="L381" s="709"/>
      <c r="M381" s="715"/>
      <c r="N381" s="709" t="s">
        <v>1335</v>
      </c>
      <c r="O381" s="715" t="s">
        <v>1631</v>
      </c>
      <c r="P381" s="717" t="s">
        <v>1340</v>
      </c>
      <c r="Q381" s="684">
        <v>45471</v>
      </c>
    </row>
    <row r="382" spans="1:17" s="685" customFormat="1" x14ac:dyDescent="0.25">
      <c r="A382" s="723" t="s">
        <v>1333</v>
      </c>
      <c r="B382" s="724" t="s">
        <v>1625</v>
      </c>
      <c r="C382" s="724" t="s">
        <v>967</v>
      </c>
      <c r="D382" s="724"/>
      <c r="E382" s="724"/>
      <c r="F382" s="724"/>
      <c r="G382" s="724"/>
      <c r="H382" s="724"/>
      <c r="I382" s="724"/>
      <c r="J382" s="716"/>
      <c r="K382" s="715"/>
      <c r="L382" s="709"/>
      <c r="M382" s="715"/>
      <c r="N382" s="709" t="s">
        <v>1348</v>
      </c>
      <c r="O382" s="715" t="s">
        <v>1632</v>
      </c>
      <c r="P382" s="717" t="s">
        <v>1358</v>
      </c>
      <c r="Q382" s="684">
        <v>45471</v>
      </c>
    </row>
    <row r="383" spans="1:17" s="685" customFormat="1" x14ac:dyDescent="0.25">
      <c r="A383" s="723" t="s">
        <v>1333</v>
      </c>
      <c r="B383" s="724" t="s">
        <v>1625</v>
      </c>
      <c r="C383" s="724" t="s">
        <v>590</v>
      </c>
      <c r="D383" s="724"/>
      <c r="E383" s="724"/>
      <c r="F383" s="724"/>
      <c r="G383" s="724"/>
      <c r="H383" s="724"/>
      <c r="I383" s="724"/>
      <c r="J383" s="716"/>
      <c r="K383" s="715"/>
      <c r="L383" s="709"/>
      <c r="M383" s="715"/>
      <c r="N383" s="709" t="s">
        <v>1348</v>
      </c>
      <c r="O383" s="715" t="s">
        <v>1632</v>
      </c>
      <c r="P383" s="717" t="s">
        <v>1358</v>
      </c>
      <c r="Q383" s="684">
        <v>45471</v>
      </c>
    </row>
    <row r="384" spans="1:17" s="685" customFormat="1" x14ac:dyDescent="0.25">
      <c r="A384" s="723" t="s">
        <v>1333</v>
      </c>
      <c r="B384" s="724" t="s">
        <v>1625</v>
      </c>
      <c r="C384" s="724" t="s">
        <v>591</v>
      </c>
      <c r="D384" s="724"/>
      <c r="E384" s="724"/>
      <c r="F384" s="724"/>
      <c r="G384" s="724"/>
      <c r="H384" s="724"/>
      <c r="I384" s="724"/>
      <c r="J384" s="716"/>
      <c r="K384" s="715"/>
      <c r="L384" s="709"/>
      <c r="M384" s="715"/>
      <c r="N384" s="709" t="s">
        <v>1348</v>
      </c>
      <c r="O384" s="715" t="s">
        <v>1632</v>
      </c>
      <c r="P384" s="717" t="s">
        <v>1358</v>
      </c>
      <c r="Q384" s="684">
        <v>45471</v>
      </c>
    </row>
    <row r="385" spans="1:17" s="685" customFormat="1" x14ac:dyDescent="0.25">
      <c r="A385" s="723" t="s">
        <v>1333</v>
      </c>
      <c r="B385" s="724" t="s">
        <v>1625</v>
      </c>
      <c r="C385" s="724" t="s">
        <v>1633</v>
      </c>
      <c r="D385" s="724"/>
      <c r="E385" s="724"/>
      <c r="F385" s="724"/>
      <c r="G385" s="724"/>
      <c r="H385" s="724"/>
      <c r="I385" s="724"/>
      <c r="J385" s="716"/>
      <c r="K385" s="715"/>
      <c r="L385" s="709"/>
      <c r="M385" s="715"/>
      <c r="N385" s="709" t="s">
        <v>1348</v>
      </c>
      <c r="O385" s="715" t="s">
        <v>1632</v>
      </c>
      <c r="P385" s="717" t="s">
        <v>1358</v>
      </c>
      <c r="Q385" s="684">
        <v>45471</v>
      </c>
    </row>
    <row r="386" spans="1:17" s="685" customFormat="1" x14ac:dyDescent="0.25">
      <c r="A386" s="723" t="s">
        <v>1333</v>
      </c>
      <c r="B386" s="724" t="s">
        <v>1625</v>
      </c>
      <c r="C386" s="724" t="s">
        <v>1634</v>
      </c>
      <c r="D386" s="724"/>
      <c r="E386" s="724"/>
      <c r="F386" s="724"/>
      <c r="G386" s="724"/>
      <c r="H386" s="724"/>
      <c r="I386" s="724"/>
      <c r="J386" s="716"/>
      <c r="K386" s="715"/>
      <c r="L386" s="709"/>
      <c r="M386" s="715"/>
      <c r="N386" s="709" t="s">
        <v>1338</v>
      </c>
      <c r="O386" s="715" t="s">
        <v>1635</v>
      </c>
      <c r="P386" s="717"/>
      <c r="Q386" s="684">
        <v>45471</v>
      </c>
    </row>
    <row r="387" spans="1:17" s="685" customFormat="1" x14ac:dyDescent="0.25">
      <c r="A387" s="723" t="s">
        <v>1333</v>
      </c>
      <c r="B387" s="724" t="s">
        <v>1625</v>
      </c>
      <c r="C387" s="724" t="s">
        <v>592</v>
      </c>
      <c r="D387" s="724"/>
      <c r="E387" s="724"/>
      <c r="F387" s="724"/>
      <c r="G387" s="724"/>
      <c r="H387" s="724"/>
      <c r="I387" s="724"/>
      <c r="J387" s="716"/>
      <c r="K387" s="715"/>
      <c r="L387" s="709"/>
      <c r="M387" s="715"/>
      <c r="N387" s="709" t="s">
        <v>1348</v>
      </c>
      <c r="O387" s="715" t="s">
        <v>1632</v>
      </c>
      <c r="P387" s="717" t="s">
        <v>1358</v>
      </c>
      <c r="Q387" s="684">
        <v>45471</v>
      </c>
    </row>
    <row r="388" spans="1:17" s="685" customFormat="1" x14ac:dyDescent="0.25">
      <c r="A388" s="723" t="s">
        <v>1333</v>
      </c>
      <c r="B388" s="724" t="s">
        <v>1625</v>
      </c>
      <c r="C388" s="724" t="s">
        <v>593</v>
      </c>
      <c r="D388" s="724"/>
      <c r="E388" s="724"/>
      <c r="F388" s="724"/>
      <c r="G388" s="724"/>
      <c r="H388" s="724"/>
      <c r="I388" s="724"/>
      <c r="J388" s="716"/>
      <c r="K388" s="715"/>
      <c r="L388" s="709"/>
      <c r="M388" s="715"/>
      <c r="N388" s="709" t="s">
        <v>1335</v>
      </c>
      <c r="O388" s="715" t="s">
        <v>1631</v>
      </c>
      <c r="P388" s="717"/>
      <c r="Q388" s="684">
        <v>45471</v>
      </c>
    </row>
    <row r="389" spans="1:17" s="685" customFormat="1" x14ac:dyDescent="0.25">
      <c r="A389" s="723" t="s">
        <v>1333</v>
      </c>
      <c r="B389" s="724" t="s">
        <v>1625</v>
      </c>
      <c r="C389" s="724" t="s">
        <v>594</v>
      </c>
      <c r="D389" s="724"/>
      <c r="E389" s="724"/>
      <c r="F389" s="724"/>
      <c r="G389" s="724"/>
      <c r="H389" s="724"/>
      <c r="I389" s="724"/>
      <c r="J389" s="716"/>
      <c r="K389" s="715"/>
      <c r="L389" s="709"/>
      <c r="M389" s="715"/>
      <c r="N389" s="709" t="s">
        <v>1335</v>
      </c>
      <c r="O389" s="715" t="s">
        <v>1631</v>
      </c>
      <c r="P389" s="717"/>
      <c r="Q389" s="684">
        <v>45471</v>
      </c>
    </row>
    <row r="390" spans="1:17" s="685" customFormat="1" x14ac:dyDescent="0.25">
      <c r="A390" s="723" t="s">
        <v>1333</v>
      </c>
      <c r="B390" s="724" t="s">
        <v>1625</v>
      </c>
      <c r="C390" s="724" t="s">
        <v>595</v>
      </c>
      <c r="D390" s="724"/>
      <c r="E390" s="724"/>
      <c r="F390" s="724"/>
      <c r="G390" s="724"/>
      <c r="H390" s="724"/>
      <c r="I390" s="724"/>
      <c r="J390" s="716"/>
      <c r="K390" s="715"/>
      <c r="L390" s="709"/>
      <c r="M390" s="715"/>
      <c r="N390" s="709" t="s">
        <v>1338</v>
      </c>
      <c r="O390" s="715" t="s">
        <v>1635</v>
      </c>
      <c r="P390" s="717" t="s">
        <v>1358</v>
      </c>
      <c r="Q390" s="684">
        <v>45471</v>
      </c>
    </row>
    <row r="391" spans="1:17" s="685" customFormat="1" x14ac:dyDescent="0.25">
      <c r="A391" s="723" t="s">
        <v>1333</v>
      </c>
      <c r="B391" s="724" t="s">
        <v>1625</v>
      </c>
      <c r="C391" s="724" t="s">
        <v>596</v>
      </c>
      <c r="D391" s="724"/>
      <c r="E391" s="724"/>
      <c r="F391" s="724"/>
      <c r="G391" s="724"/>
      <c r="H391" s="724"/>
      <c r="I391" s="724"/>
      <c r="J391" s="716"/>
      <c r="K391" s="715"/>
      <c r="L391" s="709"/>
      <c r="M391" s="715"/>
      <c r="N391" s="709" t="s">
        <v>1348</v>
      </c>
      <c r="O391" s="715" t="s">
        <v>1632</v>
      </c>
      <c r="P391" s="717" t="s">
        <v>1358</v>
      </c>
      <c r="Q391" s="684">
        <v>45471</v>
      </c>
    </row>
    <row r="392" spans="1:17" s="685" customFormat="1" x14ac:dyDescent="0.25">
      <c r="A392" s="723" t="s">
        <v>1333</v>
      </c>
      <c r="B392" s="724" t="s">
        <v>1625</v>
      </c>
      <c r="C392" s="724" t="s">
        <v>969</v>
      </c>
      <c r="D392" s="724"/>
      <c r="E392" s="724"/>
      <c r="F392" s="724"/>
      <c r="G392" s="724"/>
      <c r="H392" s="724"/>
      <c r="I392" s="724"/>
      <c r="J392" s="716"/>
      <c r="K392" s="715"/>
      <c r="L392" s="709"/>
      <c r="M392" s="715"/>
      <c r="N392" s="709" t="s">
        <v>1338</v>
      </c>
      <c r="O392" s="715" t="s">
        <v>1635</v>
      </c>
      <c r="P392" s="717"/>
      <c r="Q392" s="684">
        <v>45471</v>
      </c>
    </row>
    <row r="393" spans="1:17" s="685" customFormat="1" x14ac:dyDescent="0.25">
      <c r="A393" s="723" t="s">
        <v>1333</v>
      </c>
      <c r="B393" s="724" t="s">
        <v>1625</v>
      </c>
      <c r="C393" s="724" t="s">
        <v>1636</v>
      </c>
      <c r="D393" s="724"/>
      <c r="E393" s="724"/>
      <c r="F393" s="724"/>
      <c r="G393" s="724"/>
      <c r="H393" s="724"/>
      <c r="I393" s="724"/>
      <c r="J393" s="716"/>
      <c r="K393" s="715"/>
      <c r="L393" s="709"/>
      <c r="M393" s="715"/>
      <c r="N393" s="709" t="s">
        <v>1338</v>
      </c>
      <c r="O393" s="715" t="s">
        <v>1635</v>
      </c>
      <c r="P393" s="717" t="s">
        <v>1358</v>
      </c>
      <c r="Q393" s="684">
        <v>45471</v>
      </c>
    </row>
    <row r="394" spans="1:17" s="685" customFormat="1" x14ac:dyDescent="0.25">
      <c r="A394" s="723" t="s">
        <v>1333</v>
      </c>
      <c r="B394" s="724" t="s">
        <v>1625</v>
      </c>
      <c r="C394" s="724" t="s">
        <v>597</v>
      </c>
      <c r="D394" s="724"/>
      <c r="E394" s="724"/>
      <c r="F394" s="724"/>
      <c r="G394" s="724"/>
      <c r="H394" s="724"/>
      <c r="I394" s="724"/>
      <c r="J394" s="716"/>
      <c r="K394" s="715"/>
      <c r="L394" s="709"/>
      <c r="M394" s="715"/>
      <c r="N394" s="709" t="s">
        <v>1348</v>
      </c>
      <c r="O394" s="715" t="s">
        <v>1632</v>
      </c>
      <c r="P394" s="717" t="s">
        <v>1358</v>
      </c>
      <c r="Q394" s="684">
        <v>45471</v>
      </c>
    </row>
    <row r="395" spans="1:17" s="685" customFormat="1" x14ac:dyDescent="0.25">
      <c r="A395" s="723" t="s">
        <v>1333</v>
      </c>
      <c r="B395" s="724" t="s">
        <v>1625</v>
      </c>
      <c r="C395" s="724" t="s">
        <v>598</v>
      </c>
      <c r="D395" s="724"/>
      <c r="E395" s="724"/>
      <c r="F395" s="724"/>
      <c r="G395" s="724"/>
      <c r="H395" s="724"/>
      <c r="I395" s="724"/>
      <c r="J395" s="716"/>
      <c r="K395" s="715"/>
      <c r="L395" s="709"/>
      <c r="M395" s="715"/>
      <c r="N395" s="709" t="s">
        <v>1346</v>
      </c>
      <c r="O395" s="715" t="s">
        <v>1651</v>
      </c>
      <c r="P395" s="717" t="s">
        <v>1358</v>
      </c>
      <c r="Q395" s="684">
        <v>45471</v>
      </c>
    </row>
    <row r="396" spans="1:17" s="685" customFormat="1" x14ac:dyDescent="0.25">
      <c r="A396" s="723" t="s">
        <v>1333</v>
      </c>
      <c r="B396" s="724" t="s">
        <v>1625</v>
      </c>
      <c r="C396" s="724" t="s">
        <v>599</v>
      </c>
      <c r="D396" s="724"/>
      <c r="E396" s="724"/>
      <c r="F396" s="724"/>
      <c r="G396" s="724"/>
      <c r="H396" s="724"/>
      <c r="I396" s="724"/>
      <c r="J396" s="716"/>
      <c r="K396" s="715"/>
      <c r="L396" s="709"/>
      <c r="M396" s="715"/>
      <c r="N396" s="709" t="s">
        <v>1392</v>
      </c>
      <c r="O396" s="715" t="s">
        <v>1628</v>
      </c>
      <c r="P396" s="717" t="s">
        <v>1375</v>
      </c>
      <c r="Q396" s="684">
        <v>45471</v>
      </c>
    </row>
    <row r="397" spans="1:17" s="685" customFormat="1" x14ac:dyDescent="0.25">
      <c r="A397" s="723" t="s">
        <v>1333</v>
      </c>
      <c r="B397" s="724" t="s">
        <v>1625</v>
      </c>
      <c r="C397" s="724" t="s">
        <v>1637</v>
      </c>
      <c r="D397" s="724"/>
      <c r="E397" s="724"/>
      <c r="F397" s="724"/>
      <c r="G397" s="724"/>
      <c r="H397" s="724"/>
      <c r="I397" s="724"/>
      <c r="J397" s="716"/>
      <c r="K397" s="715"/>
      <c r="L397" s="709"/>
      <c r="M397" s="715"/>
      <c r="N397" s="709" t="s">
        <v>1338</v>
      </c>
      <c r="O397" s="715" t="s">
        <v>1635</v>
      </c>
      <c r="P397" s="717" t="s">
        <v>1358</v>
      </c>
      <c r="Q397" s="684">
        <v>45471</v>
      </c>
    </row>
    <row r="398" spans="1:17" s="685" customFormat="1" x14ac:dyDescent="0.25">
      <c r="A398" s="723" t="s">
        <v>1333</v>
      </c>
      <c r="B398" s="724" t="s">
        <v>1625</v>
      </c>
      <c r="C398" s="724" t="s">
        <v>600</v>
      </c>
      <c r="D398" s="724"/>
      <c r="E398" s="724"/>
      <c r="F398" s="724"/>
      <c r="G398" s="724"/>
      <c r="H398" s="724"/>
      <c r="I398" s="724"/>
      <c r="J398" s="716"/>
      <c r="K398" s="715"/>
      <c r="L398" s="709"/>
      <c r="M398" s="715"/>
      <c r="N398" s="709" t="s">
        <v>1338</v>
      </c>
      <c r="O398" s="715" t="s">
        <v>1635</v>
      </c>
      <c r="P398" s="717" t="s">
        <v>1358</v>
      </c>
      <c r="Q398" s="684">
        <v>45471</v>
      </c>
    </row>
    <row r="399" spans="1:17" s="685" customFormat="1" x14ac:dyDescent="0.25">
      <c r="A399" s="723" t="s">
        <v>1333</v>
      </c>
      <c r="B399" s="724" t="s">
        <v>1625</v>
      </c>
      <c r="C399" s="724" t="s">
        <v>601</v>
      </c>
      <c r="D399" s="724"/>
      <c r="E399" s="724"/>
      <c r="F399" s="724"/>
      <c r="G399" s="724"/>
      <c r="H399" s="724"/>
      <c r="I399" s="724"/>
      <c r="J399" s="716"/>
      <c r="K399" s="715"/>
      <c r="L399" s="709"/>
      <c r="M399" s="715"/>
      <c r="N399" s="709" t="s">
        <v>1335</v>
      </c>
      <c r="O399" s="715" t="s">
        <v>1631</v>
      </c>
      <c r="P399" s="717" t="s">
        <v>1340</v>
      </c>
      <c r="Q399" s="684">
        <v>45471</v>
      </c>
    </row>
    <row r="400" spans="1:17" s="685" customFormat="1" x14ac:dyDescent="0.25">
      <c r="A400" s="723" t="s">
        <v>1333</v>
      </c>
      <c r="B400" s="724" t="s">
        <v>1625</v>
      </c>
      <c r="C400" s="724" t="s">
        <v>602</v>
      </c>
      <c r="D400" s="724"/>
      <c r="E400" s="724"/>
      <c r="F400" s="724"/>
      <c r="G400" s="724"/>
      <c r="H400" s="724"/>
      <c r="I400" s="724"/>
      <c r="J400" s="716"/>
      <c r="K400" s="715"/>
      <c r="L400" s="709"/>
      <c r="M400" s="715"/>
      <c r="N400" s="709" t="s">
        <v>1335</v>
      </c>
      <c r="O400" s="715" t="s">
        <v>1631</v>
      </c>
      <c r="P400" s="717" t="s">
        <v>1340</v>
      </c>
      <c r="Q400" s="684">
        <v>45471</v>
      </c>
    </row>
    <row r="401" spans="1:17" s="685" customFormat="1" x14ac:dyDescent="0.25">
      <c r="A401" s="723" t="s">
        <v>1333</v>
      </c>
      <c r="B401" s="724" t="s">
        <v>1625</v>
      </c>
      <c r="C401" s="724" t="s">
        <v>1638</v>
      </c>
      <c r="D401" s="724"/>
      <c r="E401" s="724"/>
      <c r="F401" s="724"/>
      <c r="G401" s="724"/>
      <c r="H401" s="724"/>
      <c r="I401" s="724"/>
      <c r="J401" s="716"/>
      <c r="K401" s="715"/>
      <c r="L401" s="709"/>
      <c r="M401" s="715"/>
      <c r="N401" s="709" t="s">
        <v>1348</v>
      </c>
      <c r="O401" s="715" t="s">
        <v>1632</v>
      </c>
      <c r="P401" s="717" t="s">
        <v>1358</v>
      </c>
      <c r="Q401" s="684">
        <v>45471</v>
      </c>
    </row>
    <row r="402" spans="1:17" s="685" customFormat="1" x14ac:dyDescent="0.25">
      <c r="A402" s="723" t="s">
        <v>1333</v>
      </c>
      <c r="B402" s="724" t="s">
        <v>1625</v>
      </c>
      <c r="C402" s="724" t="s">
        <v>2436</v>
      </c>
      <c r="D402" s="724"/>
      <c r="E402" s="724"/>
      <c r="F402" s="724"/>
      <c r="G402" s="724"/>
      <c r="H402" s="724"/>
      <c r="I402" s="724"/>
      <c r="J402" s="716"/>
      <c r="K402" s="715"/>
      <c r="L402" s="709"/>
      <c r="M402" s="715"/>
      <c r="N402" s="709" t="s">
        <v>1335</v>
      </c>
      <c r="O402" s="715" t="s">
        <v>1631</v>
      </c>
      <c r="P402" s="717" t="s">
        <v>1340</v>
      </c>
      <c r="Q402" s="684">
        <v>45471</v>
      </c>
    </row>
    <row r="403" spans="1:17" s="685" customFormat="1" x14ac:dyDescent="0.25">
      <c r="A403" s="723" t="s">
        <v>1333</v>
      </c>
      <c r="B403" s="724" t="s">
        <v>1625</v>
      </c>
      <c r="C403" s="724" t="s">
        <v>1639</v>
      </c>
      <c r="D403" s="724"/>
      <c r="E403" s="724"/>
      <c r="F403" s="724"/>
      <c r="G403" s="724"/>
      <c r="H403" s="724"/>
      <c r="I403" s="724"/>
      <c r="J403" s="716"/>
      <c r="K403" s="715"/>
      <c r="L403" s="709"/>
      <c r="M403" s="715"/>
      <c r="N403" s="709" t="s">
        <v>1348</v>
      </c>
      <c r="O403" s="715" t="s">
        <v>1632</v>
      </c>
      <c r="P403" s="717" t="s">
        <v>1358</v>
      </c>
      <c r="Q403" s="684">
        <v>45471</v>
      </c>
    </row>
    <row r="404" spans="1:17" s="685" customFormat="1" x14ac:dyDescent="0.25">
      <c r="A404" s="723" t="s">
        <v>1333</v>
      </c>
      <c r="B404" s="724" t="s">
        <v>1625</v>
      </c>
      <c r="C404" s="724" t="s">
        <v>2437</v>
      </c>
      <c r="D404" s="724"/>
      <c r="E404" s="724"/>
      <c r="F404" s="724"/>
      <c r="G404" s="724"/>
      <c r="H404" s="724"/>
      <c r="I404" s="724"/>
      <c r="J404" s="716"/>
      <c r="K404" s="715"/>
      <c r="L404" s="709"/>
      <c r="M404" s="715"/>
      <c r="N404" s="709" t="s">
        <v>1338</v>
      </c>
      <c r="O404" s="715" t="s">
        <v>1635</v>
      </c>
      <c r="P404" s="717" t="s">
        <v>1340</v>
      </c>
      <c r="Q404" s="684">
        <v>45471</v>
      </c>
    </row>
    <row r="405" spans="1:17" s="685" customFormat="1" x14ac:dyDescent="0.25">
      <c r="A405" s="723" t="s">
        <v>1333</v>
      </c>
      <c r="B405" s="724" t="s">
        <v>1625</v>
      </c>
      <c r="C405" s="724" t="s">
        <v>2438</v>
      </c>
      <c r="D405" s="724"/>
      <c r="E405" s="724"/>
      <c r="F405" s="724"/>
      <c r="G405" s="724"/>
      <c r="H405" s="724"/>
      <c r="I405" s="724"/>
      <c r="J405" s="716"/>
      <c r="K405" s="715"/>
      <c r="L405" s="709"/>
      <c r="M405" s="715"/>
      <c r="N405" s="709" t="s">
        <v>1335</v>
      </c>
      <c r="O405" s="715" t="s">
        <v>1631</v>
      </c>
      <c r="P405" s="717" t="s">
        <v>1340</v>
      </c>
      <c r="Q405" s="684">
        <v>45471</v>
      </c>
    </row>
    <row r="406" spans="1:17" s="685" customFormat="1" x14ac:dyDescent="0.25">
      <c r="A406" s="723" t="s">
        <v>1333</v>
      </c>
      <c r="B406" s="724" t="s">
        <v>1625</v>
      </c>
      <c r="C406" s="724" t="s">
        <v>1640</v>
      </c>
      <c r="D406" s="724"/>
      <c r="E406" s="724"/>
      <c r="F406" s="724"/>
      <c r="G406" s="724"/>
      <c r="H406" s="724"/>
      <c r="I406" s="724"/>
      <c r="J406" s="716"/>
      <c r="K406" s="715"/>
      <c r="L406" s="709"/>
      <c r="M406" s="715"/>
      <c r="N406" s="709" t="s">
        <v>1348</v>
      </c>
      <c r="O406" s="715" t="s">
        <v>1632</v>
      </c>
      <c r="P406" s="717" t="s">
        <v>1358</v>
      </c>
      <c r="Q406" s="684">
        <v>45471</v>
      </c>
    </row>
    <row r="407" spans="1:17" s="685" customFormat="1" x14ac:dyDescent="0.25">
      <c r="A407" s="723" t="s">
        <v>1333</v>
      </c>
      <c r="B407" s="724" t="s">
        <v>1625</v>
      </c>
      <c r="C407" s="724" t="s">
        <v>1005</v>
      </c>
      <c r="D407" s="724"/>
      <c r="E407" s="724"/>
      <c r="F407" s="724"/>
      <c r="G407" s="724"/>
      <c r="H407" s="724"/>
      <c r="I407" s="724"/>
      <c r="J407" s="716"/>
      <c r="K407" s="715"/>
      <c r="L407" s="709"/>
      <c r="M407" s="715"/>
      <c r="N407" s="709" t="s">
        <v>1392</v>
      </c>
      <c r="O407" s="715" t="s">
        <v>1628</v>
      </c>
      <c r="P407" s="717" t="s">
        <v>1358</v>
      </c>
      <c r="Q407" s="684">
        <v>45471</v>
      </c>
    </row>
    <row r="408" spans="1:17" s="685" customFormat="1" x14ac:dyDescent="0.25">
      <c r="A408" s="723" t="s">
        <v>1333</v>
      </c>
      <c r="B408" s="724" t="s">
        <v>1625</v>
      </c>
      <c r="C408" s="724" t="s">
        <v>1641</v>
      </c>
      <c r="D408" s="724" t="s">
        <v>1642</v>
      </c>
      <c r="E408" s="724"/>
      <c r="F408" s="724"/>
      <c r="G408" s="724"/>
      <c r="H408" s="724"/>
      <c r="I408" s="724"/>
      <c r="J408" s="716"/>
      <c r="K408" s="715"/>
      <c r="L408" s="709"/>
      <c r="M408" s="715"/>
      <c r="N408" s="709" t="s">
        <v>1348</v>
      </c>
      <c r="O408" s="715" t="s">
        <v>1632</v>
      </c>
      <c r="P408" s="717" t="s">
        <v>1358</v>
      </c>
      <c r="Q408" s="684">
        <v>45471</v>
      </c>
    </row>
    <row r="409" spans="1:17" s="685" customFormat="1" x14ac:dyDescent="0.25">
      <c r="A409" s="723" t="s">
        <v>1333</v>
      </c>
      <c r="B409" s="724" t="s">
        <v>1625</v>
      </c>
      <c r="C409" s="724" t="s">
        <v>606</v>
      </c>
      <c r="D409" s="724"/>
      <c r="E409" s="724"/>
      <c r="F409" s="724"/>
      <c r="G409" s="724"/>
      <c r="H409" s="724"/>
      <c r="I409" s="724"/>
      <c r="J409" s="716"/>
      <c r="K409" s="715"/>
      <c r="L409" s="709"/>
      <c r="M409" s="715"/>
      <c r="N409" s="709" t="s">
        <v>1348</v>
      </c>
      <c r="O409" s="715" t="s">
        <v>1632</v>
      </c>
      <c r="P409" s="717" t="s">
        <v>1375</v>
      </c>
      <c r="Q409" s="684">
        <v>45471</v>
      </c>
    </row>
    <row r="410" spans="1:17" s="685" customFormat="1" x14ac:dyDescent="0.25">
      <c r="A410" s="723" t="s">
        <v>1333</v>
      </c>
      <c r="B410" s="724" t="s">
        <v>1625</v>
      </c>
      <c r="C410" s="724" t="s">
        <v>607</v>
      </c>
      <c r="D410" s="724"/>
      <c r="E410" s="724"/>
      <c r="F410" s="724"/>
      <c r="G410" s="724"/>
      <c r="H410" s="724"/>
      <c r="I410" s="724"/>
      <c r="J410" s="716"/>
      <c r="K410" s="715"/>
      <c r="L410" s="709"/>
      <c r="M410" s="715"/>
      <c r="N410" s="709" t="s">
        <v>1392</v>
      </c>
      <c r="O410" s="715" t="s">
        <v>1628</v>
      </c>
      <c r="P410" s="717" t="s">
        <v>1358</v>
      </c>
      <c r="Q410" s="684">
        <v>45471</v>
      </c>
    </row>
    <row r="411" spans="1:17" s="685" customFormat="1" x14ac:dyDescent="0.25">
      <c r="A411" s="723" t="s">
        <v>1333</v>
      </c>
      <c r="B411" s="724" t="s">
        <v>1625</v>
      </c>
      <c r="C411" s="724" t="s">
        <v>1643</v>
      </c>
      <c r="D411" s="724" t="s">
        <v>1644</v>
      </c>
      <c r="E411" s="724"/>
      <c r="F411" s="724"/>
      <c r="G411" s="724"/>
      <c r="H411" s="724"/>
      <c r="I411" s="724"/>
      <c r="J411" s="716"/>
      <c r="K411" s="715"/>
      <c r="L411" s="709"/>
      <c r="M411" s="715"/>
      <c r="N411" s="709" t="s">
        <v>1335</v>
      </c>
      <c r="O411" s="715" t="s">
        <v>1631</v>
      </c>
      <c r="P411" s="717" t="s">
        <v>1340</v>
      </c>
      <c r="Q411" s="684">
        <v>45471</v>
      </c>
    </row>
    <row r="412" spans="1:17" s="685" customFormat="1" x14ac:dyDescent="0.25">
      <c r="A412" s="723" t="s">
        <v>1333</v>
      </c>
      <c r="B412" s="724" t="s">
        <v>1625</v>
      </c>
      <c r="C412" s="724" t="s">
        <v>1645</v>
      </c>
      <c r="D412" s="724"/>
      <c r="E412" s="724"/>
      <c r="F412" s="724"/>
      <c r="G412" s="724"/>
      <c r="H412" s="724"/>
      <c r="I412" s="724"/>
      <c r="J412" s="716"/>
      <c r="K412" s="715"/>
      <c r="L412" s="709"/>
      <c r="M412" s="715"/>
      <c r="N412" s="709" t="s">
        <v>1392</v>
      </c>
      <c r="O412" s="715" t="s">
        <v>1628</v>
      </c>
      <c r="P412" s="717"/>
      <c r="Q412" s="684">
        <v>45471</v>
      </c>
    </row>
    <row r="413" spans="1:17" s="685" customFormat="1" x14ac:dyDescent="0.25">
      <c r="A413" s="723" t="s">
        <v>1333</v>
      </c>
      <c r="B413" s="724" t="s">
        <v>1625</v>
      </c>
      <c r="C413" s="724" t="s">
        <v>608</v>
      </c>
      <c r="D413" s="724"/>
      <c r="E413" s="724"/>
      <c r="F413" s="724"/>
      <c r="G413" s="724"/>
      <c r="H413" s="724"/>
      <c r="I413" s="724"/>
      <c r="J413" s="716"/>
      <c r="K413" s="715"/>
      <c r="L413" s="709"/>
      <c r="M413" s="715"/>
      <c r="N413" s="709" t="s">
        <v>1335</v>
      </c>
      <c r="O413" s="715" t="s">
        <v>1631</v>
      </c>
      <c r="P413" s="717" t="s">
        <v>1340</v>
      </c>
      <c r="Q413" s="684">
        <v>45471</v>
      </c>
    </row>
    <row r="414" spans="1:17" s="685" customFormat="1" x14ac:dyDescent="0.25">
      <c r="A414" s="723" t="s">
        <v>1333</v>
      </c>
      <c r="B414" s="724" t="s">
        <v>1625</v>
      </c>
      <c r="C414" s="724" t="s">
        <v>417</v>
      </c>
      <c r="D414" s="724" t="s">
        <v>1646</v>
      </c>
      <c r="E414" s="724"/>
      <c r="F414" s="724"/>
      <c r="G414" s="724"/>
      <c r="H414" s="724"/>
      <c r="I414" s="724"/>
      <c r="J414" s="716"/>
      <c r="K414" s="715"/>
      <c r="L414" s="709"/>
      <c r="M414" s="715"/>
      <c r="N414" s="709" t="s">
        <v>1335</v>
      </c>
      <c r="O414" s="715" t="s">
        <v>1631</v>
      </c>
      <c r="P414" s="717" t="s">
        <v>1340</v>
      </c>
      <c r="Q414" s="684">
        <v>45471</v>
      </c>
    </row>
    <row r="415" spans="1:17" s="685" customFormat="1" x14ac:dyDescent="0.25">
      <c r="A415" s="723" t="s">
        <v>1333</v>
      </c>
      <c r="B415" s="724" t="s">
        <v>1625</v>
      </c>
      <c r="C415" s="724" t="s">
        <v>1647</v>
      </c>
      <c r="D415" s="724"/>
      <c r="E415" s="724"/>
      <c r="F415" s="724"/>
      <c r="G415" s="724"/>
      <c r="H415" s="724"/>
      <c r="I415" s="724"/>
      <c r="J415" s="716"/>
      <c r="K415" s="715"/>
      <c r="L415" s="709"/>
      <c r="M415" s="715"/>
      <c r="N415" s="709" t="s">
        <v>1348</v>
      </c>
      <c r="O415" s="715" t="s">
        <v>1632</v>
      </c>
      <c r="P415" s="717" t="s">
        <v>1358</v>
      </c>
      <c r="Q415" s="684">
        <v>45471</v>
      </c>
    </row>
    <row r="416" spans="1:17" s="685" customFormat="1" x14ac:dyDescent="0.25">
      <c r="A416" s="723" t="s">
        <v>1333</v>
      </c>
      <c r="B416" s="724" t="s">
        <v>1625</v>
      </c>
      <c r="C416" s="724" t="s">
        <v>1648</v>
      </c>
      <c r="D416" s="724" t="s">
        <v>1648</v>
      </c>
      <c r="E416" s="724"/>
      <c r="F416" s="724"/>
      <c r="G416" s="724"/>
      <c r="H416" s="724"/>
      <c r="I416" s="724"/>
      <c r="J416" s="716"/>
      <c r="K416" s="715"/>
      <c r="L416" s="709"/>
      <c r="M416" s="715"/>
      <c r="N416" s="709" t="s">
        <v>1338</v>
      </c>
      <c r="O416" s="715" t="s">
        <v>1635</v>
      </c>
      <c r="P416" s="717" t="s">
        <v>1340</v>
      </c>
      <c r="Q416" s="684">
        <v>45471</v>
      </c>
    </row>
    <row r="417" spans="1:17" s="685" customFormat="1" x14ac:dyDescent="0.25">
      <c r="A417" s="723" t="s">
        <v>1333</v>
      </c>
      <c r="B417" s="724" t="s">
        <v>1625</v>
      </c>
      <c r="C417" s="724" t="s">
        <v>983</v>
      </c>
      <c r="D417" s="724"/>
      <c r="E417" s="724"/>
      <c r="F417" s="724"/>
      <c r="G417" s="724"/>
      <c r="H417" s="724"/>
      <c r="I417" s="724"/>
      <c r="J417" s="716"/>
      <c r="K417" s="715"/>
      <c r="L417" s="709"/>
      <c r="M417" s="715"/>
      <c r="N417" s="709" t="s">
        <v>1392</v>
      </c>
      <c r="O417" s="715" t="s">
        <v>1628</v>
      </c>
      <c r="P417" s="717" t="s">
        <v>1358</v>
      </c>
      <c r="Q417" s="684">
        <v>45471</v>
      </c>
    </row>
    <row r="418" spans="1:17" s="685" customFormat="1" x14ac:dyDescent="0.25">
      <c r="A418" s="723" t="s">
        <v>1333</v>
      </c>
      <c r="B418" s="724" t="s">
        <v>1625</v>
      </c>
      <c r="C418" s="724" t="s">
        <v>984</v>
      </c>
      <c r="D418" s="724"/>
      <c r="E418" s="724"/>
      <c r="F418" s="724"/>
      <c r="G418" s="724"/>
      <c r="H418" s="724"/>
      <c r="I418" s="724"/>
      <c r="J418" s="716"/>
      <c r="K418" s="715"/>
      <c r="L418" s="709"/>
      <c r="M418" s="715"/>
      <c r="N418" s="709" t="s">
        <v>1348</v>
      </c>
      <c r="O418" s="715" t="s">
        <v>1632</v>
      </c>
      <c r="P418" s="717" t="s">
        <v>1358</v>
      </c>
      <c r="Q418" s="684">
        <v>45471</v>
      </c>
    </row>
    <row r="419" spans="1:17" s="685" customFormat="1" x14ac:dyDescent="0.25">
      <c r="A419" s="723" t="s">
        <v>1333</v>
      </c>
      <c r="B419" s="724" t="s">
        <v>1625</v>
      </c>
      <c r="C419" s="724" t="s">
        <v>970</v>
      </c>
      <c r="D419" s="724"/>
      <c r="E419" s="724"/>
      <c r="F419" s="724"/>
      <c r="G419" s="724"/>
      <c r="H419" s="724"/>
      <c r="I419" s="724"/>
      <c r="J419" s="716"/>
      <c r="K419" s="715"/>
      <c r="L419" s="709"/>
      <c r="M419" s="715"/>
      <c r="N419" s="709" t="s">
        <v>1348</v>
      </c>
      <c r="O419" s="715" t="s">
        <v>1632</v>
      </c>
      <c r="P419" s="717"/>
      <c r="Q419" s="684">
        <v>45471</v>
      </c>
    </row>
    <row r="420" spans="1:17" s="685" customFormat="1" x14ac:dyDescent="0.25">
      <c r="A420" s="723" t="s">
        <v>1333</v>
      </c>
      <c r="B420" s="724" t="s">
        <v>1625</v>
      </c>
      <c r="C420" s="724" t="s">
        <v>968</v>
      </c>
      <c r="D420" s="724"/>
      <c r="E420" s="724"/>
      <c r="F420" s="724"/>
      <c r="G420" s="724"/>
      <c r="H420" s="724"/>
      <c r="I420" s="724"/>
      <c r="J420" s="716"/>
      <c r="K420" s="715"/>
      <c r="L420" s="709"/>
      <c r="M420" s="715"/>
      <c r="N420" s="709" t="s">
        <v>1338</v>
      </c>
      <c r="O420" s="715" t="s">
        <v>1635</v>
      </c>
      <c r="P420" s="717" t="s">
        <v>1358</v>
      </c>
      <c r="Q420" s="684">
        <v>45471</v>
      </c>
    </row>
    <row r="421" spans="1:17" s="685" customFormat="1" x14ac:dyDescent="0.25">
      <c r="A421" s="723" t="s">
        <v>1333</v>
      </c>
      <c r="B421" s="724" t="s">
        <v>1625</v>
      </c>
      <c r="C421" s="724" t="s">
        <v>609</v>
      </c>
      <c r="D421" s="724"/>
      <c r="E421" s="724"/>
      <c r="F421" s="724"/>
      <c r="G421" s="724"/>
      <c r="H421" s="724"/>
      <c r="I421" s="724"/>
      <c r="J421" s="716"/>
      <c r="K421" s="715"/>
      <c r="L421" s="709"/>
      <c r="M421" s="715"/>
      <c r="N421" s="709" t="s">
        <v>1392</v>
      </c>
      <c r="O421" s="715" t="s">
        <v>1628</v>
      </c>
      <c r="P421" s="717" t="s">
        <v>1358</v>
      </c>
      <c r="Q421" s="684">
        <v>45471</v>
      </c>
    </row>
    <row r="422" spans="1:17" s="685" customFormat="1" x14ac:dyDescent="0.25">
      <c r="A422" s="723" t="s">
        <v>1333</v>
      </c>
      <c r="B422" s="724" t="s">
        <v>1625</v>
      </c>
      <c r="C422" s="724" t="s">
        <v>610</v>
      </c>
      <c r="D422" s="724"/>
      <c r="E422" s="724"/>
      <c r="F422" s="724"/>
      <c r="G422" s="724"/>
      <c r="H422" s="724"/>
      <c r="I422" s="724"/>
      <c r="J422" s="716"/>
      <c r="K422" s="715"/>
      <c r="L422" s="709"/>
      <c r="M422" s="715"/>
      <c r="N422" s="709" t="s">
        <v>1338</v>
      </c>
      <c r="O422" s="715" t="s">
        <v>1635</v>
      </c>
      <c r="P422" s="717" t="s">
        <v>1340</v>
      </c>
      <c r="Q422" s="684">
        <v>45471</v>
      </c>
    </row>
    <row r="423" spans="1:17" s="685" customFormat="1" x14ac:dyDescent="0.25">
      <c r="A423" s="723" t="s">
        <v>1333</v>
      </c>
      <c r="B423" s="724" t="s">
        <v>1625</v>
      </c>
      <c r="C423" s="724" t="s">
        <v>1973</v>
      </c>
      <c r="D423" s="724"/>
      <c r="E423" s="724"/>
      <c r="F423" s="724"/>
      <c r="G423" s="724"/>
      <c r="H423" s="724"/>
      <c r="I423" s="724"/>
      <c r="J423" s="716"/>
      <c r="K423" s="715"/>
      <c r="L423" s="709"/>
      <c r="M423" s="715"/>
      <c r="N423" s="709" t="s">
        <v>1392</v>
      </c>
      <c r="O423" s="715" t="s">
        <v>1628</v>
      </c>
      <c r="P423" s="717" t="s">
        <v>1358</v>
      </c>
      <c r="Q423" s="684">
        <v>45471</v>
      </c>
    </row>
    <row r="424" spans="1:17" s="685" customFormat="1" x14ac:dyDescent="0.25">
      <c r="A424" s="723" t="s">
        <v>1333</v>
      </c>
      <c r="B424" s="724" t="s">
        <v>1625</v>
      </c>
      <c r="C424" s="724" t="s">
        <v>611</v>
      </c>
      <c r="D424" s="724"/>
      <c r="E424" s="724"/>
      <c r="F424" s="724"/>
      <c r="G424" s="724"/>
      <c r="H424" s="724"/>
      <c r="I424" s="724"/>
      <c r="J424" s="716"/>
      <c r="K424" s="715"/>
      <c r="L424" s="709"/>
      <c r="M424" s="715"/>
      <c r="N424" s="709" t="s">
        <v>1581</v>
      </c>
      <c r="O424" s="715" t="s">
        <v>2439</v>
      </c>
      <c r="P424" s="717" t="s">
        <v>1358</v>
      </c>
      <c r="Q424" s="684">
        <v>45471</v>
      </c>
    </row>
    <row r="425" spans="1:17" s="685" customFormat="1" x14ac:dyDescent="0.25">
      <c r="A425" s="723" t="s">
        <v>1333</v>
      </c>
      <c r="B425" s="724" t="s">
        <v>1625</v>
      </c>
      <c r="C425" s="724" t="s">
        <v>531</v>
      </c>
      <c r="D425" s="724" t="s">
        <v>531</v>
      </c>
      <c r="E425" s="724"/>
      <c r="F425" s="724"/>
      <c r="G425" s="724"/>
      <c r="H425" s="724"/>
      <c r="I425" s="724"/>
      <c r="J425" s="716"/>
      <c r="K425" s="715"/>
      <c r="L425" s="709"/>
      <c r="M425" s="715"/>
      <c r="N425" s="709" t="s">
        <v>1338</v>
      </c>
      <c r="O425" s="715" t="s">
        <v>1635</v>
      </c>
      <c r="P425" s="717" t="s">
        <v>1340</v>
      </c>
      <c r="Q425" s="684">
        <v>45471</v>
      </c>
    </row>
    <row r="426" spans="1:17" s="685" customFormat="1" x14ac:dyDescent="0.25">
      <c r="A426" s="723" t="s">
        <v>1333</v>
      </c>
      <c r="B426" s="724" t="s">
        <v>1625</v>
      </c>
      <c r="C426" s="724" t="s">
        <v>1649</v>
      </c>
      <c r="D426" s="724"/>
      <c r="E426" s="724"/>
      <c r="F426" s="724"/>
      <c r="G426" s="724"/>
      <c r="H426" s="724"/>
      <c r="I426" s="724"/>
      <c r="J426" s="716"/>
      <c r="K426" s="715"/>
      <c r="L426" s="709"/>
      <c r="M426" s="715"/>
      <c r="N426" s="709" t="s">
        <v>1348</v>
      </c>
      <c r="O426" s="715" t="s">
        <v>1632</v>
      </c>
      <c r="P426" s="717" t="s">
        <v>1358</v>
      </c>
      <c r="Q426" s="684">
        <v>45471</v>
      </c>
    </row>
    <row r="427" spans="1:17" s="685" customFormat="1" x14ac:dyDescent="0.25">
      <c r="A427" s="723" t="s">
        <v>1333</v>
      </c>
      <c r="B427" s="724" t="s">
        <v>1625</v>
      </c>
      <c r="C427" s="724" t="s">
        <v>1650</v>
      </c>
      <c r="D427" s="724"/>
      <c r="E427" s="724"/>
      <c r="F427" s="724"/>
      <c r="G427" s="724"/>
      <c r="H427" s="724"/>
      <c r="I427" s="724"/>
      <c r="J427" s="716"/>
      <c r="K427" s="715"/>
      <c r="L427" s="709"/>
      <c r="M427" s="715"/>
      <c r="N427" s="709" t="s">
        <v>1348</v>
      </c>
      <c r="O427" s="715" t="s">
        <v>1632</v>
      </c>
      <c r="P427" s="717"/>
      <c r="Q427" s="684">
        <v>45471</v>
      </c>
    </row>
    <row r="428" spans="1:17" s="685" customFormat="1" x14ac:dyDescent="0.25">
      <c r="A428" s="723" t="s">
        <v>1333</v>
      </c>
      <c r="B428" s="724" t="s">
        <v>1625</v>
      </c>
      <c r="C428" s="724" t="s">
        <v>981</v>
      </c>
      <c r="D428" s="724"/>
      <c r="E428" s="724"/>
      <c r="F428" s="724"/>
      <c r="G428" s="724"/>
      <c r="H428" s="724"/>
      <c r="I428" s="724"/>
      <c r="J428" s="716"/>
      <c r="K428" s="715"/>
      <c r="L428" s="709"/>
      <c r="M428" s="715"/>
      <c r="N428" s="709" t="s">
        <v>1392</v>
      </c>
      <c r="O428" s="715" t="s">
        <v>1628</v>
      </c>
      <c r="P428" s="717" t="s">
        <v>1358</v>
      </c>
      <c r="Q428" s="684">
        <v>45471</v>
      </c>
    </row>
    <row r="429" spans="1:17" s="685" customFormat="1" x14ac:dyDescent="0.25">
      <c r="A429" s="723" t="s">
        <v>1333</v>
      </c>
      <c r="B429" s="724" t="s">
        <v>1625</v>
      </c>
      <c r="C429" s="724" t="s">
        <v>612</v>
      </c>
      <c r="D429" s="724"/>
      <c r="E429" s="724"/>
      <c r="F429" s="724"/>
      <c r="G429" s="724"/>
      <c r="H429" s="724"/>
      <c r="I429" s="724"/>
      <c r="J429" s="716"/>
      <c r="K429" s="715"/>
      <c r="L429" s="709"/>
      <c r="M429" s="715"/>
      <c r="N429" s="709" t="s">
        <v>1392</v>
      </c>
      <c r="O429" s="715" t="s">
        <v>1628</v>
      </c>
      <c r="P429" s="717" t="s">
        <v>1358</v>
      </c>
      <c r="Q429" s="684">
        <v>45471</v>
      </c>
    </row>
    <row r="430" spans="1:17" s="685" customFormat="1" x14ac:dyDescent="0.25">
      <c r="A430" s="723" t="s">
        <v>1410</v>
      </c>
      <c r="B430" s="724" t="s">
        <v>1625</v>
      </c>
      <c r="C430" s="724" t="s">
        <v>29</v>
      </c>
      <c r="D430" s="724" t="s">
        <v>1652</v>
      </c>
      <c r="E430" s="724"/>
      <c r="F430" s="724"/>
      <c r="G430" s="724"/>
      <c r="H430" s="724"/>
      <c r="I430" s="724"/>
      <c r="J430" s="716"/>
      <c r="K430" s="715"/>
      <c r="L430" s="709"/>
      <c r="M430" s="715"/>
      <c r="N430" s="709" t="s">
        <v>1392</v>
      </c>
      <c r="O430" s="715" t="s">
        <v>1653</v>
      </c>
      <c r="P430" s="717" t="s">
        <v>1358</v>
      </c>
      <c r="Q430" s="684">
        <v>45422</v>
      </c>
    </row>
    <row r="431" spans="1:17" s="685" customFormat="1" x14ac:dyDescent="0.25">
      <c r="A431" s="723" t="s">
        <v>1410</v>
      </c>
      <c r="B431" s="724" t="s">
        <v>1625</v>
      </c>
      <c r="C431" s="724" t="s">
        <v>2440</v>
      </c>
      <c r="D431" s="724"/>
      <c r="E431" s="724"/>
      <c r="F431" s="724"/>
      <c r="G431" s="724"/>
      <c r="H431" s="724"/>
      <c r="I431" s="724"/>
      <c r="J431" s="716"/>
      <c r="K431" s="715"/>
      <c r="L431" s="709"/>
      <c r="M431" s="715"/>
      <c r="N431" s="709" t="s">
        <v>1392</v>
      </c>
      <c r="O431" s="715" t="s">
        <v>1653</v>
      </c>
      <c r="P431" s="717" t="s">
        <v>1358</v>
      </c>
      <c r="Q431" s="684">
        <v>45419</v>
      </c>
    </row>
    <row r="432" spans="1:17" s="685" customFormat="1" x14ac:dyDescent="0.25">
      <c r="A432" s="723" t="s">
        <v>1410</v>
      </c>
      <c r="B432" s="724" t="s">
        <v>1625</v>
      </c>
      <c r="C432" s="724" t="s">
        <v>2440</v>
      </c>
      <c r="D432" s="724"/>
      <c r="E432" s="724"/>
      <c r="F432" s="724"/>
      <c r="G432" s="724"/>
      <c r="H432" s="724"/>
      <c r="I432" s="724"/>
      <c r="J432" s="716"/>
      <c r="K432" s="715"/>
      <c r="L432" s="709"/>
      <c r="M432" s="715"/>
      <c r="N432" s="709" t="s">
        <v>1392</v>
      </c>
      <c r="O432" s="715" t="s">
        <v>1653</v>
      </c>
      <c r="P432" s="717" t="s">
        <v>1358</v>
      </c>
      <c r="Q432" s="684">
        <v>45422</v>
      </c>
    </row>
    <row r="433" spans="1:17" s="685" customFormat="1" x14ac:dyDescent="0.25">
      <c r="A433" s="723" t="s">
        <v>1410</v>
      </c>
      <c r="B433" s="724" t="s">
        <v>1625</v>
      </c>
      <c r="C433" s="724" t="s">
        <v>1654</v>
      </c>
      <c r="D433" s="724" t="s">
        <v>1655</v>
      </c>
      <c r="E433" s="724"/>
      <c r="F433" s="724"/>
      <c r="G433" s="724"/>
      <c r="H433" s="724"/>
      <c r="I433" s="724"/>
      <c r="J433" s="716"/>
      <c r="K433" s="715"/>
      <c r="L433" s="709"/>
      <c r="M433" s="715"/>
      <c r="N433" s="709" t="s">
        <v>1348</v>
      </c>
      <c r="O433" s="715" t="s">
        <v>1656</v>
      </c>
      <c r="P433" s="717" t="s">
        <v>1358</v>
      </c>
      <c r="Q433" s="684">
        <v>45422</v>
      </c>
    </row>
    <row r="434" spans="1:17" s="685" customFormat="1" x14ac:dyDescent="0.25">
      <c r="A434" s="723" t="s">
        <v>1410</v>
      </c>
      <c r="B434" s="724" t="s">
        <v>1625</v>
      </c>
      <c r="C434" s="724" t="s">
        <v>1657</v>
      </c>
      <c r="D434" s="724" t="s">
        <v>260</v>
      </c>
      <c r="E434" s="724"/>
      <c r="F434" s="724"/>
      <c r="G434" s="724"/>
      <c r="H434" s="724"/>
      <c r="I434" s="724"/>
      <c r="J434" s="716"/>
      <c r="K434" s="715"/>
      <c r="L434" s="709"/>
      <c r="M434" s="715"/>
      <c r="N434" s="709" t="s">
        <v>1348</v>
      </c>
      <c r="O434" s="715" t="s">
        <v>1656</v>
      </c>
      <c r="P434" s="717" t="s">
        <v>1358</v>
      </c>
      <c r="Q434" s="684">
        <v>45422</v>
      </c>
    </row>
    <row r="435" spans="1:17" s="685" customFormat="1" x14ac:dyDescent="0.25">
      <c r="A435" s="723" t="s">
        <v>1410</v>
      </c>
      <c r="B435" s="724" t="s">
        <v>1625</v>
      </c>
      <c r="C435" s="724" t="s">
        <v>1657</v>
      </c>
      <c r="D435" s="724" t="s">
        <v>260</v>
      </c>
      <c r="E435" s="724"/>
      <c r="F435" s="724"/>
      <c r="G435" s="724"/>
      <c r="H435" s="724"/>
      <c r="I435" s="724"/>
      <c r="J435" s="716"/>
      <c r="K435" s="715"/>
      <c r="L435" s="709"/>
      <c r="M435" s="715"/>
      <c r="N435" s="709" t="s">
        <v>1392</v>
      </c>
      <c r="O435" s="715" t="s">
        <v>1653</v>
      </c>
      <c r="P435" s="717" t="s">
        <v>1358</v>
      </c>
      <c r="Q435" s="684">
        <v>45422</v>
      </c>
    </row>
    <row r="436" spans="1:17" s="685" customFormat="1" x14ac:dyDescent="0.25">
      <c r="A436" s="723" t="s">
        <v>1410</v>
      </c>
      <c r="B436" s="724" t="s">
        <v>1625</v>
      </c>
      <c r="C436" s="724" t="s">
        <v>261</v>
      </c>
      <c r="D436" s="724" t="s">
        <v>1658</v>
      </c>
      <c r="E436" s="724"/>
      <c r="F436" s="724"/>
      <c r="G436" s="724"/>
      <c r="H436" s="724"/>
      <c r="I436" s="724"/>
      <c r="J436" s="716"/>
      <c r="K436" s="715"/>
      <c r="L436" s="709"/>
      <c r="M436" s="715"/>
      <c r="N436" s="709" t="s">
        <v>1350</v>
      </c>
      <c r="O436" s="715" t="s">
        <v>1659</v>
      </c>
      <c r="P436" s="717" t="s">
        <v>1358</v>
      </c>
      <c r="Q436" s="684">
        <v>45422</v>
      </c>
    </row>
    <row r="437" spans="1:17" s="685" customFormat="1" x14ac:dyDescent="0.25">
      <c r="A437" s="723" t="s">
        <v>1410</v>
      </c>
      <c r="B437" s="724" t="s">
        <v>1625</v>
      </c>
      <c r="C437" s="724" t="s">
        <v>1660</v>
      </c>
      <c r="D437" s="724" t="s">
        <v>1661</v>
      </c>
      <c r="E437" s="724"/>
      <c r="F437" s="724"/>
      <c r="G437" s="724"/>
      <c r="H437" s="724"/>
      <c r="I437" s="724"/>
      <c r="J437" s="716"/>
      <c r="K437" s="715"/>
      <c r="L437" s="709"/>
      <c r="M437" s="715"/>
      <c r="N437" s="709" t="s">
        <v>1343</v>
      </c>
      <c r="O437" s="715" t="s">
        <v>1662</v>
      </c>
      <c r="P437" s="717" t="s">
        <v>1358</v>
      </c>
      <c r="Q437" s="684">
        <v>45421</v>
      </c>
    </row>
    <row r="438" spans="1:17" s="685" customFormat="1" x14ac:dyDescent="0.25">
      <c r="A438" s="723" t="s">
        <v>1410</v>
      </c>
      <c r="B438" s="724" t="s">
        <v>1625</v>
      </c>
      <c r="C438" s="724" t="s">
        <v>613</v>
      </c>
      <c r="D438" s="724"/>
      <c r="E438" s="724"/>
      <c r="F438" s="724"/>
      <c r="G438" s="724"/>
      <c r="H438" s="724"/>
      <c r="I438" s="724"/>
      <c r="J438" s="716"/>
      <c r="K438" s="715"/>
      <c r="L438" s="709"/>
      <c r="M438" s="715"/>
      <c r="N438" s="709" t="s">
        <v>1346</v>
      </c>
      <c r="O438" s="715" t="s">
        <v>1663</v>
      </c>
      <c r="P438" s="717" t="s">
        <v>1358</v>
      </c>
      <c r="Q438" s="684">
        <v>45421</v>
      </c>
    </row>
    <row r="439" spans="1:17" s="685" customFormat="1" x14ac:dyDescent="0.25">
      <c r="A439" s="723" t="s">
        <v>1410</v>
      </c>
      <c r="B439" s="724" t="s">
        <v>1625</v>
      </c>
      <c r="C439" s="724" t="s">
        <v>334</v>
      </c>
      <c r="D439" s="724" t="s">
        <v>1664</v>
      </c>
      <c r="E439" s="724"/>
      <c r="F439" s="724"/>
      <c r="G439" s="724"/>
      <c r="H439" s="724"/>
      <c r="I439" s="724"/>
      <c r="J439" s="716"/>
      <c r="K439" s="715"/>
      <c r="L439" s="709"/>
      <c r="M439" s="715"/>
      <c r="N439" s="709" t="s">
        <v>1343</v>
      </c>
      <c r="O439" s="715" t="s">
        <v>1662</v>
      </c>
      <c r="P439" s="717" t="s">
        <v>1358</v>
      </c>
      <c r="Q439" s="684">
        <v>45421</v>
      </c>
    </row>
    <row r="440" spans="1:17" s="685" customFormat="1" x14ac:dyDescent="0.25">
      <c r="A440" s="723" t="s">
        <v>1410</v>
      </c>
      <c r="B440" s="724" t="s">
        <v>1625</v>
      </c>
      <c r="C440" s="724" t="s">
        <v>614</v>
      </c>
      <c r="D440" s="724" t="s">
        <v>1665</v>
      </c>
      <c r="E440" s="724"/>
      <c r="F440" s="724"/>
      <c r="G440" s="724"/>
      <c r="H440" s="724"/>
      <c r="I440" s="724"/>
      <c r="J440" s="716"/>
      <c r="K440" s="715"/>
      <c r="L440" s="709"/>
      <c r="M440" s="715"/>
      <c r="N440" s="709" t="s">
        <v>1343</v>
      </c>
      <c r="O440" s="715" t="s">
        <v>1662</v>
      </c>
      <c r="P440" s="717" t="s">
        <v>1358</v>
      </c>
      <c r="Q440" s="684">
        <v>45421</v>
      </c>
    </row>
    <row r="441" spans="1:17" s="685" customFormat="1" x14ac:dyDescent="0.25">
      <c r="A441" s="723" t="s">
        <v>1410</v>
      </c>
      <c r="B441" s="724" t="s">
        <v>1625</v>
      </c>
      <c r="C441" s="724" t="s">
        <v>614</v>
      </c>
      <c r="D441" s="724" t="s">
        <v>1665</v>
      </c>
      <c r="E441" s="724"/>
      <c r="F441" s="724"/>
      <c r="G441" s="724"/>
      <c r="H441" s="724"/>
      <c r="I441" s="724"/>
      <c r="J441" s="716"/>
      <c r="K441" s="715"/>
      <c r="L441" s="709"/>
      <c r="M441" s="715"/>
      <c r="N441" s="709" t="s">
        <v>1350</v>
      </c>
      <c r="O441" s="715" t="s">
        <v>1659</v>
      </c>
      <c r="P441" s="717" t="s">
        <v>1358</v>
      </c>
      <c r="Q441" s="684">
        <v>45421</v>
      </c>
    </row>
    <row r="442" spans="1:17" s="685" customFormat="1" x14ac:dyDescent="0.25">
      <c r="A442" s="723" t="s">
        <v>1410</v>
      </c>
      <c r="B442" s="724" t="s">
        <v>1625</v>
      </c>
      <c r="C442" s="724" t="s">
        <v>404</v>
      </c>
      <c r="D442" s="724" t="s">
        <v>404</v>
      </c>
      <c r="E442" s="724"/>
      <c r="F442" s="724"/>
      <c r="G442" s="724"/>
      <c r="H442" s="724"/>
      <c r="I442" s="724"/>
      <c r="J442" s="716"/>
      <c r="K442" s="715"/>
      <c r="L442" s="709"/>
      <c r="M442" s="715"/>
      <c r="N442" s="709" t="s">
        <v>1392</v>
      </c>
      <c r="O442" s="715" t="s">
        <v>1653</v>
      </c>
      <c r="P442" s="717" t="s">
        <v>1358</v>
      </c>
      <c r="Q442" s="684">
        <v>45421</v>
      </c>
    </row>
    <row r="443" spans="1:17" s="685" customFormat="1" x14ac:dyDescent="0.25">
      <c r="A443" s="723" t="s">
        <v>1410</v>
      </c>
      <c r="B443" s="724" t="s">
        <v>1625</v>
      </c>
      <c r="C443" s="724" t="s">
        <v>405</v>
      </c>
      <c r="D443" s="724" t="s">
        <v>1666</v>
      </c>
      <c r="E443" s="724"/>
      <c r="F443" s="724"/>
      <c r="G443" s="724"/>
      <c r="H443" s="724"/>
      <c r="I443" s="724"/>
      <c r="J443" s="716"/>
      <c r="K443" s="715"/>
      <c r="L443" s="709"/>
      <c r="M443" s="715"/>
      <c r="N443" s="709" t="s">
        <v>1343</v>
      </c>
      <c r="O443" s="715" t="s">
        <v>1662</v>
      </c>
      <c r="P443" s="717" t="s">
        <v>1358</v>
      </c>
      <c r="Q443" s="684">
        <v>45422</v>
      </c>
    </row>
    <row r="444" spans="1:17" s="685" customFormat="1" x14ac:dyDescent="0.25">
      <c r="A444" s="723" t="s">
        <v>1410</v>
      </c>
      <c r="B444" s="724" t="s">
        <v>1625</v>
      </c>
      <c r="C444" s="724" t="s">
        <v>418</v>
      </c>
      <c r="D444" s="724" t="s">
        <v>418</v>
      </c>
      <c r="E444" s="724"/>
      <c r="F444" s="724"/>
      <c r="G444" s="724"/>
      <c r="H444" s="724"/>
      <c r="I444" s="724"/>
      <c r="J444" s="716"/>
      <c r="K444" s="715"/>
      <c r="L444" s="709"/>
      <c r="M444" s="715"/>
      <c r="N444" s="709" t="s">
        <v>1346</v>
      </c>
      <c r="O444" s="715" t="s">
        <v>1663</v>
      </c>
      <c r="P444" s="717" t="s">
        <v>1358</v>
      </c>
      <c r="Q444" s="684">
        <v>45422</v>
      </c>
    </row>
    <row r="445" spans="1:17" s="685" customFormat="1" x14ac:dyDescent="0.25">
      <c r="A445" s="723" t="s">
        <v>1410</v>
      </c>
      <c r="B445" s="724" t="s">
        <v>1625</v>
      </c>
      <c r="C445" s="724" t="s">
        <v>419</v>
      </c>
      <c r="D445" s="724" t="s">
        <v>1667</v>
      </c>
      <c r="E445" s="724"/>
      <c r="F445" s="724"/>
      <c r="G445" s="724"/>
      <c r="H445" s="724"/>
      <c r="I445" s="724"/>
      <c r="J445" s="716"/>
      <c r="K445" s="715"/>
      <c r="L445" s="709"/>
      <c r="M445" s="715"/>
      <c r="N445" s="709" t="s">
        <v>1348</v>
      </c>
      <c r="O445" s="715" t="s">
        <v>1656</v>
      </c>
      <c r="P445" s="717" t="s">
        <v>1358</v>
      </c>
      <c r="Q445" s="684">
        <v>45421</v>
      </c>
    </row>
    <row r="446" spans="1:17" s="685" customFormat="1" x14ac:dyDescent="0.25">
      <c r="A446" s="723" t="s">
        <v>1410</v>
      </c>
      <c r="B446" s="724" t="s">
        <v>1625</v>
      </c>
      <c r="C446" s="724" t="s">
        <v>1668</v>
      </c>
      <c r="D446" s="724" t="s">
        <v>1669</v>
      </c>
      <c r="E446" s="724"/>
      <c r="F446" s="724"/>
      <c r="G446" s="724"/>
      <c r="H446" s="724"/>
      <c r="I446" s="724"/>
      <c r="J446" s="716"/>
      <c r="K446" s="715"/>
      <c r="L446" s="709"/>
      <c r="M446" s="715"/>
      <c r="N446" s="709" t="s">
        <v>1348</v>
      </c>
      <c r="O446" s="715" t="s">
        <v>1656</v>
      </c>
      <c r="P446" s="717" t="s">
        <v>1358</v>
      </c>
      <c r="Q446" s="684">
        <v>45421</v>
      </c>
    </row>
    <row r="447" spans="1:17" s="685" customFormat="1" x14ac:dyDescent="0.25">
      <c r="A447" s="723" t="s">
        <v>1410</v>
      </c>
      <c r="B447" s="724" t="s">
        <v>1625</v>
      </c>
      <c r="C447" s="724" t="s">
        <v>1670</v>
      </c>
      <c r="D447" s="724" t="s">
        <v>1671</v>
      </c>
      <c r="E447" s="724"/>
      <c r="F447" s="724"/>
      <c r="G447" s="724"/>
      <c r="H447" s="724"/>
      <c r="I447" s="724"/>
      <c r="J447" s="716"/>
      <c r="K447" s="715"/>
      <c r="L447" s="709"/>
      <c r="M447" s="715"/>
      <c r="N447" s="709" t="s">
        <v>1392</v>
      </c>
      <c r="O447" s="715" t="s">
        <v>1653</v>
      </c>
      <c r="P447" s="717" t="s">
        <v>1358</v>
      </c>
      <c r="Q447" s="684">
        <v>45422</v>
      </c>
    </row>
    <row r="448" spans="1:17" s="685" customFormat="1" x14ac:dyDescent="0.25">
      <c r="A448" s="723" t="s">
        <v>1410</v>
      </c>
      <c r="B448" s="724" t="s">
        <v>1625</v>
      </c>
      <c r="C448" s="724" t="s">
        <v>1672</v>
      </c>
      <c r="D448" s="724" t="s">
        <v>1672</v>
      </c>
      <c r="E448" s="724"/>
      <c r="F448" s="724"/>
      <c r="G448" s="724"/>
      <c r="H448" s="724"/>
      <c r="I448" s="724"/>
      <c r="J448" s="716"/>
      <c r="K448" s="715"/>
      <c r="L448" s="709"/>
      <c r="M448" s="715"/>
      <c r="N448" s="709" t="s">
        <v>1343</v>
      </c>
      <c r="O448" s="715" t="s">
        <v>1662</v>
      </c>
      <c r="P448" s="717" t="s">
        <v>1358</v>
      </c>
      <c r="Q448" s="684">
        <v>45421</v>
      </c>
    </row>
    <row r="449" spans="1:17" s="685" customFormat="1" x14ac:dyDescent="0.25">
      <c r="A449" s="723" t="s">
        <v>1410</v>
      </c>
      <c r="B449" s="724" t="s">
        <v>1625</v>
      </c>
      <c r="C449" s="724" t="s">
        <v>1673</v>
      </c>
      <c r="D449" s="724" t="s">
        <v>1674</v>
      </c>
      <c r="E449" s="724"/>
      <c r="F449" s="724"/>
      <c r="G449" s="724"/>
      <c r="H449" s="724"/>
      <c r="I449" s="724"/>
      <c r="J449" s="716"/>
      <c r="K449" s="715"/>
      <c r="L449" s="709"/>
      <c r="M449" s="715"/>
      <c r="N449" s="709" t="s">
        <v>1346</v>
      </c>
      <c r="O449" s="715" t="s">
        <v>1663</v>
      </c>
      <c r="P449" s="717" t="s">
        <v>1358</v>
      </c>
      <c r="Q449" s="684">
        <v>45421</v>
      </c>
    </row>
    <row r="450" spans="1:17" s="685" customFormat="1" x14ac:dyDescent="0.25">
      <c r="A450" s="723" t="s">
        <v>1410</v>
      </c>
      <c r="B450" s="724" t="s">
        <v>1625</v>
      </c>
      <c r="C450" s="724" t="s">
        <v>1675</v>
      </c>
      <c r="D450" s="724" t="s">
        <v>1676</v>
      </c>
      <c r="E450" s="724"/>
      <c r="F450" s="724"/>
      <c r="G450" s="724"/>
      <c r="H450" s="724"/>
      <c r="I450" s="724"/>
      <c r="J450" s="716"/>
      <c r="K450" s="715"/>
      <c r="L450" s="709"/>
      <c r="M450" s="715"/>
      <c r="N450" s="709" t="s">
        <v>1368</v>
      </c>
      <c r="O450" s="715" t="s">
        <v>2090</v>
      </c>
      <c r="P450" s="717" t="s">
        <v>1340</v>
      </c>
      <c r="Q450" s="684">
        <v>45421</v>
      </c>
    </row>
    <row r="451" spans="1:17" s="685" customFormat="1" x14ac:dyDescent="0.25">
      <c r="A451" s="723" t="s">
        <v>1410</v>
      </c>
      <c r="B451" s="724" t="s">
        <v>1625</v>
      </c>
      <c r="C451" s="724" t="s">
        <v>530</v>
      </c>
      <c r="D451" s="724" t="s">
        <v>1677</v>
      </c>
      <c r="E451" s="724"/>
      <c r="F451" s="724"/>
      <c r="G451" s="724"/>
      <c r="H451" s="724"/>
      <c r="I451" s="724"/>
      <c r="J451" s="716"/>
      <c r="K451" s="715"/>
      <c r="L451" s="709"/>
      <c r="M451" s="715"/>
      <c r="N451" s="709" t="s">
        <v>1392</v>
      </c>
      <c r="O451" s="715" t="s">
        <v>1653</v>
      </c>
      <c r="P451" s="717" t="s">
        <v>1358</v>
      </c>
      <c r="Q451" s="684">
        <v>45421</v>
      </c>
    </row>
    <row r="452" spans="1:17" s="685" customFormat="1" x14ac:dyDescent="0.25">
      <c r="A452" s="723" t="s">
        <v>1410</v>
      </c>
      <c r="B452" s="724" t="s">
        <v>1625</v>
      </c>
      <c r="C452" s="724" t="s">
        <v>531</v>
      </c>
      <c r="D452" s="724" t="s">
        <v>531</v>
      </c>
      <c r="E452" s="724"/>
      <c r="F452" s="724"/>
      <c r="G452" s="724"/>
      <c r="H452" s="724"/>
      <c r="I452" s="724"/>
      <c r="J452" s="716"/>
      <c r="K452" s="715"/>
      <c r="L452" s="709"/>
      <c r="M452" s="715"/>
      <c r="N452" s="709" t="s">
        <v>1392</v>
      </c>
      <c r="O452" s="715" t="s">
        <v>1653</v>
      </c>
      <c r="P452" s="717" t="s">
        <v>1358</v>
      </c>
      <c r="Q452" s="684">
        <v>45421</v>
      </c>
    </row>
    <row r="453" spans="1:17" s="685" customFormat="1" x14ac:dyDescent="0.25">
      <c r="A453" s="723" t="s">
        <v>1410</v>
      </c>
      <c r="B453" s="724" t="s">
        <v>1625</v>
      </c>
      <c r="C453" s="724" t="s">
        <v>532</v>
      </c>
      <c r="D453" s="724" t="s">
        <v>1678</v>
      </c>
      <c r="E453" s="724"/>
      <c r="F453" s="724"/>
      <c r="G453" s="724"/>
      <c r="H453" s="724"/>
      <c r="I453" s="724"/>
      <c r="J453" s="716"/>
      <c r="K453" s="715"/>
      <c r="L453" s="709"/>
      <c r="M453" s="715"/>
      <c r="N453" s="709" t="s">
        <v>1392</v>
      </c>
      <c r="O453" s="715" t="s">
        <v>1653</v>
      </c>
      <c r="P453" s="717" t="s">
        <v>1358</v>
      </c>
      <c r="Q453" s="684">
        <v>45421</v>
      </c>
    </row>
    <row r="454" spans="1:17" s="685" customFormat="1" x14ac:dyDescent="0.25">
      <c r="A454" s="723" t="s">
        <v>1410</v>
      </c>
      <c r="B454" s="724" t="s">
        <v>1625</v>
      </c>
      <c r="C454" s="724" t="s">
        <v>533</v>
      </c>
      <c r="D454" s="724" t="s">
        <v>1679</v>
      </c>
      <c r="E454" s="724"/>
      <c r="F454" s="724"/>
      <c r="G454" s="724"/>
      <c r="H454" s="724"/>
      <c r="I454" s="724"/>
      <c r="J454" s="716"/>
      <c r="K454" s="715"/>
      <c r="L454" s="709"/>
      <c r="M454" s="715"/>
      <c r="N454" s="709" t="s">
        <v>1392</v>
      </c>
      <c r="O454" s="715" t="s">
        <v>1653</v>
      </c>
      <c r="P454" s="717" t="s">
        <v>1358</v>
      </c>
      <c r="Q454" s="684">
        <v>45421</v>
      </c>
    </row>
    <row r="455" spans="1:17" s="685" customFormat="1" x14ac:dyDescent="0.25">
      <c r="A455" s="723" t="s">
        <v>1360</v>
      </c>
      <c r="B455" s="724" t="s">
        <v>1625</v>
      </c>
      <c r="C455" s="724" t="s">
        <v>969</v>
      </c>
      <c r="D455" s="724"/>
      <c r="E455" s="724"/>
      <c r="F455" s="724"/>
      <c r="G455" s="724"/>
      <c r="H455" s="724"/>
      <c r="I455" s="724"/>
      <c r="J455" s="716"/>
      <c r="K455" s="715"/>
      <c r="L455" s="709"/>
      <c r="M455" s="715"/>
      <c r="N455" s="709" t="s">
        <v>1346</v>
      </c>
      <c r="O455" s="715" t="s">
        <v>1969</v>
      </c>
      <c r="P455" s="717"/>
      <c r="Q455" s="684">
        <v>45470</v>
      </c>
    </row>
    <row r="456" spans="1:17" s="685" customFormat="1" x14ac:dyDescent="0.25">
      <c r="A456" s="723" t="s">
        <v>1360</v>
      </c>
      <c r="B456" s="724" t="s">
        <v>1625</v>
      </c>
      <c r="C456" s="724" t="s">
        <v>1005</v>
      </c>
      <c r="D456" s="724"/>
      <c r="E456" s="724"/>
      <c r="F456" s="724"/>
      <c r="G456" s="724"/>
      <c r="H456" s="724"/>
      <c r="I456" s="724"/>
      <c r="J456" s="716"/>
      <c r="K456" s="715"/>
      <c r="L456" s="709"/>
      <c r="M456" s="715"/>
      <c r="N456" s="709" t="s">
        <v>1343</v>
      </c>
      <c r="O456" s="715" t="s">
        <v>1970</v>
      </c>
      <c r="P456" s="717"/>
      <c r="Q456" s="684">
        <v>45470</v>
      </c>
    </row>
    <row r="457" spans="1:17" s="685" customFormat="1" x14ac:dyDescent="0.25">
      <c r="A457" s="723" t="s">
        <v>1360</v>
      </c>
      <c r="B457" s="724" t="s">
        <v>1625</v>
      </c>
      <c r="C457" s="724" t="s">
        <v>983</v>
      </c>
      <c r="D457" s="724"/>
      <c r="E457" s="724"/>
      <c r="F457" s="724"/>
      <c r="G457" s="724"/>
      <c r="H457" s="724"/>
      <c r="I457" s="724"/>
      <c r="J457" s="716"/>
      <c r="K457" s="715"/>
      <c r="L457" s="709"/>
      <c r="M457" s="715"/>
      <c r="N457" s="709" t="s">
        <v>1346</v>
      </c>
      <c r="O457" s="715" t="s">
        <v>1969</v>
      </c>
      <c r="P457" s="717"/>
      <c r="Q457" s="684">
        <v>45470</v>
      </c>
    </row>
    <row r="458" spans="1:17" s="685" customFormat="1" x14ac:dyDescent="0.25">
      <c r="A458" s="723" t="s">
        <v>1360</v>
      </c>
      <c r="B458" s="724" t="s">
        <v>1625</v>
      </c>
      <c r="C458" s="724" t="s">
        <v>984</v>
      </c>
      <c r="D458" s="724"/>
      <c r="E458" s="724"/>
      <c r="F458" s="724"/>
      <c r="G458" s="724"/>
      <c r="H458" s="724"/>
      <c r="I458" s="724"/>
      <c r="J458" s="716"/>
      <c r="K458" s="715"/>
      <c r="L458" s="709"/>
      <c r="M458" s="715"/>
      <c r="N458" s="709" t="s">
        <v>1971</v>
      </c>
      <c r="O458" s="715" t="s">
        <v>1972</v>
      </c>
      <c r="P458" s="717"/>
      <c r="Q458" s="684">
        <v>45470</v>
      </c>
    </row>
    <row r="459" spans="1:17" s="685" customFormat="1" x14ac:dyDescent="0.25">
      <c r="A459" s="723" t="s">
        <v>1360</v>
      </c>
      <c r="B459" s="724" t="s">
        <v>1625</v>
      </c>
      <c r="C459" s="724" t="s">
        <v>970</v>
      </c>
      <c r="D459" s="724"/>
      <c r="E459" s="724"/>
      <c r="F459" s="724"/>
      <c r="G459" s="724"/>
      <c r="H459" s="724"/>
      <c r="I459" s="724"/>
      <c r="J459" s="716"/>
      <c r="K459" s="715"/>
      <c r="L459" s="709"/>
      <c r="M459" s="715"/>
      <c r="N459" s="709" t="s">
        <v>1346</v>
      </c>
      <c r="O459" s="715" t="s">
        <v>1969</v>
      </c>
      <c r="P459" s="717"/>
      <c r="Q459" s="684">
        <v>45470</v>
      </c>
    </row>
    <row r="460" spans="1:17" s="725" customFormat="1" ht="3.75" customHeight="1" x14ac:dyDescent="0.25">
      <c r="A460" s="1793"/>
      <c r="B460" s="1793"/>
      <c r="C460" s="1793"/>
      <c r="D460" s="1793"/>
      <c r="E460" s="1793"/>
      <c r="F460" s="1793"/>
      <c r="G460" s="1793"/>
      <c r="H460" s="1793"/>
      <c r="I460" s="1793"/>
      <c r="J460" s="1793"/>
      <c r="K460" s="1793"/>
      <c r="L460" s="1793"/>
      <c r="M460" s="1793"/>
      <c r="N460" s="1793"/>
      <c r="O460" s="1793"/>
      <c r="P460" s="1793"/>
      <c r="Q460" s="1793"/>
    </row>
    <row r="461" spans="1:17" s="642" customFormat="1" ht="11.25" x14ac:dyDescent="0.2">
      <c r="A461" s="726" t="s">
        <v>1680</v>
      </c>
      <c r="B461" s="727"/>
      <c r="C461" s="727"/>
      <c r="D461" s="727"/>
      <c r="E461" s="727"/>
      <c r="F461" s="727"/>
      <c r="G461" s="727"/>
      <c r="H461" s="727"/>
      <c r="I461" s="727"/>
      <c r="J461" s="717"/>
      <c r="K461" s="728"/>
      <c r="L461" s="729"/>
      <c r="M461" s="728"/>
      <c r="N461" s="729"/>
      <c r="O461" s="728"/>
      <c r="P461" s="717"/>
      <c r="Q461" s="730"/>
    </row>
    <row r="462" spans="1:17" x14ac:dyDescent="0.25">
      <c r="A462" s="723"/>
      <c r="B462" s="723"/>
      <c r="C462" s="723"/>
      <c r="D462" s="723"/>
      <c r="E462" s="723"/>
      <c r="F462" s="723"/>
      <c r="G462" s="723"/>
      <c r="H462" s="723"/>
      <c r="I462" s="723"/>
      <c r="J462" s="716"/>
      <c r="K462" s="715"/>
      <c r="L462" s="709"/>
      <c r="M462" s="715"/>
      <c r="N462" s="709"/>
      <c r="O462" s="715"/>
      <c r="P462" s="717"/>
      <c r="Q462" s="731"/>
    </row>
    <row r="463" spans="1:17" x14ac:dyDescent="0.25">
      <c r="A463" s="723"/>
      <c r="B463" s="723"/>
      <c r="C463" s="723"/>
      <c r="D463" s="723"/>
      <c r="E463" s="723"/>
      <c r="F463" s="723"/>
      <c r="G463" s="723"/>
      <c r="H463" s="723"/>
      <c r="I463" s="723"/>
      <c r="J463" s="716"/>
      <c r="K463" s="715"/>
      <c r="L463" s="709"/>
      <c r="M463" s="715"/>
      <c r="N463" s="709"/>
      <c r="O463" s="715"/>
      <c r="P463" s="717"/>
      <c r="Q463" s="731"/>
    </row>
    <row r="464" spans="1:17" x14ac:dyDescent="0.25">
      <c r="A464" s="723"/>
      <c r="B464" s="723"/>
      <c r="C464" s="723"/>
      <c r="D464" s="723"/>
      <c r="E464" s="723"/>
      <c r="F464" s="723"/>
      <c r="G464" s="723"/>
      <c r="H464" s="723"/>
      <c r="I464" s="723"/>
      <c r="J464" s="716"/>
      <c r="K464" s="715"/>
      <c r="L464" s="709"/>
      <c r="M464" s="715"/>
      <c r="N464" s="709"/>
      <c r="O464" s="715"/>
      <c r="P464" s="717"/>
      <c r="Q464" s="731"/>
    </row>
    <row r="465" spans="1:17" x14ac:dyDescent="0.25">
      <c r="A465" s="723"/>
      <c r="B465" s="723"/>
      <c r="C465" s="723"/>
      <c r="D465" s="723"/>
      <c r="E465" s="723"/>
      <c r="F465" s="723"/>
      <c r="G465" s="723"/>
      <c r="H465" s="723"/>
      <c r="I465" s="723"/>
      <c r="J465" s="716"/>
      <c r="K465" s="715"/>
      <c r="L465" s="709"/>
      <c r="M465" s="715"/>
      <c r="N465" s="709"/>
      <c r="O465" s="715"/>
      <c r="P465" s="717"/>
      <c r="Q465" s="731"/>
    </row>
    <row r="466" spans="1:17" x14ac:dyDescent="0.25">
      <c r="A466" s="723"/>
      <c r="B466" s="723"/>
      <c r="C466" s="723"/>
      <c r="D466" s="723"/>
      <c r="E466" s="723"/>
      <c r="F466" s="723"/>
      <c r="G466" s="723"/>
      <c r="H466" s="723"/>
      <c r="I466" s="723"/>
      <c r="J466" s="716"/>
      <c r="K466" s="715"/>
      <c r="L466" s="709"/>
      <c r="M466" s="715"/>
      <c r="N466" s="709"/>
      <c r="O466" s="715"/>
      <c r="P466" s="717"/>
      <c r="Q466" s="731"/>
    </row>
    <row r="467" spans="1:17" x14ac:dyDescent="0.25">
      <c r="A467" s="723"/>
      <c r="B467" s="723"/>
      <c r="C467" s="723"/>
      <c r="D467" s="723"/>
      <c r="E467" s="723"/>
      <c r="F467" s="723"/>
      <c r="G467" s="723"/>
      <c r="H467" s="723"/>
      <c r="I467" s="723"/>
      <c r="J467" s="716"/>
      <c r="K467" s="715"/>
      <c r="L467" s="709"/>
      <c r="M467" s="715"/>
      <c r="N467" s="709"/>
      <c r="O467" s="715"/>
      <c r="P467" s="717"/>
      <c r="Q467" s="731"/>
    </row>
    <row r="468" spans="1:17" x14ac:dyDescent="0.25">
      <c r="A468" s="723"/>
      <c r="B468" s="723"/>
      <c r="C468" s="723"/>
      <c r="D468" s="723"/>
      <c r="E468" s="723"/>
      <c r="F468" s="723"/>
      <c r="G468" s="723"/>
      <c r="H468" s="723"/>
      <c r="I468" s="723"/>
      <c r="J468" s="716"/>
      <c r="K468" s="715"/>
      <c r="L468" s="709"/>
      <c r="M468" s="715"/>
      <c r="N468" s="709"/>
      <c r="O468" s="715"/>
      <c r="P468" s="717"/>
      <c r="Q468" s="731"/>
    </row>
    <row r="469" spans="1:17" x14ac:dyDescent="0.25">
      <c r="A469" s="723"/>
      <c r="B469" s="723"/>
      <c r="C469" s="723"/>
      <c r="D469" s="723"/>
      <c r="E469" s="723"/>
      <c r="F469" s="723"/>
      <c r="G469" s="723"/>
      <c r="H469" s="723"/>
      <c r="I469" s="723"/>
      <c r="J469" s="716"/>
      <c r="K469" s="715"/>
      <c r="L469" s="709"/>
      <c r="M469" s="715"/>
      <c r="N469" s="709"/>
      <c r="O469" s="715"/>
      <c r="P469" s="717"/>
      <c r="Q469" s="731"/>
    </row>
    <row r="470" spans="1:17" x14ac:dyDescent="0.25">
      <c r="A470" s="723"/>
      <c r="B470" s="723"/>
      <c r="C470" s="723"/>
      <c r="D470" s="723"/>
      <c r="E470" s="723"/>
      <c r="F470" s="723"/>
      <c r="G470" s="723"/>
      <c r="H470" s="723"/>
      <c r="I470" s="723"/>
      <c r="J470" s="716"/>
      <c r="K470" s="715"/>
      <c r="L470" s="709"/>
      <c r="M470" s="715"/>
      <c r="N470" s="709"/>
      <c r="O470" s="715"/>
      <c r="P470" s="717"/>
      <c r="Q470" s="731"/>
    </row>
    <row r="471" spans="1:17" x14ac:dyDescent="0.25">
      <c r="A471" s="723"/>
      <c r="B471" s="723"/>
      <c r="C471" s="723"/>
      <c r="D471" s="723"/>
      <c r="E471" s="723"/>
      <c r="F471" s="723"/>
      <c r="G471" s="723"/>
      <c r="H471" s="723"/>
      <c r="I471" s="723"/>
      <c r="J471" s="716"/>
      <c r="K471" s="715"/>
      <c r="L471" s="709"/>
      <c r="M471" s="715"/>
      <c r="N471" s="709"/>
      <c r="O471" s="715"/>
      <c r="P471" s="717"/>
      <c r="Q471" s="731"/>
    </row>
    <row r="472" spans="1:17" x14ac:dyDescent="0.25">
      <c r="A472" s="723"/>
      <c r="B472" s="723"/>
      <c r="C472" s="723"/>
      <c r="D472" s="723"/>
      <c r="E472" s="723"/>
      <c r="F472" s="723"/>
      <c r="G472" s="723"/>
      <c r="H472" s="723"/>
      <c r="I472" s="723"/>
      <c r="J472" s="716"/>
      <c r="K472" s="715"/>
      <c r="L472" s="709"/>
      <c r="M472" s="715"/>
      <c r="N472" s="709"/>
      <c r="O472" s="715"/>
      <c r="P472" s="717"/>
      <c r="Q472" s="731"/>
    </row>
    <row r="473" spans="1:17" x14ac:dyDescent="0.25">
      <c r="A473" s="723"/>
      <c r="B473" s="723"/>
      <c r="C473" s="723"/>
      <c r="D473" s="723"/>
      <c r="E473" s="723"/>
      <c r="F473" s="723"/>
      <c r="G473" s="723"/>
      <c r="H473" s="723"/>
      <c r="I473" s="723"/>
      <c r="J473" s="716"/>
      <c r="K473" s="715"/>
      <c r="L473" s="709"/>
      <c r="M473" s="715"/>
      <c r="N473" s="709"/>
      <c r="O473" s="715"/>
      <c r="P473" s="717"/>
      <c r="Q473" s="731"/>
    </row>
    <row r="474" spans="1:17" x14ac:dyDescent="0.25">
      <c r="A474" s="723"/>
      <c r="B474" s="723"/>
      <c r="C474" s="723"/>
      <c r="D474" s="723"/>
      <c r="E474" s="723"/>
      <c r="F474" s="723"/>
      <c r="G474" s="723"/>
      <c r="H474" s="723"/>
      <c r="I474" s="723"/>
      <c r="J474" s="716"/>
      <c r="K474" s="715"/>
      <c r="L474" s="709"/>
      <c r="M474" s="715"/>
      <c r="N474" s="709"/>
      <c r="O474" s="715"/>
      <c r="P474" s="717"/>
      <c r="Q474" s="731"/>
    </row>
    <row r="475" spans="1:17" x14ac:dyDescent="0.25">
      <c r="A475" s="723"/>
      <c r="B475" s="723"/>
      <c r="C475" s="723"/>
      <c r="D475" s="723"/>
      <c r="E475" s="723"/>
      <c r="F475" s="723"/>
      <c r="G475" s="723"/>
      <c r="H475" s="723"/>
      <c r="I475" s="723"/>
      <c r="J475" s="716"/>
      <c r="K475" s="715"/>
      <c r="L475" s="709"/>
      <c r="M475" s="715"/>
      <c r="N475" s="709"/>
      <c r="O475" s="715"/>
      <c r="P475" s="717"/>
      <c r="Q475" s="731"/>
    </row>
    <row r="476" spans="1:17" x14ac:dyDescent="0.25">
      <c r="A476" s="723"/>
      <c r="B476" s="723"/>
      <c r="C476" s="723"/>
      <c r="D476" s="723"/>
      <c r="E476" s="723"/>
      <c r="F476" s="723"/>
      <c r="G476" s="723"/>
      <c r="H476" s="723"/>
      <c r="I476" s="723"/>
      <c r="J476" s="716"/>
      <c r="K476" s="715"/>
      <c r="L476" s="709"/>
      <c r="M476" s="715"/>
      <c r="N476" s="709"/>
      <c r="O476" s="715"/>
      <c r="P476" s="717"/>
      <c r="Q476" s="731"/>
    </row>
    <row r="477" spans="1:17" x14ac:dyDescent="0.25">
      <c r="A477" s="723"/>
      <c r="B477" s="723"/>
      <c r="C477" s="723"/>
      <c r="D477" s="723"/>
      <c r="E477" s="723"/>
      <c r="F477" s="723"/>
      <c r="G477" s="723"/>
      <c r="H477" s="723"/>
      <c r="I477" s="723"/>
      <c r="J477" s="716"/>
      <c r="K477" s="715"/>
      <c r="L477" s="709"/>
      <c r="M477" s="715"/>
      <c r="N477" s="709"/>
      <c r="O477" s="715"/>
      <c r="P477" s="717"/>
      <c r="Q477" s="731"/>
    </row>
    <row r="478" spans="1:17" x14ac:dyDescent="0.25">
      <c r="A478" s="723"/>
      <c r="B478" s="723"/>
      <c r="C478" s="723"/>
      <c r="D478" s="723"/>
      <c r="E478" s="723"/>
      <c r="F478" s="723"/>
      <c r="G478" s="723"/>
      <c r="H478" s="723"/>
      <c r="I478" s="723"/>
      <c r="J478" s="716"/>
      <c r="K478" s="715"/>
      <c r="L478" s="709"/>
      <c r="M478" s="715"/>
      <c r="N478" s="709"/>
      <c r="O478" s="715"/>
      <c r="P478" s="717"/>
      <c r="Q478" s="731"/>
    </row>
    <row r="479" spans="1:17" x14ac:dyDescent="0.25">
      <c r="A479" s="723"/>
      <c r="B479" s="723"/>
      <c r="C479" s="723"/>
      <c r="D479" s="723"/>
      <c r="E479" s="723"/>
      <c r="F479" s="723"/>
      <c r="G479" s="723"/>
      <c r="H479" s="723"/>
      <c r="I479" s="723"/>
      <c r="J479" s="716"/>
      <c r="K479" s="715"/>
      <c r="L479" s="709"/>
      <c r="M479" s="715"/>
      <c r="N479" s="709"/>
      <c r="O479" s="715"/>
      <c r="P479" s="717"/>
      <c r="Q479" s="731"/>
    </row>
    <row r="480" spans="1:17" x14ac:dyDescent="0.25">
      <c r="A480" s="723"/>
      <c r="B480" s="723"/>
      <c r="C480" s="723"/>
      <c r="D480" s="723"/>
      <c r="E480" s="723"/>
      <c r="F480" s="723"/>
      <c r="G480" s="723"/>
      <c r="H480" s="723"/>
      <c r="I480" s="723"/>
      <c r="J480" s="716"/>
      <c r="K480" s="715"/>
      <c r="L480" s="709"/>
      <c r="M480" s="715"/>
      <c r="N480" s="709"/>
      <c r="O480" s="715"/>
      <c r="P480" s="717"/>
      <c r="Q480" s="731"/>
    </row>
    <row r="481" spans="1:17" x14ac:dyDescent="0.25">
      <c r="A481" s="723"/>
      <c r="B481" s="723"/>
      <c r="C481" s="723"/>
      <c r="D481" s="723"/>
      <c r="E481" s="723"/>
      <c r="F481" s="723"/>
      <c r="G481" s="723"/>
      <c r="H481" s="723"/>
      <c r="I481" s="723"/>
      <c r="J481" s="716"/>
      <c r="K481" s="715"/>
      <c r="L481" s="709"/>
      <c r="M481" s="715"/>
      <c r="N481" s="709"/>
      <c r="O481" s="715"/>
      <c r="P481" s="717"/>
      <c r="Q481" s="731"/>
    </row>
    <row r="482" spans="1:17" x14ac:dyDescent="0.25">
      <c r="A482" s="723"/>
      <c r="B482" s="723"/>
      <c r="C482" s="723"/>
      <c r="D482" s="723"/>
      <c r="E482" s="723"/>
      <c r="F482" s="723"/>
      <c r="G482" s="723"/>
      <c r="H482" s="723"/>
      <c r="I482" s="723"/>
      <c r="J482" s="716"/>
      <c r="K482" s="715"/>
      <c r="L482" s="709"/>
      <c r="M482" s="715"/>
      <c r="N482" s="709"/>
      <c r="O482" s="715"/>
      <c r="P482" s="717"/>
      <c r="Q482" s="731"/>
    </row>
    <row r="483" spans="1:17" x14ac:dyDescent="0.25">
      <c r="A483" s="723"/>
      <c r="B483" s="723"/>
      <c r="C483" s="723"/>
      <c r="D483" s="723"/>
      <c r="E483" s="723"/>
      <c r="F483" s="723"/>
      <c r="G483" s="723"/>
      <c r="H483" s="723"/>
      <c r="I483" s="723"/>
      <c r="J483" s="716"/>
      <c r="K483" s="715"/>
      <c r="L483" s="709"/>
      <c r="M483" s="715"/>
      <c r="N483" s="709"/>
      <c r="O483" s="715"/>
      <c r="P483" s="717"/>
      <c r="Q483" s="731"/>
    </row>
    <row r="484" spans="1:17" x14ac:dyDescent="0.25">
      <c r="A484" s="723"/>
      <c r="B484" s="723"/>
      <c r="C484" s="723"/>
      <c r="D484" s="723"/>
      <c r="E484" s="723"/>
      <c r="F484" s="723"/>
      <c r="G484" s="723"/>
      <c r="H484" s="723"/>
      <c r="I484" s="723"/>
      <c r="J484" s="716"/>
      <c r="K484" s="715"/>
      <c r="L484" s="709"/>
      <c r="M484" s="715"/>
      <c r="N484" s="709"/>
      <c r="O484" s="715"/>
      <c r="P484" s="717"/>
      <c r="Q484" s="731"/>
    </row>
    <row r="485" spans="1:17" x14ac:dyDescent="0.25">
      <c r="A485" s="723"/>
      <c r="B485" s="723"/>
      <c r="C485" s="723"/>
      <c r="D485" s="723"/>
      <c r="E485" s="723"/>
      <c r="F485" s="723"/>
      <c r="G485" s="723"/>
      <c r="H485" s="723"/>
      <c r="I485" s="723"/>
      <c r="J485" s="716"/>
      <c r="K485" s="715"/>
      <c r="L485" s="709"/>
      <c r="M485" s="715"/>
      <c r="N485" s="709"/>
      <c r="O485" s="715"/>
      <c r="P485" s="717"/>
      <c r="Q485" s="731"/>
    </row>
    <row r="486" spans="1:17" x14ac:dyDescent="0.25">
      <c r="A486" s="723"/>
      <c r="B486" s="723"/>
      <c r="C486" s="723"/>
      <c r="D486" s="723"/>
      <c r="E486" s="723"/>
      <c r="F486" s="723"/>
      <c r="G486" s="723"/>
      <c r="H486" s="723"/>
      <c r="I486" s="723"/>
      <c r="J486" s="716"/>
      <c r="K486" s="715"/>
      <c r="L486" s="709"/>
      <c r="M486" s="715"/>
      <c r="N486" s="709"/>
      <c r="O486" s="715"/>
      <c r="P486" s="717"/>
      <c r="Q486" s="731"/>
    </row>
    <row r="487" spans="1:17" x14ac:dyDescent="0.25">
      <c r="A487" s="723"/>
      <c r="B487" s="723"/>
      <c r="C487" s="723"/>
      <c r="D487" s="723"/>
      <c r="E487" s="723"/>
      <c r="F487" s="723"/>
      <c r="G487" s="723"/>
      <c r="H487" s="723"/>
      <c r="I487" s="723"/>
      <c r="J487" s="716"/>
      <c r="K487" s="715"/>
      <c r="L487" s="709"/>
      <c r="M487" s="715"/>
      <c r="N487" s="709"/>
      <c r="O487" s="715"/>
      <c r="P487" s="717"/>
      <c r="Q487" s="731"/>
    </row>
    <row r="488" spans="1:17" x14ac:dyDescent="0.25">
      <c r="A488" s="723"/>
      <c r="B488" s="723"/>
      <c r="C488" s="723"/>
      <c r="D488" s="723"/>
      <c r="E488" s="723"/>
      <c r="F488" s="723"/>
      <c r="G488" s="723"/>
      <c r="H488" s="723"/>
      <c r="I488" s="723"/>
      <c r="J488" s="716"/>
      <c r="K488" s="715"/>
      <c r="L488" s="709"/>
      <c r="M488" s="715"/>
      <c r="N488" s="709"/>
      <c r="O488" s="715"/>
      <c r="P488" s="717"/>
      <c r="Q488" s="731"/>
    </row>
    <row r="489" spans="1:17" x14ac:dyDescent="0.25">
      <c r="A489" s="723"/>
      <c r="B489" s="723"/>
      <c r="C489" s="723"/>
      <c r="D489" s="723"/>
      <c r="E489" s="723"/>
      <c r="F489" s="723"/>
      <c r="G489" s="723"/>
      <c r="H489" s="723"/>
      <c r="I489" s="723"/>
      <c r="J489" s="716"/>
      <c r="K489" s="715"/>
      <c r="L489" s="709"/>
      <c r="M489" s="715"/>
      <c r="N489" s="709"/>
      <c r="O489" s="715"/>
      <c r="P489" s="717"/>
      <c r="Q489" s="731"/>
    </row>
    <row r="490" spans="1:17" x14ac:dyDescent="0.25">
      <c r="A490" s="723"/>
      <c r="B490" s="723"/>
      <c r="C490" s="723"/>
      <c r="D490" s="723"/>
      <c r="E490" s="723"/>
      <c r="F490" s="723"/>
      <c r="G490" s="723"/>
      <c r="H490" s="723"/>
      <c r="I490" s="723"/>
      <c r="J490" s="716"/>
      <c r="K490" s="715"/>
      <c r="L490" s="709"/>
      <c r="M490" s="715"/>
      <c r="N490" s="709"/>
      <c r="O490" s="715"/>
      <c r="P490" s="717"/>
      <c r="Q490" s="731"/>
    </row>
    <row r="491" spans="1:17" x14ac:dyDescent="0.25">
      <c r="A491" s="723"/>
      <c r="B491" s="723"/>
      <c r="C491" s="723"/>
      <c r="D491" s="723"/>
      <c r="E491" s="723"/>
      <c r="F491" s="723"/>
      <c r="G491" s="723"/>
      <c r="H491" s="723"/>
      <c r="I491" s="723"/>
      <c r="J491" s="716"/>
      <c r="K491" s="715"/>
      <c r="L491" s="709"/>
      <c r="M491" s="715"/>
      <c r="N491" s="709"/>
      <c r="O491" s="715"/>
      <c r="P491" s="717"/>
      <c r="Q491" s="731"/>
    </row>
    <row r="492" spans="1:17" x14ac:dyDescent="0.25">
      <c r="A492" s="723"/>
      <c r="B492" s="723"/>
      <c r="C492" s="723"/>
      <c r="D492" s="723"/>
      <c r="E492" s="723"/>
      <c r="F492" s="723"/>
      <c r="G492" s="723"/>
      <c r="H492" s="723"/>
      <c r="I492" s="723"/>
      <c r="J492" s="716"/>
      <c r="K492" s="715"/>
      <c r="L492" s="709"/>
      <c r="M492" s="715"/>
      <c r="N492" s="709"/>
      <c r="O492" s="715"/>
      <c r="P492" s="717"/>
      <c r="Q492" s="731"/>
    </row>
    <row r="493" spans="1:17" x14ac:dyDescent="0.25">
      <c r="A493" s="723"/>
      <c r="B493" s="723"/>
      <c r="C493" s="723"/>
      <c r="D493" s="723"/>
      <c r="E493" s="723"/>
      <c r="F493" s="723"/>
      <c r="G493" s="723"/>
      <c r="H493" s="723"/>
      <c r="I493" s="723"/>
      <c r="J493" s="716"/>
      <c r="K493" s="715"/>
      <c r="L493" s="709"/>
      <c r="M493" s="715"/>
      <c r="N493" s="709"/>
      <c r="O493" s="715"/>
      <c r="P493" s="717"/>
      <c r="Q493" s="731"/>
    </row>
    <row r="494" spans="1:17" x14ac:dyDescent="0.25">
      <c r="A494" s="723"/>
      <c r="B494" s="723"/>
      <c r="C494" s="723"/>
      <c r="D494" s="723"/>
      <c r="E494" s="723"/>
      <c r="F494" s="723"/>
      <c r="G494" s="723"/>
      <c r="H494" s="723"/>
      <c r="I494" s="723"/>
      <c r="J494" s="716"/>
      <c r="K494" s="715"/>
      <c r="L494" s="709"/>
      <c r="M494" s="715"/>
      <c r="N494" s="709"/>
      <c r="O494" s="715"/>
      <c r="P494" s="717"/>
      <c r="Q494" s="731"/>
    </row>
    <row r="495" spans="1:17" x14ac:dyDescent="0.25">
      <c r="A495" s="723"/>
      <c r="B495" s="723"/>
      <c r="C495" s="723"/>
      <c r="D495" s="723"/>
      <c r="E495" s="723"/>
      <c r="F495" s="723"/>
      <c r="G495" s="723"/>
      <c r="H495" s="723"/>
      <c r="I495" s="723"/>
      <c r="J495" s="716"/>
      <c r="K495" s="715"/>
      <c r="L495" s="709"/>
      <c r="M495" s="715"/>
      <c r="N495" s="709"/>
      <c r="O495" s="715"/>
      <c r="P495" s="717"/>
      <c r="Q495" s="731"/>
    </row>
    <row r="496" spans="1:17" x14ac:dyDescent="0.25">
      <c r="A496" s="723"/>
      <c r="B496" s="723"/>
      <c r="C496" s="723"/>
      <c r="D496" s="723"/>
      <c r="E496" s="723"/>
      <c r="F496" s="723"/>
      <c r="G496" s="723"/>
      <c r="H496" s="723"/>
      <c r="I496" s="723"/>
      <c r="J496" s="716"/>
      <c r="K496" s="715"/>
      <c r="L496" s="709"/>
      <c r="M496" s="715"/>
      <c r="N496" s="709"/>
      <c r="O496" s="715"/>
      <c r="P496" s="717"/>
      <c r="Q496" s="731"/>
    </row>
    <row r="497" spans="1:17" x14ac:dyDescent="0.25">
      <c r="A497" s="723"/>
      <c r="B497" s="723"/>
      <c r="C497" s="723"/>
      <c r="D497" s="723"/>
      <c r="E497" s="723"/>
      <c r="F497" s="723"/>
      <c r="G497" s="723"/>
      <c r="H497" s="723"/>
      <c r="I497" s="723"/>
      <c r="J497" s="716"/>
      <c r="K497" s="715"/>
      <c r="L497" s="709"/>
      <c r="M497" s="715"/>
      <c r="N497" s="709"/>
      <c r="O497" s="715"/>
      <c r="P497" s="717"/>
      <c r="Q497" s="731"/>
    </row>
    <row r="498" spans="1:17" x14ac:dyDescent="0.25">
      <c r="A498" s="723"/>
      <c r="B498" s="723"/>
      <c r="C498" s="723"/>
      <c r="D498" s="723"/>
      <c r="E498" s="723"/>
      <c r="F498" s="723"/>
      <c r="G498" s="723"/>
      <c r="H498" s="723"/>
      <c r="I498" s="723"/>
      <c r="J498" s="716"/>
      <c r="K498" s="715"/>
      <c r="L498" s="709"/>
      <c r="M498" s="715"/>
      <c r="N498" s="709"/>
      <c r="O498" s="715"/>
      <c r="P498" s="717"/>
      <c r="Q498" s="731"/>
    </row>
    <row r="499" spans="1:17" x14ac:dyDescent="0.25">
      <c r="A499" s="723"/>
      <c r="B499" s="723"/>
      <c r="C499" s="723"/>
      <c r="D499" s="723"/>
      <c r="E499" s="723"/>
      <c r="F499" s="723"/>
      <c r="G499" s="723"/>
      <c r="H499" s="723"/>
      <c r="I499" s="723"/>
      <c r="J499" s="716"/>
      <c r="K499" s="715"/>
      <c r="L499" s="709"/>
      <c r="M499" s="715"/>
      <c r="N499" s="709"/>
      <c r="O499" s="715"/>
      <c r="P499" s="717"/>
      <c r="Q499" s="731"/>
    </row>
    <row r="500" spans="1:17" x14ac:dyDescent="0.25">
      <c r="A500" s="723"/>
      <c r="B500" s="723"/>
      <c r="C500" s="723"/>
      <c r="D500" s="723"/>
      <c r="E500" s="723"/>
      <c r="F500" s="723"/>
      <c r="G500" s="723"/>
      <c r="H500" s="723"/>
      <c r="I500" s="723"/>
      <c r="J500" s="716"/>
      <c r="K500" s="715"/>
      <c r="L500" s="709"/>
      <c r="M500" s="715"/>
      <c r="N500" s="709"/>
      <c r="O500" s="715"/>
      <c r="P500" s="717"/>
      <c r="Q500" s="731"/>
    </row>
    <row r="501" spans="1:17" x14ac:dyDescent="0.25">
      <c r="A501" s="723"/>
      <c r="B501" s="723"/>
      <c r="C501" s="723"/>
      <c r="D501" s="723"/>
      <c r="E501" s="723"/>
      <c r="F501" s="723"/>
      <c r="G501" s="723"/>
      <c r="H501" s="723"/>
      <c r="I501" s="723"/>
      <c r="J501" s="716"/>
      <c r="K501" s="715"/>
      <c r="L501" s="709"/>
      <c r="M501" s="715"/>
      <c r="N501" s="709"/>
      <c r="O501" s="715"/>
      <c r="P501" s="717"/>
      <c r="Q501" s="731"/>
    </row>
    <row r="502" spans="1:17" x14ac:dyDescent="0.25">
      <c r="A502" s="723"/>
      <c r="B502" s="723"/>
      <c r="C502" s="723"/>
      <c r="D502" s="723"/>
      <c r="E502" s="723"/>
      <c r="F502" s="723"/>
      <c r="G502" s="723"/>
      <c r="H502" s="723"/>
      <c r="I502" s="723"/>
      <c r="J502" s="716"/>
      <c r="K502" s="715"/>
      <c r="L502" s="709"/>
      <c r="M502" s="715"/>
      <c r="N502" s="709"/>
      <c r="O502" s="715"/>
      <c r="P502" s="717"/>
      <c r="Q502" s="731"/>
    </row>
    <row r="503" spans="1:17" x14ac:dyDescent="0.25">
      <c r="A503" s="723"/>
      <c r="B503" s="723"/>
      <c r="C503" s="723"/>
      <c r="D503" s="723"/>
      <c r="E503" s="723"/>
      <c r="F503" s="723"/>
      <c r="G503" s="723"/>
      <c r="H503" s="723"/>
      <c r="I503" s="723"/>
      <c r="J503" s="716"/>
      <c r="K503" s="715"/>
      <c r="L503" s="709"/>
      <c r="M503" s="715"/>
      <c r="N503" s="709"/>
      <c r="O503" s="715"/>
      <c r="P503" s="717"/>
      <c r="Q503" s="731"/>
    </row>
    <row r="504" spans="1:17" x14ac:dyDescent="0.25">
      <c r="A504" s="723"/>
      <c r="B504" s="723"/>
      <c r="C504" s="723"/>
      <c r="D504" s="723"/>
      <c r="E504" s="723"/>
      <c r="F504" s="723"/>
      <c r="G504" s="723"/>
      <c r="H504" s="723"/>
      <c r="I504" s="723"/>
      <c r="J504" s="716"/>
      <c r="K504" s="715"/>
      <c r="L504" s="709"/>
      <c r="M504" s="715"/>
      <c r="N504" s="709"/>
      <c r="O504" s="715"/>
      <c r="P504" s="717"/>
      <c r="Q504" s="731"/>
    </row>
    <row r="505" spans="1:17" x14ac:dyDescent="0.25">
      <c r="A505" s="723"/>
      <c r="B505" s="723"/>
      <c r="C505" s="723"/>
      <c r="D505" s="723"/>
      <c r="E505" s="723"/>
      <c r="F505" s="723"/>
      <c r="G505" s="723"/>
      <c r="H505" s="723"/>
      <c r="I505" s="723"/>
      <c r="J505" s="716"/>
      <c r="K505" s="715"/>
      <c r="L505" s="709"/>
      <c r="M505" s="715"/>
      <c r="N505" s="709"/>
      <c r="O505" s="715"/>
      <c r="P505" s="717"/>
      <c r="Q505" s="731"/>
    </row>
    <row r="506" spans="1:17" x14ac:dyDescent="0.25">
      <c r="A506" s="723"/>
      <c r="B506" s="723"/>
      <c r="C506" s="723"/>
      <c r="D506" s="723"/>
      <c r="E506" s="723"/>
      <c r="F506" s="723"/>
      <c r="G506" s="723"/>
      <c r="H506" s="723"/>
      <c r="I506" s="723"/>
      <c r="J506" s="716"/>
      <c r="K506" s="715"/>
      <c r="L506" s="709"/>
      <c r="M506" s="715"/>
      <c r="N506" s="709"/>
      <c r="O506" s="715"/>
      <c r="P506" s="717"/>
      <c r="Q506" s="731"/>
    </row>
    <row r="507" spans="1:17" x14ac:dyDescent="0.25">
      <c r="A507" s="723"/>
      <c r="B507" s="723"/>
      <c r="C507" s="723"/>
      <c r="D507" s="723"/>
      <c r="E507" s="723"/>
      <c r="F507" s="723"/>
      <c r="G507" s="723"/>
      <c r="H507" s="723"/>
      <c r="I507" s="723"/>
      <c r="J507" s="716"/>
      <c r="K507" s="715"/>
      <c r="L507" s="709"/>
      <c r="M507" s="715"/>
      <c r="N507" s="709"/>
      <c r="O507" s="715"/>
      <c r="P507" s="717"/>
      <c r="Q507" s="731"/>
    </row>
    <row r="508" spans="1:17" x14ac:dyDescent="0.25">
      <c r="A508" s="723"/>
      <c r="B508" s="723"/>
      <c r="C508" s="723"/>
      <c r="D508" s="723"/>
      <c r="E508" s="723"/>
      <c r="F508" s="723"/>
      <c r="G508" s="723"/>
      <c r="H508" s="723"/>
      <c r="I508" s="723"/>
      <c r="J508" s="716"/>
      <c r="K508" s="715"/>
      <c r="L508" s="709"/>
      <c r="M508" s="715"/>
      <c r="N508" s="709"/>
      <c r="O508" s="715"/>
      <c r="P508" s="717"/>
      <c r="Q508" s="731"/>
    </row>
    <row r="509" spans="1:17" x14ac:dyDescent="0.25">
      <c r="A509" s="723"/>
      <c r="B509" s="723"/>
      <c r="C509" s="723"/>
      <c r="D509" s="723"/>
      <c r="E509" s="723"/>
      <c r="F509" s="723"/>
      <c r="G509" s="723"/>
      <c r="H509" s="723"/>
      <c r="I509" s="723"/>
      <c r="J509" s="716"/>
      <c r="K509" s="715"/>
      <c r="L509" s="709"/>
      <c r="M509" s="715"/>
      <c r="N509" s="709"/>
      <c r="O509" s="715"/>
      <c r="P509" s="717"/>
      <c r="Q509" s="731"/>
    </row>
    <row r="510" spans="1:17" x14ac:dyDescent="0.25">
      <c r="A510" s="723"/>
      <c r="B510" s="723"/>
      <c r="C510" s="723"/>
      <c r="D510" s="723"/>
      <c r="E510" s="723"/>
      <c r="F510" s="723"/>
      <c r="G510" s="723"/>
      <c r="H510" s="723"/>
      <c r="I510" s="723"/>
      <c r="J510" s="716"/>
      <c r="K510" s="715"/>
      <c r="L510" s="709"/>
      <c r="M510" s="715"/>
      <c r="N510" s="709"/>
      <c r="O510" s="715"/>
      <c r="P510" s="717"/>
      <c r="Q510" s="731"/>
    </row>
    <row r="511" spans="1:17" x14ac:dyDescent="0.25">
      <c r="A511" s="723"/>
      <c r="B511" s="723"/>
      <c r="C511" s="723"/>
      <c r="D511" s="723"/>
      <c r="E511" s="723"/>
      <c r="F511" s="723"/>
      <c r="G511" s="723"/>
      <c r="H511" s="723"/>
      <c r="I511" s="723"/>
      <c r="J511" s="716"/>
      <c r="K511" s="715"/>
      <c r="L511" s="709"/>
      <c r="M511" s="715"/>
      <c r="N511" s="709"/>
      <c r="O511" s="715"/>
      <c r="P511" s="717"/>
      <c r="Q511" s="731"/>
    </row>
    <row r="512" spans="1:17" x14ac:dyDescent="0.25">
      <c r="A512" s="723"/>
      <c r="B512" s="723"/>
      <c r="C512" s="723"/>
      <c r="D512" s="723"/>
      <c r="E512" s="723"/>
      <c r="F512" s="723"/>
      <c r="G512" s="723"/>
      <c r="H512" s="723"/>
      <c r="I512" s="723"/>
      <c r="J512" s="716"/>
      <c r="K512" s="715"/>
      <c r="L512" s="709"/>
      <c r="M512" s="715"/>
      <c r="N512" s="709"/>
      <c r="O512" s="715"/>
      <c r="P512" s="717"/>
      <c r="Q512" s="731"/>
    </row>
    <row r="513" spans="1:17" x14ac:dyDescent="0.25">
      <c r="A513" s="723"/>
      <c r="B513" s="723"/>
      <c r="C513" s="723"/>
      <c r="D513" s="723"/>
      <c r="E513" s="723"/>
      <c r="F513" s="723"/>
      <c r="G513" s="723"/>
      <c r="H513" s="723"/>
      <c r="I513" s="723"/>
      <c r="J513" s="716"/>
      <c r="K513" s="715"/>
      <c r="L513" s="709"/>
      <c r="M513" s="715"/>
      <c r="N513" s="709"/>
      <c r="O513" s="715"/>
      <c r="P513" s="717"/>
      <c r="Q513" s="731"/>
    </row>
    <row r="514" spans="1:17" x14ac:dyDescent="0.25">
      <c r="A514" s="723"/>
      <c r="B514" s="723"/>
      <c r="C514" s="723"/>
      <c r="D514" s="723"/>
      <c r="E514" s="723"/>
      <c r="F514" s="723"/>
      <c r="G514" s="723"/>
      <c r="H514" s="723"/>
      <c r="I514" s="723"/>
      <c r="J514" s="716"/>
      <c r="K514" s="715"/>
      <c r="L514" s="709"/>
      <c r="M514" s="715"/>
      <c r="N514" s="709"/>
      <c r="O514" s="715"/>
      <c r="P514" s="717"/>
      <c r="Q514" s="731"/>
    </row>
  </sheetData>
  <mergeCells count="129">
    <mergeCell ref="A1:Q1"/>
    <mergeCell ref="A2:Q2"/>
    <mergeCell ref="A3:Q3"/>
    <mergeCell ref="A4:F4"/>
    <mergeCell ref="G4:L4"/>
    <mergeCell ref="M4:Q4"/>
    <mergeCell ref="A5:A8"/>
    <mergeCell ref="B5:E8"/>
    <mergeCell ref="H5:K5"/>
    <mergeCell ref="L5:O5"/>
    <mergeCell ref="P5:P8"/>
    <mergeCell ref="Q5:Q8"/>
    <mergeCell ref="F6:G6"/>
    <mergeCell ref="H6:I6"/>
    <mergeCell ref="J6:K6"/>
    <mergeCell ref="L6:M6"/>
    <mergeCell ref="Q39:Q42"/>
    <mergeCell ref="F40:G40"/>
    <mergeCell ref="H40:I40"/>
    <mergeCell ref="J40:K40"/>
    <mergeCell ref="L40:M40"/>
    <mergeCell ref="N6:O6"/>
    <mergeCell ref="F7:G7"/>
    <mergeCell ref="H7:I7"/>
    <mergeCell ref="J7:K7"/>
    <mergeCell ref="L7:M7"/>
    <mergeCell ref="N7:O7"/>
    <mergeCell ref="N40:O40"/>
    <mergeCell ref="F41:G41"/>
    <mergeCell ref="H41:I41"/>
    <mergeCell ref="J41:K41"/>
    <mergeCell ref="L41:M41"/>
    <mergeCell ref="N41:O41"/>
    <mergeCell ref="A39:A42"/>
    <mergeCell ref="B39:E42"/>
    <mergeCell ref="H39:K39"/>
    <mergeCell ref="L39:O39"/>
    <mergeCell ref="A49:A52"/>
    <mergeCell ref="B49:E52"/>
    <mergeCell ref="H49:K49"/>
    <mergeCell ref="L49:O49"/>
    <mergeCell ref="P49:P52"/>
    <mergeCell ref="P39:P42"/>
    <mergeCell ref="Q49:Q52"/>
    <mergeCell ref="F50:G50"/>
    <mergeCell ref="H50:I50"/>
    <mergeCell ref="J50:K50"/>
    <mergeCell ref="L50:M50"/>
    <mergeCell ref="P61:P64"/>
    <mergeCell ref="Q61:Q64"/>
    <mergeCell ref="F62:G62"/>
    <mergeCell ref="H62:I62"/>
    <mergeCell ref="J62:K62"/>
    <mergeCell ref="L62:M62"/>
    <mergeCell ref="N50:O50"/>
    <mergeCell ref="F51:G51"/>
    <mergeCell ref="H51:I51"/>
    <mergeCell ref="J51:K51"/>
    <mergeCell ref="L51:M51"/>
    <mergeCell ref="N51:O51"/>
    <mergeCell ref="N62:O62"/>
    <mergeCell ref="F63:G63"/>
    <mergeCell ref="H63:I63"/>
    <mergeCell ref="J63:K63"/>
    <mergeCell ref="L63:M63"/>
    <mergeCell ref="N63:O63"/>
    <mergeCell ref="Q366:Q368"/>
    <mergeCell ref="L367:N367"/>
    <mergeCell ref="A61:A64"/>
    <mergeCell ref="B61:E64"/>
    <mergeCell ref="H61:K61"/>
    <mergeCell ref="L61:O61"/>
    <mergeCell ref="P96:P98"/>
    <mergeCell ref="Q96:Q98"/>
    <mergeCell ref="L97:M97"/>
    <mergeCell ref="N97:O97"/>
    <mergeCell ref="L98:M98"/>
    <mergeCell ref="N98:O98"/>
    <mergeCell ref="A96:A98"/>
    <mergeCell ref="B96:E98"/>
    <mergeCell ref="F96:I98"/>
    <mergeCell ref="J96:J98"/>
    <mergeCell ref="K96:K98"/>
    <mergeCell ref="L96:O96"/>
    <mergeCell ref="P103:P105"/>
    <mergeCell ref="Q103:Q105"/>
    <mergeCell ref="G104:J104"/>
    <mergeCell ref="L104:N104"/>
    <mergeCell ref="A321:A324"/>
    <mergeCell ref="B321:C324"/>
    <mergeCell ref="D321:D324"/>
    <mergeCell ref="E321:F324"/>
    <mergeCell ref="K321:O321"/>
    <mergeCell ref="P321:P324"/>
    <mergeCell ref="A103:A105"/>
    <mergeCell ref="B103:C105"/>
    <mergeCell ref="D103:D105"/>
    <mergeCell ref="E103:F105"/>
    <mergeCell ref="G103:J103"/>
    <mergeCell ref="K103:O103"/>
    <mergeCell ref="Q321:Q324"/>
    <mergeCell ref="L322:M322"/>
    <mergeCell ref="N322:O322"/>
    <mergeCell ref="L323:M323"/>
    <mergeCell ref="N323:O323"/>
    <mergeCell ref="P341:P344"/>
    <mergeCell ref="Q341:Q344"/>
    <mergeCell ref="J342:K342"/>
    <mergeCell ref="M342:N342"/>
    <mergeCell ref="J343:K343"/>
    <mergeCell ref="M343:N343"/>
    <mergeCell ref="A460:F460"/>
    <mergeCell ref="G460:L460"/>
    <mergeCell ref="M460:Q460"/>
    <mergeCell ref="A375:A377"/>
    <mergeCell ref="C375:D377"/>
    <mergeCell ref="L375:N375"/>
    <mergeCell ref="P375:P377"/>
    <mergeCell ref="Q375:Q377"/>
    <mergeCell ref="L376:N376"/>
    <mergeCell ref="A341:A344"/>
    <mergeCell ref="C341:C344"/>
    <mergeCell ref="D341:D344"/>
    <mergeCell ref="E341:F344"/>
    <mergeCell ref="J341:O341"/>
    <mergeCell ref="A366:A368"/>
    <mergeCell ref="C366:D368"/>
    <mergeCell ref="L366:N366"/>
    <mergeCell ref="P366:P368"/>
  </mergeCells>
  <pageMargins left="0.70866141732283472" right="0.70866141732283472" top="0.74803149606299213" bottom="0.74803149606299213" header="0.31496062992125984" footer="0.3149606299212598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workbookViewId="0">
      <selection activeCell="P9" sqref="P9"/>
    </sheetView>
  </sheetViews>
  <sheetFormatPr baseColWidth="10" defaultColWidth="11.42578125" defaultRowHeight="15" x14ac:dyDescent="0.25"/>
  <cols>
    <col min="1" max="1" width="18.85546875" style="1093" customWidth="1"/>
    <col min="2" max="2" width="18.7109375" style="1093" customWidth="1"/>
    <col min="3" max="3" width="2" style="1093" bestFit="1" customWidth="1"/>
    <col min="4" max="4" width="19.5703125" style="1093" bestFit="1" customWidth="1"/>
    <col min="5" max="5" width="2" style="1093" bestFit="1" customWidth="1"/>
    <col min="6" max="6" width="18.85546875" style="1093" customWidth="1"/>
    <col min="7" max="7" width="11.42578125" style="1093"/>
    <col min="8" max="8" width="13.140625" style="1093" bestFit="1" customWidth="1"/>
    <col min="9" max="16384" width="11.42578125" style="1093"/>
  </cols>
  <sheetData>
    <row r="1" spans="1:6" ht="18.75" x14ac:dyDescent="0.3">
      <c r="A1" s="2183" t="s">
        <v>1896</v>
      </c>
      <c r="B1" s="2184"/>
      <c r="C1" s="2184"/>
      <c r="D1" s="2184"/>
      <c r="E1" s="2184"/>
      <c r="F1" s="2185"/>
    </row>
    <row r="2" spans="1:6" ht="15.75" x14ac:dyDescent="0.25">
      <c r="A2" s="2186" t="s">
        <v>2414</v>
      </c>
      <c r="B2" s="2187"/>
      <c r="C2" s="2187"/>
      <c r="D2" s="2187"/>
      <c r="E2" s="2187"/>
      <c r="F2" s="2188"/>
    </row>
    <row r="3" spans="1:6" x14ac:dyDescent="0.25">
      <c r="A3" s="2189" t="s">
        <v>1897</v>
      </c>
      <c r="B3" s="2190"/>
      <c r="C3" s="2190"/>
      <c r="D3" s="2190"/>
      <c r="E3" s="2190"/>
      <c r="F3" s="2191"/>
    </row>
    <row r="4" spans="1:6" ht="8.25" customHeight="1" x14ac:dyDescent="0.25">
      <c r="A4" s="1094"/>
      <c r="B4" s="1095"/>
      <c r="C4" s="1095"/>
      <c r="D4" s="1096"/>
      <c r="E4" s="1096"/>
      <c r="F4" s="1097"/>
    </row>
    <row r="5" spans="1:6" x14ac:dyDescent="0.25">
      <c r="A5" s="1098" t="s">
        <v>1898</v>
      </c>
      <c r="B5" s="1099" t="s">
        <v>1899</v>
      </c>
      <c r="C5" s="1100"/>
      <c r="D5" s="1099" t="s">
        <v>1900</v>
      </c>
      <c r="E5" s="1101"/>
      <c r="F5" s="1102" t="s">
        <v>851</v>
      </c>
    </row>
    <row r="6" spans="1:6" x14ac:dyDescent="0.25">
      <c r="A6" s="1103" t="s">
        <v>1901</v>
      </c>
      <c r="B6" s="1104">
        <v>83967.904397999999</v>
      </c>
      <c r="C6" s="1105"/>
      <c r="D6" s="1104">
        <v>892580.71361900005</v>
      </c>
      <c r="E6" s="1105" t="s">
        <v>1902</v>
      </c>
      <c r="F6" s="1106">
        <f>+D6+B6</f>
        <v>976548.61801700003</v>
      </c>
    </row>
    <row r="7" spans="1:6" x14ac:dyDescent="0.25">
      <c r="A7" s="1103" t="s">
        <v>815</v>
      </c>
      <c r="B7" s="1104">
        <v>9853.7648482000004</v>
      </c>
      <c r="C7" s="1107" t="s">
        <v>1902</v>
      </c>
      <c r="D7" s="1104">
        <v>2523853.8938368</v>
      </c>
      <c r="E7" s="1105" t="s">
        <v>1902</v>
      </c>
      <c r="F7" s="1106">
        <f t="shared" ref="F7:F16" si="0">+D7+B7</f>
        <v>2533707.6586850001</v>
      </c>
    </row>
    <row r="8" spans="1:6" x14ac:dyDescent="0.25">
      <c r="A8" s="1103" t="s">
        <v>816</v>
      </c>
      <c r="B8" s="1104">
        <v>12238.690702</v>
      </c>
      <c r="C8" s="1105"/>
      <c r="D8" s="1104">
        <v>4013974.1396846003</v>
      </c>
      <c r="E8" s="1105"/>
      <c r="F8" s="1106">
        <f t="shared" si="0"/>
        <v>4026212.8303866005</v>
      </c>
    </row>
    <row r="9" spans="1:6" x14ac:dyDescent="0.25">
      <c r="A9" s="1103" t="s">
        <v>817</v>
      </c>
      <c r="B9" s="1104">
        <v>7304.0150092000003</v>
      </c>
      <c r="C9" s="1105" t="s">
        <v>1902</v>
      </c>
      <c r="D9" s="1104">
        <v>1947299.3292227997</v>
      </c>
      <c r="E9" s="1105" t="s">
        <v>1902</v>
      </c>
      <c r="F9" s="1106">
        <f t="shared" si="0"/>
        <v>1954603.3442319997</v>
      </c>
    </row>
    <row r="10" spans="1:6" x14ac:dyDescent="0.25">
      <c r="A10" s="1103" t="s">
        <v>819</v>
      </c>
      <c r="B10" s="1104">
        <v>410.52167659999998</v>
      </c>
      <c r="C10" s="1105"/>
      <c r="D10" s="1104">
        <v>1049878.2044744003</v>
      </c>
      <c r="E10" s="1104"/>
      <c r="F10" s="1106">
        <f t="shared" si="0"/>
        <v>1050288.7261510002</v>
      </c>
    </row>
    <row r="11" spans="1:6" x14ac:dyDescent="0.25">
      <c r="A11" s="1103" t="s">
        <v>820</v>
      </c>
      <c r="B11" s="1104">
        <v>9626.158829</v>
      </c>
      <c r="C11" s="1107" t="s">
        <v>1902</v>
      </c>
      <c r="D11" s="1104">
        <v>6317971.5787159996</v>
      </c>
      <c r="E11" s="1105"/>
      <c r="F11" s="1106">
        <f t="shared" si="0"/>
        <v>6327597.7375449995</v>
      </c>
    </row>
    <row r="12" spans="1:6" x14ac:dyDescent="0.25">
      <c r="A12" s="1103" t="s">
        <v>821</v>
      </c>
      <c r="B12" s="1104">
        <v>22773.697454199999</v>
      </c>
      <c r="C12" s="1105"/>
      <c r="D12" s="1104">
        <v>5107615.6797217997</v>
      </c>
      <c r="E12" s="1105"/>
      <c r="F12" s="1106">
        <f t="shared" si="0"/>
        <v>5130389.3771759998</v>
      </c>
    </row>
    <row r="13" spans="1:6" x14ac:dyDescent="0.25">
      <c r="A13" s="1103" t="s">
        <v>822</v>
      </c>
      <c r="B13" s="1104">
        <v>9997.2560170000015</v>
      </c>
      <c r="C13" s="1105" t="s">
        <v>1902</v>
      </c>
      <c r="D13" s="1104">
        <v>1090294.7431935996</v>
      </c>
      <c r="E13" s="1105" t="s">
        <v>1902</v>
      </c>
      <c r="F13" s="1106">
        <f t="shared" si="0"/>
        <v>1100291.9992105996</v>
      </c>
    </row>
    <row r="14" spans="1:6" x14ac:dyDescent="0.25">
      <c r="A14" s="1103" t="s">
        <v>823</v>
      </c>
      <c r="B14" s="1104">
        <v>5853.6712023999999</v>
      </c>
      <c r="C14" s="1105"/>
      <c r="D14" s="1104">
        <v>78274.108719800002</v>
      </c>
      <c r="E14" s="1104"/>
      <c r="F14" s="1106">
        <f t="shared" si="0"/>
        <v>84127.779922200003</v>
      </c>
    </row>
    <row r="15" spans="1:6" x14ac:dyDescent="0.25">
      <c r="A15" s="1103" t="s">
        <v>824</v>
      </c>
      <c r="B15" s="1104">
        <v>260.59541619999999</v>
      </c>
      <c r="C15" s="1105"/>
      <c r="D15" s="1104">
        <v>4529095.4417212009</v>
      </c>
      <c r="E15" s="1105"/>
      <c r="F15" s="1106">
        <f t="shared" si="0"/>
        <v>4529356.0371374013</v>
      </c>
    </row>
    <row r="16" spans="1:6" ht="15.75" thickBot="1" x14ac:dyDescent="0.3">
      <c r="A16" s="1103" t="s">
        <v>1903</v>
      </c>
      <c r="B16" s="1104">
        <v>51331.195776</v>
      </c>
      <c r="C16" s="1105"/>
      <c r="D16" s="1104">
        <v>8183506.0187272001</v>
      </c>
      <c r="E16" s="1105"/>
      <c r="F16" s="1106">
        <f t="shared" si="0"/>
        <v>8234837.2145031998</v>
      </c>
    </row>
    <row r="17" spans="1:7" ht="15.75" thickBot="1" x14ac:dyDescent="0.3">
      <c r="A17" s="1108" t="s">
        <v>851</v>
      </c>
      <c r="B17" s="1256">
        <v>213617.47132879999</v>
      </c>
      <c r="C17" s="1256">
        <f t="shared" ref="C17:E17" si="1">SUM(C6:C16)</f>
        <v>0</v>
      </c>
      <c r="D17" s="1256">
        <v>35734343.851637207</v>
      </c>
      <c r="E17" s="1256">
        <f t="shared" si="1"/>
        <v>0</v>
      </c>
      <c r="F17" s="1109">
        <f>+D17+B17</f>
        <v>35947961.322966009</v>
      </c>
    </row>
    <row r="18" spans="1:7" ht="6.75" customHeight="1" x14ac:dyDescent="0.25">
      <c r="A18" s="1110"/>
      <c r="B18" s="1110"/>
      <c r="C18" s="1110"/>
      <c r="D18" s="1110"/>
      <c r="E18" s="1110"/>
      <c r="F18" s="1111"/>
    </row>
    <row r="19" spans="1:7" ht="16.5" customHeight="1" x14ac:dyDescent="0.25">
      <c r="A19" s="1416" t="s">
        <v>1904</v>
      </c>
    </row>
    <row r="20" spans="1:7" x14ac:dyDescent="0.25">
      <c r="A20" s="1416" t="s">
        <v>2287</v>
      </c>
      <c r="B20" s="1112"/>
      <c r="C20" s="1112"/>
      <c r="D20" s="1112"/>
      <c r="E20" s="1112"/>
      <c r="F20" s="1112"/>
    </row>
    <row r="21" spans="1:7" x14ac:dyDescent="0.25">
      <c r="A21" s="1416" t="s">
        <v>2288</v>
      </c>
      <c r="B21" s="1112"/>
      <c r="C21" s="1112"/>
      <c r="D21" s="1112"/>
      <c r="E21" s="1112"/>
      <c r="F21" s="1112"/>
    </row>
    <row r="22" spans="1:7" x14ac:dyDescent="0.25">
      <c r="A22" s="1417" t="s">
        <v>2289</v>
      </c>
      <c r="B22" s="1112"/>
      <c r="C22" s="1112"/>
    </row>
    <row r="23" spans="1:7" x14ac:dyDescent="0.25">
      <c r="B23" s="1113"/>
      <c r="C23" s="1114"/>
      <c r="D23" s="1115"/>
      <c r="E23" s="1115"/>
      <c r="F23" s="1115"/>
      <c r="G23" s="1115"/>
    </row>
    <row r="24" spans="1:7" x14ac:dyDescent="0.25">
      <c r="A24" s="489"/>
      <c r="B24" s="1115"/>
      <c r="C24" s="1115"/>
      <c r="D24" s="1115"/>
      <c r="E24" s="1115"/>
      <c r="F24" s="1115"/>
      <c r="G24" s="1115"/>
    </row>
    <row r="25" spans="1:7" x14ac:dyDescent="0.25">
      <c r="B25" s="1115"/>
      <c r="C25" s="1115"/>
      <c r="D25" s="1115"/>
      <c r="E25" s="1115"/>
      <c r="F25" s="1115"/>
      <c r="G25" s="1115"/>
    </row>
  </sheetData>
  <mergeCells count="3">
    <mergeCell ref="A1:F1"/>
    <mergeCell ref="A2:F2"/>
    <mergeCell ref="A3:F3"/>
  </mergeCell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9"/>
  <sheetViews>
    <sheetView showGridLines="0" workbookViewId="0">
      <selection activeCell="C27" sqref="C27"/>
    </sheetView>
  </sheetViews>
  <sheetFormatPr baseColWidth="10" defaultColWidth="11.42578125" defaultRowHeight="15" x14ac:dyDescent="0.25"/>
  <cols>
    <col min="1" max="1" width="44.140625" style="1130" customWidth="1"/>
    <col min="2" max="3" width="24.85546875" style="1130" customWidth="1"/>
    <col min="4" max="4" width="12.7109375" style="1116" bestFit="1" customWidth="1"/>
    <col min="5" max="16384" width="11.42578125" style="1116"/>
  </cols>
  <sheetData>
    <row r="1" spans="1:255" ht="15.75" x14ac:dyDescent="0.25">
      <c r="A1" s="2193" t="s">
        <v>813</v>
      </c>
      <c r="B1" s="2194"/>
      <c r="C1" s="2195"/>
    </row>
    <row r="2" spans="1:255" ht="15.75" x14ac:dyDescent="0.25">
      <c r="A2" s="2186" t="s">
        <v>1905</v>
      </c>
      <c r="B2" s="2187"/>
      <c r="C2" s="2188"/>
      <c r="D2" s="2192"/>
      <c r="E2" s="2192"/>
      <c r="F2" s="2192"/>
      <c r="G2" s="2192"/>
      <c r="H2" s="2192"/>
      <c r="I2" s="2192"/>
      <c r="J2" s="2192"/>
      <c r="K2" s="2192"/>
      <c r="L2" s="2192"/>
      <c r="M2" s="2192"/>
      <c r="N2" s="2192"/>
      <c r="O2" s="2192"/>
      <c r="P2" s="2192"/>
      <c r="Q2" s="2192"/>
      <c r="R2" s="2192"/>
      <c r="S2" s="2192"/>
      <c r="T2" s="2192"/>
      <c r="U2" s="2192"/>
      <c r="V2" s="2192"/>
      <c r="W2" s="2192"/>
      <c r="X2" s="2192"/>
      <c r="Y2" s="2192"/>
      <c r="Z2" s="2192"/>
      <c r="AA2" s="2192"/>
      <c r="AB2" s="2192"/>
      <c r="AC2" s="2192"/>
      <c r="AD2" s="2192"/>
      <c r="AE2" s="2192"/>
      <c r="AF2" s="2192"/>
      <c r="AG2" s="2192"/>
      <c r="AH2" s="2192"/>
      <c r="AI2" s="2192"/>
      <c r="AJ2" s="2192"/>
      <c r="AK2" s="2192"/>
      <c r="AL2" s="2192"/>
      <c r="AM2" s="2192"/>
      <c r="AN2" s="2192"/>
      <c r="AO2" s="2192"/>
      <c r="AP2" s="2192"/>
      <c r="AQ2" s="2192"/>
      <c r="AR2" s="2192"/>
      <c r="AS2" s="2192"/>
      <c r="AT2" s="2192"/>
      <c r="AU2" s="2192"/>
      <c r="AV2" s="2192"/>
      <c r="AW2" s="2192"/>
      <c r="AX2" s="2192"/>
      <c r="AY2" s="2192"/>
      <c r="AZ2" s="2192"/>
      <c r="BA2" s="2192"/>
      <c r="BB2" s="2192"/>
      <c r="BC2" s="2192"/>
      <c r="BD2" s="2192"/>
      <c r="BE2" s="2192"/>
      <c r="BF2" s="2192"/>
      <c r="BG2" s="2192"/>
      <c r="BH2" s="2192"/>
      <c r="BI2" s="2192"/>
      <c r="BJ2" s="2192"/>
      <c r="BK2" s="2192"/>
      <c r="BL2" s="2192"/>
      <c r="BM2" s="2192"/>
      <c r="BN2" s="2192"/>
      <c r="BO2" s="2192"/>
      <c r="BP2" s="2192"/>
      <c r="BQ2" s="2192"/>
      <c r="BR2" s="2192"/>
      <c r="BS2" s="2192"/>
      <c r="BT2" s="2192"/>
      <c r="BU2" s="2192"/>
      <c r="BV2" s="2192"/>
      <c r="BW2" s="2192"/>
      <c r="BX2" s="2192"/>
      <c r="BY2" s="2192"/>
      <c r="BZ2" s="2192"/>
      <c r="CA2" s="2192"/>
      <c r="CB2" s="2192"/>
      <c r="CC2" s="2192"/>
      <c r="CD2" s="2192"/>
      <c r="CE2" s="2192"/>
      <c r="CF2" s="2192"/>
      <c r="CG2" s="2192"/>
      <c r="CH2" s="2192"/>
      <c r="CI2" s="2192"/>
      <c r="CJ2" s="2192"/>
      <c r="CK2" s="2192"/>
      <c r="CL2" s="2192"/>
      <c r="CM2" s="2192"/>
      <c r="CN2" s="2192"/>
      <c r="CO2" s="2192"/>
      <c r="CP2" s="2192"/>
      <c r="CQ2" s="2192"/>
      <c r="CR2" s="2192"/>
      <c r="CS2" s="2192"/>
      <c r="CT2" s="2192"/>
      <c r="CU2" s="2192"/>
      <c r="CV2" s="2192"/>
      <c r="CW2" s="2192"/>
      <c r="CX2" s="2192"/>
      <c r="CY2" s="2192"/>
      <c r="CZ2" s="2192"/>
      <c r="DA2" s="2192"/>
      <c r="DB2" s="2192"/>
      <c r="DC2" s="2192"/>
      <c r="DD2" s="2192"/>
      <c r="DE2" s="2192"/>
      <c r="DF2" s="2192"/>
      <c r="DG2" s="2192"/>
      <c r="DH2" s="2192"/>
      <c r="DI2" s="2192"/>
      <c r="DJ2" s="2192"/>
      <c r="DK2" s="2192"/>
      <c r="DL2" s="2192"/>
      <c r="DM2" s="2192"/>
      <c r="DN2" s="2192"/>
      <c r="DO2" s="2192"/>
      <c r="DP2" s="2192"/>
      <c r="DQ2" s="2192"/>
      <c r="DR2" s="2192"/>
      <c r="DS2" s="2192"/>
      <c r="DT2" s="2192"/>
      <c r="DU2" s="2192"/>
      <c r="DV2" s="2192"/>
      <c r="DW2" s="2192"/>
      <c r="DX2" s="2192"/>
      <c r="DY2" s="2192"/>
      <c r="DZ2" s="2192"/>
      <c r="EA2" s="2192"/>
      <c r="EB2" s="2192"/>
      <c r="EC2" s="2192"/>
      <c r="ED2" s="2192"/>
      <c r="EE2" s="2192"/>
      <c r="EF2" s="2192"/>
      <c r="EG2" s="2192"/>
      <c r="EH2" s="2192"/>
      <c r="EI2" s="2192"/>
      <c r="EJ2" s="2192"/>
      <c r="EK2" s="2192"/>
      <c r="EL2" s="2192"/>
      <c r="EM2" s="2192"/>
      <c r="EN2" s="2192"/>
      <c r="EO2" s="2192"/>
      <c r="EP2" s="2192"/>
      <c r="EQ2" s="2192"/>
      <c r="ER2" s="2192"/>
      <c r="ES2" s="2192"/>
      <c r="ET2" s="2192"/>
      <c r="EU2" s="2192"/>
      <c r="EV2" s="2192"/>
      <c r="EW2" s="2192"/>
      <c r="EX2" s="2192"/>
      <c r="EY2" s="2192"/>
      <c r="EZ2" s="2192"/>
      <c r="FA2" s="2192"/>
      <c r="FB2" s="2192"/>
      <c r="FC2" s="2192"/>
      <c r="FD2" s="2192"/>
      <c r="FE2" s="2192"/>
      <c r="FF2" s="2192"/>
      <c r="FG2" s="2192"/>
      <c r="FH2" s="2192"/>
      <c r="FI2" s="2192"/>
      <c r="FJ2" s="2192"/>
      <c r="FK2" s="2192"/>
      <c r="FL2" s="2192"/>
      <c r="FM2" s="2192"/>
      <c r="FN2" s="2192"/>
      <c r="FO2" s="2192"/>
      <c r="FP2" s="2192"/>
      <c r="FQ2" s="2192"/>
      <c r="FR2" s="2192"/>
      <c r="FS2" s="2192"/>
      <c r="FT2" s="2192"/>
      <c r="FU2" s="2192"/>
      <c r="FV2" s="2192"/>
      <c r="FW2" s="2192"/>
      <c r="FX2" s="2192"/>
      <c r="FY2" s="2192"/>
      <c r="FZ2" s="2192"/>
      <c r="GA2" s="2192"/>
      <c r="GB2" s="2192"/>
      <c r="GC2" s="2192"/>
      <c r="GD2" s="2192"/>
      <c r="GE2" s="2192"/>
      <c r="GF2" s="2192"/>
      <c r="GG2" s="2192"/>
      <c r="GH2" s="2192"/>
      <c r="GI2" s="2192"/>
      <c r="GJ2" s="2192"/>
      <c r="GK2" s="2192"/>
      <c r="GL2" s="2192"/>
      <c r="GM2" s="2192"/>
      <c r="GN2" s="2192"/>
      <c r="GO2" s="2192"/>
      <c r="GP2" s="2192"/>
      <c r="GQ2" s="2192"/>
      <c r="GR2" s="2192"/>
      <c r="GS2" s="2192"/>
      <c r="GT2" s="2192"/>
      <c r="GU2" s="2192"/>
      <c r="GV2" s="2192"/>
      <c r="GW2" s="2192"/>
      <c r="GX2" s="2192"/>
      <c r="GY2" s="2192"/>
      <c r="GZ2" s="2192"/>
      <c r="HA2" s="2192"/>
      <c r="HB2" s="2192"/>
      <c r="HC2" s="2192"/>
      <c r="HD2" s="2192"/>
      <c r="HE2" s="2192"/>
      <c r="HF2" s="2192"/>
      <c r="HG2" s="2192"/>
      <c r="HH2" s="2192"/>
      <c r="HI2" s="2192"/>
      <c r="HJ2" s="2192"/>
      <c r="HK2" s="2192"/>
      <c r="HL2" s="2192"/>
      <c r="HM2" s="2192"/>
      <c r="HN2" s="2192"/>
      <c r="HO2" s="2192"/>
      <c r="HP2" s="2192"/>
      <c r="HQ2" s="2192"/>
      <c r="HR2" s="2192"/>
      <c r="HS2" s="2192"/>
      <c r="HT2" s="2192"/>
      <c r="HU2" s="2192"/>
      <c r="HV2" s="2192"/>
      <c r="HW2" s="2192"/>
      <c r="HX2" s="2192"/>
      <c r="HY2" s="2192"/>
      <c r="HZ2" s="2192"/>
      <c r="IA2" s="2192"/>
      <c r="IB2" s="2192"/>
      <c r="IC2" s="2192"/>
      <c r="ID2" s="2192"/>
      <c r="IE2" s="2192"/>
      <c r="IF2" s="2192"/>
      <c r="IG2" s="2192"/>
      <c r="IH2" s="2192"/>
      <c r="II2" s="2192"/>
      <c r="IJ2" s="2192"/>
      <c r="IK2" s="2192"/>
      <c r="IL2" s="2192"/>
      <c r="IM2" s="2192"/>
      <c r="IN2" s="2192"/>
      <c r="IO2" s="2192"/>
      <c r="IP2" s="2192"/>
      <c r="IQ2" s="2192"/>
      <c r="IR2" s="2192"/>
      <c r="IS2" s="2192"/>
      <c r="IT2" s="2192"/>
      <c r="IU2" s="2192"/>
    </row>
    <row r="3" spans="1:255" ht="15.75" x14ac:dyDescent="0.25">
      <c r="A3" s="2186" t="s">
        <v>2414</v>
      </c>
      <c r="B3" s="2187"/>
      <c r="C3" s="2188"/>
      <c r="D3" s="2192"/>
      <c r="E3" s="2192"/>
      <c r="F3" s="2192"/>
      <c r="G3" s="2192"/>
      <c r="H3" s="2192"/>
      <c r="I3" s="2192"/>
      <c r="J3" s="2192"/>
      <c r="K3" s="2192"/>
      <c r="L3" s="2192"/>
      <c r="M3" s="2192"/>
      <c r="N3" s="2192"/>
      <c r="O3" s="2192"/>
      <c r="P3" s="2192"/>
      <c r="Q3" s="2192"/>
      <c r="R3" s="2192"/>
      <c r="S3" s="2192"/>
      <c r="T3" s="2192"/>
      <c r="U3" s="2192"/>
      <c r="V3" s="2192"/>
      <c r="W3" s="2192"/>
      <c r="X3" s="2192"/>
      <c r="Y3" s="2192"/>
      <c r="Z3" s="2192"/>
      <c r="AA3" s="2192"/>
      <c r="AB3" s="2192"/>
      <c r="AC3" s="2192"/>
      <c r="AD3" s="2192"/>
      <c r="AE3" s="2192"/>
      <c r="AF3" s="2192"/>
      <c r="AG3" s="2192"/>
      <c r="AH3" s="2192"/>
      <c r="AI3" s="2192"/>
      <c r="AJ3" s="2192"/>
      <c r="AK3" s="2192"/>
      <c r="AL3" s="2192"/>
      <c r="AM3" s="2192"/>
      <c r="AN3" s="2192"/>
      <c r="AO3" s="2192"/>
      <c r="AP3" s="2192"/>
      <c r="AQ3" s="2192"/>
      <c r="AR3" s="2192"/>
      <c r="AS3" s="2192"/>
      <c r="AT3" s="2192"/>
      <c r="AU3" s="2192"/>
      <c r="AV3" s="2192"/>
      <c r="AW3" s="2192"/>
      <c r="AX3" s="2192"/>
      <c r="AY3" s="2192"/>
      <c r="AZ3" s="2192"/>
      <c r="BA3" s="2192"/>
      <c r="BB3" s="2192"/>
      <c r="BC3" s="2192"/>
      <c r="BD3" s="2192"/>
      <c r="BE3" s="2192"/>
      <c r="BF3" s="2192"/>
      <c r="BG3" s="2192"/>
      <c r="BH3" s="2192"/>
      <c r="BI3" s="2192"/>
      <c r="BJ3" s="2192"/>
      <c r="BK3" s="2192"/>
      <c r="BL3" s="2192"/>
      <c r="BM3" s="2192"/>
      <c r="BN3" s="2192"/>
      <c r="BO3" s="2192"/>
      <c r="BP3" s="2192"/>
      <c r="BQ3" s="2192"/>
      <c r="BR3" s="2192"/>
      <c r="BS3" s="2192"/>
      <c r="BT3" s="2192"/>
      <c r="BU3" s="2192"/>
      <c r="BV3" s="2192"/>
      <c r="BW3" s="2192"/>
      <c r="BX3" s="2192"/>
      <c r="BY3" s="2192"/>
      <c r="BZ3" s="2192"/>
      <c r="CA3" s="2192"/>
      <c r="CB3" s="2192"/>
      <c r="CC3" s="2192"/>
      <c r="CD3" s="2192"/>
      <c r="CE3" s="2192"/>
      <c r="CF3" s="2192"/>
      <c r="CG3" s="2192"/>
      <c r="CH3" s="2192"/>
      <c r="CI3" s="2192"/>
      <c r="CJ3" s="2192"/>
      <c r="CK3" s="2192"/>
      <c r="CL3" s="2192"/>
      <c r="CM3" s="2192"/>
      <c r="CN3" s="2192"/>
      <c r="CO3" s="2192"/>
      <c r="CP3" s="2192"/>
      <c r="CQ3" s="2192"/>
      <c r="CR3" s="2192"/>
      <c r="CS3" s="2192"/>
      <c r="CT3" s="2192"/>
      <c r="CU3" s="2192"/>
      <c r="CV3" s="2192"/>
      <c r="CW3" s="2192"/>
      <c r="CX3" s="2192"/>
      <c r="CY3" s="2192"/>
      <c r="CZ3" s="2192"/>
      <c r="DA3" s="2192"/>
      <c r="DB3" s="2192"/>
      <c r="DC3" s="2192"/>
      <c r="DD3" s="2192"/>
      <c r="DE3" s="2192"/>
      <c r="DF3" s="2192"/>
      <c r="DG3" s="2192"/>
      <c r="DH3" s="2192"/>
      <c r="DI3" s="2192"/>
      <c r="DJ3" s="2192"/>
      <c r="DK3" s="2192"/>
      <c r="DL3" s="2192"/>
      <c r="DM3" s="2192"/>
      <c r="DN3" s="2192"/>
      <c r="DO3" s="2192"/>
      <c r="DP3" s="2192"/>
      <c r="DQ3" s="2192"/>
      <c r="DR3" s="2192"/>
      <c r="DS3" s="2192"/>
      <c r="DT3" s="2192"/>
      <c r="DU3" s="2192"/>
      <c r="DV3" s="2192"/>
      <c r="DW3" s="2192"/>
      <c r="DX3" s="2192"/>
      <c r="DY3" s="2192"/>
      <c r="DZ3" s="2192"/>
      <c r="EA3" s="2192"/>
      <c r="EB3" s="2192"/>
      <c r="EC3" s="2192"/>
      <c r="ED3" s="2192"/>
      <c r="EE3" s="2192"/>
      <c r="EF3" s="2192"/>
      <c r="EG3" s="2192"/>
      <c r="EH3" s="2192"/>
      <c r="EI3" s="2192"/>
      <c r="EJ3" s="2192"/>
      <c r="EK3" s="2192"/>
      <c r="EL3" s="2192"/>
      <c r="EM3" s="2192"/>
      <c r="EN3" s="2192"/>
      <c r="EO3" s="2192"/>
      <c r="EP3" s="2192"/>
      <c r="EQ3" s="2192"/>
      <c r="ER3" s="2192"/>
      <c r="ES3" s="2192"/>
      <c r="ET3" s="2192"/>
      <c r="EU3" s="2192"/>
      <c r="EV3" s="2192"/>
      <c r="EW3" s="2192"/>
      <c r="EX3" s="2192"/>
      <c r="EY3" s="2192"/>
      <c r="EZ3" s="2192"/>
      <c r="FA3" s="2192"/>
      <c r="FB3" s="2192"/>
      <c r="FC3" s="2192"/>
      <c r="FD3" s="2192"/>
      <c r="FE3" s="2192"/>
      <c r="FF3" s="2192"/>
      <c r="FG3" s="2192"/>
      <c r="FH3" s="2192"/>
      <c r="FI3" s="2192"/>
      <c r="FJ3" s="2192"/>
      <c r="FK3" s="2192"/>
      <c r="FL3" s="2192"/>
      <c r="FM3" s="2192"/>
      <c r="FN3" s="2192"/>
      <c r="FO3" s="2192"/>
      <c r="FP3" s="2192"/>
      <c r="FQ3" s="2192"/>
      <c r="FR3" s="2192"/>
      <c r="FS3" s="2192"/>
      <c r="FT3" s="2192"/>
      <c r="FU3" s="2192"/>
      <c r="FV3" s="2192"/>
      <c r="FW3" s="2192"/>
      <c r="FX3" s="2192"/>
      <c r="FY3" s="2192"/>
      <c r="FZ3" s="2192"/>
      <c r="GA3" s="2192"/>
      <c r="GB3" s="2192"/>
      <c r="GC3" s="2192"/>
      <c r="GD3" s="2192"/>
      <c r="GE3" s="2192"/>
      <c r="GF3" s="2192"/>
      <c r="GG3" s="2192"/>
      <c r="GH3" s="2192"/>
      <c r="GI3" s="2192"/>
      <c r="GJ3" s="2192"/>
      <c r="GK3" s="2192"/>
      <c r="GL3" s="2192"/>
      <c r="GM3" s="2192"/>
      <c r="GN3" s="2192"/>
      <c r="GO3" s="2192"/>
      <c r="GP3" s="2192"/>
      <c r="GQ3" s="2192"/>
      <c r="GR3" s="2192"/>
      <c r="GS3" s="2192"/>
      <c r="GT3" s="2192"/>
      <c r="GU3" s="2192"/>
      <c r="GV3" s="2192"/>
      <c r="GW3" s="2192"/>
      <c r="GX3" s="2192"/>
      <c r="GY3" s="2192"/>
      <c r="GZ3" s="2192"/>
      <c r="HA3" s="2192"/>
      <c r="HB3" s="2192"/>
      <c r="HC3" s="2192"/>
      <c r="HD3" s="2192"/>
      <c r="HE3" s="2192"/>
      <c r="HF3" s="2192"/>
      <c r="HG3" s="2192"/>
      <c r="HH3" s="2192"/>
      <c r="HI3" s="2192"/>
      <c r="HJ3" s="2192"/>
      <c r="HK3" s="2192"/>
      <c r="HL3" s="2192"/>
      <c r="HM3" s="2192"/>
      <c r="HN3" s="2192"/>
      <c r="HO3" s="2192"/>
      <c r="HP3" s="2192"/>
      <c r="HQ3" s="2192"/>
      <c r="HR3" s="2192"/>
      <c r="HS3" s="2192"/>
      <c r="HT3" s="2192"/>
      <c r="HU3" s="2192"/>
      <c r="HV3" s="2192"/>
      <c r="HW3" s="2192"/>
      <c r="HX3" s="2192"/>
      <c r="HY3" s="2192"/>
      <c r="HZ3" s="2192"/>
      <c r="IA3" s="2192"/>
      <c r="IB3" s="2192"/>
      <c r="IC3" s="2192"/>
      <c r="ID3" s="2192"/>
      <c r="IE3" s="2192"/>
      <c r="IF3" s="2192"/>
      <c r="IG3" s="2192"/>
      <c r="IH3" s="2192"/>
      <c r="II3" s="2192"/>
      <c r="IJ3" s="2192"/>
      <c r="IK3" s="2192"/>
      <c r="IL3" s="2192"/>
      <c r="IM3" s="2192"/>
      <c r="IN3" s="2192"/>
      <c r="IO3" s="2192"/>
      <c r="IP3" s="2192"/>
      <c r="IQ3" s="2192"/>
      <c r="IR3" s="2192"/>
      <c r="IS3" s="2192"/>
      <c r="IT3" s="2192"/>
      <c r="IU3" s="2192"/>
    </row>
    <row r="4" spans="1:255" ht="15.75" x14ac:dyDescent="0.25">
      <c r="A4" s="2186" t="s">
        <v>1906</v>
      </c>
      <c r="B4" s="2187"/>
      <c r="C4" s="2188"/>
    </row>
    <row r="5" spans="1:255" ht="6" customHeight="1" x14ac:dyDescent="0.25">
      <c r="A5" s="1117"/>
      <c r="B5" s="1118"/>
      <c r="C5" s="1119"/>
    </row>
    <row r="6" spans="1:255" x14ac:dyDescent="0.25">
      <c r="A6" s="1098" t="s">
        <v>1907</v>
      </c>
      <c r="B6" s="1099" t="s">
        <v>1908</v>
      </c>
      <c r="C6" s="1102" t="s">
        <v>1909</v>
      </c>
    </row>
    <row r="7" spans="1:255" x14ac:dyDescent="0.25">
      <c r="A7" s="1136" t="s">
        <v>1048</v>
      </c>
      <c r="B7" s="1378">
        <v>3809.4562352000003</v>
      </c>
      <c r="C7" s="1121">
        <f>B7/$B$20</f>
        <v>1.7833074286964505E-2</v>
      </c>
      <c r="D7" s="1120"/>
      <c r="E7" s="1120"/>
      <c r="F7" s="1122"/>
    </row>
    <row r="8" spans="1:255" x14ac:dyDescent="0.25">
      <c r="A8" s="1136" t="s">
        <v>1100</v>
      </c>
      <c r="B8" s="1378">
        <v>6020.9660223999999</v>
      </c>
      <c r="C8" s="1121">
        <f t="shared" ref="C8:C19" si="0">B8/$B$20</f>
        <v>2.8185737734590682E-2</v>
      </c>
      <c r="D8" s="1120"/>
      <c r="E8" s="1120"/>
      <c r="F8" s="1122"/>
    </row>
    <row r="9" spans="1:255" x14ac:dyDescent="0.25">
      <c r="A9" s="1136" t="s">
        <v>1049</v>
      </c>
      <c r="B9" s="1378">
        <v>1168.4860264000001</v>
      </c>
      <c r="C9" s="1121">
        <f t="shared" si="0"/>
        <v>5.469992782572858E-3</v>
      </c>
      <c r="D9" s="1120"/>
      <c r="E9" s="1120"/>
      <c r="F9" s="1122"/>
    </row>
    <row r="10" spans="1:255" x14ac:dyDescent="0.25">
      <c r="A10" s="1136" t="s">
        <v>1050</v>
      </c>
      <c r="B10" s="1378">
        <v>15351.351835399999</v>
      </c>
      <c r="C10" s="1121">
        <f t="shared" si="0"/>
        <v>7.1863746630401792E-2</v>
      </c>
      <c r="D10" s="1120"/>
      <c r="E10" s="1120"/>
      <c r="F10" s="1122"/>
    </row>
    <row r="11" spans="1:255" x14ac:dyDescent="0.25">
      <c r="A11" s="1136" t="s">
        <v>692</v>
      </c>
      <c r="B11" s="1378">
        <v>590.74663620000001</v>
      </c>
      <c r="C11" s="1121">
        <f t="shared" si="0"/>
        <v>2.7654415742555203E-3</v>
      </c>
      <c r="D11" s="1120"/>
      <c r="E11" s="1120"/>
      <c r="F11" s="1122"/>
    </row>
    <row r="12" spans="1:255" x14ac:dyDescent="0.25">
      <c r="A12" s="1137" t="s">
        <v>2075</v>
      </c>
      <c r="B12" s="1378">
        <v>481.28641820000001</v>
      </c>
      <c r="C12" s="1121">
        <f t="shared" si="0"/>
        <v>2.2530292826994664E-3</v>
      </c>
      <c r="D12" s="1120"/>
      <c r="E12" s="1120"/>
      <c r="F12" s="1122"/>
    </row>
    <row r="13" spans="1:255" x14ac:dyDescent="0.25">
      <c r="A13" s="1137" t="s">
        <v>1910</v>
      </c>
      <c r="B13" s="1378">
        <v>7083.0338292000006</v>
      </c>
      <c r="C13" s="1121">
        <f t="shared" si="0"/>
        <v>3.3157558626362528E-2</v>
      </c>
      <c r="D13" s="1120"/>
      <c r="E13" s="1120"/>
      <c r="F13" s="1122"/>
    </row>
    <row r="14" spans="1:255" x14ac:dyDescent="0.25">
      <c r="A14" s="1137" t="s">
        <v>1052</v>
      </c>
      <c r="B14" s="1378">
        <v>107135.36482320001</v>
      </c>
      <c r="C14" s="1121">
        <f t="shared" si="0"/>
        <v>0.50152903766142465</v>
      </c>
      <c r="D14" s="1120"/>
      <c r="E14" s="1120"/>
      <c r="F14" s="1122"/>
    </row>
    <row r="15" spans="1:255" x14ac:dyDescent="0.25">
      <c r="A15" s="1137" t="s">
        <v>697</v>
      </c>
      <c r="B15" s="1378">
        <v>454.03499960000005</v>
      </c>
      <c r="C15" s="1121">
        <f t="shared" si="0"/>
        <v>2.125458169576165E-3</v>
      </c>
      <c r="D15" s="1120"/>
      <c r="E15" s="1120"/>
      <c r="F15" s="1122"/>
    </row>
    <row r="16" spans="1:255" ht="26.25" x14ac:dyDescent="0.25">
      <c r="A16" s="1137" t="s">
        <v>1057</v>
      </c>
      <c r="B16" s="1378">
        <v>2995.0395047999996</v>
      </c>
      <c r="C16" s="1121">
        <f t="shared" si="0"/>
        <v>1.4020573720723599E-2</v>
      </c>
      <c r="D16" s="1120"/>
      <c r="E16" s="1120"/>
      <c r="F16" s="1122"/>
    </row>
    <row r="17" spans="1:15" x14ac:dyDescent="0.25">
      <c r="A17" s="1137" t="s">
        <v>1053</v>
      </c>
      <c r="B17" s="1378">
        <v>2579.3665169999999</v>
      </c>
      <c r="C17" s="1121">
        <f t="shared" si="0"/>
        <v>1.2074698295767388E-2</v>
      </c>
      <c r="D17" s="1120"/>
      <c r="E17" s="1120"/>
      <c r="F17" s="1122"/>
    </row>
    <row r="18" spans="1:15" x14ac:dyDescent="0.25">
      <c r="A18" s="1138" t="s">
        <v>1054</v>
      </c>
      <c r="B18" s="1378">
        <v>53028.0409918</v>
      </c>
      <c r="C18" s="1121">
        <f t="shared" si="0"/>
        <v>0.24823831431924054</v>
      </c>
      <c r="D18" s="1120"/>
      <c r="E18" s="1120"/>
      <c r="F18" s="1122"/>
    </row>
    <row r="19" spans="1:15" ht="15.75" thickBot="1" x14ac:dyDescent="0.3">
      <c r="A19" s="1136" t="s">
        <v>1911</v>
      </c>
      <c r="B19" s="1378">
        <v>12920.297489400002</v>
      </c>
      <c r="C19" s="1121">
        <f t="shared" si="0"/>
        <v>6.0483336915420571E-2</v>
      </c>
      <c r="D19" s="1120"/>
      <c r="E19" s="1120"/>
      <c r="F19" s="1122"/>
    </row>
    <row r="20" spans="1:15" ht="15.75" thickBot="1" x14ac:dyDescent="0.3">
      <c r="A20" s="1139" t="s">
        <v>851</v>
      </c>
      <c r="B20" s="1379">
        <f>SUM(B7:B19)</f>
        <v>213617.47132879996</v>
      </c>
      <c r="C20" s="1140">
        <f>SUM(C7:C19)</f>
        <v>1.0000000000000002</v>
      </c>
      <c r="D20" s="1120"/>
      <c r="E20" s="1120"/>
      <c r="F20" s="1122"/>
    </row>
    <row r="21" spans="1:15" ht="5.25" customHeight="1" thickBot="1" x14ac:dyDescent="0.3">
      <c r="A21" s="1124"/>
      <c r="B21" s="1125"/>
      <c r="C21" s="1126"/>
    </row>
    <row r="22" spans="1:15" x14ac:dyDescent="0.25">
      <c r="A22" s="1127"/>
      <c r="B22" s="1127"/>
      <c r="C22" s="1127"/>
    </row>
    <row r="23" spans="1:15" x14ac:dyDescent="0.25">
      <c r="A23" s="1416" t="s">
        <v>2287</v>
      </c>
      <c r="B23" s="1128"/>
      <c r="C23" s="1128"/>
      <c r="D23" s="1128"/>
      <c r="E23" s="1128"/>
      <c r="F23" s="1128"/>
      <c r="G23" s="1128"/>
      <c r="H23" s="1128"/>
      <c r="I23" s="1128"/>
      <c r="J23" s="1128"/>
      <c r="K23" s="1128"/>
      <c r="L23" s="1128"/>
      <c r="M23" s="1128"/>
      <c r="N23" s="1122"/>
    </row>
    <row r="24" spans="1:15" x14ac:dyDescent="0.25">
      <c r="A24" s="1417" t="s">
        <v>2289</v>
      </c>
      <c r="B24" s="1128"/>
      <c r="C24" s="1128"/>
      <c r="D24" s="1128"/>
      <c r="E24" s="1128"/>
      <c r="F24" s="1128"/>
      <c r="G24" s="1128"/>
      <c r="H24" s="1128"/>
      <c r="I24" s="1128"/>
      <c r="J24" s="1128"/>
      <c r="K24" s="1128"/>
      <c r="L24" s="1128"/>
      <c r="M24" s="1128"/>
      <c r="N24" s="1122"/>
    </row>
    <row r="25" spans="1:15" x14ac:dyDescent="0.25">
      <c r="A25" s="1257"/>
      <c r="B25" s="1380"/>
      <c r="C25" s="1128"/>
      <c r="D25" s="1128"/>
      <c r="E25" s="1128"/>
      <c r="F25" s="1128"/>
      <c r="G25" s="1128"/>
      <c r="H25" s="1128"/>
      <c r="I25" s="1128"/>
      <c r="J25" s="1128"/>
      <c r="K25" s="1128"/>
      <c r="L25" s="1128"/>
      <c r="M25" s="1128"/>
      <c r="N25" s="1122"/>
    </row>
    <row r="26" spans="1:15" x14ac:dyDescent="0.25">
      <c r="A26" s="1257"/>
      <c r="B26" s="1380"/>
      <c r="C26" s="1128"/>
      <c r="D26" s="1128"/>
      <c r="E26" s="1128"/>
      <c r="F26" s="1128"/>
      <c r="G26" s="1128"/>
      <c r="H26" s="1128"/>
      <c r="I26" s="1128"/>
      <c r="J26" s="1128"/>
      <c r="K26" s="1128"/>
      <c r="L26" s="1128"/>
      <c r="M26" s="1128"/>
      <c r="N26" s="1122"/>
    </row>
    <row r="27" spans="1:15" x14ac:dyDescent="0.25">
      <c r="A27" s="1257"/>
      <c r="B27" s="1380"/>
      <c r="C27" s="1128"/>
      <c r="D27" s="1128"/>
      <c r="E27" s="1128"/>
      <c r="F27" s="1128"/>
      <c r="G27" s="1128"/>
      <c r="H27" s="1128"/>
      <c r="I27" s="1128"/>
      <c r="J27" s="1128"/>
      <c r="K27" s="1128"/>
      <c r="L27" s="1128"/>
      <c r="M27" s="1128"/>
      <c r="N27" s="1122"/>
    </row>
    <row r="28" spans="1:15" x14ac:dyDescent="0.25">
      <c r="A28" s="1257"/>
      <c r="B28" s="1380"/>
      <c r="C28" s="1128"/>
      <c r="D28" s="1128"/>
      <c r="E28" s="1128"/>
      <c r="F28" s="1128"/>
      <c r="G28" s="1128"/>
      <c r="H28" s="1128"/>
      <c r="I28" s="1128"/>
      <c r="J28" s="1128"/>
      <c r="K28" s="1128"/>
      <c r="L28" s="1128"/>
      <c r="M28" s="1128"/>
      <c r="N28" s="1122"/>
    </row>
    <row r="29" spans="1:15" x14ac:dyDescent="0.25">
      <c r="A29" s="1257"/>
      <c r="B29" s="1380"/>
      <c r="C29" s="1128"/>
      <c r="D29" s="1128"/>
      <c r="E29" s="1128"/>
      <c r="F29" s="1128"/>
      <c r="G29" s="1128"/>
      <c r="H29" s="1128"/>
      <c r="I29" s="1128"/>
      <c r="J29" s="1128"/>
      <c r="K29" s="1128"/>
      <c r="L29" s="1128"/>
      <c r="M29" s="1128"/>
      <c r="N29" s="1122"/>
    </row>
    <row r="30" spans="1:15" x14ac:dyDescent="0.25">
      <c r="A30" s="1257"/>
      <c r="B30" s="1380"/>
      <c r="C30" s="1128"/>
      <c r="D30" s="1128"/>
      <c r="E30" s="1128"/>
      <c r="F30" s="1128"/>
      <c r="G30" s="1128"/>
      <c r="H30" s="1128"/>
      <c r="I30" s="1128"/>
      <c r="J30" s="1128"/>
      <c r="K30" s="1128"/>
      <c r="L30" s="1128"/>
      <c r="M30" s="1128"/>
      <c r="N30" s="1122"/>
    </row>
    <row r="31" spans="1:15" x14ac:dyDescent="0.25">
      <c r="A31" s="1257"/>
      <c r="B31" s="1380"/>
      <c r="C31" s="1128"/>
      <c r="D31" s="1128"/>
      <c r="E31" s="1128"/>
      <c r="F31" s="1128"/>
      <c r="G31" s="1128"/>
      <c r="H31" s="1128"/>
      <c r="I31" s="1128"/>
      <c r="J31" s="1128"/>
      <c r="K31" s="1128"/>
      <c r="L31" s="1128"/>
      <c r="M31" s="1128"/>
      <c r="N31" s="1122"/>
    </row>
    <row r="32" spans="1:15" x14ac:dyDescent="0.25">
      <c r="A32" s="1257"/>
      <c r="B32" s="1380"/>
      <c r="C32" s="1120"/>
      <c r="D32" s="1120"/>
      <c r="E32" s="1120"/>
      <c r="F32" s="1120"/>
      <c r="G32" s="1120"/>
      <c r="H32" s="1120"/>
      <c r="I32" s="1120"/>
      <c r="J32" s="1120"/>
      <c r="K32" s="1120"/>
      <c r="L32" s="1120"/>
      <c r="M32" s="1120"/>
      <c r="N32" s="1120"/>
      <c r="O32" s="1120"/>
    </row>
    <row r="33" spans="1:15" x14ac:dyDescent="0.25">
      <c r="A33" s="1257"/>
      <c r="B33" s="1380"/>
      <c r="C33" s="1120"/>
      <c r="D33" s="1120"/>
      <c r="E33" s="1120"/>
      <c r="F33" s="1120"/>
      <c r="G33" s="1120"/>
      <c r="H33" s="1120"/>
      <c r="I33" s="1120"/>
      <c r="J33" s="1120"/>
      <c r="K33" s="1120"/>
      <c r="L33" s="1120"/>
      <c r="M33" s="1120"/>
      <c r="N33" s="1120"/>
      <c r="O33" s="1120"/>
    </row>
    <row r="34" spans="1:15" x14ac:dyDescent="0.25">
      <c r="A34" s="1257"/>
      <c r="B34" s="1381"/>
      <c r="C34" s="1116"/>
    </row>
    <row r="35" spans="1:15" x14ac:dyDescent="0.25">
      <c r="A35" s="1257"/>
      <c r="B35" s="1381"/>
      <c r="C35" s="1116"/>
    </row>
    <row r="36" spans="1:15" x14ac:dyDescent="0.25">
      <c r="A36" s="1129"/>
      <c r="B36" s="1382"/>
    </row>
    <row r="37" spans="1:15" x14ac:dyDescent="0.25">
      <c r="A37" s="1129"/>
      <c r="B37" s="1129"/>
    </row>
    <row r="38" spans="1:15" x14ac:dyDescent="0.25">
      <c r="A38" s="1129"/>
      <c r="B38" s="1129"/>
    </row>
    <row r="39" spans="1:15" x14ac:dyDescent="0.25">
      <c r="A39" s="1129"/>
      <c r="B39" s="1129"/>
    </row>
  </sheetData>
  <mergeCells count="130">
    <mergeCell ref="T2:W2"/>
    <mergeCell ref="X2:AA2"/>
    <mergeCell ref="AB2:AE2"/>
    <mergeCell ref="AF2:AI2"/>
    <mergeCell ref="AJ2:AM2"/>
    <mergeCell ref="AN2:AQ2"/>
    <mergeCell ref="A1:C1"/>
    <mergeCell ref="A2:C2"/>
    <mergeCell ref="D2:G2"/>
    <mergeCell ref="H2:K2"/>
    <mergeCell ref="L2:O2"/>
    <mergeCell ref="P2:S2"/>
    <mergeCell ref="BP2:BS2"/>
    <mergeCell ref="BT2:BW2"/>
    <mergeCell ref="BX2:CA2"/>
    <mergeCell ref="CB2:CE2"/>
    <mergeCell ref="CF2:CI2"/>
    <mergeCell ref="CJ2:CM2"/>
    <mergeCell ref="AR2:AU2"/>
    <mergeCell ref="AV2:AY2"/>
    <mergeCell ref="AZ2:BC2"/>
    <mergeCell ref="BD2:BG2"/>
    <mergeCell ref="BH2:BK2"/>
    <mergeCell ref="BL2:BO2"/>
    <mergeCell ref="DL2:DO2"/>
    <mergeCell ref="DP2:DS2"/>
    <mergeCell ref="DT2:DW2"/>
    <mergeCell ref="DX2:EA2"/>
    <mergeCell ref="EB2:EE2"/>
    <mergeCell ref="EF2:EI2"/>
    <mergeCell ref="CN2:CQ2"/>
    <mergeCell ref="CR2:CU2"/>
    <mergeCell ref="CV2:CY2"/>
    <mergeCell ref="CZ2:DC2"/>
    <mergeCell ref="DD2:DG2"/>
    <mergeCell ref="DH2:DK2"/>
    <mergeCell ref="FP2:FS2"/>
    <mergeCell ref="FT2:FW2"/>
    <mergeCell ref="FX2:GA2"/>
    <mergeCell ref="GB2:GE2"/>
    <mergeCell ref="EJ2:EM2"/>
    <mergeCell ref="EN2:EQ2"/>
    <mergeCell ref="ER2:EU2"/>
    <mergeCell ref="EV2:EY2"/>
    <mergeCell ref="EZ2:FC2"/>
    <mergeCell ref="FD2:FG2"/>
    <mergeCell ref="IB2:IE2"/>
    <mergeCell ref="IF2:II2"/>
    <mergeCell ref="IJ2:IM2"/>
    <mergeCell ref="IN2:IQ2"/>
    <mergeCell ref="IR2:IU2"/>
    <mergeCell ref="A3:C3"/>
    <mergeCell ref="D3:G3"/>
    <mergeCell ref="H3:K3"/>
    <mergeCell ref="L3:O3"/>
    <mergeCell ref="P3:S3"/>
    <mergeCell ref="HD2:HG2"/>
    <mergeCell ref="HH2:HK2"/>
    <mergeCell ref="HL2:HO2"/>
    <mergeCell ref="HP2:HS2"/>
    <mergeCell ref="HT2:HW2"/>
    <mergeCell ref="HX2:IA2"/>
    <mergeCell ref="GF2:GI2"/>
    <mergeCell ref="GJ2:GM2"/>
    <mergeCell ref="GN2:GQ2"/>
    <mergeCell ref="GR2:GU2"/>
    <mergeCell ref="GV2:GY2"/>
    <mergeCell ref="GZ2:HC2"/>
    <mergeCell ref="FH2:FK2"/>
    <mergeCell ref="FL2:FO2"/>
    <mergeCell ref="AR3:AU3"/>
    <mergeCell ref="AV3:AY3"/>
    <mergeCell ref="AZ3:BC3"/>
    <mergeCell ref="BD3:BG3"/>
    <mergeCell ref="BH3:BK3"/>
    <mergeCell ref="BL3:BO3"/>
    <mergeCell ref="T3:W3"/>
    <mergeCell ref="X3:AA3"/>
    <mergeCell ref="AB3:AE3"/>
    <mergeCell ref="AF3:AI3"/>
    <mergeCell ref="AJ3:AM3"/>
    <mergeCell ref="AN3:AQ3"/>
    <mergeCell ref="CN3:CQ3"/>
    <mergeCell ref="CR3:CU3"/>
    <mergeCell ref="CV3:CY3"/>
    <mergeCell ref="CZ3:DC3"/>
    <mergeCell ref="DD3:DG3"/>
    <mergeCell ref="DH3:DK3"/>
    <mergeCell ref="BP3:BS3"/>
    <mergeCell ref="BT3:BW3"/>
    <mergeCell ref="BX3:CA3"/>
    <mergeCell ref="CB3:CE3"/>
    <mergeCell ref="CF3:CI3"/>
    <mergeCell ref="CJ3:CM3"/>
    <mergeCell ref="EJ3:EM3"/>
    <mergeCell ref="EN3:EQ3"/>
    <mergeCell ref="ER3:EU3"/>
    <mergeCell ref="EV3:EY3"/>
    <mergeCell ref="EZ3:FC3"/>
    <mergeCell ref="FD3:FG3"/>
    <mergeCell ref="DL3:DO3"/>
    <mergeCell ref="DP3:DS3"/>
    <mergeCell ref="DT3:DW3"/>
    <mergeCell ref="DX3:EA3"/>
    <mergeCell ref="EB3:EE3"/>
    <mergeCell ref="EF3:EI3"/>
    <mergeCell ref="IB3:IE3"/>
    <mergeCell ref="IF3:II3"/>
    <mergeCell ref="IJ3:IM3"/>
    <mergeCell ref="IN3:IQ3"/>
    <mergeCell ref="IR3:IU3"/>
    <mergeCell ref="A4:C4"/>
    <mergeCell ref="HD3:HG3"/>
    <mergeCell ref="HH3:HK3"/>
    <mergeCell ref="HL3:HO3"/>
    <mergeCell ref="HP3:HS3"/>
    <mergeCell ref="HT3:HW3"/>
    <mergeCell ref="HX3:IA3"/>
    <mergeCell ref="GF3:GI3"/>
    <mergeCell ref="GJ3:GM3"/>
    <mergeCell ref="GN3:GQ3"/>
    <mergeCell ref="GR3:GU3"/>
    <mergeCell ref="GV3:GY3"/>
    <mergeCell ref="GZ3:HC3"/>
    <mergeCell ref="FH3:FK3"/>
    <mergeCell ref="FL3:FO3"/>
    <mergeCell ref="FP3:FS3"/>
    <mergeCell ref="FT3:FW3"/>
    <mergeCell ref="FX3:GA3"/>
    <mergeCell ref="GB3:GE3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0"/>
  <sheetViews>
    <sheetView showGridLines="0" zoomScaleNormal="100" workbookViewId="0">
      <selection activeCell="E13" sqref="E13"/>
    </sheetView>
  </sheetViews>
  <sheetFormatPr baseColWidth="10" defaultColWidth="11.42578125" defaultRowHeight="15" x14ac:dyDescent="0.25"/>
  <cols>
    <col min="1" max="1" width="56.42578125" style="1130" customWidth="1"/>
    <col min="2" max="3" width="24.85546875" style="1130" customWidth="1"/>
    <col min="4" max="4" width="15.140625" style="1116" bestFit="1" customWidth="1"/>
    <col min="5" max="10" width="11.42578125" style="1116"/>
    <col min="11" max="11" width="14" style="1116" customWidth="1"/>
    <col min="12" max="16384" width="11.42578125" style="1116"/>
  </cols>
  <sheetData>
    <row r="1" spans="1:252" ht="15.75" x14ac:dyDescent="0.25">
      <c r="A1" s="2193" t="s">
        <v>813</v>
      </c>
      <c r="B1" s="2194"/>
      <c r="C1" s="2195"/>
    </row>
    <row r="2" spans="1:252" ht="15.75" x14ac:dyDescent="0.25">
      <c r="A2" s="2186" t="s">
        <v>1912</v>
      </c>
      <c r="B2" s="2187"/>
      <c r="C2" s="2188"/>
      <c r="D2" s="1415"/>
      <c r="E2" s="2192"/>
      <c r="F2" s="2192"/>
      <c r="G2" s="2192"/>
      <c r="H2" s="2192"/>
      <c r="I2" s="2192"/>
      <c r="J2" s="2192"/>
      <c r="K2" s="2192"/>
      <c r="L2" s="2192"/>
      <c r="M2" s="2192"/>
      <c r="N2" s="2192"/>
      <c r="O2" s="2192"/>
      <c r="P2" s="2192"/>
      <c r="Q2" s="2192"/>
      <c r="R2" s="2192"/>
      <c r="S2" s="2192"/>
      <c r="T2" s="2192"/>
      <c r="U2" s="2192"/>
      <c r="V2" s="2192"/>
      <c r="W2" s="2192"/>
      <c r="X2" s="2192"/>
      <c r="Y2" s="2192"/>
      <c r="Z2" s="2192"/>
      <c r="AA2" s="2192"/>
      <c r="AB2" s="2192"/>
      <c r="AC2" s="2192"/>
      <c r="AD2" s="2192"/>
      <c r="AE2" s="2192"/>
      <c r="AF2" s="2192"/>
      <c r="AG2" s="2192"/>
      <c r="AH2" s="2192"/>
      <c r="AI2" s="2192"/>
      <c r="AJ2" s="2192"/>
      <c r="AK2" s="2192"/>
      <c r="AL2" s="2192"/>
      <c r="AM2" s="2192"/>
      <c r="AN2" s="2192"/>
      <c r="AO2" s="2192"/>
      <c r="AP2" s="2192"/>
      <c r="AQ2" s="2192"/>
      <c r="AR2" s="2192"/>
      <c r="AS2" s="2192"/>
      <c r="AT2" s="2192"/>
      <c r="AU2" s="2192"/>
      <c r="AV2" s="2192"/>
      <c r="AW2" s="2192"/>
      <c r="AX2" s="2192"/>
      <c r="AY2" s="2192"/>
      <c r="AZ2" s="2192"/>
      <c r="BA2" s="2192"/>
      <c r="BB2" s="2192"/>
      <c r="BC2" s="2192"/>
      <c r="BD2" s="2192"/>
      <c r="BE2" s="2192"/>
      <c r="BF2" s="2192"/>
      <c r="BG2" s="2192"/>
      <c r="BH2" s="2192"/>
      <c r="BI2" s="2192"/>
      <c r="BJ2" s="2192"/>
      <c r="BK2" s="2192"/>
      <c r="BL2" s="2192"/>
      <c r="BM2" s="2192"/>
      <c r="BN2" s="2192"/>
      <c r="BO2" s="2192"/>
      <c r="BP2" s="2192"/>
      <c r="BQ2" s="2192"/>
      <c r="BR2" s="2192"/>
      <c r="BS2" s="2192"/>
      <c r="BT2" s="2192"/>
      <c r="BU2" s="2192"/>
      <c r="BV2" s="2192"/>
      <c r="BW2" s="2192"/>
      <c r="BX2" s="2192"/>
      <c r="BY2" s="2192"/>
      <c r="BZ2" s="2192"/>
      <c r="CA2" s="2192"/>
      <c r="CB2" s="2192"/>
      <c r="CC2" s="2192"/>
      <c r="CD2" s="2192"/>
      <c r="CE2" s="2192"/>
      <c r="CF2" s="2192"/>
      <c r="CG2" s="2192"/>
      <c r="CH2" s="2192"/>
      <c r="CI2" s="2192"/>
      <c r="CJ2" s="2192"/>
      <c r="CK2" s="2192"/>
      <c r="CL2" s="2192"/>
      <c r="CM2" s="2192"/>
      <c r="CN2" s="2192"/>
      <c r="CO2" s="2192"/>
      <c r="CP2" s="2192"/>
      <c r="CQ2" s="2192"/>
      <c r="CR2" s="2192"/>
      <c r="CS2" s="2192"/>
      <c r="CT2" s="2192"/>
      <c r="CU2" s="2192"/>
      <c r="CV2" s="2192"/>
      <c r="CW2" s="2192"/>
      <c r="CX2" s="2192"/>
      <c r="CY2" s="2192"/>
      <c r="CZ2" s="2192"/>
      <c r="DA2" s="2192"/>
      <c r="DB2" s="2192"/>
      <c r="DC2" s="2192"/>
      <c r="DD2" s="2192"/>
      <c r="DE2" s="2192"/>
      <c r="DF2" s="2192"/>
      <c r="DG2" s="2192"/>
      <c r="DH2" s="2192"/>
      <c r="DI2" s="2192"/>
      <c r="DJ2" s="2192"/>
      <c r="DK2" s="2192"/>
      <c r="DL2" s="2192"/>
      <c r="DM2" s="2192"/>
      <c r="DN2" s="2192"/>
      <c r="DO2" s="2192"/>
      <c r="DP2" s="2192"/>
      <c r="DQ2" s="2192"/>
      <c r="DR2" s="2192"/>
      <c r="DS2" s="2192"/>
      <c r="DT2" s="2192"/>
      <c r="DU2" s="2192"/>
      <c r="DV2" s="2192"/>
      <c r="DW2" s="2192"/>
      <c r="DX2" s="2192"/>
      <c r="DY2" s="2192"/>
      <c r="DZ2" s="2192"/>
      <c r="EA2" s="2192"/>
      <c r="EB2" s="2192"/>
      <c r="EC2" s="2192"/>
      <c r="ED2" s="2192"/>
      <c r="EE2" s="2192"/>
      <c r="EF2" s="2192"/>
      <c r="EG2" s="2192"/>
      <c r="EH2" s="2192"/>
      <c r="EI2" s="2192"/>
      <c r="EJ2" s="2192"/>
      <c r="EK2" s="2192"/>
      <c r="EL2" s="2192"/>
      <c r="EM2" s="2192"/>
      <c r="EN2" s="2192"/>
      <c r="EO2" s="2192"/>
      <c r="EP2" s="2192"/>
      <c r="EQ2" s="2192"/>
      <c r="ER2" s="2192"/>
      <c r="ES2" s="2192"/>
      <c r="ET2" s="2192"/>
      <c r="EU2" s="2192"/>
      <c r="EV2" s="2192"/>
      <c r="EW2" s="2192"/>
      <c r="EX2" s="2192"/>
      <c r="EY2" s="2192"/>
      <c r="EZ2" s="2192"/>
      <c r="FA2" s="2192"/>
      <c r="FB2" s="2192"/>
      <c r="FC2" s="2192"/>
      <c r="FD2" s="2192"/>
      <c r="FE2" s="2192"/>
      <c r="FF2" s="2192"/>
      <c r="FG2" s="2192"/>
      <c r="FH2" s="2192"/>
      <c r="FI2" s="2192"/>
      <c r="FJ2" s="2192"/>
      <c r="FK2" s="2192"/>
      <c r="FL2" s="2192"/>
      <c r="FM2" s="2192"/>
      <c r="FN2" s="2192"/>
      <c r="FO2" s="2192"/>
      <c r="FP2" s="2192"/>
      <c r="FQ2" s="2192"/>
      <c r="FR2" s="2192"/>
      <c r="FS2" s="2192"/>
      <c r="FT2" s="2192"/>
      <c r="FU2" s="2192"/>
      <c r="FV2" s="2192"/>
      <c r="FW2" s="2192"/>
      <c r="FX2" s="2192"/>
      <c r="FY2" s="2192"/>
      <c r="FZ2" s="2192"/>
      <c r="GA2" s="2192"/>
      <c r="GB2" s="2192"/>
      <c r="GC2" s="2192"/>
      <c r="GD2" s="2192"/>
      <c r="GE2" s="2192"/>
      <c r="GF2" s="2192"/>
      <c r="GG2" s="2192"/>
      <c r="GH2" s="2192"/>
      <c r="GI2" s="2192"/>
      <c r="GJ2" s="2192"/>
      <c r="GK2" s="2192"/>
      <c r="GL2" s="2192"/>
      <c r="GM2" s="2192"/>
      <c r="GN2" s="2192"/>
      <c r="GO2" s="2192"/>
      <c r="GP2" s="2192"/>
      <c r="GQ2" s="2192"/>
      <c r="GR2" s="2192"/>
      <c r="GS2" s="2192"/>
      <c r="GT2" s="2192"/>
      <c r="GU2" s="2192"/>
      <c r="GV2" s="2192"/>
      <c r="GW2" s="2192"/>
      <c r="GX2" s="2192"/>
      <c r="GY2" s="2192"/>
      <c r="GZ2" s="2192"/>
      <c r="HA2" s="2192"/>
      <c r="HB2" s="2192"/>
      <c r="HC2" s="2192"/>
      <c r="HD2" s="2192"/>
      <c r="HE2" s="2192"/>
      <c r="HF2" s="2192"/>
      <c r="HG2" s="2192"/>
      <c r="HH2" s="2192"/>
      <c r="HI2" s="2192"/>
      <c r="HJ2" s="2192"/>
      <c r="HK2" s="2192"/>
      <c r="HL2" s="2192"/>
      <c r="HM2" s="2192"/>
      <c r="HN2" s="2192"/>
      <c r="HO2" s="2192"/>
      <c r="HP2" s="2192"/>
      <c r="HQ2" s="2192"/>
      <c r="HR2" s="2192"/>
      <c r="HS2" s="2192"/>
      <c r="HT2" s="2192"/>
      <c r="HU2" s="2192"/>
      <c r="HV2" s="2192"/>
      <c r="HW2" s="2192"/>
      <c r="HX2" s="2192"/>
      <c r="HY2" s="2192"/>
      <c r="HZ2" s="2192"/>
      <c r="IA2" s="2192"/>
      <c r="IB2" s="2192"/>
      <c r="IC2" s="2192"/>
      <c r="ID2" s="2192"/>
      <c r="IE2" s="2192"/>
      <c r="IF2" s="2192"/>
      <c r="IG2" s="2192"/>
      <c r="IH2" s="2192"/>
      <c r="II2" s="2192"/>
      <c r="IJ2" s="2192"/>
      <c r="IK2" s="2192"/>
      <c r="IL2" s="2192"/>
      <c r="IM2" s="2192"/>
      <c r="IN2" s="2192"/>
      <c r="IO2" s="2192"/>
      <c r="IP2" s="2192"/>
      <c r="IQ2" s="2192"/>
      <c r="IR2" s="2192"/>
    </row>
    <row r="3" spans="1:252" ht="15.75" x14ac:dyDescent="0.25">
      <c r="A3" s="2186" t="s">
        <v>2414</v>
      </c>
      <c r="B3" s="2187"/>
      <c r="C3" s="2188"/>
      <c r="D3" s="1415"/>
      <c r="E3" s="2192"/>
      <c r="F3" s="2192"/>
      <c r="G3" s="2192"/>
      <c r="H3" s="2192"/>
      <c r="I3" s="2192"/>
      <c r="J3" s="2192"/>
      <c r="K3" s="2192"/>
      <c r="L3" s="2192"/>
      <c r="M3" s="2192"/>
      <c r="N3" s="2192"/>
      <c r="O3" s="2192"/>
      <c r="P3" s="2192"/>
      <c r="Q3" s="2192"/>
      <c r="R3" s="2192"/>
      <c r="S3" s="2192"/>
      <c r="T3" s="2192"/>
      <c r="U3" s="2192"/>
      <c r="V3" s="2192"/>
      <c r="W3" s="2192"/>
      <c r="X3" s="2192"/>
      <c r="Y3" s="2192"/>
      <c r="Z3" s="2192"/>
      <c r="AA3" s="2192"/>
      <c r="AB3" s="2192"/>
      <c r="AC3" s="2192"/>
      <c r="AD3" s="2192"/>
      <c r="AE3" s="2192"/>
      <c r="AF3" s="2192"/>
      <c r="AG3" s="2192"/>
      <c r="AH3" s="2192"/>
      <c r="AI3" s="2192"/>
      <c r="AJ3" s="2192"/>
      <c r="AK3" s="2192"/>
      <c r="AL3" s="2192"/>
      <c r="AM3" s="2192"/>
      <c r="AN3" s="2192"/>
      <c r="AO3" s="2192"/>
      <c r="AP3" s="2192"/>
      <c r="AQ3" s="2192"/>
      <c r="AR3" s="2192"/>
      <c r="AS3" s="2192"/>
      <c r="AT3" s="2192"/>
      <c r="AU3" s="2192"/>
      <c r="AV3" s="2192"/>
      <c r="AW3" s="2192"/>
      <c r="AX3" s="2192"/>
      <c r="AY3" s="2192"/>
      <c r="AZ3" s="2192"/>
      <c r="BA3" s="2192"/>
      <c r="BB3" s="2192"/>
      <c r="BC3" s="2192"/>
      <c r="BD3" s="2192"/>
      <c r="BE3" s="2192"/>
      <c r="BF3" s="2192"/>
      <c r="BG3" s="2192"/>
      <c r="BH3" s="2192"/>
      <c r="BI3" s="2192"/>
      <c r="BJ3" s="2192"/>
      <c r="BK3" s="2192"/>
      <c r="BL3" s="2192"/>
      <c r="BM3" s="2192"/>
      <c r="BN3" s="2192"/>
      <c r="BO3" s="2192"/>
      <c r="BP3" s="2192"/>
      <c r="BQ3" s="2192"/>
      <c r="BR3" s="2192"/>
      <c r="BS3" s="2192"/>
      <c r="BT3" s="2192"/>
      <c r="BU3" s="2192"/>
      <c r="BV3" s="2192"/>
      <c r="BW3" s="2192"/>
      <c r="BX3" s="2192"/>
      <c r="BY3" s="2192"/>
      <c r="BZ3" s="2192"/>
      <c r="CA3" s="2192"/>
      <c r="CB3" s="2192"/>
      <c r="CC3" s="2192"/>
      <c r="CD3" s="2192"/>
      <c r="CE3" s="2192"/>
      <c r="CF3" s="2192"/>
      <c r="CG3" s="2192"/>
      <c r="CH3" s="2192"/>
      <c r="CI3" s="2192"/>
      <c r="CJ3" s="2192"/>
      <c r="CK3" s="2192"/>
      <c r="CL3" s="2192"/>
      <c r="CM3" s="2192"/>
      <c r="CN3" s="2192"/>
      <c r="CO3" s="2192"/>
      <c r="CP3" s="2192"/>
      <c r="CQ3" s="2192"/>
      <c r="CR3" s="2192"/>
      <c r="CS3" s="2192"/>
      <c r="CT3" s="2192"/>
      <c r="CU3" s="2192"/>
      <c r="CV3" s="2192"/>
      <c r="CW3" s="2192"/>
      <c r="CX3" s="2192"/>
      <c r="CY3" s="2192"/>
      <c r="CZ3" s="2192"/>
      <c r="DA3" s="2192"/>
      <c r="DB3" s="2192"/>
      <c r="DC3" s="2192"/>
      <c r="DD3" s="2192"/>
      <c r="DE3" s="2192"/>
      <c r="DF3" s="2192"/>
      <c r="DG3" s="2192"/>
      <c r="DH3" s="2192"/>
      <c r="DI3" s="2192"/>
      <c r="DJ3" s="2192"/>
      <c r="DK3" s="2192"/>
      <c r="DL3" s="2192"/>
      <c r="DM3" s="2192"/>
      <c r="DN3" s="2192"/>
      <c r="DO3" s="2192"/>
      <c r="DP3" s="2192"/>
      <c r="DQ3" s="2192"/>
      <c r="DR3" s="2192"/>
      <c r="DS3" s="2192"/>
      <c r="DT3" s="2192"/>
      <c r="DU3" s="2192"/>
      <c r="DV3" s="2192"/>
      <c r="DW3" s="2192"/>
      <c r="DX3" s="2192"/>
      <c r="DY3" s="2192"/>
      <c r="DZ3" s="2192"/>
      <c r="EA3" s="2192"/>
      <c r="EB3" s="2192"/>
      <c r="EC3" s="2192"/>
      <c r="ED3" s="2192"/>
      <c r="EE3" s="2192"/>
      <c r="EF3" s="2192"/>
      <c r="EG3" s="2192"/>
      <c r="EH3" s="2192"/>
      <c r="EI3" s="2192"/>
      <c r="EJ3" s="2192"/>
      <c r="EK3" s="2192"/>
      <c r="EL3" s="2192"/>
      <c r="EM3" s="2192"/>
      <c r="EN3" s="2192"/>
      <c r="EO3" s="2192"/>
      <c r="EP3" s="2192"/>
      <c r="EQ3" s="2192"/>
      <c r="ER3" s="2192"/>
      <c r="ES3" s="2192"/>
      <c r="ET3" s="2192"/>
      <c r="EU3" s="2192"/>
      <c r="EV3" s="2192"/>
      <c r="EW3" s="2192"/>
      <c r="EX3" s="2192"/>
      <c r="EY3" s="2192"/>
      <c r="EZ3" s="2192"/>
      <c r="FA3" s="2192"/>
      <c r="FB3" s="2192"/>
      <c r="FC3" s="2192"/>
      <c r="FD3" s="2192"/>
      <c r="FE3" s="2192"/>
      <c r="FF3" s="2192"/>
      <c r="FG3" s="2192"/>
      <c r="FH3" s="2192"/>
      <c r="FI3" s="2192"/>
      <c r="FJ3" s="2192"/>
      <c r="FK3" s="2192"/>
      <c r="FL3" s="2192"/>
      <c r="FM3" s="2192"/>
      <c r="FN3" s="2192"/>
      <c r="FO3" s="2192"/>
      <c r="FP3" s="2192"/>
      <c r="FQ3" s="2192"/>
      <c r="FR3" s="2192"/>
      <c r="FS3" s="2192"/>
      <c r="FT3" s="2192"/>
      <c r="FU3" s="2192"/>
      <c r="FV3" s="2192"/>
      <c r="FW3" s="2192"/>
      <c r="FX3" s="2192"/>
      <c r="FY3" s="2192"/>
      <c r="FZ3" s="2192"/>
      <c r="GA3" s="2192"/>
      <c r="GB3" s="2192"/>
      <c r="GC3" s="2192"/>
      <c r="GD3" s="2192"/>
      <c r="GE3" s="2192"/>
      <c r="GF3" s="2192"/>
      <c r="GG3" s="2192"/>
      <c r="GH3" s="2192"/>
      <c r="GI3" s="2192"/>
      <c r="GJ3" s="2192"/>
      <c r="GK3" s="2192"/>
      <c r="GL3" s="2192"/>
      <c r="GM3" s="2192"/>
      <c r="GN3" s="2192"/>
      <c r="GO3" s="2192"/>
      <c r="GP3" s="2192"/>
      <c r="GQ3" s="2192"/>
      <c r="GR3" s="2192"/>
      <c r="GS3" s="2192"/>
      <c r="GT3" s="2192"/>
      <c r="GU3" s="2192"/>
      <c r="GV3" s="2192"/>
      <c r="GW3" s="2192"/>
      <c r="GX3" s="2192"/>
      <c r="GY3" s="2192"/>
      <c r="GZ3" s="2192"/>
      <c r="HA3" s="2192"/>
      <c r="HB3" s="2192"/>
      <c r="HC3" s="2192"/>
      <c r="HD3" s="2192"/>
      <c r="HE3" s="2192"/>
      <c r="HF3" s="2192"/>
      <c r="HG3" s="2192"/>
      <c r="HH3" s="2192"/>
      <c r="HI3" s="2192"/>
      <c r="HJ3" s="2192"/>
      <c r="HK3" s="2192"/>
      <c r="HL3" s="2192"/>
      <c r="HM3" s="2192"/>
      <c r="HN3" s="2192"/>
      <c r="HO3" s="2192"/>
      <c r="HP3" s="2192"/>
      <c r="HQ3" s="2192"/>
      <c r="HR3" s="2192"/>
      <c r="HS3" s="2192"/>
      <c r="HT3" s="2192"/>
      <c r="HU3" s="2192"/>
      <c r="HV3" s="2192"/>
      <c r="HW3" s="2192"/>
      <c r="HX3" s="2192"/>
      <c r="HY3" s="2192"/>
      <c r="HZ3" s="2192"/>
      <c r="IA3" s="2192"/>
      <c r="IB3" s="2192"/>
      <c r="IC3" s="2192"/>
      <c r="ID3" s="2192"/>
      <c r="IE3" s="2192"/>
      <c r="IF3" s="2192"/>
      <c r="IG3" s="2192"/>
      <c r="IH3" s="2192"/>
      <c r="II3" s="2192"/>
      <c r="IJ3" s="2192"/>
      <c r="IK3" s="2192"/>
      <c r="IL3" s="2192"/>
      <c r="IM3" s="2192"/>
      <c r="IN3" s="2192"/>
      <c r="IO3" s="2192"/>
      <c r="IP3" s="2192"/>
      <c r="IQ3" s="2192"/>
      <c r="IR3" s="2192"/>
    </row>
    <row r="4" spans="1:252" ht="15.75" x14ac:dyDescent="0.25">
      <c r="A4" s="2186" t="s">
        <v>1906</v>
      </c>
      <c r="B4" s="2187"/>
      <c r="C4" s="2188"/>
    </row>
    <row r="5" spans="1:252" ht="5.25" customHeight="1" x14ac:dyDescent="0.25">
      <c r="A5" s="1117"/>
      <c r="B5" s="1118"/>
      <c r="C5" s="1119"/>
    </row>
    <row r="6" spans="1:252" x14ac:dyDescent="0.25">
      <c r="A6" s="1098" t="s">
        <v>1907</v>
      </c>
      <c r="B6" s="1099" t="s">
        <v>1908</v>
      </c>
      <c r="C6" s="1102" t="s">
        <v>1909</v>
      </c>
    </row>
    <row r="7" spans="1:252" x14ac:dyDescent="0.25">
      <c r="A7" s="1123" t="s">
        <v>1048</v>
      </c>
      <c r="B7" s="1131">
        <v>4871455.897298201</v>
      </c>
      <c r="C7" s="1132">
        <f>B7/$B$26</f>
        <v>0.13632420165663717</v>
      </c>
      <c r="D7" s="1120"/>
      <c r="H7" s="1257"/>
      <c r="I7" s="1377"/>
    </row>
    <row r="8" spans="1:252" x14ac:dyDescent="0.25">
      <c r="A8" s="1123" t="s">
        <v>1100</v>
      </c>
      <c r="B8" s="1131">
        <v>239799.37744420001</v>
      </c>
      <c r="C8" s="1132">
        <f t="shared" ref="C8:C25" si="0">B8/$B$26</f>
        <v>6.7106137009204786E-3</v>
      </c>
      <c r="D8" s="1120"/>
      <c r="H8" s="1257"/>
      <c r="I8" s="1377"/>
    </row>
    <row r="9" spans="1:252" x14ac:dyDescent="0.25">
      <c r="A9" s="1123" t="s">
        <v>2290</v>
      </c>
      <c r="B9" s="1131">
        <v>714517.87413860008</v>
      </c>
      <c r="C9" s="1132">
        <f t="shared" si="0"/>
        <v>1.999527057514067E-2</v>
      </c>
      <c r="D9" s="1120"/>
      <c r="H9" s="1257"/>
      <c r="I9" s="1377"/>
    </row>
    <row r="10" spans="1:252" x14ac:dyDescent="0.25">
      <c r="A10" s="1123" t="s">
        <v>1049</v>
      </c>
      <c r="B10" s="1131">
        <v>57682.35095420001</v>
      </c>
      <c r="C10" s="1132">
        <f t="shared" si="0"/>
        <v>1.614199247471484E-3</v>
      </c>
      <c r="D10" s="1120"/>
      <c r="H10" s="1257"/>
      <c r="I10" s="1377"/>
    </row>
    <row r="11" spans="1:252" x14ac:dyDescent="0.25">
      <c r="A11" s="1123" t="s">
        <v>1050</v>
      </c>
      <c r="B11" s="1131">
        <v>1165457.2164872</v>
      </c>
      <c r="C11" s="1132">
        <f t="shared" si="0"/>
        <v>3.2614484858767147E-2</v>
      </c>
      <c r="D11" s="1120"/>
      <c r="H11" s="1257"/>
      <c r="I11" s="1377"/>
    </row>
    <row r="12" spans="1:252" x14ac:dyDescent="0.25">
      <c r="A12" s="1123" t="s">
        <v>1051</v>
      </c>
      <c r="B12" s="1131">
        <v>19705.175618800004</v>
      </c>
      <c r="C12" s="1132">
        <f t="shared" si="0"/>
        <v>5.5143521595394285E-4</v>
      </c>
      <c r="D12" s="1120"/>
      <c r="H12" s="1257"/>
      <c r="I12" s="1377"/>
    </row>
    <row r="13" spans="1:252" ht="25.5" x14ac:dyDescent="0.25">
      <c r="A13" s="1133" t="s">
        <v>1913</v>
      </c>
      <c r="B13" s="1131">
        <v>379.35360960000003</v>
      </c>
      <c r="C13" s="1132">
        <f t="shared" si="0"/>
        <v>1.0615938861925394E-5</v>
      </c>
      <c r="D13" s="1120"/>
      <c r="H13" s="1257"/>
      <c r="I13" s="1377"/>
    </row>
    <row r="14" spans="1:252" x14ac:dyDescent="0.25">
      <c r="A14" s="1133" t="s">
        <v>44</v>
      </c>
      <c r="B14" s="1131">
        <v>8726.7774314000017</v>
      </c>
      <c r="C14" s="1132">
        <f t="shared" si="0"/>
        <v>2.4421261147628931E-4</v>
      </c>
      <c r="D14" s="1120"/>
      <c r="H14" s="1257"/>
      <c r="I14" s="1377"/>
    </row>
    <row r="15" spans="1:252" ht="17.25" customHeight="1" x14ac:dyDescent="0.25">
      <c r="A15" s="1133" t="s">
        <v>692</v>
      </c>
      <c r="B15" s="1131">
        <v>922585.30781199993</v>
      </c>
      <c r="C15" s="1132">
        <f t="shared" si="0"/>
        <v>2.581788857359224E-2</v>
      </c>
      <c r="D15" s="1120"/>
      <c r="H15" s="1257"/>
      <c r="I15" s="1377"/>
    </row>
    <row r="16" spans="1:252" x14ac:dyDescent="0.25">
      <c r="A16" s="1133" t="s">
        <v>2075</v>
      </c>
      <c r="B16" s="1131">
        <v>47317.370879800001</v>
      </c>
      <c r="C16" s="1132">
        <f t="shared" si="0"/>
        <v>1.324142709217036E-3</v>
      </c>
      <c r="D16" s="1120"/>
      <c r="H16" s="1257"/>
      <c r="I16" s="1377"/>
    </row>
    <row r="17" spans="1:11" x14ac:dyDescent="0.25">
      <c r="A17" s="1133" t="s">
        <v>1910</v>
      </c>
      <c r="B17" s="1131">
        <v>2590999.7869770001</v>
      </c>
      <c r="C17" s="1132">
        <f t="shared" si="0"/>
        <v>7.250727193241277E-2</v>
      </c>
      <c r="D17" s="1120"/>
      <c r="H17" s="1257"/>
      <c r="I17" s="1377"/>
    </row>
    <row r="18" spans="1:11" x14ac:dyDescent="0.25">
      <c r="A18" s="1133" t="s">
        <v>695</v>
      </c>
      <c r="B18" s="1131">
        <v>65164.491831600004</v>
      </c>
      <c r="C18" s="1132">
        <f t="shared" si="0"/>
        <v>1.8235815970807157E-3</v>
      </c>
      <c r="D18" s="1120"/>
      <c r="H18" s="1257"/>
      <c r="I18" s="1377"/>
    </row>
    <row r="19" spans="1:11" x14ac:dyDescent="0.25">
      <c r="A19" s="1123" t="s">
        <v>1052</v>
      </c>
      <c r="B19" s="1131">
        <v>15524834.436248198</v>
      </c>
      <c r="C19" s="1132">
        <f t="shared" si="0"/>
        <v>0.43445136423113356</v>
      </c>
      <c r="D19" s="1120"/>
      <c r="H19" s="1257"/>
      <c r="I19" s="1377"/>
    </row>
    <row r="20" spans="1:11" x14ac:dyDescent="0.25">
      <c r="A20" s="1123" t="s">
        <v>2028</v>
      </c>
      <c r="B20" s="1131">
        <v>52540.8740444</v>
      </c>
      <c r="C20" s="1132">
        <f t="shared" si="0"/>
        <v>1.4703187013182784E-3</v>
      </c>
      <c r="D20" s="1120"/>
      <c r="H20" s="1257"/>
      <c r="I20" s="1377"/>
    </row>
    <row r="21" spans="1:11" x14ac:dyDescent="0.25">
      <c r="A21" s="1123" t="s">
        <v>1057</v>
      </c>
      <c r="B21" s="1131">
        <v>8551846.0143984016</v>
      </c>
      <c r="C21" s="1132">
        <f t="shared" si="0"/>
        <v>0.23931728115406806</v>
      </c>
      <c r="D21" s="1120"/>
      <c r="H21" s="1257"/>
      <c r="I21" s="1377"/>
    </row>
    <row r="22" spans="1:11" x14ac:dyDescent="0.25">
      <c r="A22" s="1123" t="s">
        <v>1053</v>
      </c>
      <c r="B22" s="1131">
        <v>154063.03419499999</v>
      </c>
      <c r="C22" s="1132">
        <f t="shared" si="0"/>
        <v>4.3113435868486361E-3</v>
      </c>
      <c r="D22" s="1120"/>
      <c r="H22" s="1257"/>
      <c r="I22" s="1377"/>
    </row>
    <row r="23" spans="1:11" x14ac:dyDescent="0.25">
      <c r="A23" s="1123" t="s">
        <v>1914</v>
      </c>
      <c r="B23" s="1131">
        <v>783.39697660000002</v>
      </c>
      <c r="C23" s="1132">
        <f t="shared" si="0"/>
        <v>2.1922802888239072E-5</v>
      </c>
      <c r="D23" s="1120"/>
      <c r="H23" s="1257"/>
      <c r="I23" s="1377"/>
    </row>
    <row r="24" spans="1:11" x14ac:dyDescent="0.25">
      <c r="A24" s="1123" t="s">
        <v>1054</v>
      </c>
      <c r="B24" s="1131">
        <v>107110.53381840001</v>
      </c>
      <c r="C24" s="1132">
        <f t="shared" si="0"/>
        <v>2.9974115171417281E-3</v>
      </c>
      <c r="D24" s="1120"/>
      <c r="H24" s="1257"/>
      <c r="I24" s="1377"/>
    </row>
    <row r="25" spans="1:11" ht="15.75" thickBot="1" x14ac:dyDescent="0.3">
      <c r="A25" s="1123" t="s">
        <v>1911</v>
      </c>
      <c r="B25" s="1131">
        <v>639374.5814736</v>
      </c>
      <c r="C25" s="1132">
        <f t="shared" si="0"/>
        <v>1.789243938906987E-2</v>
      </c>
      <c r="D25" s="1120"/>
      <c r="H25" s="1257"/>
      <c r="I25" s="1377"/>
    </row>
    <row r="26" spans="1:11" ht="15.75" customHeight="1" thickBot="1" x14ac:dyDescent="0.3">
      <c r="A26" s="1108" t="s">
        <v>851</v>
      </c>
      <c r="B26" s="1134">
        <f>SUM(B7:B25)</f>
        <v>35734343.851637192</v>
      </c>
      <c r="C26" s="1135">
        <f>SUM(C7:C25)</f>
        <v>1.0000000000000002</v>
      </c>
      <c r="I26" s="1377"/>
    </row>
    <row r="27" spans="1:11" ht="5.25" customHeight="1" x14ac:dyDescent="0.25">
      <c r="A27" s="1110"/>
      <c r="B27" s="1110"/>
      <c r="C27" s="1110"/>
    </row>
    <row r="28" spans="1:11" x14ac:dyDescent="0.25">
      <c r="A28" s="1416" t="s">
        <v>2287</v>
      </c>
    </row>
    <row r="29" spans="1:11" x14ac:dyDescent="0.25">
      <c r="A29" s="1416" t="s">
        <v>2288</v>
      </c>
    </row>
    <row r="30" spans="1:11" x14ac:dyDescent="0.25">
      <c r="A30" s="1417" t="s">
        <v>2289</v>
      </c>
      <c r="B30" s="1128"/>
      <c r="C30" s="1128"/>
      <c r="D30" s="1128"/>
      <c r="E30" s="1128"/>
      <c r="F30" s="1128"/>
      <c r="G30" s="1128"/>
      <c r="H30" s="1128"/>
      <c r="I30" s="1128"/>
      <c r="J30" s="1128"/>
      <c r="K30" s="1122"/>
    </row>
  </sheetData>
  <mergeCells count="128">
    <mergeCell ref="U2:X2"/>
    <mergeCell ref="Y2:AB2"/>
    <mergeCell ref="AC2:AF2"/>
    <mergeCell ref="AG2:AJ2"/>
    <mergeCell ref="AK2:AN2"/>
    <mergeCell ref="AO2:AR2"/>
    <mergeCell ref="A1:C1"/>
    <mergeCell ref="A2:C2"/>
    <mergeCell ref="E2:H2"/>
    <mergeCell ref="I2:L2"/>
    <mergeCell ref="M2:P2"/>
    <mergeCell ref="Q2:T2"/>
    <mergeCell ref="BQ2:BT2"/>
    <mergeCell ref="BU2:BX2"/>
    <mergeCell ref="BY2:CB2"/>
    <mergeCell ref="CC2:CF2"/>
    <mergeCell ref="CG2:CJ2"/>
    <mergeCell ref="CK2:CN2"/>
    <mergeCell ref="AS2:AV2"/>
    <mergeCell ref="AW2:AZ2"/>
    <mergeCell ref="BA2:BD2"/>
    <mergeCell ref="BE2:BH2"/>
    <mergeCell ref="BI2:BL2"/>
    <mergeCell ref="BM2:BP2"/>
    <mergeCell ref="DM2:DP2"/>
    <mergeCell ref="DQ2:DT2"/>
    <mergeCell ref="DU2:DX2"/>
    <mergeCell ref="DY2:EB2"/>
    <mergeCell ref="EC2:EF2"/>
    <mergeCell ref="EG2:EJ2"/>
    <mergeCell ref="CO2:CR2"/>
    <mergeCell ref="CS2:CV2"/>
    <mergeCell ref="CW2:CZ2"/>
    <mergeCell ref="DA2:DD2"/>
    <mergeCell ref="DE2:DH2"/>
    <mergeCell ref="DI2:DL2"/>
    <mergeCell ref="FQ2:FT2"/>
    <mergeCell ref="FU2:FX2"/>
    <mergeCell ref="FY2:GB2"/>
    <mergeCell ref="GC2:GF2"/>
    <mergeCell ref="EK2:EN2"/>
    <mergeCell ref="EO2:ER2"/>
    <mergeCell ref="ES2:EV2"/>
    <mergeCell ref="EW2:EZ2"/>
    <mergeCell ref="FA2:FD2"/>
    <mergeCell ref="FE2:FH2"/>
    <mergeCell ref="IC2:IF2"/>
    <mergeCell ref="IG2:IJ2"/>
    <mergeCell ref="IK2:IN2"/>
    <mergeCell ref="IO2:IR2"/>
    <mergeCell ref="A3:C3"/>
    <mergeCell ref="E3:H3"/>
    <mergeCell ref="I3:L3"/>
    <mergeCell ref="M3:P3"/>
    <mergeCell ref="Q3:T3"/>
    <mergeCell ref="U3:X3"/>
    <mergeCell ref="HE2:HH2"/>
    <mergeCell ref="HI2:HL2"/>
    <mergeCell ref="HM2:HP2"/>
    <mergeCell ref="HQ2:HT2"/>
    <mergeCell ref="HU2:HX2"/>
    <mergeCell ref="HY2:IB2"/>
    <mergeCell ref="GG2:GJ2"/>
    <mergeCell ref="GK2:GN2"/>
    <mergeCell ref="GO2:GR2"/>
    <mergeCell ref="GS2:GV2"/>
    <mergeCell ref="GW2:GZ2"/>
    <mergeCell ref="HA2:HD2"/>
    <mergeCell ref="FI2:FL2"/>
    <mergeCell ref="FM2:FP2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IG3:IJ3"/>
    <mergeCell ref="IK3:IN3"/>
    <mergeCell ref="IO3:IR3"/>
    <mergeCell ref="A4:C4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"/>
  <sheetViews>
    <sheetView showGridLines="0" workbookViewId="0">
      <selection activeCell="E18" sqref="E18"/>
    </sheetView>
  </sheetViews>
  <sheetFormatPr baseColWidth="10" defaultColWidth="9.140625" defaultRowHeight="12.75" x14ac:dyDescent="0.2"/>
  <cols>
    <col min="1" max="1" width="76" style="1" customWidth="1"/>
    <col min="2" max="2" width="11" style="1" customWidth="1"/>
    <col min="3" max="3" width="12.7109375" style="1" bestFit="1" customWidth="1"/>
    <col min="4" max="4" width="9.140625" style="1"/>
    <col min="5" max="5" width="34.5703125" style="1" customWidth="1"/>
    <col min="6" max="6" width="76.85546875" style="1" bestFit="1" customWidth="1"/>
    <col min="7" max="16384" width="9.140625" style="1"/>
  </cols>
  <sheetData>
    <row r="1" spans="1:7" ht="19.5" customHeight="1" x14ac:dyDescent="0.25">
      <c r="A1" s="1935" t="s">
        <v>772</v>
      </c>
      <c r="B1" s="1935"/>
    </row>
    <row r="2" spans="1:7" ht="15.75" x14ac:dyDescent="0.25">
      <c r="A2" s="1930" t="s">
        <v>2414</v>
      </c>
      <c r="B2" s="1930"/>
    </row>
    <row r="3" spans="1:7" ht="15.75" x14ac:dyDescent="0.25">
      <c r="A3" s="1935" t="s">
        <v>682</v>
      </c>
      <c r="B3" s="1935"/>
    </row>
    <row r="4" spans="1:7" ht="6.75" customHeight="1" x14ac:dyDescent="0.2">
      <c r="A4" s="544"/>
      <c r="B4" s="545"/>
    </row>
    <row r="5" spans="1:7" x14ac:dyDescent="0.2">
      <c r="A5" s="546" t="s">
        <v>675</v>
      </c>
      <c r="B5" s="547">
        <v>72077.618999999992</v>
      </c>
      <c r="C5" s="2"/>
      <c r="D5" s="548"/>
      <c r="F5" s="549"/>
      <c r="G5" s="550"/>
    </row>
    <row r="6" spans="1:7" x14ac:dyDescent="0.2">
      <c r="A6" s="485" t="s">
        <v>774</v>
      </c>
      <c r="B6" s="551">
        <v>2800.8510000000001</v>
      </c>
      <c r="F6" s="552"/>
      <c r="G6" s="550"/>
    </row>
    <row r="7" spans="1:7" ht="25.5" x14ac:dyDescent="0.2">
      <c r="A7" s="485" t="s">
        <v>775</v>
      </c>
      <c r="B7" s="551">
        <v>0</v>
      </c>
      <c r="F7" s="552"/>
      <c r="G7" s="550"/>
    </row>
    <row r="8" spans="1:7" x14ac:dyDescent="0.2">
      <c r="A8" s="485" t="s">
        <v>776</v>
      </c>
      <c r="B8" s="551">
        <v>0</v>
      </c>
      <c r="F8" s="552"/>
      <c r="G8" s="550"/>
    </row>
    <row r="9" spans="1:7" ht="15" customHeight="1" x14ac:dyDescent="0.2">
      <c r="A9" s="485" t="s">
        <v>777</v>
      </c>
      <c r="B9" s="551">
        <v>23320.326000000001</v>
      </c>
      <c r="F9" s="552"/>
      <c r="G9" s="550"/>
    </row>
    <row r="10" spans="1:7" x14ac:dyDescent="0.2">
      <c r="A10" s="485" t="s">
        <v>778</v>
      </c>
      <c r="B10" s="551">
        <v>378.47</v>
      </c>
      <c r="F10" s="552"/>
      <c r="G10" s="550"/>
    </row>
    <row r="11" spans="1:7" x14ac:dyDescent="0.2">
      <c r="A11" s="485" t="s">
        <v>779</v>
      </c>
      <c r="B11" s="551">
        <v>83.411000000000001</v>
      </c>
      <c r="F11" s="552"/>
      <c r="G11" s="550"/>
    </row>
    <row r="12" spans="1:7" x14ac:dyDescent="0.2">
      <c r="A12" s="485" t="s">
        <v>780</v>
      </c>
      <c r="B12" s="551">
        <v>755.83799999999997</v>
      </c>
      <c r="F12" s="552"/>
      <c r="G12" s="550"/>
    </row>
    <row r="13" spans="1:7" x14ac:dyDescent="0.2">
      <c r="A13" s="485" t="s">
        <v>781</v>
      </c>
      <c r="B13" s="551">
        <v>0</v>
      </c>
      <c r="F13" s="552"/>
      <c r="G13" s="550"/>
    </row>
    <row r="14" spans="1:7" x14ac:dyDescent="0.2">
      <c r="A14" s="485" t="s">
        <v>782</v>
      </c>
      <c r="B14" s="551">
        <v>25801.001</v>
      </c>
      <c r="F14" s="552"/>
      <c r="G14" s="550"/>
    </row>
    <row r="15" spans="1:7" x14ac:dyDescent="0.2">
      <c r="A15" s="485" t="s">
        <v>783</v>
      </c>
      <c r="B15" s="551">
        <v>0</v>
      </c>
      <c r="F15" s="552"/>
      <c r="G15" s="550"/>
    </row>
    <row r="16" spans="1:7" x14ac:dyDescent="0.2">
      <c r="A16" s="485" t="s">
        <v>784</v>
      </c>
      <c r="B16" s="551">
        <v>18005.044000000002</v>
      </c>
      <c r="F16" s="552"/>
      <c r="G16" s="550"/>
    </row>
    <row r="17" spans="1:7" x14ac:dyDescent="0.2">
      <c r="A17" s="485" t="s">
        <v>785</v>
      </c>
      <c r="B17" s="551">
        <v>681.74699999999996</v>
      </c>
      <c r="F17" s="552"/>
      <c r="G17" s="550"/>
    </row>
    <row r="18" spans="1:7" x14ac:dyDescent="0.2">
      <c r="A18" s="485" t="s">
        <v>786</v>
      </c>
      <c r="B18" s="551">
        <v>250.93100000000001</v>
      </c>
      <c r="F18" s="552"/>
      <c r="G18" s="550"/>
    </row>
    <row r="19" spans="1:7" x14ac:dyDescent="0.2">
      <c r="A19" s="85" t="s">
        <v>678</v>
      </c>
      <c r="B19" s="553">
        <v>0</v>
      </c>
      <c r="F19" s="554"/>
      <c r="G19" s="555"/>
    </row>
    <row r="20" spans="1:7" x14ac:dyDescent="0.2">
      <c r="A20" s="556" t="s">
        <v>826</v>
      </c>
      <c r="B20" s="553">
        <v>93851.971999999994</v>
      </c>
      <c r="F20" s="557"/>
      <c r="G20" s="550"/>
    </row>
    <row r="21" spans="1:7" x14ac:dyDescent="0.2">
      <c r="A21" s="556"/>
      <c r="B21" s="558"/>
    </row>
    <row r="22" spans="1:7" x14ac:dyDescent="0.2">
      <c r="A22" s="546" t="s">
        <v>676</v>
      </c>
      <c r="B22" s="547">
        <v>14188.022999999999</v>
      </c>
    </row>
    <row r="23" spans="1:7" x14ac:dyDescent="0.2">
      <c r="A23" s="485" t="s">
        <v>788</v>
      </c>
      <c r="B23" s="551">
        <v>0</v>
      </c>
    </row>
    <row r="24" spans="1:7" x14ac:dyDescent="0.2">
      <c r="A24" s="485" t="s">
        <v>789</v>
      </c>
      <c r="B24" s="551">
        <v>0</v>
      </c>
    </row>
    <row r="25" spans="1:7" x14ac:dyDescent="0.2">
      <c r="A25" s="485" t="s">
        <v>790</v>
      </c>
      <c r="B25" s="551">
        <v>7693.3109999999997</v>
      </c>
    </row>
    <row r="26" spans="1:7" x14ac:dyDescent="0.2">
      <c r="A26" s="485" t="s">
        <v>791</v>
      </c>
      <c r="B26" s="551">
        <v>218.78899999999999</v>
      </c>
    </row>
    <row r="27" spans="1:7" x14ac:dyDescent="0.2">
      <c r="A27" s="485" t="s">
        <v>792</v>
      </c>
      <c r="B27" s="551">
        <v>2821.2159999999999</v>
      </c>
    </row>
    <row r="28" spans="1:7" x14ac:dyDescent="0.2">
      <c r="A28" s="485" t="s">
        <v>793</v>
      </c>
      <c r="B28" s="551">
        <v>3357.877</v>
      </c>
    </row>
    <row r="29" spans="1:7" x14ac:dyDescent="0.2">
      <c r="A29" s="485" t="s">
        <v>794</v>
      </c>
      <c r="B29" s="551">
        <v>0</v>
      </c>
    </row>
    <row r="30" spans="1:7" x14ac:dyDescent="0.2">
      <c r="A30" s="485" t="s">
        <v>795</v>
      </c>
      <c r="B30" s="551">
        <v>0</v>
      </c>
    </row>
    <row r="31" spans="1:7" x14ac:dyDescent="0.2">
      <c r="A31" s="485" t="s">
        <v>796</v>
      </c>
      <c r="B31" s="551">
        <v>96.83</v>
      </c>
    </row>
    <row r="32" spans="1:7" x14ac:dyDescent="0.2">
      <c r="A32" s="485" t="s">
        <v>827</v>
      </c>
      <c r="B32" s="551">
        <v>0</v>
      </c>
    </row>
    <row r="33" spans="1:6" x14ac:dyDescent="0.2">
      <c r="A33" s="485" t="s">
        <v>797</v>
      </c>
      <c r="B33" s="551">
        <v>0</v>
      </c>
    </row>
    <row r="34" spans="1:6" x14ac:dyDescent="0.2">
      <c r="A34" s="485"/>
      <c r="B34" s="551"/>
    </row>
    <row r="35" spans="1:6" x14ac:dyDescent="0.2">
      <c r="A35" s="546" t="s">
        <v>799</v>
      </c>
      <c r="B35" s="547">
        <v>57889.594999999994</v>
      </c>
      <c r="C35" s="548"/>
    </row>
    <row r="36" spans="1:6" x14ac:dyDescent="0.2">
      <c r="A36" s="485" t="s">
        <v>800</v>
      </c>
      <c r="B36" s="551">
        <v>48995.199999999997</v>
      </c>
      <c r="C36" s="548"/>
      <c r="E36" s="552"/>
      <c r="F36" s="550"/>
    </row>
    <row r="37" spans="1:6" x14ac:dyDescent="0.2">
      <c r="A37" s="485" t="s">
        <v>801</v>
      </c>
      <c r="B37" s="551">
        <v>0</v>
      </c>
      <c r="E37" s="552"/>
      <c r="F37" s="550"/>
    </row>
    <row r="38" spans="1:6" x14ac:dyDescent="0.2">
      <c r="A38" s="485" t="s">
        <v>828</v>
      </c>
      <c r="B38" s="551">
        <v>0</v>
      </c>
      <c r="E38" s="552"/>
      <c r="F38" s="550"/>
    </row>
    <row r="39" spans="1:6" x14ac:dyDescent="0.2">
      <c r="A39" s="485" t="s">
        <v>802</v>
      </c>
      <c r="B39" s="551">
        <v>2990.8209999999999</v>
      </c>
      <c r="E39" s="552"/>
      <c r="F39" s="550"/>
    </row>
    <row r="40" spans="1:6" x14ac:dyDescent="0.2">
      <c r="A40" s="485" t="s">
        <v>915</v>
      </c>
      <c r="B40" s="551">
        <v>5903.5739999999996</v>
      </c>
      <c r="E40" s="552"/>
      <c r="F40" s="550"/>
    </row>
    <row r="41" spans="1:6" x14ac:dyDescent="0.2">
      <c r="A41" s="485" t="s">
        <v>916</v>
      </c>
      <c r="B41" s="551">
        <v>0</v>
      </c>
    </row>
    <row r="42" spans="1:6" x14ac:dyDescent="0.2">
      <c r="A42" s="485" t="s">
        <v>917</v>
      </c>
      <c r="B42" s="551">
        <v>0</v>
      </c>
    </row>
    <row r="43" spans="1:6" x14ac:dyDescent="0.2">
      <c r="A43" s="556" t="s">
        <v>677</v>
      </c>
      <c r="B43" s="559">
        <v>72077.617999999988</v>
      </c>
      <c r="C43" s="560"/>
    </row>
    <row r="44" spans="1:6" x14ac:dyDescent="0.2">
      <c r="A44" s="556" t="s">
        <v>805</v>
      </c>
      <c r="B44" s="553">
        <v>0</v>
      </c>
    </row>
    <row r="45" spans="1:6" x14ac:dyDescent="0.2">
      <c r="A45" s="556" t="s">
        <v>806</v>
      </c>
      <c r="B45" s="553">
        <v>93851.971999999994</v>
      </c>
    </row>
    <row r="46" spans="1:6" ht="3.75" customHeight="1" x14ac:dyDescent="0.2">
      <c r="A46" s="561"/>
      <c r="B46" s="562"/>
    </row>
    <row r="47" spans="1:6" x14ac:dyDescent="0.2">
      <c r="A47" s="552"/>
      <c r="B47" s="563"/>
    </row>
    <row r="48" spans="1:6" x14ac:dyDescent="0.2">
      <c r="A48" s="564"/>
      <c r="B48" s="91"/>
    </row>
    <row r="49" spans="1:2" x14ac:dyDescent="0.2">
      <c r="A49" s="564"/>
      <c r="B49" s="91"/>
    </row>
    <row r="50" spans="1:2" ht="15.75" x14ac:dyDescent="0.25">
      <c r="A50" s="1935" t="s">
        <v>807</v>
      </c>
      <c r="B50" s="1935"/>
    </row>
    <row r="51" spans="1:2" ht="15.75" x14ac:dyDescent="0.25">
      <c r="A51" s="1930" t="s">
        <v>2291</v>
      </c>
      <c r="B51" s="1930"/>
    </row>
    <row r="52" spans="1:2" ht="15.75" x14ac:dyDescent="0.25">
      <c r="A52" s="1935" t="s">
        <v>682</v>
      </c>
      <c r="B52" s="1935"/>
    </row>
    <row r="53" spans="1:2" x14ac:dyDescent="0.2">
      <c r="A53" s="565" t="s">
        <v>680</v>
      </c>
      <c r="B53" s="551">
        <v>6566.8239999999996</v>
      </c>
    </row>
    <row r="54" spans="1:2" x14ac:dyDescent="0.2">
      <c r="A54" s="565" t="s">
        <v>810</v>
      </c>
      <c r="B54" s="551">
        <v>256.97699999999998</v>
      </c>
    </row>
    <row r="55" spans="1:2" x14ac:dyDescent="0.2">
      <c r="A55" s="546" t="s">
        <v>709</v>
      </c>
      <c r="B55" s="547">
        <v>6309.8469999999998</v>
      </c>
    </row>
    <row r="56" spans="1:2" x14ac:dyDescent="0.2">
      <c r="A56" s="565" t="s">
        <v>808</v>
      </c>
      <c r="B56" s="551">
        <v>5514.5010000000002</v>
      </c>
    </row>
    <row r="57" spans="1:2" x14ac:dyDescent="0.2">
      <c r="A57" s="565" t="s">
        <v>830</v>
      </c>
      <c r="B57" s="551">
        <v>0</v>
      </c>
    </row>
    <row r="58" spans="1:2" x14ac:dyDescent="0.2">
      <c r="A58" s="546" t="s">
        <v>710</v>
      </c>
      <c r="B58" s="547">
        <v>11824.348</v>
      </c>
    </row>
    <row r="59" spans="1:2" x14ac:dyDescent="0.2">
      <c r="A59" s="565" t="s">
        <v>829</v>
      </c>
      <c r="B59" s="551">
        <v>10.204000000000001</v>
      </c>
    </row>
    <row r="60" spans="1:2" x14ac:dyDescent="0.2">
      <c r="A60" s="565" t="s">
        <v>920</v>
      </c>
      <c r="B60" s="551">
        <v>113.104</v>
      </c>
    </row>
    <row r="61" spans="1:2" x14ac:dyDescent="0.2">
      <c r="A61" s="546" t="s">
        <v>960</v>
      </c>
      <c r="B61" s="547">
        <v>11721.448</v>
      </c>
    </row>
    <row r="62" spans="1:2" x14ac:dyDescent="0.2">
      <c r="A62" s="565" t="s">
        <v>921</v>
      </c>
      <c r="B62" s="551">
        <v>8198.91</v>
      </c>
    </row>
    <row r="63" spans="1:2" x14ac:dyDescent="0.2">
      <c r="A63" s="546" t="s">
        <v>708</v>
      </c>
      <c r="B63" s="547">
        <v>3522.538</v>
      </c>
    </row>
    <row r="64" spans="1:2" x14ac:dyDescent="0.2">
      <c r="A64" s="565" t="s">
        <v>681</v>
      </c>
      <c r="B64" s="551">
        <v>853.88499999999999</v>
      </c>
    </row>
    <row r="65" spans="1:3" x14ac:dyDescent="0.2">
      <c r="A65" s="565" t="s">
        <v>811</v>
      </c>
      <c r="B65" s="551">
        <v>52.320999999999998</v>
      </c>
    </row>
    <row r="66" spans="1:3" x14ac:dyDescent="0.2">
      <c r="A66" s="546" t="s">
        <v>922</v>
      </c>
      <c r="B66" s="547">
        <v>4324.1019999999999</v>
      </c>
    </row>
    <row r="67" spans="1:3" ht="25.5" x14ac:dyDescent="0.2">
      <c r="A67" s="565" t="s">
        <v>809</v>
      </c>
      <c r="B67" s="551">
        <v>15.989000000000001</v>
      </c>
    </row>
    <row r="68" spans="1:3" ht="25.5" x14ac:dyDescent="0.2">
      <c r="A68" s="565" t="s">
        <v>812</v>
      </c>
      <c r="B68" s="551">
        <v>12.222</v>
      </c>
    </row>
    <row r="69" spans="1:3" x14ac:dyDescent="0.2">
      <c r="A69" s="546" t="s">
        <v>923</v>
      </c>
      <c r="B69" s="547">
        <v>4327.8689999999997</v>
      </c>
    </row>
    <row r="70" spans="1:3" x14ac:dyDescent="0.2">
      <c r="A70" s="565" t="s">
        <v>831</v>
      </c>
      <c r="B70" s="1400">
        <v>0</v>
      </c>
    </row>
    <row r="71" spans="1:3" x14ac:dyDescent="0.2">
      <c r="A71" s="546" t="s">
        <v>961</v>
      </c>
      <c r="B71" s="547">
        <v>4327.8689999999997</v>
      </c>
    </row>
    <row r="72" spans="1:3" ht="5.25" customHeight="1" x14ac:dyDescent="0.2">
      <c r="A72" s="566"/>
      <c r="B72" s="566"/>
      <c r="C72" s="567"/>
    </row>
    <row r="73" spans="1:3" x14ac:dyDescent="0.2">
      <c r="A73" s="568"/>
      <c r="B73" s="563"/>
    </row>
  </sheetData>
  <mergeCells count="6">
    <mergeCell ref="A52:B52"/>
    <mergeCell ref="A1:B1"/>
    <mergeCell ref="A2:B2"/>
    <mergeCell ref="A3:B3"/>
    <mergeCell ref="A50:B50"/>
    <mergeCell ref="A51:B51"/>
  </mergeCells>
  <conditionalFormatting sqref="A71">
    <cfRule type="cellIs" dxfId="26" priority="4" stopIfTrue="1" operator="equal">
      <formula>0</formula>
    </cfRule>
  </conditionalFormatting>
  <conditionalFormatting sqref="A35">
    <cfRule type="cellIs" dxfId="25" priority="1" stopIfTrue="1" operator="equal">
      <formula>0</formula>
    </cfRule>
  </conditionalFormatting>
  <conditionalFormatting sqref="A55">
    <cfRule type="cellIs" dxfId="24" priority="10" stopIfTrue="1" operator="equal">
      <formula>0</formula>
    </cfRule>
  </conditionalFormatting>
  <conditionalFormatting sqref="A58">
    <cfRule type="cellIs" dxfId="23" priority="9" stopIfTrue="1" operator="equal">
      <formula>0</formula>
    </cfRule>
  </conditionalFormatting>
  <conditionalFormatting sqref="A61">
    <cfRule type="cellIs" dxfId="22" priority="8" stopIfTrue="1" operator="equal">
      <formula>0</formula>
    </cfRule>
  </conditionalFormatting>
  <conditionalFormatting sqref="A63">
    <cfRule type="cellIs" dxfId="21" priority="7" stopIfTrue="1" operator="equal">
      <formula>0</formula>
    </cfRule>
  </conditionalFormatting>
  <conditionalFormatting sqref="A66">
    <cfRule type="cellIs" dxfId="20" priority="6" stopIfTrue="1" operator="equal">
      <formula>0</formula>
    </cfRule>
  </conditionalFormatting>
  <conditionalFormatting sqref="A69">
    <cfRule type="cellIs" dxfId="19" priority="5" stopIfTrue="1" operator="equal">
      <formula>0</formula>
    </cfRule>
  </conditionalFormatting>
  <conditionalFormatting sqref="A5">
    <cfRule type="cellIs" dxfId="18" priority="3" stopIfTrue="1" operator="equal">
      <formula>0</formula>
    </cfRule>
  </conditionalFormatting>
  <conditionalFormatting sqref="A22">
    <cfRule type="cellIs" dxfId="17" priority="2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5"/>
  <sheetViews>
    <sheetView showGridLines="0" zoomScale="85" zoomScaleNormal="85" workbookViewId="0">
      <selection activeCell="E65" sqref="E65"/>
    </sheetView>
  </sheetViews>
  <sheetFormatPr baseColWidth="10" defaultColWidth="9.140625" defaultRowHeight="15" x14ac:dyDescent="0.25"/>
  <cols>
    <col min="1" max="1" width="8.140625" style="59" bestFit="1" customWidth="1"/>
    <col min="2" max="2" width="58.7109375" style="59" customWidth="1"/>
    <col min="3" max="3" width="17.85546875" style="59" customWidth="1"/>
    <col min="4" max="4" width="17" style="59" customWidth="1"/>
    <col min="5" max="5" width="17.28515625" style="59" customWidth="1"/>
    <col min="6" max="6" width="16.5703125" style="59" customWidth="1"/>
    <col min="7" max="7" width="16" style="59" customWidth="1"/>
    <col min="8" max="8" width="16.85546875" style="59" customWidth="1"/>
    <col min="9" max="9" width="16.7109375" style="59" bestFit="1" customWidth="1"/>
    <col min="10" max="10" width="14.7109375" style="59" customWidth="1"/>
    <col min="11" max="12" width="16.7109375" style="59" bestFit="1" customWidth="1"/>
    <col min="13" max="16" width="14.7109375" style="59" customWidth="1"/>
    <col min="17" max="17" width="19.42578125" style="59" bestFit="1" customWidth="1"/>
    <col min="18" max="18" width="14.140625" style="59" bestFit="1" customWidth="1"/>
    <col min="19" max="27" width="9.140625" style="59"/>
    <col min="28" max="28" width="44.28515625" style="59" customWidth="1"/>
    <col min="29" max="16384" width="9.140625" style="59"/>
  </cols>
  <sheetData>
    <row r="1" spans="1:28" ht="15.75" x14ac:dyDescent="0.25">
      <c r="A1" s="2198" t="s">
        <v>897</v>
      </c>
      <c r="B1" s="2198"/>
      <c r="C1" s="2198"/>
      <c r="D1" s="2198"/>
      <c r="E1" s="2198"/>
      <c r="F1" s="2198"/>
      <c r="G1" s="2198"/>
      <c r="H1" s="2198"/>
      <c r="I1" s="2198"/>
      <c r="J1" s="2198"/>
      <c r="K1" s="2198"/>
      <c r="L1" s="2198"/>
      <c r="M1" s="2198"/>
      <c r="N1" s="2198"/>
      <c r="O1" s="2198"/>
      <c r="P1" s="2198"/>
      <c r="Q1" s="2198"/>
    </row>
    <row r="2" spans="1:28" ht="15.75" x14ac:dyDescent="0.25">
      <c r="A2" s="2198" t="s">
        <v>912</v>
      </c>
      <c r="B2" s="2198"/>
      <c r="C2" s="2198"/>
      <c r="D2" s="2198"/>
      <c r="E2" s="2198"/>
      <c r="F2" s="2198"/>
      <c r="G2" s="2198"/>
      <c r="H2" s="2198"/>
      <c r="I2" s="2198"/>
      <c r="J2" s="2198"/>
      <c r="K2" s="2198"/>
      <c r="L2" s="2198"/>
      <c r="M2" s="2198"/>
      <c r="N2" s="2198"/>
      <c r="O2" s="2198"/>
      <c r="P2" s="2198"/>
      <c r="Q2" s="2198"/>
    </row>
    <row r="3" spans="1:28" ht="15.75" x14ac:dyDescent="0.25">
      <c r="A3" s="2197" t="s">
        <v>2414</v>
      </c>
      <c r="B3" s="2197"/>
      <c r="C3" s="2197"/>
      <c r="D3" s="2197"/>
      <c r="E3" s="2197"/>
      <c r="F3" s="2197"/>
      <c r="G3" s="2197"/>
      <c r="H3" s="2197"/>
      <c r="I3" s="2197"/>
      <c r="J3" s="2197"/>
      <c r="K3" s="2197"/>
      <c r="L3" s="2197"/>
      <c r="M3" s="2197"/>
      <c r="N3" s="2197"/>
      <c r="O3" s="2197"/>
      <c r="P3" s="2197"/>
      <c r="Q3" s="2197"/>
    </row>
    <row r="4" spans="1:28" ht="15.75" x14ac:dyDescent="0.25">
      <c r="A4" s="2198" t="s">
        <v>682</v>
      </c>
      <c r="B4" s="2198"/>
      <c r="C4" s="2198"/>
      <c r="D4" s="2198"/>
      <c r="E4" s="2198"/>
      <c r="F4" s="2198"/>
      <c r="G4" s="2198"/>
      <c r="H4" s="2198"/>
      <c r="I4" s="2198"/>
      <c r="J4" s="2198"/>
      <c r="K4" s="2198"/>
      <c r="L4" s="2198"/>
      <c r="M4" s="2198"/>
      <c r="N4" s="2198"/>
      <c r="O4" s="2198"/>
      <c r="P4" s="2198"/>
      <c r="Q4" s="2198"/>
    </row>
    <row r="5" spans="1:28" ht="1.5" customHeight="1" x14ac:dyDescent="0.25">
      <c r="A5" s="569"/>
      <c r="B5" s="569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/>
      <c r="P5" s="570"/>
      <c r="Q5" s="571"/>
    </row>
    <row r="6" spans="1:28" ht="14.25" customHeight="1" x14ac:dyDescent="0.25">
      <c r="A6" s="572"/>
      <c r="B6" s="572"/>
      <c r="C6" s="573" t="s">
        <v>899</v>
      </c>
      <c r="D6" s="573" t="s">
        <v>873</v>
      </c>
      <c r="E6" s="573" t="s">
        <v>900</v>
      </c>
      <c r="F6" s="573" t="s">
        <v>901</v>
      </c>
      <c r="G6" s="573" t="s">
        <v>902</v>
      </c>
      <c r="H6" s="573" t="s">
        <v>904</v>
      </c>
      <c r="I6" s="573" t="s">
        <v>903</v>
      </c>
      <c r="J6" s="573" t="s">
        <v>905</v>
      </c>
      <c r="K6" s="573" t="s">
        <v>906</v>
      </c>
      <c r="L6" s="573" t="s">
        <v>907</v>
      </c>
      <c r="M6" s="573" t="s">
        <v>908</v>
      </c>
      <c r="N6" s="573" t="s">
        <v>909</v>
      </c>
      <c r="O6" s="573" t="s">
        <v>910</v>
      </c>
      <c r="P6" s="573" t="s">
        <v>911</v>
      </c>
      <c r="Q6" s="574" t="s">
        <v>1</v>
      </c>
    </row>
    <row r="7" spans="1:28" ht="6" customHeight="1" x14ac:dyDescent="0.25">
      <c r="A7" s="65"/>
      <c r="B7" s="65"/>
      <c r="C7" s="575"/>
      <c r="D7" s="575"/>
      <c r="E7" s="575"/>
      <c r="F7" s="575"/>
      <c r="G7" s="576"/>
      <c r="H7" s="575"/>
      <c r="I7" s="575"/>
      <c r="J7" s="575"/>
      <c r="K7" s="575"/>
      <c r="L7" s="575"/>
      <c r="M7" s="575"/>
      <c r="N7" s="575"/>
      <c r="O7" s="575"/>
      <c r="P7" s="576"/>
      <c r="Q7" s="499"/>
    </row>
    <row r="8" spans="1:28" x14ac:dyDescent="0.25">
      <c r="A8" s="68"/>
      <c r="B8" s="66" t="s">
        <v>675</v>
      </c>
      <c r="C8" s="68"/>
      <c r="D8" s="68"/>
      <c r="E8" s="68"/>
      <c r="F8" s="68"/>
      <c r="G8" s="577"/>
      <c r="H8" s="68"/>
      <c r="I8" s="68"/>
      <c r="J8" s="68"/>
      <c r="K8" s="68"/>
      <c r="L8" s="67"/>
      <c r="M8" s="67"/>
      <c r="N8" s="67"/>
      <c r="O8" s="67"/>
      <c r="P8" s="479"/>
      <c r="Q8" s="479"/>
    </row>
    <row r="9" spans="1:28" ht="19.5" customHeight="1" x14ac:dyDescent="0.25">
      <c r="A9" s="64">
        <v>1010000</v>
      </c>
      <c r="B9" s="64" t="s">
        <v>774</v>
      </c>
      <c r="C9" s="1250">
        <v>2527.895</v>
      </c>
      <c r="D9" s="1250">
        <v>6134.8519999999999</v>
      </c>
      <c r="E9" s="1250">
        <v>3172.45</v>
      </c>
      <c r="F9" s="1250">
        <v>4400.6139999999996</v>
      </c>
      <c r="G9" s="1250">
        <v>19.855</v>
      </c>
      <c r="H9" s="1250">
        <v>2553.2640000000001</v>
      </c>
      <c r="I9" s="1250">
        <v>2555.8150000000001</v>
      </c>
      <c r="J9" s="1250">
        <v>1409.5830000000001</v>
      </c>
      <c r="K9" s="1250">
        <v>1701.787</v>
      </c>
      <c r="L9" s="1250">
        <v>2749.828</v>
      </c>
      <c r="M9" s="1250">
        <v>11560.784</v>
      </c>
      <c r="N9" s="1250">
        <v>2154.4079999999999</v>
      </c>
      <c r="O9" s="1250">
        <v>1437.076</v>
      </c>
      <c r="P9" s="1250">
        <v>6090.5770000000002</v>
      </c>
      <c r="Q9" s="1250">
        <f>SUM(C9:P9)</f>
        <v>48468.788</v>
      </c>
      <c r="R9" s="578"/>
      <c r="S9" s="482"/>
      <c r="AB9" s="579"/>
    </row>
    <row r="10" spans="1:28" ht="30.75" customHeight="1" x14ac:dyDescent="0.25">
      <c r="A10" s="64">
        <v>1020000</v>
      </c>
      <c r="B10" s="64" t="s">
        <v>1090</v>
      </c>
      <c r="C10" s="1250">
        <v>3438.326</v>
      </c>
      <c r="D10" s="1250">
        <v>1519.0740000000001</v>
      </c>
      <c r="E10" s="1250">
        <v>5183.18</v>
      </c>
      <c r="F10" s="1250">
        <v>4393.7309999999998</v>
      </c>
      <c r="G10" s="1250">
        <v>0</v>
      </c>
      <c r="H10" s="1250">
        <v>5966.9719999999998</v>
      </c>
      <c r="I10" s="1250">
        <v>3677.0569999999998</v>
      </c>
      <c r="J10" s="1250">
        <v>0</v>
      </c>
      <c r="K10" s="1250">
        <v>27070.207999999999</v>
      </c>
      <c r="L10" s="1250">
        <v>0</v>
      </c>
      <c r="M10" s="1250">
        <v>4743.9549999999999</v>
      </c>
      <c r="N10" s="1250">
        <v>7186.8969999999999</v>
      </c>
      <c r="O10" s="1250">
        <v>6487.7550000000001</v>
      </c>
      <c r="P10" s="1250">
        <v>29167.606</v>
      </c>
      <c r="Q10" s="1250">
        <f t="shared" ref="Q10:Q25" si="0">SUM(C10:P10)</f>
        <v>98834.760999999999</v>
      </c>
      <c r="R10" s="578"/>
      <c r="S10" s="482"/>
      <c r="AB10" s="579"/>
    </row>
    <row r="11" spans="1:28" ht="19.5" customHeight="1" x14ac:dyDescent="0.25">
      <c r="A11" s="64">
        <v>1030000</v>
      </c>
      <c r="B11" s="64" t="s">
        <v>1091</v>
      </c>
      <c r="C11" s="1250">
        <v>0</v>
      </c>
      <c r="D11" s="1250">
        <v>0</v>
      </c>
      <c r="E11" s="1250">
        <v>0</v>
      </c>
      <c r="F11" s="1250">
        <v>3125</v>
      </c>
      <c r="G11" s="1250">
        <v>0</v>
      </c>
      <c r="H11" s="1250">
        <v>0</v>
      </c>
      <c r="I11" s="1250">
        <v>0</v>
      </c>
      <c r="J11" s="1250">
        <v>6812.7579999999998</v>
      </c>
      <c r="K11" s="1250">
        <v>9873.4079999999994</v>
      </c>
      <c r="L11" s="1250">
        <v>0</v>
      </c>
      <c r="M11" s="1250">
        <v>0</v>
      </c>
      <c r="N11" s="1250">
        <v>0</v>
      </c>
      <c r="O11" s="1250">
        <v>0</v>
      </c>
      <c r="P11" s="1250">
        <v>0</v>
      </c>
      <c r="Q11" s="1250">
        <f t="shared" si="0"/>
        <v>19811.165999999997</v>
      </c>
      <c r="R11" s="578"/>
      <c r="S11" s="482"/>
      <c r="AB11" s="579"/>
    </row>
    <row r="12" spans="1:28" ht="25.5" customHeight="1" x14ac:dyDescent="0.25">
      <c r="A12" s="64">
        <v>1040000</v>
      </c>
      <c r="B12" s="64" t="s">
        <v>1092</v>
      </c>
      <c r="C12" s="1250">
        <v>0</v>
      </c>
      <c r="D12" s="1250">
        <v>1107.4570000000001</v>
      </c>
      <c r="E12" s="1250">
        <v>0</v>
      </c>
      <c r="F12" s="1250">
        <v>0</v>
      </c>
      <c r="G12" s="1250">
        <v>15278.186</v>
      </c>
      <c r="H12" s="1250">
        <v>249.56899999999999</v>
      </c>
      <c r="I12" s="1250">
        <v>4408.9359999999997</v>
      </c>
      <c r="J12" s="1250">
        <v>35936.949000000001</v>
      </c>
      <c r="K12" s="1250">
        <v>6398.9780000000001</v>
      </c>
      <c r="L12" s="1250">
        <v>0</v>
      </c>
      <c r="M12" s="1250">
        <v>0</v>
      </c>
      <c r="N12" s="1250">
        <v>0</v>
      </c>
      <c r="O12" s="1250">
        <v>43083.934000000001</v>
      </c>
      <c r="P12" s="1250">
        <v>29556.052</v>
      </c>
      <c r="Q12" s="1250">
        <f t="shared" si="0"/>
        <v>136020.06100000002</v>
      </c>
      <c r="R12" s="578"/>
      <c r="S12" s="482"/>
      <c r="AB12" s="579"/>
    </row>
    <row r="13" spans="1:28" ht="21" customHeight="1" x14ac:dyDescent="0.25">
      <c r="A13" s="64">
        <v>1070000</v>
      </c>
      <c r="B13" s="64" t="s">
        <v>918</v>
      </c>
      <c r="C13" s="1250">
        <v>0</v>
      </c>
      <c r="D13" s="1250">
        <v>0</v>
      </c>
      <c r="E13" s="1250">
        <v>0</v>
      </c>
      <c r="F13" s="1250">
        <v>0</v>
      </c>
      <c r="G13" s="1250">
        <v>0</v>
      </c>
      <c r="H13" s="1250">
        <v>0</v>
      </c>
      <c r="I13" s="1250">
        <v>2136.9859999999999</v>
      </c>
      <c r="J13" s="1250">
        <v>743.08299999999997</v>
      </c>
      <c r="K13" s="1250">
        <v>0</v>
      </c>
      <c r="L13" s="1250">
        <v>0</v>
      </c>
      <c r="M13" s="1250">
        <v>0</v>
      </c>
      <c r="N13" s="1250">
        <v>664.04300000000001</v>
      </c>
      <c r="O13" s="1250">
        <v>0</v>
      </c>
      <c r="P13" s="1250">
        <v>0</v>
      </c>
      <c r="Q13" s="1250">
        <f t="shared" si="0"/>
        <v>3544.1120000000001</v>
      </c>
      <c r="R13" s="578"/>
      <c r="S13" s="482"/>
      <c r="AB13" s="579"/>
    </row>
    <row r="14" spans="1:28" x14ac:dyDescent="0.25">
      <c r="A14" s="64">
        <v>1080000</v>
      </c>
      <c r="B14" s="64" t="s">
        <v>1093</v>
      </c>
      <c r="C14" s="1250">
        <v>0.70799999999999996</v>
      </c>
      <c r="D14" s="1250">
        <v>44.122999999999998</v>
      </c>
      <c r="E14" s="1250">
        <v>7</v>
      </c>
      <c r="F14" s="1250">
        <v>5.2880000000000003</v>
      </c>
      <c r="G14" s="1250">
        <v>72.388999999999996</v>
      </c>
      <c r="H14" s="1250">
        <v>10786.798000000001</v>
      </c>
      <c r="I14" s="1250">
        <v>0</v>
      </c>
      <c r="J14" s="1250">
        <v>1848.8679999999999</v>
      </c>
      <c r="K14" s="1250">
        <v>0</v>
      </c>
      <c r="L14" s="1250">
        <v>6566.9350000000004</v>
      </c>
      <c r="M14" s="1250">
        <v>0</v>
      </c>
      <c r="N14" s="1250">
        <v>664.72</v>
      </c>
      <c r="O14" s="1250">
        <v>4977.5929999999998</v>
      </c>
      <c r="P14" s="1250">
        <v>1126.99</v>
      </c>
      <c r="Q14" s="1250">
        <f t="shared" si="0"/>
        <v>26101.412000000004</v>
      </c>
      <c r="R14" s="578"/>
      <c r="S14" s="482"/>
      <c r="AB14" s="579"/>
    </row>
    <row r="15" spans="1:28" x14ac:dyDescent="0.25">
      <c r="A15" s="64">
        <v>1090000</v>
      </c>
      <c r="B15" s="64" t="s">
        <v>779</v>
      </c>
      <c r="C15" s="1250">
        <v>142.85</v>
      </c>
      <c r="D15" s="1250">
        <v>0</v>
      </c>
      <c r="E15" s="1250">
        <v>167.95599999999999</v>
      </c>
      <c r="F15" s="1250">
        <v>435.34800000000001</v>
      </c>
      <c r="G15" s="1250">
        <v>455.32100000000003</v>
      </c>
      <c r="H15" s="1250">
        <v>1083.5640000000001</v>
      </c>
      <c r="I15" s="1250">
        <v>3.423</v>
      </c>
      <c r="J15" s="1250">
        <v>847.26300000000003</v>
      </c>
      <c r="K15" s="1250">
        <v>1415.345</v>
      </c>
      <c r="L15" s="1250">
        <v>508.25</v>
      </c>
      <c r="M15" s="1250">
        <v>766.35599999999999</v>
      </c>
      <c r="N15" s="1250">
        <v>253.703</v>
      </c>
      <c r="O15" s="1250">
        <v>174.62799999999999</v>
      </c>
      <c r="P15" s="1250">
        <v>182.31</v>
      </c>
      <c r="Q15" s="1250">
        <f t="shared" si="0"/>
        <v>6436.317</v>
      </c>
      <c r="R15" s="578"/>
      <c r="S15" s="482"/>
      <c r="AB15" s="579"/>
    </row>
    <row r="16" spans="1:28" x14ac:dyDescent="0.25">
      <c r="A16" s="64">
        <v>1100000</v>
      </c>
      <c r="B16" s="64" t="s">
        <v>780</v>
      </c>
      <c r="C16" s="1250">
        <v>79.253</v>
      </c>
      <c r="D16" s="1250">
        <v>310.33699999999999</v>
      </c>
      <c r="E16" s="1250">
        <v>165.89</v>
      </c>
      <c r="F16" s="1250">
        <v>368.79599999999999</v>
      </c>
      <c r="G16" s="1250">
        <v>191.18299999999999</v>
      </c>
      <c r="H16" s="1250">
        <v>841.26300000000003</v>
      </c>
      <c r="I16" s="1250">
        <v>200.959</v>
      </c>
      <c r="J16" s="1250">
        <v>667.82</v>
      </c>
      <c r="K16" s="1250">
        <v>873.83500000000004</v>
      </c>
      <c r="L16" s="1250">
        <v>324.35700000000003</v>
      </c>
      <c r="M16" s="1250">
        <v>0</v>
      </c>
      <c r="N16" s="1250">
        <v>296.80599999999998</v>
      </c>
      <c r="O16" s="1250">
        <v>14.31</v>
      </c>
      <c r="P16" s="1250">
        <v>324.92700000000002</v>
      </c>
      <c r="Q16" s="1250">
        <f t="shared" si="0"/>
        <v>4659.7359999999999</v>
      </c>
      <c r="R16" s="578"/>
      <c r="S16" s="482"/>
      <c r="AB16" s="579"/>
    </row>
    <row r="17" spans="1:28" x14ac:dyDescent="0.25">
      <c r="A17" s="64">
        <v>1110000</v>
      </c>
      <c r="B17" s="64" t="s">
        <v>781</v>
      </c>
      <c r="C17" s="1250">
        <v>4186.82</v>
      </c>
      <c r="D17" s="1250">
        <v>0</v>
      </c>
      <c r="E17" s="1250">
        <v>0</v>
      </c>
      <c r="F17" s="1250">
        <v>0</v>
      </c>
      <c r="G17" s="1250">
        <v>0</v>
      </c>
      <c r="H17" s="1250">
        <v>6904.5439999999999</v>
      </c>
      <c r="I17" s="1250">
        <v>0</v>
      </c>
      <c r="J17" s="1250">
        <v>2.8279999999999998</v>
      </c>
      <c r="K17" s="1250">
        <v>0</v>
      </c>
      <c r="L17" s="1250">
        <v>4206.8339999999998</v>
      </c>
      <c r="M17" s="1250">
        <v>0</v>
      </c>
      <c r="N17" s="1250">
        <v>2.1930000000000001</v>
      </c>
      <c r="O17" s="1250">
        <v>33420.790999999997</v>
      </c>
      <c r="P17" s="1250">
        <v>0</v>
      </c>
      <c r="Q17" s="1250">
        <f t="shared" si="0"/>
        <v>48724.009999999995</v>
      </c>
      <c r="R17" s="578"/>
      <c r="S17" s="482"/>
      <c r="AB17" s="579"/>
    </row>
    <row r="18" spans="1:28" x14ac:dyDescent="0.25">
      <c r="A18" s="64">
        <v>1200000</v>
      </c>
      <c r="B18" s="64" t="s">
        <v>913</v>
      </c>
      <c r="C18" s="1250">
        <v>0</v>
      </c>
      <c r="D18" s="1250">
        <v>239.61500000000001</v>
      </c>
      <c r="E18" s="1250">
        <v>0</v>
      </c>
      <c r="F18" s="1250">
        <v>25.506</v>
      </c>
      <c r="G18" s="1250">
        <v>0</v>
      </c>
      <c r="H18" s="1250">
        <v>0</v>
      </c>
      <c r="I18" s="1250">
        <v>0</v>
      </c>
      <c r="J18" s="1250">
        <v>1204.222</v>
      </c>
      <c r="K18" s="1250">
        <v>302.98200000000003</v>
      </c>
      <c r="L18" s="1250">
        <v>0</v>
      </c>
      <c r="M18" s="1250">
        <v>975.13300000000004</v>
      </c>
      <c r="N18" s="1250">
        <v>2080.319</v>
      </c>
      <c r="O18" s="1250">
        <v>0</v>
      </c>
      <c r="P18" s="1250">
        <v>81.302000000000007</v>
      </c>
      <c r="Q18" s="1250">
        <f t="shared" si="0"/>
        <v>4909.0789999999997</v>
      </c>
      <c r="R18" s="578"/>
      <c r="S18" s="482"/>
      <c r="AB18" s="579"/>
    </row>
    <row r="19" spans="1:28" x14ac:dyDescent="0.25">
      <c r="A19" s="64">
        <v>1250000</v>
      </c>
      <c r="B19" s="64" t="s">
        <v>914</v>
      </c>
      <c r="C19" s="1250">
        <v>0</v>
      </c>
      <c r="D19" s="1250">
        <v>0</v>
      </c>
      <c r="E19" s="1250">
        <v>0</v>
      </c>
      <c r="F19" s="1250">
        <v>0</v>
      </c>
      <c r="G19" s="1250">
        <v>0</v>
      </c>
      <c r="H19" s="1250">
        <v>0</v>
      </c>
      <c r="I19" s="1250">
        <v>0</v>
      </c>
      <c r="J19" s="1250">
        <v>0</v>
      </c>
      <c r="K19" s="1250">
        <v>62.09</v>
      </c>
      <c r="L19" s="1250">
        <v>14.329000000000001</v>
      </c>
      <c r="M19" s="1250">
        <v>0</v>
      </c>
      <c r="N19" s="1250">
        <v>0</v>
      </c>
      <c r="O19" s="1250">
        <v>16</v>
      </c>
      <c r="P19" s="1250">
        <v>0</v>
      </c>
      <c r="Q19" s="1250">
        <f t="shared" si="0"/>
        <v>92.419000000000011</v>
      </c>
      <c r="R19" s="578"/>
      <c r="S19" s="482"/>
      <c r="AB19" s="579"/>
    </row>
    <row r="20" spans="1:28" x14ac:dyDescent="0.25">
      <c r="A20" s="64">
        <v>1260000</v>
      </c>
      <c r="B20" s="64" t="s">
        <v>784</v>
      </c>
      <c r="C20" s="1250">
        <v>71.206000000000003</v>
      </c>
      <c r="D20" s="1250">
        <v>244.43600000000001</v>
      </c>
      <c r="E20" s="1250">
        <v>2733.3870000000002</v>
      </c>
      <c r="F20" s="1250">
        <v>1686.2909999999999</v>
      </c>
      <c r="G20" s="1250">
        <v>6042.2430000000004</v>
      </c>
      <c r="H20" s="1250">
        <v>3034.328</v>
      </c>
      <c r="I20" s="1250">
        <v>45.914999999999999</v>
      </c>
      <c r="J20" s="1250">
        <v>330.017</v>
      </c>
      <c r="K20" s="1250">
        <v>452.48200000000003</v>
      </c>
      <c r="L20" s="1250">
        <v>237.61600000000001</v>
      </c>
      <c r="M20" s="1250">
        <v>125.482</v>
      </c>
      <c r="N20" s="1250">
        <v>43.822000000000003</v>
      </c>
      <c r="O20" s="1250">
        <v>22740.972000000002</v>
      </c>
      <c r="P20" s="1250">
        <v>3182.6889999999999</v>
      </c>
      <c r="Q20" s="1250">
        <f t="shared" si="0"/>
        <v>40970.885999999999</v>
      </c>
      <c r="R20" s="578"/>
      <c r="S20" s="482"/>
      <c r="AB20" s="579"/>
    </row>
    <row r="21" spans="1:28" x14ac:dyDescent="0.25">
      <c r="A21" s="64">
        <v>1270000</v>
      </c>
      <c r="B21" s="64" t="s">
        <v>785</v>
      </c>
      <c r="C21" s="1250">
        <v>40.186999999999998</v>
      </c>
      <c r="D21" s="1250">
        <v>214.864</v>
      </c>
      <c r="E21" s="1250">
        <v>157</v>
      </c>
      <c r="F21" s="1250">
        <v>62.71</v>
      </c>
      <c r="G21" s="1250">
        <v>139.36099999999999</v>
      </c>
      <c r="H21" s="1250">
        <v>41.817</v>
      </c>
      <c r="I21" s="1250">
        <v>1.603</v>
      </c>
      <c r="J21" s="1250">
        <v>116.35299999999999</v>
      </c>
      <c r="K21" s="1250">
        <v>300.65800000000002</v>
      </c>
      <c r="L21" s="1250">
        <v>16.693000000000001</v>
      </c>
      <c r="M21" s="1250">
        <v>19.329999999999998</v>
      </c>
      <c r="N21" s="1250">
        <v>19.327000000000002</v>
      </c>
      <c r="O21" s="1250">
        <v>7.577</v>
      </c>
      <c r="P21" s="1250">
        <v>216.17</v>
      </c>
      <c r="Q21" s="1250">
        <f t="shared" si="0"/>
        <v>1353.6499999999999</v>
      </c>
      <c r="R21" s="578"/>
      <c r="S21" s="482"/>
      <c r="AB21" s="579"/>
    </row>
    <row r="22" spans="1:28" x14ac:dyDescent="0.25">
      <c r="A22" s="64">
        <v>1300000</v>
      </c>
      <c r="B22" s="64" t="s">
        <v>786</v>
      </c>
      <c r="C22" s="1250">
        <v>0</v>
      </c>
      <c r="D22" s="1250">
        <v>169.44800000000001</v>
      </c>
      <c r="E22" s="1250">
        <v>0</v>
      </c>
      <c r="F22" s="1250">
        <v>40.307000000000002</v>
      </c>
      <c r="G22" s="1250">
        <v>129.233</v>
      </c>
      <c r="H22" s="1250">
        <v>263.77699999999999</v>
      </c>
      <c r="I22" s="1250">
        <v>9.1080000000000005</v>
      </c>
      <c r="J22" s="1250">
        <v>170.28100000000001</v>
      </c>
      <c r="K22" s="1250">
        <v>521.875</v>
      </c>
      <c r="L22" s="1250">
        <v>4.2619999999999996</v>
      </c>
      <c r="M22" s="1250">
        <v>96.299000000000007</v>
      </c>
      <c r="N22" s="1250">
        <v>0</v>
      </c>
      <c r="O22" s="1250">
        <v>0</v>
      </c>
      <c r="P22" s="1250">
        <v>0</v>
      </c>
      <c r="Q22" s="1250">
        <f t="shared" si="0"/>
        <v>1404.59</v>
      </c>
      <c r="R22" s="578"/>
      <c r="S22" s="482"/>
      <c r="AB22" s="579"/>
    </row>
    <row r="23" spans="1:28" x14ac:dyDescent="0.25">
      <c r="A23" s="68"/>
      <c r="B23" s="66" t="s">
        <v>787</v>
      </c>
      <c r="C23" s="1251">
        <v>10487.245000000001</v>
      </c>
      <c r="D23" s="1251">
        <v>9984.2060000000001</v>
      </c>
      <c r="E23" s="1251">
        <v>11586.862999999999</v>
      </c>
      <c r="F23" s="1251">
        <v>14543.591</v>
      </c>
      <c r="G23" s="1251">
        <v>22327.771000000001</v>
      </c>
      <c r="H23" s="1251">
        <v>31725.896000000001</v>
      </c>
      <c r="I23" s="1251">
        <v>13039.802</v>
      </c>
      <c r="J23" s="1251">
        <v>50090.025000000001</v>
      </c>
      <c r="K23" s="1251">
        <v>48973.648000000001</v>
      </c>
      <c r="L23" s="1251">
        <v>14629.103999999999</v>
      </c>
      <c r="M23" s="1251">
        <v>18287.339</v>
      </c>
      <c r="N23" s="1251">
        <v>13366.237999999999</v>
      </c>
      <c r="O23" s="1251">
        <v>112360.636</v>
      </c>
      <c r="P23" s="1251">
        <v>69928.623000000007</v>
      </c>
      <c r="Q23" s="1251">
        <f t="shared" si="0"/>
        <v>441330.98700000008</v>
      </c>
      <c r="R23" s="578"/>
      <c r="S23" s="482"/>
    </row>
    <row r="24" spans="1:28" x14ac:dyDescent="0.25">
      <c r="A24" s="64">
        <v>6000000</v>
      </c>
      <c r="B24" s="64" t="s">
        <v>678</v>
      </c>
      <c r="C24" s="1250">
        <v>842898.64899999998</v>
      </c>
      <c r="D24" s="1250">
        <v>438287.94799999997</v>
      </c>
      <c r="E24" s="1250">
        <v>672837.70799999998</v>
      </c>
      <c r="F24" s="1250">
        <v>1539220.672</v>
      </c>
      <c r="G24" s="1250">
        <v>2195754.3309999998</v>
      </c>
      <c r="H24" s="1250">
        <v>5647273.0140000004</v>
      </c>
      <c r="I24" s="1250">
        <v>1335098.781</v>
      </c>
      <c r="J24" s="1250">
        <v>3322868.398</v>
      </c>
      <c r="K24" s="1250">
        <v>2774122.5410000002</v>
      </c>
      <c r="L24" s="1250">
        <v>1341003.7450000001</v>
      </c>
      <c r="M24" s="1250">
        <v>3052743.7510000002</v>
      </c>
      <c r="N24" s="1250">
        <v>1012769.253</v>
      </c>
      <c r="O24" s="1250">
        <v>5028.2039999999997</v>
      </c>
      <c r="P24" s="1250">
        <v>4027777.9810000001</v>
      </c>
      <c r="Q24" s="1250">
        <f t="shared" si="0"/>
        <v>28207684.976</v>
      </c>
      <c r="R24" s="578"/>
      <c r="S24" s="482"/>
    </row>
    <row r="25" spans="1:28" x14ac:dyDescent="0.25">
      <c r="A25" s="64">
        <v>8000000</v>
      </c>
      <c r="B25" s="64" t="s">
        <v>826</v>
      </c>
      <c r="C25" s="1250">
        <v>4035</v>
      </c>
      <c r="D25" s="1250">
        <v>6264</v>
      </c>
      <c r="E25" s="1250">
        <v>282184</v>
      </c>
      <c r="F25" s="1250">
        <v>365879.685</v>
      </c>
      <c r="G25" s="1250">
        <v>2302041.1269999999</v>
      </c>
      <c r="H25" s="1250">
        <v>155144.99400000001</v>
      </c>
      <c r="I25" s="1250">
        <v>11207.517</v>
      </c>
      <c r="J25" s="1250">
        <v>666337.51699999999</v>
      </c>
      <c r="K25" s="1250">
        <v>234460.68700000001</v>
      </c>
      <c r="L25" s="1250">
        <v>3738.7</v>
      </c>
      <c r="M25" s="1250">
        <v>2359217.0010000002</v>
      </c>
      <c r="N25" s="1250">
        <v>7360.1819999999998</v>
      </c>
      <c r="O25" s="1250">
        <v>38066.1</v>
      </c>
      <c r="P25" s="1250">
        <v>47488.571000000004</v>
      </c>
      <c r="Q25" s="1250">
        <f t="shared" si="0"/>
        <v>6483425.0810000002</v>
      </c>
      <c r="R25" s="578"/>
      <c r="S25" s="482"/>
    </row>
    <row r="26" spans="1:28" x14ac:dyDescent="0.25">
      <c r="A26" s="68"/>
      <c r="B26" s="66" t="s">
        <v>676</v>
      </c>
      <c r="C26" s="1252">
        <v>0</v>
      </c>
      <c r="D26" s="1253">
        <v>0</v>
      </c>
      <c r="E26" s="1253">
        <v>0</v>
      </c>
      <c r="F26" s="1253">
        <v>0</v>
      </c>
      <c r="G26" s="1253">
        <v>0</v>
      </c>
      <c r="H26" s="1253">
        <v>0</v>
      </c>
      <c r="I26" s="1253">
        <v>0</v>
      </c>
      <c r="J26" s="1253">
        <v>0</v>
      </c>
      <c r="K26" s="1253">
        <v>0</v>
      </c>
      <c r="L26" s="1253">
        <v>0</v>
      </c>
      <c r="M26" s="1253">
        <v>0</v>
      </c>
      <c r="N26" s="1253">
        <v>0</v>
      </c>
      <c r="O26" s="1253">
        <v>0</v>
      </c>
      <c r="P26" s="1253">
        <v>0</v>
      </c>
      <c r="Q26" s="1253"/>
      <c r="R26" s="578"/>
      <c r="S26" s="482"/>
    </row>
    <row r="27" spans="1:28" s="487" customFormat="1" x14ac:dyDescent="0.25">
      <c r="A27" s="64">
        <v>2020000</v>
      </c>
      <c r="B27" s="64" t="s">
        <v>995</v>
      </c>
      <c r="C27" s="1250">
        <v>0</v>
      </c>
      <c r="D27" s="1250">
        <v>0</v>
      </c>
      <c r="E27" s="1250">
        <v>0</v>
      </c>
      <c r="F27" s="1250">
        <v>3125.9029999999998</v>
      </c>
      <c r="G27" s="1250">
        <v>0</v>
      </c>
      <c r="H27" s="1250">
        <v>0</v>
      </c>
      <c r="I27" s="1250">
        <v>0</v>
      </c>
      <c r="J27" s="1250">
        <v>6812.7579999999998</v>
      </c>
      <c r="K27" s="1250">
        <v>14950.391</v>
      </c>
      <c r="L27" s="1250">
        <v>0</v>
      </c>
      <c r="M27" s="1250">
        <v>0</v>
      </c>
      <c r="N27" s="1250">
        <v>0</v>
      </c>
      <c r="O27" s="1250">
        <v>34342.1</v>
      </c>
      <c r="P27" s="1250">
        <v>0</v>
      </c>
      <c r="Q27" s="1250">
        <f t="shared" ref="Q27:Q38" si="1">SUM(C27:P27)</f>
        <v>59231.152000000002</v>
      </c>
      <c r="R27" s="578"/>
      <c r="S27" s="482"/>
    </row>
    <row r="28" spans="1:28" s="487" customFormat="1" ht="24.75" customHeight="1" x14ac:dyDescent="0.25">
      <c r="A28" s="64">
        <v>2030000</v>
      </c>
      <c r="B28" s="64" t="s">
        <v>996</v>
      </c>
      <c r="C28" s="1250">
        <v>0</v>
      </c>
      <c r="D28" s="1250">
        <v>0</v>
      </c>
      <c r="E28" s="1250">
        <v>0</v>
      </c>
      <c r="F28" s="1250">
        <v>0</v>
      </c>
      <c r="G28" s="1250">
        <v>0</v>
      </c>
      <c r="H28" s="1250">
        <v>0</v>
      </c>
      <c r="I28" s="1250">
        <v>0</v>
      </c>
      <c r="J28" s="1250">
        <v>0</v>
      </c>
      <c r="K28" s="1250">
        <v>0</v>
      </c>
      <c r="L28" s="1250">
        <v>0</v>
      </c>
      <c r="M28" s="1250">
        <v>0</v>
      </c>
      <c r="N28" s="1250">
        <v>0</v>
      </c>
      <c r="O28" s="1250">
        <v>0</v>
      </c>
      <c r="P28" s="1250">
        <v>0</v>
      </c>
      <c r="Q28" s="1250">
        <f t="shared" si="1"/>
        <v>0</v>
      </c>
      <c r="R28" s="578"/>
      <c r="S28" s="482"/>
    </row>
    <row r="29" spans="1:28" s="487" customFormat="1" x14ac:dyDescent="0.25">
      <c r="A29" s="64">
        <v>2040000</v>
      </c>
      <c r="B29" s="64" t="s">
        <v>997</v>
      </c>
      <c r="C29" s="1250">
        <v>259.61700000000002</v>
      </c>
      <c r="D29" s="1250">
        <v>54.454999999999998</v>
      </c>
      <c r="E29" s="1250">
        <v>509.65499999999997</v>
      </c>
      <c r="F29" s="1250">
        <v>102.679</v>
      </c>
      <c r="G29" s="1250">
        <v>74.531000000000006</v>
      </c>
      <c r="H29" s="1250">
        <v>135.34100000000001</v>
      </c>
      <c r="I29" s="1250">
        <v>160.87899999999999</v>
      </c>
      <c r="J29" s="1250">
        <v>629.46600000000001</v>
      </c>
      <c r="K29" s="1250">
        <v>337.19900000000001</v>
      </c>
      <c r="L29" s="1250">
        <v>55.808</v>
      </c>
      <c r="M29" s="1250">
        <v>73.433999999999997</v>
      </c>
      <c r="N29" s="1250">
        <v>480.85899999999998</v>
      </c>
      <c r="O29" s="1250">
        <v>5086.0659999999998</v>
      </c>
      <c r="P29" s="1250">
        <v>466.154</v>
      </c>
      <c r="Q29" s="1250">
        <f t="shared" si="1"/>
        <v>8426.143</v>
      </c>
      <c r="R29" s="578"/>
      <c r="S29" s="482"/>
    </row>
    <row r="30" spans="1:28" s="487" customFormat="1" x14ac:dyDescent="0.25">
      <c r="A30" s="64">
        <v>2050000</v>
      </c>
      <c r="B30" s="64" t="s">
        <v>791</v>
      </c>
      <c r="C30" s="1250">
        <v>108.684</v>
      </c>
      <c r="D30" s="1250">
        <v>111.039</v>
      </c>
      <c r="E30" s="1250">
        <v>570.88800000000003</v>
      </c>
      <c r="F30" s="1250">
        <v>202.6</v>
      </c>
      <c r="G30" s="1250">
        <v>244.53</v>
      </c>
      <c r="H30" s="1250">
        <v>4066.4940000000001</v>
      </c>
      <c r="I30" s="1250">
        <v>157.98500000000001</v>
      </c>
      <c r="J30" s="1250">
        <v>2061.5529999999999</v>
      </c>
      <c r="K30" s="1250">
        <v>3202.692</v>
      </c>
      <c r="L30" s="1250">
        <v>2252.866</v>
      </c>
      <c r="M30" s="1250">
        <v>441.19299999999998</v>
      </c>
      <c r="N30" s="1250">
        <v>1008.12</v>
      </c>
      <c r="O30" s="1250">
        <v>1661.3109999999999</v>
      </c>
      <c r="P30" s="1250">
        <v>478.68900000000002</v>
      </c>
      <c r="Q30" s="1250">
        <f t="shared" si="1"/>
        <v>16568.644</v>
      </c>
      <c r="R30" s="578"/>
      <c r="S30" s="482"/>
    </row>
    <row r="31" spans="1:28" s="487" customFormat="1" x14ac:dyDescent="0.25">
      <c r="A31" s="64">
        <v>2060000</v>
      </c>
      <c r="B31" s="64" t="s">
        <v>998</v>
      </c>
      <c r="C31" s="1250">
        <v>446.86099999999999</v>
      </c>
      <c r="D31" s="1250">
        <v>454.48</v>
      </c>
      <c r="E31" s="1250">
        <v>1567.9739999999999</v>
      </c>
      <c r="F31" s="1250">
        <v>1784.788</v>
      </c>
      <c r="G31" s="1250">
        <v>4033.8380000000002</v>
      </c>
      <c r="H31" s="1250">
        <v>3116.431</v>
      </c>
      <c r="I31" s="1250">
        <v>346.863</v>
      </c>
      <c r="J31" s="1250">
        <v>4100.1549999999997</v>
      </c>
      <c r="K31" s="1250">
        <v>2631.5859999999998</v>
      </c>
      <c r="L31" s="1250">
        <v>677.45799999999997</v>
      </c>
      <c r="M31" s="1250">
        <v>6705.0870000000004</v>
      </c>
      <c r="N31" s="1250">
        <v>439.60300000000001</v>
      </c>
      <c r="O31" s="1250">
        <v>4887.5519999999997</v>
      </c>
      <c r="P31" s="1250">
        <v>6273.0860000000002</v>
      </c>
      <c r="Q31" s="1250">
        <f t="shared" si="1"/>
        <v>37465.761999999995</v>
      </c>
      <c r="R31" s="578"/>
      <c r="S31" s="482"/>
    </row>
    <row r="32" spans="1:28" s="487" customFormat="1" x14ac:dyDescent="0.25">
      <c r="A32" s="64">
        <v>2070000</v>
      </c>
      <c r="B32" s="64" t="s">
        <v>793</v>
      </c>
      <c r="C32" s="1250">
        <v>0</v>
      </c>
      <c r="D32" s="1250">
        <v>0</v>
      </c>
      <c r="E32" s="1250">
        <v>0</v>
      </c>
      <c r="F32" s="1250">
        <v>0</v>
      </c>
      <c r="G32" s="1250">
        <v>0</v>
      </c>
      <c r="H32" s="1250">
        <v>0</v>
      </c>
      <c r="I32" s="1250">
        <v>0</v>
      </c>
      <c r="J32" s="1250">
        <v>0</v>
      </c>
      <c r="K32" s="1250">
        <v>0</v>
      </c>
      <c r="L32" s="1250">
        <v>0</v>
      </c>
      <c r="M32" s="1250">
        <v>0</v>
      </c>
      <c r="N32" s="1250">
        <v>0</v>
      </c>
      <c r="O32" s="1250">
        <v>0</v>
      </c>
      <c r="P32" s="1250">
        <v>0</v>
      </c>
      <c r="Q32" s="1250">
        <f t="shared" si="1"/>
        <v>0</v>
      </c>
      <c r="R32" s="578"/>
      <c r="S32" s="482"/>
    </row>
    <row r="33" spans="1:19" s="487" customFormat="1" x14ac:dyDescent="0.25">
      <c r="A33" s="64">
        <v>2080000</v>
      </c>
      <c r="B33" s="64" t="s">
        <v>794</v>
      </c>
      <c r="C33" s="1250">
        <v>0</v>
      </c>
      <c r="D33" s="1250">
        <v>0</v>
      </c>
      <c r="E33" s="1250">
        <v>0</v>
      </c>
      <c r="F33" s="1250">
        <v>0</v>
      </c>
      <c r="G33" s="1250">
        <v>0</v>
      </c>
      <c r="H33" s="1250">
        <v>4.577</v>
      </c>
      <c r="I33" s="1250">
        <v>0</v>
      </c>
      <c r="J33" s="1250">
        <v>0</v>
      </c>
      <c r="K33" s="1250">
        <v>5.8999999999999997E-2</v>
      </c>
      <c r="L33" s="1250">
        <v>0</v>
      </c>
      <c r="M33" s="1250">
        <v>0</v>
      </c>
      <c r="N33" s="1250">
        <v>0</v>
      </c>
      <c r="O33" s="1250">
        <v>0</v>
      </c>
      <c r="P33" s="1250">
        <v>0</v>
      </c>
      <c r="Q33" s="1250">
        <f t="shared" si="1"/>
        <v>4.6360000000000001</v>
      </c>
      <c r="R33" s="578"/>
      <c r="S33" s="482"/>
    </row>
    <row r="34" spans="1:19" s="487" customFormat="1" x14ac:dyDescent="0.25">
      <c r="A34" s="64">
        <v>2090000</v>
      </c>
      <c r="B34" s="64" t="s">
        <v>795</v>
      </c>
      <c r="C34" s="1250">
        <v>0</v>
      </c>
      <c r="D34" s="1250">
        <v>0</v>
      </c>
      <c r="E34" s="1250">
        <v>0</v>
      </c>
      <c r="F34" s="1250">
        <v>0</v>
      </c>
      <c r="G34" s="1250">
        <v>0</v>
      </c>
      <c r="H34" s="1250">
        <v>0</v>
      </c>
      <c r="I34" s="1250">
        <v>0</v>
      </c>
      <c r="J34" s="1250">
        <v>0</v>
      </c>
      <c r="K34" s="1250">
        <v>0</v>
      </c>
      <c r="L34" s="1250">
        <v>0</v>
      </c>
      <c r="M34" s="1250">
        <v>0</v>
      </c>
      <c r="N34" s="1250">
        <v>0</v>
      </c>
      <c r="O34" s="1250">
        <v>0</v>
      </c>
      <c r="P34" s="1250">
        <v>0</v>
      </c>
      <c r="Q34" s="1250">
        <f t="shared" si="1"/>
        <v>0</v>
      </c>
      <c r="R34" s="578"/>
      <c r="S34" s="482"/>
    </row>
    <row r="35" spans="1:19" s="487" customFormat="1" x14ac:dyDescent="0.25">
      <c r="A35" s="64">
        <v>2100000</v>
      </c>
      <c r="B35" s="64" t="s">
        <v>999</v>
      </c>
      <c r="C35" s="1250">
        <v>0</v>
      </c>
      <c r="D35" s="1250">
        <v>0</v>
      </c>
      <c r="E35" s="1250">
        <v>0</v>
      </c>
      <c r="F35" s="1250">
        <v>20.58</v>
      </c>
      <c r="G35" s="1250">
        <v>0</v>
      </c>
      <c r="H35" s="1250">
        <v>0</v>
      </c>
      <c r="I35" s="1250">
        <v>0</v>
      </c>
      <c r="J35" s="1250">
        <v>228.62899999999999</v>
      </c>
      <c r="K35" s="1250">
        <v>537.45600000000002</v>
      </c>
      <c r="L35" s="1250">
        <v>0</v>
      </c>
      <c r="M35" s="1250">
        <v>0</v>
      </c>
      <c r="N35" s="1250">
        <v>0</v>
      </c>
      <c r="O35" s="1250">
        <v>0</v>
      </c>
      <c r="P35" s="1250">
        <v>0</v>
      </c>
      <c r="Q35" s="1250">
        <f t="shared" si="1"/>
        <v>786.66499999999996</v>
      </c>
      <c r="R35" s="578"/>
      <c r="S35" s="482"/>
    </row>
    <row r="36" spans="1:19" s="487" customFormat="1" x14ac:dyDescent="0.25">
      <c r="A36" s="64">
        <v>2110000</v>
      </c>
      <c r="B36" s="64" t="s">
        <v>827</v>
      </c>
      <c r="C36" s="1250">
        <v>0</v>
      </c>
      <c r="D36" s="1250">
        <v>0</v>
      </c>
      <c r="E36" s="1250">
        <v>0</v>
      </c>
      <c r="F36" s="1250">
        <v>10.393000000000001</v>
      </c>
      <c r="G36" s="1250">
        <v>0</v>
      </c>
      <c r="H36" s="1250">
        <v>0</v>
      </c>
      <c r="I36" s="1250">
        <v>0</v>
      </c>
      <c r="J36" s="1250">
        <v>0</v>
      </c>
      <c r="K36" s="1250">
        <v>0</v>
      </c>
      <c r="L36" s="1250">
        <v>0</v>
      </c>
      <c r="M36" s="1250">
        <v>0</v>
      </c>
      <c r="N36" s="1250">
        <v>0</v>
      </c>
      <c r="O36" s="1250">
        <v>0</v>
      </c>
      <c r="P36" s="1250">
        <v>0</v>
      </c>
      <c r="Q36" s="1250">
        <f t="shared" si="1"/>
        <v>10.393000000000001</v>
      </c>
      <c r="R36" s="578"/>
      <c r="S36" s="482"/>
    </row>
    <row r="37" spans="1:19" s="487" customFormat="1" x14ac:dyDescent="0.25">
      <c r="A37" s="64">
        <v>2120000</v>
      </c>
      <c r="B37" s="64" t="s">
        <v>797</v>
      </c>
      <c r="C37" s="1250">
        <v>0</v>
      </c>
      <c r="D37" s="1250">
        <v>0</v>
      </c>
      <c r="E37" s="1250">
        <v>0</v>
      </c>
      <c r="F37" s="1250">
        <v>0</v>
      </c>
      <c r="G37" s="1250">
        <v>0</v>
      </c>
      <c r="H37" s="1250">
        <v>0</v>
      </c>
      <c r="I37" s="1250">
        <v>0</v>
      </c>
      <c r="J37" s="1250">
        <v>0</v>
      </c>
      <c r="K37" s="1250">
        <v>0</v>
      </c>
      <c r="L37" s="1250">
        <v>0</v>
      </c>
      <c r="M37" s="1250">
        <v>0</v>
      </c>
      <c r="N37" s="1250">
        <v>0</v>
      </c>
      <c r="O37" s="1250">
        <v>0</v>
      </c>
      <c r="P37" s="1250">
        <v>0</v>
      </c>
      <c r="Q37" s="1250">
        <f t="shared" si="1"/>
        <v>0</v>
      </c>
      <c r="R37" s="578"/>
      <c r="S37" s="482"/>
    </row>
    <row r="38" spans="1:19" s="487" customFormat="1" x14ac:dyDescent="0.25">
      <c r="A38" s="68"/>
      <c r="B38" s="66" t="s">
        <v>798</v>
      </c>
      <c r="C38" s="1252">
        <v>815.16200000000003</v>
      </c>
      <c r="D38" s="1252">
        <v>619.97400000000005</v>
      </c>
      <c r="E38" s="1252">
        <v>2648.5169999999998</v>
      </c>
      <c r="F38" s="1252">
        <v>5246.9430000000002</v>
      </c>
      <c r="G38" s="1252">
        <v>4352.8990000000003</v>
      </c>
      <c r="H38" s="1252">
        <v>7322.8429999999998</v>
      </c>
      <c r="I38" s="1252">
        <v>665.72699999999998</v>
      </c>
      <c r="J38" s="1252">
        <v>13832.561</v>
      </c>
      <c r="K38" s="1252">
        <v>21659.383000000002</v>
      </c>
      <c r="L38" s="1252">
        <v>2986.1320000000001</v>
      </c>
      <c r="M38" s="1252">
        <v>7219.7139999999999</v>
      </c>
      <c r="N38" s="1252">
        <v>1928.5820000000001</v>
      </c>
      <c r="O38" s="1252">
        <v>45977.029000000002</v>
      </c>
      <c r="P38" s="1252">
        <v>7217.9290000000001</v>
      </c>
      <c r="Q38" s="1252">
        <f t="shared" si="1"/>
        <v>122493.39499999999</v>
      </c>
      <c r="R38" s="578"/>
      <c r="S38" s="482"/>
    </row>
    <row r="39" spans="1:19" s="487" customFormat="1" x14ac:dyDescent="0.25">
      <c r="A39" s="68"/>
      <c r="B39" s="66" t="s">
        <v>799</v>
      </c>
      <c r="C39" s="1252">
        <v>0</v>
      </c>
      <c r="D39" s="1253">
        <v>0</v>
      </c>
      <c r="E39" s="1253">
        <v>0</v>
      </c>
      <c r="F39" s="1253">
        <v>0</v>
      </c>
      <c r="G39" s="1253">
        <v>0</v>
      </c>
      <c r="H39" s="1253">
        <v>0</v>
      </c>
      <c r="I39" s="1253">
        <v>0</v>
      </c>
      <c r="J39" s="1253">
        <v>0</v>
      </c>
      <c r="K39" s="1253">
        <v>0</v>
      </c>
      <c r="L39" s="1253">
        <v>0</v>
      </c>
      <c r="M39" s="1253">
        <v>0</v>
      </c>
      <c r="N39" s="1253">
        <v>0</v>
      </c>
      <c r="O39" s="1253">
        <v>0</v>
      </c>
      <c r="P39" s="1253">
        <v>0</v>
      </c>
      <c r="Q39" s="1253"/>
      <c r="R39" s="578"/>
      <c r="S39" s="482"/>
    </row>
    <row r="40" spans="1:19" s="487" customFormat="1" x14ac:dyDescent="0.25">
      <c r="A40" s="64">
        <v>3010000</v>
      </c>
      <c r="B40" s="64" t="s">
        <v>800</v>
      </c>
      <c r="C40" s="1250">
        <v>9457</v>
      </c>
      <c r="D40" s="1250">
        <v>12800</v>
      </c>
      <c r="E40" s="1250">
        <v>7756.2</v>
      </c>
      <c r="F40" s="1250">
        <v>6526</v>
      </c>
      <c r="G40" s="1250">
        <v>10340.200000000001</v>
      </c>
      <c r="H40" s="1250">
        <v>20040.7</v>
      </c>
      <c r="I40" s="1250">
        <v>12497.4</v>
      </c>
      <c r="J40" s="1250">
        <v>29017.3</v>
      </c>
      <c r="K40" s="1250">
        <v>16360</v>
      </c>
      <c r="L40" s="1250">
        <v>2745.3</v>
      </c>
      <c r="M40" s="1250">
        <v>3360</v>
      </c>
      <c r="N40" s="1250">
        <v>9236.7000000000007</v>
      </c>
      <c r="O40" s="1250">
        <v>65000</v>
      </c>
      <c r="P40" s="1250">
        <v>38630</v>
      </c>
      <c r="Q40" s="1250">
        <f t="shared" ref="Q40:Q49" si="2">SUM(C40:P40)</f>
        <v>243766.8</v>
      </c>
      <c r="R40" s="578"/>
      <c r="S40" s="482"/>
    </row>
    <row r="41" spans="1:19" s="487" customFormat="1" x14ac:dyDescent="0.25">
      <c r="A41" s="64">
        <v>3020000</v>
      </c>
      <c r="B41" s="64" t="s">
        <v>801</v>
      </c>
      <c r="C41" s="1250">
        <v>0</v>
      </c>
      <c r="D41" s="1250">
        <v>0</v>
      </c>
      <c r="E41" s="1250">
        <v>0</v>
      </c>
      <c r="F41" s="1250">
        <v>0</v>
      </c>
      <c r="G41" s="1250">
        <v>0</v>
      </c>
      <c r="H41" s="1250">
        <v>0</v>
      </c>
      <c r="I41" s="1250">
        <v>0</v>
      </c>
      <c r="J41" s="1250">
        <v>0</v>
      </c>
      <c r="K41" s="1250">
        <v>0</v>
      </c>
      <c r="L41" s="1250">
        <v>6174</v>
      </c>
      <c r="M41" s="1250">
        <v>0</v>
      </c>
      <c r="N41" s="1250">
        <v>0</v>
      </c>
      <c r="O41" s="1250">
        <v>0</v>
      </c>
      <c r="P41" s="1250">
        <v>6000</v>
      </c>
      <c r="Q41" s="1250">
        <f t="shared" si="2"/>
        <v>12174</v>
      </c>
      <c r="R41" s="578"/>
      <c r="S41" s="482"/>
    </row>
    <row r="42" spans="1:19" s="487" customFormat="1" x14ac:dyDescent="0.25">
      <c r="A42" s="64">
        <v>3030000</v>
      </c>
      <c r="B42" s="64" t="s">
        <v>828</v>
      </c>
      <c r="C42" s="1250">
        <v>0</v>
      </c>
      <c r="D42" s="1250">
        <v>0</v>
      </c>
      <c r="E42" s="1250">
        <v>0</v>
      </c>
      <c r="F42" s="1250">
        <v>0</v>
      </c>
      <c r="G42" s="1250">
        <v>0</v>
      </c>
      <c r="H42" s="1250">
        <v>90.665000000000006</v>
      </c>
      <c r="I42" s="1250">
        <v>0</v>
      </c>
      <c r="J42" s="1250">
        <v>0</v>
      </c>
      <c r="K42" s="1250">
        <v>0</v>
      </c>
      <c r="L42" s="1250">
        <v>0</v>
      </c>
      <c r="M42" s="1250">
        <v>0</v>
      </c>
      <c r="N42" s="1250">
        <v>0</v>
      </c>
      <c r="O42" s="1250">
        <v>0</v>
      </c>
      <c r="P42" s="1250">
        <v>0</v>
      </c>
      <c r="Q42" s="1250">
        <f t="shared" si="2"/>
        <v>90.665000000000006</v>
      </c>
      <c r="R42" s="578"/>
      <c r="S42" s="482"/>
    </row>
    <row r="43" spans="1:19" s="487" customFormat="1" x14ac:dyDescent="0.25">
      <c r="A43" s="64">
        <v>3040000</v>
      </c>
      <c r="B43" s="64" t="s">
        <v>802</v>
      </c>
      <c r="C43" s="1250">
        <v>162.976</v>
      </c>
      <c r="D43" s="1250">
        <v>0</v>
      </c>
      <c r="E43" s="1250">
        <v>635.00900000000001</v>
      </c>
      <c r="F43" s="1250">
        <v>2014.049</v>
      </c>
      <c r="G43" s="1250">
        <v>3189.9450000000002</v>
      </c>
      <c r="H43" s="1250">
        <v>2607.2930000000001</v>
      </c>
      <c r="I43" s="1250">
        <v>46.274000000000001</v>
      </c>
      <c r="J43" s="1250">
        <v>4860.8879999999999</v>
      </c>
      <c r="K43" s="1250">
        <v>4771.6009999999997</v>
      </c>
      <c r="L43" s="1250">
        <v>1349.4380000000001</v>
      </c>
      <c r="M43" s="1250">
        <v>1953.991</v>
      </c>
      <c r="N43" s="1250">
        <v>651.36699999999996</v>
      </c>
      <c r="O43" s="1250">
        <v>2470.6469999999999</v>
      </c>
      <c r="P43" s="1250">
        <v>2887.837</v>
      </c>
      <c r="Q43" s="1250">
        <f t="shared" si="2"/>
        <v>27601.314999999999</v>
      </c>
      <c r="R43" s="578"/>
      <c r="S43" s="482"/>
    </row>
    <row r="44" spans="1:19" s="487" customFormat="1" x14ac:dyDescent="0.25">
      <c r="A44" s="64">
        <v>3050000</v>
      </c>
      <c r="B44" s="64" t="s">
        <v>915</v>
      </c>
      <c r="C44" s="1250">
        <v>-20.751000000000001</v>
      </c>
      <c r="D44" s="1250">
        <v>-3435.7689999999998</v>
      </c>
      <c r="E44" s="1250">
        <v>547.13699999999994</v>
      </c>
      <c r="F44" s="1250">
        <v>756.59799999999996</v>
      </c>
      <c r="G44" s="1250">
        <v>4444.7269999999999</v>
      </c>
      <c r="H44" s="1250">
        <v>1664.396</v>
      </c>
      <c r="I44" s="1250">
        <v>-169.59899999999999</v>
      </c>
      <c r="J44" s="1250">
        <v>2379.2739999999999</v>
      </c>
      <c r="K44" s="1250">
        <v>6182.6670000000004</v>
      </c>
      <c r="L44" s="1250">
        <v>1374.232</v>
      </c>
      <c r="M44" s="1250">
        <v>5011.2610000000004</v>
      </c>
      <c r="N44" s="1250">
        <v>1549.59</v>
      </c>
      <c r="O44" s="1250">
        <v>-1087.04</v>
      </c>
      <c r="P44" s="1250">
        <v>14747.72</v>
      </c>
      <c r="Q44" s="1250">
        <f t="shared" si="2"/>
        <v>33944.442999999999</v>
      </c>
      <c r="R44" s="578"/>
      <c r="S44" s="482"/>
    </row>
    <row r="45" spans="1:19" s="487" customFormat="1" x14ac:dyDescent="0.25">
      <c r="A45" s="64">
        <v>3060000</v>
      </c>
      <c r="B45" s="64" t="s">
        <v>916</v>
      </c>
      <c r="C45" s="1250">
        <v>72.858999999999995</v>
      </c>
      <c r="D45" s="1250">
        <v>0</v>
      </c>
      <c r="E45" s="1250">
        <v>0</v>
      </c>
      <c r="F45" s="1250">
        <v>0</v>
      </c>
      <c r="G45" s="1250">
        <v>0</v>
      </c>
      <c r="H45" s="1250">
        <v>0</v>
      </c>
      <c r="I45" s="1250">
        <v>0</v>
      </c>
      <c r="J45" s="1250">
        <v>0</v>
      </c>
      <c r="K45" s="1250">
        <v>0</v>
      </c>
      <c r="L45" s="1250">
        <v>0</v>
      </c>
      <c r="M45" s="1250">
        <v>468.43299999999999</v>
      </c>
      <c r="N45" s="1250">
        <v>0</v>
      </c>
      <c r="O45" s="1250">
        <v>0</v>
      </c>
      <c r="P45" s="1250">
        <v>429.19099999999997</v>
      </c>
      <c r="Q45" s="1250">
        <f t="shared" si="2"/>
        <v>970.48299999999995</v>
      </c>
      <c r="R45" s="578"/>
      <c r="S45" s="482"/>
    </row>
    <row r="46" spans="1:19" s="487" customFormat="1" x14ac:dyDescent="0.25">
      <c r="A46" s="64">
        <v>3070000</v>
      </c>
      <c r="B46" s="64" t="s">
        <v>917</v>
      </c>
      <c r="C46" s="1250">
        <v>0</v>
      </c>
      <c r="D46" s="1250">
        <v>0</v>
      </c>
      <c r="E46" s="1250">
        <v>0</v>
      </c>
      <c r="F46" s="1250">
        <v>0</v>
      </c>
      <c r="G46" s="1250">
        <v>0</v>
      </c>
      <c r="H46" s="1250">
        <v>0</v>
      </c>
      <c r="I46" s="1250">
        <v>0</v>
      </c>
      <c r="J46" s="1250">
        <v>0</v>
      </c>
      <c r="K46" s="1250">
        <v>0</v>
      </c>
      <c r="L46" s="1250">
        <v>0</v>
      </c>
      <c r="M46" s="1250">
        <v>273.93900000000002</v>
      </c>
      <c r="N46" s="1250">
        <v>0</v>
      </c>
      <c r="O46" s="1250">
        <v>0</v>
      </c>
      <c r="P46" s="1250">
        <v>15.948</v>
      </c>
      <c r="Q46" s="1250">
        <f t="shared" si="2"/>
        <v>289.887</v>
      </c>
      <c r="R46" s="578"/>
      <c r="S46" s="482"/>
    </row>
    <row r="47" spans="1:19" s="487" customFormat="1" x14ac:dyDescent="0.25">
      <c r="A47" s="68"/>
      <c r="B47" s="66" t="s">
        <v>803</v>
      </c>
      <c r="C47" s="1252">
        <v>9672.0840000000007</v>
      </c>
      <c r="D47" s="1252">
        <v>9364.2309999999998</v>
      </c>
      <c r="E47" s="1252">
        <v>8938.3459999999995</v>
      </c>
      <c r="F47" s="1252">
        <v>9296.6470000000008</v>
      </c>
      <c r="G47" s="1252">
        <v>17974.871999999999</v>
      </c>
      <c r="H47" s="1252">
        <v>24403.054</v>
      </c>
      <c r="I47" s="1252">
        <v>12374.075000000001</v>
      </c>
      <c r="J47" s="1252">
        <v>36257.462</v>
      </c>
      <c r="K47" s="1252">
        <v>27314.268</v>
      </c>
      <c r="L47" s="1252">
        <v>11642.97</v>
      </c>
      <c r="M47" s="1252">
        <v>11067.624</v>
      </c>
      <c r="N47" s="1252">
        <v>11437.656999999999</v>
      </c>
      <c r="O47" s="1252">
        <v>66383.607000000004</v>
      </c>
      <c r="P47" s="1252">
        <v>62710.696000000004</v>
      </c>
      <c r="Q47" s="1252">
        <f t="shared" si="2"/>
        <v>318837.59300000005</v>
      </c>
      <c r="R47" s="578"/>
      <c r="S47" s="482"/>
    </row>
    <row r="48" spans="1:19" s="487" customFormat="1" x14ac:dyDescent="0.25">
      <c r="A48" s="68"/>
      <c r="B48" s="66" t="s">
        <v>804</v>
      </c>
      <c r="C48" s="1252">
        <v>10487.245999999999</v>
      </c>
      <c r="D48" s="1252">
        <v>9984.2049999999999</v>
      </c>
      <c r="E48" s="1252">
        <v>11586.862999999999</v>
      </c>
      <c r="F48" s="1252">
        <v>14543.59</v>
      </c>
      <c r="G48" s="1252">
        <v>22327.771000000001</v>
      </c>
      <c r="H48" s="1252">
        <v>31725.897000000001</v>
      </c>
      <c r="I48" s="1252">
        <v>13039.802</v>
      </c>
      <c r="J48" s="1252">
        <v>50090.023000000001</v>
      </c>
      <c r="K48" s="1252">
        <v>48973.650999999998</v>
      </c>
      <c r="L48" s="1252">
        <v>14629.102000000001</v>
      </c>
      <c r="M48" s="1252">
        <v>18287.338</v>
      </c>
      <c r="N48" s="1252">
        <v>13366.239</v>
      </c>
      <c r="O48" s="1252">
        <v>112360.636</v>
      </c>
      <c r="P48" s="1252">
        <v>69928.625</v>
      </c>
      <c r="Q48" s="1252">
        <f>SUM(C48:P48)</f>
        <v>441330.98800000001</v>
      </c>
      <c r="R48" s="578"/>
      <c r="S48" s="482"/>
    </row>
    <row r="49" spans="1:19" s="487" customFormat="1" x14ac:dyDescent="0.25">
      <c r="A49" s="64">
        <v>7000000</v>
      </c>
      <c r="B49" s="64" t="s">
        <v>805</v>
      </c>
      <c r="C49" s="1254">
        <v>842898.64899999998</v>
      </c>
      <c r="D49" s="1255">
        <v>438287.94799999997</v>
      </c>
      <c r="E49" s="1255">
        <v>672837.70799999998</v>
      </c>
      <c r="F49" s="1255">
        <v>1539220.672</v>
      </c>
      <c r="G49" s="1250">
        <v>2195754.3309999998</v>
      </c>
      <c r="H49" s="1255">
        <v>5647273.0140000004</v>
      </c>
      <c r="I49" s="1255">
        <v>1335098.781</v>
      </c>
      <c r="J49" s="1255">
        <v>3322868.398</v>
      </c>
      <c r="K49" s="1255">
        <v>2774122.5410000002</v>
      </c>
      <c r="L49" s="1255">
        <v>1341003.7450000001</v>
      </c>
      <c r="M49" s="1255">
        <v>3052743.7510000002</v>
      </c>
      <c r="N49" s="1255">
        <v>1012769.253</v>
      </c>
      <c r="O49" s="1255">
        <v>5028.2039999999997</v>
      </c>
      <c r="P49" s="1255">
        <v>4027777.9810000001</v>
      </c>
      <c r="Q49" s="1255">
        <f t="shared" si="2"/>
        <v>28207684.976</v>
      </c>
      <c r="R49" s="578"/>
      <c r="S49" s="482"/>
    </row>
    <row r="50" spans="1:19" s="487" customFormat="1" x14ac:dyDescent="0.25">
      <c r="A50" s="64">
        <v>9000000</v>
      </c>
      <c r="B50" s="64" t="s">
        <v>806</v>
      </c>
      <c r="C50" s="1254">
        <v>4035</v>
      </c>
      <c r="D50" s="1255">
        <v>6264</v>
      </c>
      <c r="E50" s="1255">
        <v>282184</v>
      </c>
      <c r="F50" s="1255">
        <v>365879.685</v>
      </c>
      <c r="G50" s="1250">
        <v>2302041.1269999999</v>
      </c>
      <c r="H50" s="1255">
        <v>155144.99400000001</v>
      </c>
      <c r="I50" s="1255">
        <v>11207.517</v>
      </c>
      <c r="J50" s="1255">
        <v>666337.51699999999</v>
      </c>
      <c r="K50" s="1255">
        <v>234460.68700000001</v>
      </c>
      <c r="L50" s="1255">
        <v>3738.7</v>
      </c>
      <c r="M50" s="1255">
        <v>2359217.0010000002</v>
      </c>
      <c r="N50" s="1255">
        <v>7360.1819999999998</v>
      </c>
      <c r="O50" s="1255">
        <v>38066.1</v>
      </c>
      <c r="P50" s="1255">
        <v>47488.571000000004</v>
      </c>
      <c r="Q50" s="1255">
        <f>SUM(C50:P50)</f>
        <v>6483425.0810000002</v>
      </c>
      <c r="R50" s="578"/>
      <c r="S50" s="482"/>
    </row>
    <row r="51" spans="1:19" s="487" customFormat="1" ht="3" customHeight="1" x14ac:dyDescent="0.25">
      <c r="A51" s="580"/>
      <c r="B51" s="580"/>
      <c r="C51" s="581"/>
      <c r="D51" s="581"/>
      <c r="E51" s="581"/>
      <c r="F51" s="581"/>
      <c r="G51" s="581"/>
      <c r="H51" s="581"/>
      <c r="I51" s="581"/>
      <c r="J51" s="581"/>
      <c r="K51" s="581"/>
      <c r="L51" s="581"/>
      <c r="M51" s="581"/>
      <c r="N51" s="581"/>
      <c r="O51" s="581"/>
      <c r="P51" s="582"/>
      <c r="Q51" s="581"/>
      <c r="R51" s="578"/>
    </row>
    <row r="52" spans="1:19" s="487" customFormat="1" x14ac:dyDescent="0.25">
      <c r="A52" s="583" t="s">
        <v>962</v>
      </c>
      <c r="B52" s="583"/>
      <c r="C52" s="584"/>
      <c r="D52" s="584"/>
      <c r="E52" s="584"/>
      <c r="F52" s="584"/>
      <c r="G52" s="584"/>
      <c r="H52" s="584"/>
      <c r="I52" s="584"/>
      <c r="J52" s="584"/>
      <c r="K52" s="584"/>
      <c r="L52" s="584"/>
      <c r="M52" s="584"/>
      <c r="N52" s="584"/>
      <c r="O52" s="584"/>
      <c r="P52" s="584"/>
      <c r="Q52" s="584"/>
      <c r="R52" s="578"/>
    </row>
    <row r="53" spans="1:19" s="487" customFormat="1" x14ac:dyDescent="0.25">
      <c r="B53" s="77"/>
      <c r="C53" s="585"/>
      <c r="D53" s="585"/>
      <c r="E53" s="585"/>
      <c r="F53" s="585"/>
      <c r="G53" s="585"/>
      <c r="H53" s="585"/>
      <c r="I53" s="585"/>
      <c r="J53" s="585"/>
      <c r="K53" s="585"/>
      <c r="L53" s="585"/>
      <c r="M53" s="585"/>
      <c r="N53" s="585"/>
      <c r="O53" s="585"/>
      <c r="P53" s="585"/>
      <c r="Q53" s="585"/>
      <c r="R53" s="578"/>
    </row>
    <row r="54" spans="1:19" s="487" customFormat="1" x14ac:dyDescent="0.25">
      <c r="A54" s="23"/>
      <c r="B54" s="77"/>
      <c r="C54" s="586"/>
      <c r="D54" s="586"/>
      <c r="E54" s="586"/>
      <c r="F54" s="586"/>
      <c r="G54" s="586"/>
      <c r="H54" s="586"/>
      <c r="I54" s="586"/>
      <c r="J54" s="586"/>
      <c r="K54" s="586"/>
      <c r="L54" s="586"/>
      <c r="M54" s="586"/>
      <c r="N54" s="586"/>
      <c r="O54" s="586"/>
      <c r="P54" s="586"/>
      <c r="Q54" s="586"/>
      <c r="R54" s="578"/>
    </row>
    <row r="55" spans="1:19" ht="21.75" customHeight="1" x14ac:dyDescent="0.25">
      <c r="A55" s="2198" t="s">
        <v>897</v>
      </c>
      <c r="B55" s="2198"/>
      <c r="C55" s="2198"/>
      <c r="D55" s="2198"/>
      <c r="E55" s="2198"/>
      <c r="F55" s="2198"/>
      <c r="G55" s="2198"/>
      <c r="H55" s="2198"/>
      <c r="I55" s="2198"/>
      <c r="J55" s="2198"/>
      <c r="K55" s="2198"/>
      <c r="L55" s="2198"/>
      <c r="M55" s="2198"/>
      <c r="N55" s="2198"/>
      <c r="O55" s="2198"/>
      <c r="P55" s="2198"/>
      <c r="Q55" s="2198"/>
      <c r="R55" s="578"/>
    </row>
    <row r="56" spans="1:19" ht="15.75" x14ac:dyDescent="0.25">
      <c r="A56" s="2198" t="s">
        <v>919</v>
      </c>
      <c r="B56" s="2198"/>
      <c r="C56" s="2198"/>
      <c r="D56" s="2198"/>
      <c r="E56" s="2198"/>
      <c r="F56" s="2198"/>
      <c r="G56" s="2198"/>
      <c r="H56" s="2198"/>
      <c r="I56" s="2198"/>
      <c r="J56" s="2198"/>
      <c r="K56" s="2198"/>
      <c r="L56" s="2198"/>
      <c r="M56" s="2198"/>
      <c r="N56" s="2198"/>
      <c r="O56" s="2198"/>
      <c r="P56" s="2198"/>
      <c r="Q56" s="2198"/>
      <c r="R56" s="578"/>
    </row>
    <row r="57" spans="1:19" ht="15.75" x14ac:dyDescent="0.25">
      <c r="A57" s="2197" t="s">
        <v>2414</v>
      </c>
      <c r="B57" s="2197"/>
      <c r="C57" s="2197"/>
      <c r="D57" s="2197"/>
      <c r="E57" s="2197"/>
      <c r="F57" s="2197"/>
      <c r="G57" s="2197"/>
      <c r="H57" s="2197"/>
      <c r="I57" s="2197"/>
      <c r="J57" s="2197"/>
      <c r="K57" s="2197"/>
      <c r="L57" s="2197"/>
      <c r="M57" s="2197"/>
      <c r="N57" s="2197"/>
      <c r="O57" s="2197"/>
      <c r="P57" s="2197"/>
      <c r="Q57" s="2197"/>
      <c r="R57" s="578"/>
    </row>
    <row r="58" spans="1:19" ht="15.75" x14ac:dyDescent="0.25">
      <c r="A58" s="2198" t="s">
        <v>682</v>
      </c>
      <c r="B58" s="2198"/>
      <c r="C58" s="2198"/>
      <c r="D58" s="2198"/>
      <c r="E58" s="2198"/>
      <c r="F58" s="2198"/>
      <c r="G58" s="2198"/>
      <c r="H58" s="2198"/>
      <c r="I58" s="2198"/>
      <c r="J58" s="2198"/>
      <c r="K58" s="2198"/>
      <c r="L58" s="2198"/>
      <c r="M58" s="2198"/>
      <c r="N58" s="2198"/>
      <c r="O58" s="2198"/>
      <c r="P58" s="2198"/>
      <c r="Q58" s="2198"/>
      <c r="R58" s="578"/>
    </row>
    <row r="59" spans="1:19" ht="1.5" customHeight="1" x14ac:dyDescent="0.25">
      <c r="A59" s="587"/>
      <c r="B59" s="587"/>
      <c r="C59" s="588"/>
      <c r="D59" s="588"/>
      <c r="E59" s="588"/>
      <c r="F59" s="588"/>
      <c r="G59" s="588"/>
      <c r="H59" s="588"/>
      <c r="I59" s="588"/>
      <c r="J59" s="588"/>
      <c r="K59" s="588"/>
      <c r="L59" s="588"/>
      <c r="M59" s="588"/>
      <c r="N59" s="588"/>
      <c r="O59" s="588"/>
      <c r="P59" s="588"/>
      <c r="Q59" s="487"/>
      <c r="R59" s="578"/>
    </row>
    <row r="60" spans="1:19" ht="14.25" customHeight="1" x14ac:dyDescent="0.25">
      <c r="A60" s="589"/>
      <c r="B60" s="590"/>
      <c r="C60" s="573" t="s">
        <v>899</v>
      </c>
      <c r="D60" s="573" t="s">
        <v>873</v>
      </c>
      <c r="E60" s="573" t="s">
        <v>900</v>
      </c>
      <c r="F60" s="573" t="s">
        <v>901</v>
      </c>
      <c r="G60" s="573" t="s">
        <v>902</v>
      </c>
      <c r="H60" s="573" t="s">
        <v>904</v>
      </c>
      <c r="I60" s="573" t="s">
        <v>903</v>
      </c>
      <c r="J60" s="573" t="s">
        <v>905</v>
      </c>
      <c r="K60" s="573" t="s">
        <v>906</v>
      </c>
      <c r="L60" s="573" t="s">
        <v>907</v>
      </c>
      <c r="M60" s="573" t="s">
        <v>908</v>
      </c>
      <c r="N60" s="573" t="s">
        <v>909</v>
      </c>
      <c r="O60" s="573" t="s">
        <v>910</v>
      </c>
      <c r="P60" s="573" t="s">
        <v>911</v>
      </c>
      <c r="Q60" s="591" t="s">
        <v>1</v>
      </c>
      <c r="R60" s="578"/>
    </row>
    <row r="61" spans="1:19" ht="3.75" customHeight="1" x14ac:dyDescent="0.25">
      <c r="A61" s="65"/>
      <c r="B61" s="65"/>
      <c r="C61" s="592"/>
      <c r="D61" s="592"/>
      <c r="E61" s="592"/>
      <c r="F61" s="592"/>
      <c r="G61" s="592"/>
      <c r="H61" s="592"/>
      <c r="I61" s="592"/>
      <c r="J61" s="592"/>
      <c r="K61" s="592"/>
      <c r="L61" s="592"/>
      <c r="M61" s="592"/>
      <c r="N61" s="592"/>
      <c r="O61" s="592"/>
      <c r="P61" s="592"/>
      <c r="Q61" s="593"/>
      <c r="R61" s="578"/>
    </row>
    <row r="62" spans="1:19" ht="15.95" customHeight="1" x14ac:dyDescent="0.25">
      <c r="A62" s="64">
        <v>5100000</v>
      </c>
      <c r="B62" s="64" t="s">
        <v>680</v>
      </c>
      <c r="C62" s="594">
        <v>2874.9189999999999</v>
      </c>
      <c r="D62" s="594">
        <v>2495.3330000000001</v>
      </c>
      <c r="E62" s="594">
        <v>3413.5309999999999</v>
      </c>
      <c r="F62" s="594">
        <v>5793.1710000000003</v>
      </c>
      <c r="G62" s="594">
        <v>9493.3150000000005</v>
      </c>
      <c r="H62" s="594">
        <v>14349.093999999999</v>
      </c>
      <c r="I62" s="594">
        <v>3365.491</v>
      </c>
      <c r="J62" s="594">
        <v>14140.26</v>
      </c>
      <c r="K62" s="594">
        <v>13616.683999999999</v>
      </c>
      <c r="L62" s="594">
        <v>6400.3419999999996</v>
      </c>
      <c r="M62" s="594">
        <v>14691.303</v>
      </c>
      <c r="N62" s="594">
        <v>4984.74</v>
      </c>
      <c r="O62" s="594">
        <v>3.2040000000000002</v>
      </c>
      <c r="P62" s="594">
        <v>15217.724</v>
      </c>
      <c r="Q62" s="594">
        <f t="shared" ref="Q62:Q79" si="3">SUM(C62:P62)</f>
        <v>110839.111</v>
      </c>
      <c r="R62" s="578"/>
      <c r="S62" s="482"/>
    </row>
    <row r="63" spans="1:19" ht="15.95" customHeight="1" x14ac:dyDescent="0.25">
      <c r="A63" s="64">
        <v>4100000</v>
      </c>
      <c r="B63" s="64" t="s">
        <v>810</v>
      </c>
      <c r="C63" s="594">
        <v>0.82499999999999996</v>
      </c>
      <c r="D63" s="594">
        <v>72.183000000000007</v>
      </c>
      <c r="E63" s="594">
        <v>62.831000000000003</v>
      </c>
      <c r="F63" s="594">
        <v>275.64699999999999</v>
      </c>
      <c r="G63" s="594">
        <v>349.70699999999999</v>
      </c>
      <c r="H63" s="594">
        <v>176.98</v>
      </c>
      <c r="I63" s="594">
        <v>25.684000000000001</v>
      </c>
      <c r="J63" s="594">
        <v>371.81400000000002</v>
      </c>
      <c r="K63" s="594">
        <v>176.67699999999999</v>
      </c>
      <c r="L63" s="594">
        <v>12.247999999999999</v>
      </c>
      <c r="M63" s="594">
        <v>1017.4640000000001</v>
      </c>
      <c r="N63" s="594">
        <v>60.433999999999997</v>
      </c>
      <c r="O63" s="594">
        <v>6.218</v>
      </c>
      <c r="P63" s="594">
        <v>35.679000000000002</v>
      </c>
      <c r="Q63" s="594">
        <f t="shared" si="3"/>
        <v>2644.3910000000001</v>
      </c>
      <c r="R63" s="578"/>
      <c r="S63" s="482"/>
    </row>
    <row r="64" spans="1:19" ht="15.95" customHeight="1" x14ac:dyDescent="0.25">
      <c r="A64" s="68"/>
      <c r="B64" s="66" t="s">
        <v>709</v>
      </c>
      <c r="C64" s="595">
        <v>2874.0940000000001</v>
      </c>
      <c r="D64" s="595">
        <v>2423.15</v>
      </c>
      <c r="E64" s="595">
        <v>3350.7</v>
      </c>
      <c r="F64" s="595">
        <v>5517.5240000000003</v>
      </c>
      <c r="G64" s="595">
        <v>9143.6080000000002</v>
      </c>
      <c r="H64" s="595">
        <v>14172.114</v>
      </c>
      <c r="I64" s="595">
        <v>3339.8069999999998</v>
      </c>
      <c r="J64" s="595">
        <v>13768.446</v>
      </c>
      <c r="K64" s="595">
        <v>13440.007</v>
      </c>
      <c r="L64" s="595">
        <v>6388.0940000000001</v>
      </c>
      <c r="M64" s="595">
        <v>13673.839</v>
      </c>
      <c r="N64" s="595">
        <v>4924.3059999999996</v>
      </c>
      <c r="O64" s="595">
        <v>-3.0139999999999998</v>
      </c>
      <c r="P64" s="595">
        <v>15182.045</v>
      </c>
      <c r="Q64" s="595">
        <f t="shared" si="3"/>
        <v>108194.72</v>
      </c>
      <c r="R64" s="578"/>
      <c r="S64" s="482"/>
    </row>
    <row r="65" spans="1:19" ht="15.95" customHeight="1" x14ac:dyDescent="0.25">
      <c r="A65" s="64">
        <v>5200000</v>
      </c>
      <c r="B65" s="64" t="s">
        <v>808</v>
      </c>
      <c r="C65" s="594">
        <v>167.833</v>
      </c>
      <c r="D65" s="594">
        <v>241.78399999999999</v>
      </c>
      <c r="E65" s="594">
        <v>205.81700000000001</v>
      </c>
      <c r="F65" s="594">
        <v>97.18</v>
      </c>
      <c r="G65" s="594">
        <v>272.38799999999998</v>
      </c>
      <c r="H65" s="594">
        <v>327.60199999999998</v>
      </c>
      <c r="I65" s="594">
        <v>2175.8150000000001</v>
      </c>
      <c r="J65" s="594">
        <v>884.947</v>
      </c>
      <c r="K65" s="594">
        <v>1302.982</v>
      </c>
      <c r="L65" s="594">
        <v>301.21199999999999</v>
      </c>
      <c r="M65" s="594">
        <v>952.65300000000002</v>
      </c>
      <c r="N65" s="594">
        <v>214.328</v>
      </c>
      <c r="O65" s="594">
        <v>1915.1020000000001</v>
      </c>
      <c r="P65" s="594">
        <v>602.298</v>
      </c>
      <c r="Q65" s="594">
        <f t="shared" si="3"/>
        <v>9661.9410000000007</v>
      </c>
      <c r="R65" s="578"/>
      <c r="S65" s="482"/>
    </row>
    <row r="66" spans="1:19" ht="15.95" customHeight="1" x14ac:dyDescent="0.25">
      <c r="A66" s="64">
        <v>4200000</v>
      </c>
      <c r="B66" s="64" t="s">
        <v>830</v>
      </c>
      <c r="C66" s="594">
        <v>30.46</v>
      </c>
      <c r="D66" s="594">
        <v>33.049999999999997</v>
      </c>
      <c r="E66" s="594">
        <v>14.837</v>
      </c>
      <c r="F66" s="594">
        <v>126.858</v>
      </c>
      <c r="G66" s="594">
        <v>83.539000000000001</v>
      </c>
      <c r="H66" s="594">
        <v>23.594000000000001</v>
      </c>
      <c r="I66" s="594">
        <v>1672.1659999999999</v>
      </c>
      <c r="J66" s="594">
        <v>155.87200000000001</v>
      </c>
      <c r="K66" s="594">
        <v>1089.0119999999999</v>
      </c>
      <c r="L66" s="594">
        <v>57.158000000000001</v>
      </c>
      <c r="M66" s="594">
        <v>383.33100000000002</v>
      </c>
      <c r="N66" s="594">
        <v>7.2930000000000001</v>
      </c>
      <c r="O66" s="594">
        <v>2167.971</v>
      </c>
      <c r="P66" s="594">
        <v>36.622</v>
      </c>
      <c r="Q66" s="594">
        <f t="shared" si="3"/>
        <v>5881.7629999999999</v>
      </c>
      <c r="R66" s="578"/>
      <c r="S66" s="482"/>
    </row>
    <row r="67" spans="1:19" ht="15.95" customHeight="1" x14ac:dyDescent="0.25">
      <c r="A67" s="68"/>
      <c r="B67" s="66" t="s">
        <v>710</v>
      </c>
      <c r="C67" s="595">
        <v>3011.4670000000001</v>
      </c>
      <c r="D67" s="595">
        <v>2631.884</v>
      </c>
      <c r="E67" s="595">
        <v>3541.68</v>
      </c>
      <c r="F67" s="595">
        <v>5487.8459999999995</v>
      </c>
      <c r="G67" s="595">
        <v>9332.4570000000003</v>
      </c>
      <c r="H67" s="595">
        <v>14476.121999999999</v>
      </c>
      <c r="I67" s="595">
        <v>3843.4560000000001</v>
      </c>
      <c r="J67" s="595">
        <v>14497.521000000001</v>
      </c>
      <c r="K67" s="595">
        <v>13653.977000000001</v>
      </c>
      <c r="L67" s="595">
        <v>6632.1480000000001</v>
      </c>
      <c r="M67" s="595">
        <v>14243.161</v>
      </c>
      <c r="N67" s="595">
        <v>5131.3410000000003</v>
      </c>
      <c r="O67" s="595">
        <v>-255.88300000000001</v>
      </c>
      <c r="P67" s="595">
        <v>15747.721</v>
      </c>
      <c r="Q67" s="595">
        <f t="shared" si="3"/>
        <v>111974.89800000002</v>
      </c>
      <c r="R67" s="578"/>
      <c r="S67" s="482"/>
    </row>
    <row r="68" spans="1:19" s="487" customFormat="1" ht="15.95" customHeight="1" x14ac:dyDescent="0.25">
      <c r="A68" s="64">
        <v>5300000</v>
      </c>
      <c r="B68" s="64" t="s">
        <v>829</v>
      </c>
      <c r="C68" s="594">
        <v>0</v>
      </c>
      <c r="D68" s="594">
        <v>0</v>
      </c>
      <c r="E68" s="594">
        <v>0</v>
      </c>
      <c r="F68" s="594">
        <v>0</v>
      </c>
      <c r="G68" s="594">
        <v>0</v>
      </c>
      <c r="H68" s="594">
        <v>57.268999999999998</v>
      </c>
      <c r="I68" s="594">
        <v>0</v>
      </c>
      <c r="J68" s="594">
        <v>0</v>
      </c>
      <c r="K68" s="594">
        <v>0</v>
      </c>
      <c r="L68" s="594">
        <v>0</v>
      </c>
      <c r="M68" s="594">
        <v>0</v>
      </c>
      <c r="N68" s="594">
        <v>0</v>
      </c>
      <c r="O68" s="594">
        <v>0</v>
      </c>
      <c r="P68" s="594">
        <v>0</v>
      </c>
      <c r="Q68" s="594">
        <f t="shared" si="3"/>
        <v>57.268999999999998</v>
      </c>
      <c r="R68" s="578"/>
      <c r="S68" s="482"/>
    </row>
    <row r="69" spans="1:19" s="487" customFormat="1" ht="15.95" customHeight="1" x14ac:dyDescent="0.25">
      <c r="A69" s="64">
        <v>4300000</v>
      </c>
      <c r="B69" s="64" t="s">
        <v>920</v>
      </c>
      <c r="C69" s="594">
        <v>0</v>
      </c>
      <c r="D69" s="594">
        <v>0</v>
      </c>
      <c r="E69" s="594">
        <v>0</v>
      </c>
      <c r="F69" s="594">
        <v>0</v>
      </c>
      <c r="G69" s="594">
        <v>0</v>
      </c>
      <c r="H69" s="594">
        <v>527.10900000000004</v>
      </c>
      <c r="I69" s="594">
        <v>79.165999999999997</v>
      </c>
      <c r="J69" s="594">
        <v>0</v>
      </c>
      <c r="K69" s="594">
        <v>0</v>
      </c>
      <c r="L69" s="594">
        <v>0</v>
      </c>
      <c r="M69" s="594">
        <v>0</v>
      </c>
      <c r="N69" s="594">
        <v>0</v>
      </c>
      <c r="O69" s="594">
        <v>0</v>
      </c>
      <c r="P69" s="594">
        <v>0</v>
      </c>
      <c r="Q69" s="594">
        <f t="shared" si="3"/>
        <v>606.27500000000009</v>
      </c>
      <c r="R69" s="578"/>
      <c r="S69" s="482"/>
    </row>
    <row r="70" spans="1:19" s="487" customFormat="1" ht="15.95" customHeight="1" x14ac:dyDescent="0.25">
      <c r="A70" s="68"/>
      <c r="B70" s="66" t="s">
        <v>960</v>
      </c>
      <c r="C70" s="595">
        <v>3011.4670000000001</v>
      </c>
      <c r="D70" s="595">
        <v>2631.884</v>
      </c>
      <c r="E70" s="595">
        <v>3541.68</v>
      </c>
      <c r="F70" s="595">
        <v>5487.8459999999995</v>
      </c>
      <c r="G70" s="595">
        <v>9332.4570000000003</v>
      </c>
      <c r="H70" s="595">
        <v>14006.281999999999</v>
      </c>
      <c r="I70" s="595">
        <v>3764.29</v>
      </c>
      <c r="J70" s="595">
        <v>14497.521000000001</v>
      </c>
      <c r="K70" s="595">
        <v>13653.977000000001</v>
      </c>
      <c r="L70" s="595">
        <v>6632.1480000000001</v>
      </c>
      <c r="M70" s="595">
        <v>14243.161</v>
      </c>
      <c r="N70" s="595">
        <v>5131.3410000000003</v>
      </c>
      <c r="O70" s="595">
        <v>-255.88300000000001</v>
      </c>
      <c r="P70" s="595">
        <v>15747.721</v>
      </c>
      <c r="Q70" s="595">
        <f t="shared" si="3"/>
        <v>111425.89200000002</v>
      </c>
      <c r="R70" s="578"/>
      <c r="S70" s="482"/>
    </row>
    <row r="71" spans="1:19" s="487" customFormat="1" ht="15.95" customHeight="1" x14ac:dyDescent="0.25">
      <c r="A71" s="64">
        <v>4400000</v>
      </c>
      <c r="B71" s="64" t="s">
        <v>921</v>
      </c>
      <c r="C71" s="594">
        <v>2872.04</v>
      </c>
      <c r="D71" s="594">
        <v>2309.3510000000001</v>
      </c>
      <c r="E71" s="594">
        <v>2572.739</v>
      </c>
      <c r="F71" s="594">
        <v>4012.8989999999999</v>
      </c>
      <c r="G71" s="594">
        <v>4320.6390000000001</v>
      </c>
      <c r="H71" s="594">
        <v>9896.5349999999999</v>
      </c>
      <c r="I71" s="594">
        <v>3975.9850000000001</v>
      </c>
      <c r="J71" s="594">
        <v>10711.094999999999</v>
      </c>
      <c r="K71" s="594">
        <v>7777.549</v>
      </c>
      <c r="L71" s="594">
        <v>5315.0820000000003</v>
      </c>
      <c r="M71" s="594">
        <v>4669.0720000000001</v>
      </c>
      <c r="N71" s="594">
        <v>2714.473</v>
      </c>
      <c r="O71" s="594">
        <v>2565.4920000000002</v>
      </c>
      <c r="P71" s="594">
        <v>5629.3540000000003</v>
      </c>
      <c r="Q71" s="594">
        <f t="shared" si="3"/>
        <v>69342.304999999993</v>
      </c>
      <c r="R71" s="578"/>
      <c r="S71" s="482"/>
    </row>
    <row r="72" spans="1:19" s="487" customFormat="1" ht="15.95" customHeight="1" x14ac:dyDescent="0.25">
      <c r="A72" s="68"/>
      <c r="B72" s="66" t="s">
        <v>708</v>
      </c>
      <c r="C72" s="595">
        <v>139.42699999999999</v>
      </c>
      <c r="D72" s="595">
        <v>322.53300000000002</v>
      </c>
      <c r="E72" s="595">
        <v>968.94100000000003</v>
      </c>
      <c r="F72" s="595">
        <v>1474.9469999999999</v>
      </c>
      <c r="G72" s="595">
        <v>5011.8180000000002</v>
      </c>
      <c r="H72" s="595">
        <v>4109.7470000000003</v>
      </c>
      <c r="I72" s="595">
        <v>-211.69499999999999</v>
      </c>
      <c r="J72" s="595">
        <v>3786.4259999999999</v>
      </c>
      <c r="K72" s="595">
        <v>5876.4279999999999</v>
      </c>
      <c r="L72" s="595">
        <v>1317.066</v>
      </c>
      <c r="M72" s="595">
        <v>9574.0889999999999</v>
      </c>
      <c r="N72" s="595">
        <v>2416.8679999999999</v>
      </c>
      <c r="O72" s="595">
        <v>-2821.375</v>
      </c>
      <c r="P72" s="595">
        <v>10118.367</v>
      </c>
      <c r="Q72" s="595">
        <f t="shared" si="3"/>
        <v>42083.587</v>
      </c>
      <c r="R72" s="578"/>
      <c r="S72" s="482"/>
    </row>
    <row r="73" spans="1:19" s="487" customFormat="1" ht="15.95" customHeight="1" x14ac:dyDescent="0.25">
      <c r="A73" s="64">
        <v>5500000</v>
      </c>
      <c r="B73" s="64" t="s">
        <v>681</v>
      </c>
      <c r="C73" s="594">
        <v>67.076999999999998</v>
      </c>
      <c r="D73" s="594">
        <v>11.837999999999999</v>
      </c>
      <c r="E73" s="594">
        <v>19.673999999999999</v>
      </c>
      <c r="F73" s="594">
        <v>32.889000000000003</v>
      </c>
      <c r="G73" s="594">
        <v>229.738</v>
      </c>
      <c r="H73" s="594">
        <v>90.308999999999997</v>
      </c>
      <c r="I73" s="594">
        <v>26.46</v>
      </c>
      <c r="J73" s="594">
        <v>120.592</v>
      </c>
      <c r="K73" s="594">
        <v>0</v>
      </c>
      <c r="L73" s="594">
        <v>51.048000000000002</v>
      </c>
      <c r="M73" s="594">
        <v>310.072</v>
      </c>
      <c r="N73" s="594">
        <v>206.73599999999999</v>
      </c>
      <c r="O73" s="594">
        <v>13.92</v>
      </c>
      <c r="P73" s="594">
        <v>0</v>
      </c>
      <c r="Q73" s="594">
        <f t="shared" si="3"/>
        <v>1180.3530000000001</v>
      </c>
      <c r="R73" s="578"/>
      <c r="S73" s="482"/>
    </row>
    <row r="74" spans="1:19" s="487" customFormat="1" ht="15.95" customHeight="1" x14ac:dyDescent="0.25">
      <c r="A74" s="64">
        <v>4500000</v>
      </c>
      <c r="B74" s="64" t="s">
        <v>811</v>
      </c>
      <c r="C74" s="594">
        <v>470.51</v>
      </c>
      <c r="D74" s="594">
        <v>0</v>
      </c>
      <c r="E74" s="594">
        <v>0.36</v>
      </c>
      <c r="F74" s="594">
        <v>0</v>
      </c>
      <c r="G74" s="594">
        <v>43.164999999999999</v>
      </c>
      <c r="H74" s="594">
        <v>6.4</v>
      </c>
      <c r="I74" s="594">
        <v>0</v>
      </c>
      <c r="J74" s="594">
        <v>1.4219999999999999</v>
      </c>
      <c r="K74" s="594">
        <v>12.18</v>
      </c>
      <c r="L74" s="594">
        <v>17.003</v>
      </c>
      <c r="M74" s="594">
        <v>0.98899999999999999</v>
      </c>
      <c r="N74" s="594">
        <v>191.55099999999999</v>
      </c>
      <c r="O74" s="594">
        <v>47.204999999999998</v>
      </c>
      <c r="P74" s="594">
        <v>17.308</v>
      </c>
      <c r="Q74" s="594">
        <f t="shared" si="3"/>
        <v>808.09299999999996</v>
      </c>
      <c r="R74" s="578"/>
      <c r="S74" s="482"/>
    </row>
    <row r="75" spans="1:19" s="487" customFormat="1" ht="15.95" customHeight="1" x14ac:dyDescent="0.25">
      <c r="A75" s="68"/>
      <c r="B75" s="66" t="s">
        <v>922</v>
      </c>
      <c r="C75" s="595">
        <v>-264.00599999999997</v>
      </c>
      <c r="D75" s="595">
        <v>334.37099999999998</v>
      </c>
      <c r="E75" s="595">
        <v>988.255</v>
      </c>
      <c r="F75" s="595">
        <v>1507.836</v>
      </c>
      <c r="G75" s="595">
        <v>5198.3909999999996</v>
      </c>
      <c r="H75" s="595">
        <v>4193.6559999999999</v>
      </c>
      <c r="I75" s="595">
        <v>-185.23500000000001</v>
      </c>
      <c r="J75" s="595">
        <v>3905.596</v>
      </c>
      <c r="K75" s="595">
        <v>5864.2479999999996</v>
      </c>
      <c r="L75" s="595">
        <v>1351.1110000000001</v>
      </c>
      <c r="M75" s="595">
        <v>9883.1720000000005</v>
      </c>
      <c r="N75" s="595">
        <v>2432.0529999999999</v>
      </c>
      <c r="O75" s="595">
        <v>-2854.66</v>
      </c>
      <c r="P75" s="595">
        <v>10101.058999999999</v>
      </c>
      <c r="Q75" s="595">
        <f t="shared" si="3"/>
        <v>42455.847000000002</v>
      </c>
      <c r="R75" s="578"/>
      <c r="S75" s="482"/>
    </row>
    <row r="76" spans="1:19" s="487" customFormat="1" ht="25.5" x14ac:dyDescent="0.25">
      <c r="A76" s="64">
        <v>5890000</v>
      </c>
      <c r="B76" s="64" t="s">
        <v>809</v>
      </c>
      <c r="C76" s="594">
        <v>8.0000000000000002E-3</v>
      </c>
      <c r="D76" s="594">
        <v>0.46100000000000002</v>
      </c>
      <c r="E76" s="594">
        <v>1E-3</v>
      </c>
      <c r="F76" s="594">
        <v>5.2910000000000004</v>
      </c>
      <c r="G76" s="594">
        <v>1E-3</v>
      </c>
      <c r="H76" s="594">
        <v>6.8890000000000002</v>
      </c>
      <c r="I76" s="594">
        <v>15.637</v>
      </c>
      <c r="J76" s="594">
        <v>198.274</v>
      </c>
      <c r="K76" s="594">
        <v>1670.9359999999999</v>
      </c>
      <c r="L76" s="594">
        <v>6.4000000000000001E-2</v>
      </c>
      <c r="M76" s="594">
        <v>2.2309999999999999</v>
      </c>
      <c r="N76" s="594">
        <v>0</v>
      </c>
      <c r="O76" s="594">
        <v>0.38</v>
      </c>
      <c r="P76" s="594">
        <v>53.68</v>
      </c>
      <c r="Q76" s="594">
        <f t="shared" si="3"/>
        <v>1953.8530000000003</v>
      </c>
      <c r="R76" s="578"/>
      <c r="S76" s="482"/>
    </row>
    <row r="77" spans="1:19" s="487" customFormat="1" ht="25.5" x14ac:dyDescent="0.25">
      <c r="A77" s="64">
        <v>4890000</v>
      </c>
      <c r="B77" s="64" t="s">
        <v>812</v>
      </c>
      <c r="C77" s="594">
        <v>2.9000000000000001E-2</v>
      </c>
      <c r="D77" s="594">
        <v>0.95699999999999996</v>
      </c>
      <c r="E77" s="594">
        <v>0</v>
      </c>
      <c r="F77" s="594">
        <v>0</v>
      </c>
      <c r="G77" s="594">
        <v>1E-3</v>
      </c>
      <c r="H77" s="594">
        <v>202.477</v>
      </c>
      <c r="I77" s="594">
        <v>0</v>
      </c>
      <c r="J77" s="594">
        <v>0.27200000000000002</v>
      </c>
      <c r="K77" s="594">
        <v>4.4059999999999997</v>
      </c>
      <c r="L77" s="594">
        <v>0.45800000000000002</v>
      </c>
      <c r="M77" s="594">
        <v>1E-3</v>
      </c>
      <c r="N77" s="594">
        <v>0</v>
      </c>
      <c r="O77" s="594">
        <v>1E-3</v>
      </c>
      <c r="P77" s="594">
        <v>0</v>
      </c>
      <c r="Q77" s="594">
        <f t="shared" si="3"/>
        <v>208.602</v>
      </c>
      <c r="R77" s="578"/>
      <c r="S77" s="482"/>
    </row>
    <row r="78" spans="1:19" s="487" customFormat="1" ht="15.95" customHeight="1" x14ac:dyDescent="0.25">
      <c r="A78" s="68"/>
      <c r="B78" s="66" t="s">
        <v>923</v>
      </c>
      <c r="C78" s="595">
        <v>-264.02699999999999</v>
      </c>
      <c r="D78" s="595">
        <v>333.875</v>
      </c>
      <c r="E78" s="595">
        <v>988.25599999999997</v>
      </c>
      <c r="F78" s="595">
        <v>1513.127</v>
      </c>
      <c r="G78" s="595">
        <v>5198.3909999999996</v>
      </c>
      <c r="H78" s="595">
        <v>3998.0680000000002</v>
      </c>
      <c r="I78" s="595">
        <v>-169.59800000000001</v>
      </c>
      <c r="J78" s="595">
        <v>4103.598</v>
      </c>
      <c r="K78" s="595">
        <v>7530.7780000000002</v>
      </c>
      <c r="L78" s="595">
        <v>1350.7170000000001</v>
      </c>
      <c r="M78" s="595">
        <v>9885.402</v>
      </c>
      <c r="N78" s="595">
        <v>2432.0529999999999</v>
      </c>
      <c r="O78" s="595">
        <v>-2854.2809999999999</v>
      </c>
      <c r="P78" s="595">
        <v>10154.739</v>
      </c>
      <c r="Q78" s="595">
        <f t="shared" si="3"/>
        <v>44201.097999999998</v>
      </c>
      <c r="R78" s="578"/>
      <c r="S78" s="482"/>
    </row>
    <row r="79" spans="1:19" s="487" customFormat="1" ht="15.95" customHeight="1" x14ac:dyDescent="0.25">
      <c r="A79" s="64">
        <v>4600000</v>
      </c>
      <c r="B79" s="64" t="s">
        <v>831</v>
      </c>
      <c r="C79" s="594">
        <v>38.307000000000002</v>
      </c>
      <c r="D79" s="594">
        <v>0</v>
      </c>
      <c r="E79" s="594">
        <v>441.11900000000003</v>
      </c>
      <c r="F79" s="594">
        <v>756.56299999999999</v>
      </c>
      <c r="G79" s="594">
        <v>2518.5749999999998</v>
      </c>
      <c r="H79" s="594">
        <v>2333.6729999999998</v>
      </c>
      <c r="I79" s="594">
        <v>0</v>
      </c>
      <c r="J79" s="594">
        <v>1724.44</v>
      </c>
      <c r="K79" s="594">
        <v>3062.5819999999999</v>
      </c>
      <c r="L79" s="594">
        <v>4.9420000000000002</v>
      </c>
      <c r="M79" s="594">
        <v>4874.1419999999998</v>
      </c>
      <c r="N79" s="594">
        <v>925.03300000000002</v>
      </c>
      <c r="O79" s="594">
        <v>0</v>
      </c>
      <c r="P79" s="594">
        <v>4552.6229999999996</v>
      </c>
      <c r="Q79" s="594">
        <f t="shared" si="3"/>
        <v>21231.999</v>
      </c>
      <c r="R79" s="578"/>
      <c r="S79" s="482"/>
    </row>
    <row r="80" spans="1:19" s="487" customFormat="1" ht="15.95" customHeight="1" x14ac:dyDescent="0.25">
      <c r="A80" s="68"/>
      <c r="B80" s="500" t="s">
        <v>961</v>
      </c>
      <c r="C80" s="595">
        <v>-302.334</v>
      </c>
      <c r="D80" s="595">
        <v>333.875</v>
      </c>
      <c r="E80" s="595">
        <v>547.13699999999994</v>
      </c>
      <c r="F80" s="595">
        <v>756.56399999999996</v>
      </c>
      <c r="G80" s="595">
        <v>2679.8159999999998</v>
      </c>
      <c r="H80" s="595">
        <v>1664.395</v>
      </c>
      <c r="I80" s="595">
        <v>-169.59800000000001</v>
      </c>
      <c r="J80" s="595">
        <v>2379.1579999999999</v>
      </c>
      <c r="K80" s="595">
        <v>4468.1959999999999</v>
      </c>
      <c r="L80" s="595">
        <v>1345.7750000000001</v>
      </c>
      <c r="M80" s="595">
        <v>5011.26</v>
      </c>
      <c r="N80" s="595">
        <v>1507.02</v>
      </c>
      <c r="O80" s="595">
        <v>-2854.2809999999999</v>
      </c>
      <c r="P80" s="595">
        <v>5602.116</v>
      </c>
      <c r="Q80" s="595">
        <f>SUM(C80:P80)</f>
        <v>22969.099000000002</v>
      </c>
      <c r="R80" s="578"/>
      <c r="S80" s="482"/>
    </row>
    <row r="81" spans="1:17" s="487" customFormat="1" ht="3.75" customHeight="1" x14ac:dyDescent="0.25">
      <c r="A81" s="501"/>
      <c r="B81" s="501"/>
      <c r="C81" s="596"/>
      <c r="D81" s="596"/>
      <c r="E81" s="596"/>
      <c r="F81" s="596"/>
      <c r="G81" s="596"/>
      <c r="H81" s="596"/>
      <c r="I81" s="596"/>
      <c r="J81" s="596"/>
      <c r="K81" s="596"/>
      <c r="L81" s="596"/>
      <c r="M81" s="596"/>
      <c r="N81" s="596"/>
      <c r="O81" s="596"/>
      <c r="P81" s="596"/>
      <c r="Q81" s="596"/>
    </row>
    <row r="82" spans="1:17" s="487" customFormat="1" x14ac:dyDescent="0.25">
      <c r="A82" s="583"/>
      <c r="B82" s="583" t="s">
        <v>962</v>
      </c>
      <c r="C82" s="597">
        <v>378699.03999999911</v>
      </c>
      <c r="D82" s="597">
        <v>7176484.7699999977</v>
      </c>
      <c r="E82" s="597">
        <v>3268058.3600000013</v>
      </c>
      <c r="F82" s="597">
        <v>5344772.7299999967</v>
      </c>
      <c r="G82" s="597">
        <v>8563143.1899999995</v>
      </c>
      <c r="H82" s="597">
        <v>4368762.9199999981</v>
      </c>
      <c r="I82" s="597">
        <v>19797253.95999999</v>
      </c>
      <c r="J82" s="597">
        <v>3082921.2200000016</v>
      </c>
      <c r="K82" s="597">
        <v>5555981.5699999966</v>
      </c>
      <c r="L82" s="597">
        <v>5496711.0100000016</v>
      </c>
      <c r="M82" s="597"/>
      <c r="N82" s="597"/>
      <c r="O82" s="597"/>
      <c r="P82" s="597"/>
      <c r="Q82" s="583"/>
    </row>
    <row r="83" spans="1:17" s="487" customFormat="1" x14ac:dyDescent="0.25">
      <c r="A83" s="489"/>
      <c r="B83" s="2196" t="s">
        <v>2123</v>
      </c>
      <c r="C83" s="2196"/>
      <c r="D83" s="2196"/>
      <c r="E83" s="2196"/>
      <c r="F83" s="2196"/>
      <c r="G83" s="2196"/>
      <c r="H83" s="2196"/>
      <c r="I83" s="2196"/>
      <c r="J83" s="2196"/>
      <c r="K83" s="2196"/>
      <c r="L83" s="2196"/>
      <c r="M83" s="2196"/>
      <c r="N83" s="2196"/>
      <c r="O83" s="2196"/>
      <c r="P83" s="2196"/>
      <c r="Q83" s="2196"/>
    </row>
    <row r="84" spans="1:17" x14ac:dyDescent="0.25">
      <c r="A84" s="489"/>
      <c r="C84" s="598"/>
      <c r="D84" s="598"/>
      <c r="E84" s="598"/>
      <c r="F84" s="598"/>
      <c r="G84" s="598"/>
      <c r="H84" s="598"/>
      <c r="I84" s="598"/>
      <c r="J84" s="598"/>
      <c r="K84" s="598"/>
      <c r="L84" s="598"/>
      <c r="M84" s="598"/>
      <c r="N84" s="598"/>
      <c r="O84" s="598"/>
      <c r="P84" s="598"/>
    </row>
    <row r="85" spans="1:17" x14ac:dyDescent="0.25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</row>
  </sheetData>
  <mergeCells count="9">
    <mergeCell ref="B83:Q83"/>
    <mergeCell ref="A57:Q57"/>
    <mergeCell ref="A58:Q58"/>
    <mergeCell ref="A1:Q1"/>
    <mergeCell ref="A2:Q2"/>
    <mergeCell ref="A3:Q3"/>
    <mergeCell ref="A4:Q4"/>
    <mergeCell ref="A55:Q55"/>
    <mergeCell ref="A56:Q56"/>
  </mergeCells>
  <conditionalFormatting sqref="A67:B67 A64:B64 A70:B70 A72:B72 A75:B75 A78:B78 A26:B26 A23:B23 B53 A38:B38 A47:B48 A54:Q54 A8:K8">
    <cfRule type="cellIs" dxfId="16" priority="9" stopIfTrue="1" operator="equal">
      <formula>0</formula>
    </cfRule>
  </conditionalFormatting>
  <conditionalFormatting sqref="A80">
    <cfRule type="cellIs" dxfId="15" priority="8" stopIfTrue="1" operator="equal">
      <formula>0</formula>
    </cfRule>
  </conditionalFormatting>
  <conditionalFormatting sqref="B80">
    <cfRule type="cellIs" dxfId="14" priority="7" stopIfTrue="1" operator="equal">
      <formula>0</formula>
    </cfRule>
  </conditionalFormatting>
  <conditionalFormatting sqref="M8">
    <cfRule type="cellIs" dxfId="13" priority="4" stopIfTrue="1" operator="equal">
      <formula>0</formula>
    </cfRule>
  </conditionalFormatting>
  <conditionalFormatting sqref="A39:B39">
    <cfRule type="cellIs" dxfId="12" priority="2" stopIfTrue="1" operator="equal">
      <formula>0</formula>
    </cfRule>
  </conditionalFormatting>
  <conditionalFormatting sqref="N8:P8">
    <cfRule type="cellIs" dxfId="11" priority="6" stopIfTrue="1" operator="equal">
      <formula>0</formula>
    </cfRule>
  </conditionalFormatting>
  <conditionalFormatting sqref="L8">
    <cfRule type="cellIs" dxfId="10" priority="5" stopIfTrue="1" operator="equal">
      <formula>0</formula>
    </cfRule>
  </conditionalFormatting>
  <conditionalFormatting sqref="Q8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6"/>
  <sheetViews>
    <sheetView showGridLines="0" workbookViewId="0">
      <selection activeCell="E30" sqref="E30"/>
    </sheetView>
  </sheetViews>
  <sheetFormatPr baseColWidth="10" defaultColWidth="11.42578125" defaultRowHeight="12.75" zeroHeight="1" x14ac:dyDescent="0.2"/>
  <cols>
    <col min="1" max="1" width="93.7109375" style="1" bestFit="1" customWidth="1"/>
    <col min="2" max="2" width="11.28515625" style="1" customWidth="1"/>
    <col min="3" max="16384" width="11.42578125" style="1"/>
  </cols>
  <sheetData>
    <row r="1" spans="1:2" ht="20.25" x14ac:dyDescent="0.3">
      <c r="A1" s="599" t="s">
        <v>953</v>
      </c>
      <c r="B1" s="600"/>
    </row>
    <row r="2" spans="1:2" x14ac:dyDescent="0.2">
      <c r="B2" s="601"/>
    </row>
    <row r="3" spans="1:2" ht="15.75" x14ac:dyDescent="0.25">
      <c r="A3" s="602" t="s">
        <v>1101</v>
      </c>
      <c r="B3" s="601"/>
    </row>
    <row r="4" spans="1:2" x14ac:dyDescent="0.2">
      <c r="A4" s="20" t="s">
        <v>36</v>
      </c>
      <c r="B4" s="603" t="s">
        <v>814</v>
      </c>
    </row>
    <row r="5" spans="1:2" x14ac:dyDescent="0.2">
      <c r="A5" s="20" t="s">
        <v>1102</v>
      </c>
      <c r="B5" s="603" t="s">
        <v>821</v>
      </c>
    </row>
    <row r="6" spans="1:2" x14ac:dyDescent="0.2">
      <c r="A6" s="20" t="s">
        <v>1103</v>
      </c>
      <c r="B6" s="603" t="s">
        <v>815</v>
      </c>
    </row>
    <row r="7" spans="1:2" x14ac:dyDescent="0.2">
      <c r="A7" s="20" t="s">
        <v>1104</v>
      </c>
      <c r="B7" s="603" t="s">
        <v>816</v>
      </c>
    </row>
    <row r="8" spans="1:2" x14ac:dyDescent="0.2">
      <c r="A8" s="20" t="s">
        <v>1105</v>
      </c>
      <c r="B8" s="603" t="s">
        <v>818</v>
      </c>
    </row>
    <row r="9" spans="1:2" x14ac:dyDescent="0.2">
      <c r="A9" s="20" t="s">
        <v>1106</v>
      </c>
      <c r="B9" s="603" t="s">
        <v>820</v>
      </c>
    </row>
    <row r="10" spans="1:2" x14ac:dyDescent="0.2">
      <c r="A10" s="20" t="s">
        <v>1107</v>
      </c>
      <c r="B10" s="603" t="s">
        <v>822</v>
      </c>
    </row>
    <row r="11" spans="1:2" x14ac:dyDescent="0.2">
      <c r="A11" s="20" t="s">
        <v>1108</v>
      </c>
      <c r="B11" s="603" t="s">
        <v>824</v>
      </c>
    </row>
    <row r="12" spans="1:2" x14ac:dyDescent="0.2">
      <c r="A12" s="20" t="s">
        <v>1109</v>
      </c>
      <c r="B12" s="603" t="s">
        <v>823</v>
      </c>
    </row>
    <row r="13" spans="1:2" x14ac:dyDescent="0.2">
      <c r="A13" s="20" t="s">
        <v>1110</v>
      </c>
      <c r="B13" s="603" t="s">
        <v>825</v>
      </c>
    </row>
    <row r="14" spans="1:2" x14ac:dyDescent="0.2">
      <c r="A14" s="20" t="s">
        <v>78</v>
      </c>
      <c r="B14" s="603" t="s">
        <v>817</v>
      </c>
    </row>
    <row r="15" spans="1:2" x14ac:dyDescent="0.2">
      <c r="A15" s="604" t="s">
        <v>1111</v>
      </c>
      <c r="B15" s="603" t="s">
        <v>819</v>
      </c>
    </row>
    <row r="16" spans="1:2" x14ac:dyDescent="0.2">
      <c r="A16" s="20"/>
      <c r="B16" s="603"/>
    </row>
    <row r="17" spans="1:14" ht="15.75" x14ac:dyDescent="0.25">
      <c r="A17" s="605" t="s">
        <v>1112</v>
      </c>
      <c r="B17" s="603"/>
      <c r="H17" s="601"/>
    </row>
    <row r="18" spans="1:14" x14ac:dyDescent="0.2">
      <c r="A18" s="20" t="s">
        <v>1113</v>
      </c>
      <c r="B18" s="603" t="s">
        <v>925</v>
      </c>
      <c r="H18" s="601"/>
    </row>
    <row r="19" spans="1:14" x14ac:dyDescent="0.2">
      <c r="A19" s="20"/>
      <c r="B19" s="603"/>
      <c r="H19" s="601"/>
    </row>
    <row r="20" spans="1:14" ht="15.75" x14ac:dyDescent="0.25">
      <c r="A20" s="605" t="s">
        <v>1114</v>
      </c>
      <c r="B20" s="603"/>
      <c r="H20" s="601"/>
    </row>
    <row r="21" spans="1:14" x14ac:dyDescent="0.2">
      <c r="A21" s="20" t="s">
        <v>841</v>
      </c>
      <c r="B21" s="603" t="s">
        <v>901</v>
      </c>
      <c r="H21" s="603"/>
      <c r="I21" s="604"/>
    </row>
    <row r="22" spans="1:14" x14ac:dyDescent="0.2">
      <c r="A22" s="20" t="s">
        <v>842</v>
      </c>
      <c r="B22" s="603" t="s">
        <v>908</v>
      </c>
      <c r="H22" s="601"/>
    </row>
    <row r="23" spans="1:14" x14ac:dyDescent="0.2">
      <c r="A23" s="20" t="s">
        <v>862</v>
      </c>
      <c r="B23" s="603" t="s">
        <v>904</v>
      </c>
      <c r="H23" s="601"/>
    </row>
    <row r="24" spans="1:14" x14ac:dyDescent="0.2">
      <c r="A24" s="20" t="s">
        <v>843</v>
      </c>
      <c r="B24" s="603" t="s">
        <v>902</v>
      </c>
      <c r="H24" s="601"/>
    </row>
    <row r="25" spans="1:14" x14ac:dyDescent="0.2">
      <c r="A25" s="20" t="s">
        <v>844</v>
      </c>
      <c r="B25" s="603" t="s">
        <v>905</v>
      </c>
      <c r="H25" s="601"/>
    </row>
    <row r="26" spans="1:14" x14ac:dyDescent="0.2">
      <c r="A26" s="20" t="s">
        <v>1115</v>
      </c>
      <c r="B26" s="603" t="s">
        <v>910</v>
      </c>
      <c r="H26" s="601"/>
      <c r="N26" s="606"/>
    </row>
    <row r="27" spans="1:14" x14ac:dyDescent="0.2">
      <c r="A27" s="20" t="s">
        <v>1116</v>
      </c>
      <c r="B27" s="603" t="s">
        <v>906</v>
      </c>
      <c r="H27" s="601"/>
      <c r="N27" s="606"/>
    </row>
    <row r="28" spans="1:14" x14ac:dyDescent="0.2">
      <c r="A28" s="20" t="s">
        <v>848</v>
      </c>
      <c r="B28" s="603" t="s">
        <v>911</v>
      </c>
      <c r="H28" s="601"/>
      <c r="N28" s="606"/>
    </row>
    <row r="29" spans="1:14" x14ac:dyDescent="0.2">
      <c r="A29" s="20" t="s">
        <v>1117</v>
      </c>
      <c r="B29" s="603" t="s">
        <v>909</v>
      </c>
      <c r="H29" s="601"/>
      <c r="N29" s="606"/>
    </row>
    <row r="30" spans="1:14" x14ac:dyDescent="0.2">
      <c r="A30" s="607" t="s">
        <v>864</v>
      </c>
      <c r="B30" s="603" t="s">
        <v>907</v>
      </c>
      <c r="H30" s="601"/>
      <c r="N30" s="606"/>
    </row>
    <row r="31" spans="1:14" x14ac:dyDescent="0.2">
      <c r="A31" s="604" t="s">
        <v>861</v>
      </c>
      <c r="B31" s="603" t="s">
        <v>900</v>
      </c>
      <c r="H31" s="601"/>
      <c r="N31" s="606"/>
    </row>
    <row r="32" spans="1:14" x14ac:dyDescent="0.2">
      <c r="A32" s="604" t="s">
        <v>863</v>
      </c>
      <c r="B32" s="603" t="s">
        <v>903</v>
      </c>
      <c r="H32" s="601"/>
      <c r="N32" s="606"/>
    </row>
    <row r="33" spans="1:14" x14ac:dyDescent="0.2">
      <c r="A33" s="604" t="s">
        <v>1118</v>
      </c>
      <c r="B33" s="603" t="s">
        <v>899</v>
      </c>
      <c r="H33" s="601"/>
      <c r="N33" s="606"/>
    </row>
    <row r="34" spans="1:14" x14ac:dyDescent="0.2">
      <c r="A34" s="604" t="s">
        <v>845</v>
      </c>
      <c r="B34" s="603" t="s">
        <v>873</v>
      </c>
      <c r="H34" s="601"/>
      <c r="N34" s="606"/>
    </row>
    <row r="35" spans="1:14" x14ac:dyDescent="0.2">
      <c r="A35" s="604" t="s">
        <v>1119</v>
      </c>
      <c r="B35" s="608" t="s">
        <v>898</v>
      </c>
      <c r="H35" s="601"/>
      <c r="N35" s="606"/>
    </row>
    <row r="36" spans="1:14" x14ac:dyDescent="0.2">
      <c r="A36" s="20"/>
      <c r="B36" s="603"/>
      <c r="H36" s="601"/>
      <c r="N36" s="606"/>
    </row>
    <row r="37" spans="1:14" ht="15.75" x14ac:dyDescent="0.25">
      <c r="A37" s="605" t="s">
        <v>1120</v>
      </c>
      <c r="B37" s="603"/>
      <c r="H37" s="603"/>
      <c r="N37" s="606"/>
    </row>
    <row r="38" spans="1:14" x14ac:dyDescent="0.2">
      <c r="A38" s="20" t="s">
        <v>1121</v>
      </c>
      <c r="B38" s="603" t="s">
        <v>1122</v>
      </c>
      <c r="H38" s="608"/>
      <c r="N38" s="606"/>
    </row>
    <row r="39" spans="1:14" x14ac:dyDescent="0.2">
      <c r="A39" s="20" t="s">
        <v>1123</v>
      </c>
      <c r="B39" s="603" t="s">
        <v>1124</v>
      </c>
      <c r="H39" s="601"/>
      <c r="N39" s="606"/>
    </row>
    <row r="40" spans="1:14" x14ac:dyDescent="0.2">
      <c r="A40" s="20" t="s">
        <v>1125</v>
      </c>
      <c r="B40" s="603" t="s">
        <v>1126</v>
      </c>
      <c r="H40" s="601"/>
      <c r="N40" s="606"/>
    </row>
    <row r="41" spans="1:14" x14ac:dyDescent="0.2">
      <c r="A41" s="20"/>
      <c r="B41" s="603"/>
      <c r="H41" s="601"/>
      <c r="N41" s="606"/>
    </row>
    <row r="42" spans="1:14" ht="15.75" x14ac:dyDescent="0.25">
      <c r="A42" s="605" t="s">
        <v>1127</v>
      </c>
      <c r="B42" s="603"/>
      <c r="H42" s="601"/>
      <c r="N42" s="606"/>
    </row>
    <row r="43" spans="1:14" x14ac:dyDescent="0.2">
      <c r="A43" s="20" t="s">
        <v>1128</v>
      </c>
      <c r="B43" s="603" t="s">
        <v>924</v>
      </c>
      <c r="H43" s="601"/>
      <c r="N43" s="606"/>
    </row>
    <row r="44" spans="1:14" x14ac:dyDescent="0.2">
      <c r="A44" s="20"/>
      <c r="B44" s="603"/>
      <c r="H44" s="601"/>
      <c r="N44" s="606"/>
    </row>
    <row r="45" spans="1:14" ht="15.75" x14ac:dyDescent="0.25">
      <c r="A45" s="605" t="s">
        <v>1129</v>
      </c>
      <c r="B45" s="603"/>
      <c r="H45" s="601"/>
      <c r="N45" s="606"/>
    </row>
    <row r="46" spans="1:14" x14ac:dyDescent="0.2">
      <c r="B46" s="601"/>
      <c r="H46" s="601"/>
      <c r="N46" s="606"/>
    </row>
    <row r="47" spans="1:14" x14ac:dyDescent="0.2">
      <c r="A47" s="1" t="s">
        <v>579</v>
      </c>
      <c r="B47" s="601" t="s">
        <v>1130</v>
      </c>
      <c r="H47" s="601"/>
      <c r="N47" s="606"/>
    </row>
    <row r="48" spans="1:14" x14ac:dyDescent="0.2">
      <c r="A48" s="1" t="s">
        <v>1131</v>
      </c>
      <c r="B48" s="601" t="s">
        <v>1132</v>
      </c>
      <c r="H48" s="601"/>
      <c r="N48" s="606"/>
    </row>
    <row r="49" spans="1:14" x14ac:dyDescent="0.2">
      <c r="A49" s="1" t="s">
        <v>1133</v>
      </c>
      <c r="B49" s="601" t="s">
        <v>1134</v>
      </c>
      <c r="H49" s="601"/>
      <c r="N49" s="606"/>
    </row>
    <row r="50" spans="1:14" x14ac:dyDescent="0.2">
      <c r="A50" s="1" t="s">
        <v>1135</v>
      </c>
      <c r="B50" s="601" t="s">
        <v>725</v>
      </c>
      <c r="H50" s="601"/>
      <c r="N50" s="606"/>
    </row>
    <row r="51" spans="1:14" x14ac:dyDescent="0.2">
      <c r="A51" s="604" t="s">
        <v>43</v>
      </c>
      <c r="B51" s="603" t="s">
        <v>753</v>
      </c>
      <c r="E51" s="604"/>
      <c r="H51" s="601"/>
      <c r="N51" s="606"/>
    </row>
    <row r="52" spans="1:14" x14ac:dyDescent="0.2">
      <c r="A52" s="1" t="s">
        <v>7</v>
      </c>
      <c r="B52" s="601" t="s">
        <v>746</v>
      </c>
      <c r="H52" s="601"/>
      <c r="N52" s="606"/>
    </row>
    <row r="53" spans="1:14" x14ac:dyDescent="0.2">
      <c r="A53" s="1" t="s">
        <v>1136</v>
      </c>
      <c r="B53" s="601" t="s">
        <v>751</v>
      </c>
      <c r="H53" s="601"/>
      <c r="N53" s="606"/>
    </row>
    <row r="54" spans="1:14" x14ac:dyDescent="0.2">
      <c r="A54" s="1" t="s">
        <v>9</v>
      </c>
      <c r="B54" s="601" t="s">
        <v>733</v>
      </c>
      <c r="H54" s="601"/>
      <c r="N54" s="606"/>
    </row>
    <row r="55" spans="1:14" x14ac:dyDescent="0.2">
      <c r="A55" s="1" t="s">
        <v>12</v>
      </c>
      <c r="B55" s="601" t="s">
        <v>734</v>
      </c>
      <c r="H55" s="601"/>
      <c r="N55" s="606"/>
    </row>
    <row r="56" spans="1:14" x14ac:dyDescent="0.2">
      <c r="A56" s="1" t="s">
        <v>13</v>
      </c>
      <c r="B56" s="601" t="s">
        <v>735</v>
      </c>
      <c r="H56" s="601"/>
      <c r="N56" s="606"/>
    </row>
    <row r="57" spans="1:14" x14ac:dyDescent="0.2">
      <c r="A57" s="1" t="s">
        <v>14</v>
      </c>
      <c r="B57" s="601" t="s">
        <v>745</v>
      </c>
      <c r="H57" s="601"/>
      <c r="N57" s="606"/>
    </row>
    <row r="58" spans="1:14" x14ac:dyDescent="0.2">
      <c r="A58" s="1" t="s">
        <v>15</v>
      </c>
      <c r="B58" s="601" t="s">
        <v>739</v>
      </c>
      <c r="H58" s="601"/>
      <c r="N58" s="606"/>
    </row>
    <row r="59" spans="1:14" x14ac:dyDescent="0.2">
      <c r="A59" s="1" t="s">
        <v>19</v>
      </c>
      <c r="B59" s="601" t="s">
        <v>736</v>
      </c>
      <c r="H59" s="601"/>
    </row>
    <row r="60" spans="1:14" x14ac:dyDescent="0.2">
      <c r="A60" s="1" t="s">
        <v>20</v>
      </c>
      <c r="B60" s="601" t="s">
        <v>737</v>
      </c>
      <c r="H60" s="601"/>
    </row>
    <row r="61" spans="1:14" x14ac:dyDescent="0.2">
      <c r="A61" s="1" t="s">
        <v>10</v>
      </c>
      <c r="B61" s="601" t="s">
        <v>750</v>
      </c>
      <c r="H61" s="601"/>
    </row>
    <row r="62" spans="1:14" x14ac:dyDescent="0.2">
      <c r="A62" s="1" t="s">
        <v>11</v>
      </c>
      <c r="B62" s="601" t="s">
        <v>749</v>
      </c>
      <c r="H62" s="601"/>
    </row>
    <row r="63" spans="1:14" x14ac:dyDescent="0.2">
      <c r="A63" s="1" t="s">
        <v>16</v>
      </c>
      <c r="B63" s="601" t="s">
        <v>767</v>
      </c>
      <c r="H63" s="601"/>
    </row>
    <row r="64" spans="1:14" x14ac:dyDescent="0.2">
      <c r="A64" s="1" t="s">
        <v>179</v>
      </c>
      <c r="B64" s="601" t="s">
        <v>1137</v>
      </c>
      <c r="H64" s="601"/>
    </row>
    <row r="65" spans="1:8" x14ac:dyDescent="0.2">
      <c r="A65" s="1" t="s">
        <v>1138</v>
      </c>
      <c r="B65" s="601" t="s">
        <v>878</v>
      </c>
      <c r="H65" s="601"/>
    </row>
    <row r="66" spans="1:8" x14ac:dyDescent="0.2">
      <c r="A66" s="1" t="s">
        <v>1139</v>
      </c>
      <c r="B66" s="601" t="s">
        <v>738</v>
      </c>
      <c r="H66" s="601"/>
    </row>
    <row r="67" spans="1:8" x14ac:dyDescent="0.2">
      <c r="A67" s="1" t="s">
        <v>1140</v>
      </c>
      <c r="B67" s="603" t="s">
        <v>748</v>
      </c>
      <c r="E67" s="20"/>
      <c r="H67" s="601"/>
    </row>
    <row r="68" spans="1:8" x14ac:dyDescent="0.2">
      <c r="A68" s="1" t="s">
        <v>1141</v>
      </c>
      <c r="B68" s="608" t="s">
        <v>1142</v>
      </c>
      <c r="H68" s="601"/>
    </row>
    <row r="69" spans="1:8" x14ac:dyDescent="0.2">
      <c r="A69" s="1" t="s">
        <v>207</v>
      </c>
      <c r="B69" s="601" t="s">
        <v>763</v>
      </c>
      <c r="H69" s="601"/>
    </row>
    <row r="70" spans="1:8" x14ac:dyDescent="0.2">
      <c r="A70" s="1" t="s">
        <v>1143</v>
      </c>
      <c r="B70" s="601" t="s">
        <v>1144</v>
      </c>
      <c r="H70" s="601"/>
    </row>
    <row r="71" spans="1:8" x14ac:dyDescent="0.2">
      <c r="A71" s="1" t="s">
        <v>226</v>
      </c>
      <c r="B71" s="601" t="s">
        <v>740</v>
      </c>
      <c r="H71" s="601"/>
    </row>
    <row r="72" spans="1:8" x14ac:dyDescent="0.2">
      <c r="A72" s="1" t="s">
        <v>1145</v>
      </c>
      <c r="B72" s="601" t="s">
        <v>765</v>
      </c>
      <c r="H72" s="601"/>
    </row>
    <row r="73" spans="1:8" x14ac:dyDescent="0.2">
      <c r="A73" s="1" t="s">
        <v>1146</v>
      </c>
      <c r="B73" s="601" t="s">
        <v>626</v>
      </c>
      <c r="H73" s="601"/>
    </row>
    <row r="74" spans="1:8" x14ac:dyDescent="0.2">
      <c r="A74" s="1" t="s">
        <v>1147</v>
      </c>
      <c r="B74" s="601" t="s">
        <v>627</v>
      </c>
      <c r="H74" s="601"/>
    </row>
    <row r="75" spans="1:8" x14ac:dyDescent="0.2">
      <c r="A75" s="1" t="s">
        <v>255</v>
      </c>
      <c r="B75" s="601" t="s">
        <v>662</v>
      </c>
      <c r="H75" s="601"/>
    </row>
    <row r="76" spans="1:8" x14ac:dyDescent="0.2">
      <c r="A76" s="1" t="s">
        <v>1148</v>
      </c>
      <c r="B76" s="601" t="s">
        <v>1149</v>
      </c>
      <c r="H76" s="601"/>
    </row>
    <row r="77" spans="1:8" x14ac:dyDescent="0.2">
      <c r="A77" s="1" t="s">
        <v>1150</v>
      </c>
      <c r="B77" s="601" t="s">
        <v>615</v>
      </c>
      <c r="H77" s="601"/>
    </row>
    <row r="78" spans="1:8" x14ac:dyDescent="0.2">
      <c r="A78" s="1" t="s">
        <v>1151</v>
      </c>
      <c r="B78" s="601" t="s">
        <v>1152</v>
      </c>
      <c r="H78" s="601"/>
    </row>
    <row r="79" spans="1:8" x14ac:dyDescent="0.2">
      <c r="A79" s="1" t="s">
        <v>1153</v>
      </c>
      <c r="B79" s="601" t="s">
        <v>628</v>
      </c>
      <c r="H79" s="601"/>
    </row>
    <row r="80" spans="1:8" x14ac:dyDescent="0.2">
      <c r="A80" s="1" t="s">
        <v>1154</v>
      </c>
      <c r="B80" s="601" t="s">
        <v>747</v>
      </c>
      <c r="H80" s="601"/>
    </row>
    <row r="81" spans="1:8" x14ac:dyDescent="0.2">
      <c r="A81" s="1" t="s">
        <v>580</v>
      </c>
      <c r="B81" s="601" t="s">
        <v>1155</v>
      </c>
      <c r="H81" s="601"/>
    </row>
    <row r="82" spans="1:8" x14ac:dyDescent="0.2">
      <c r="A82" s="1" t="s">
        <v>1156</v>
      </c>
      <c r="B82" s="601" t="s">
        <v>1157</v>
      </c>
      <c r="H82" s="601"/>
    </row>
    <row r="83" spans="1:8" x14ac:dyDescent="0.2">
      <c r="A83" s="1" t="s">
        <v>1158</v>
      </c>
      <c r="B83" s="601" t="s">
        <v>1159</v>
      </c>
      <c r="H83" s="601"/>
    </row>
    <row r="84" spans="1:8" x14ac:dyDescent="0.2">
      <c r="A84" s="1" t="s">
        <v>1160</v>
      </c>
      <c r="B84" s="601" t="s">
        <v>619</v>
      </c>
      <c r="H84" s="601"/>
    </row>
    <row r="85" spans="1:8" x14ac:dyDescent="0.2">
      <c r="A85" s="1" t="s">
        <v>1161</v>
      </c>
      <c r="B85" s="601" t="s">
        <v>630</v>
      </c>
      <c r="H85" s="601"/>
    </row>
    <row r="86" spans="1:8" x14ac:dyDescent="0.2">
      <c r="A86" s="1" t="s">
        <v>1162</v>
      </c>
      <c r="B86" s="601" t="s">
        <v>669</v>
      </c>
      <c r="H86" s="601"/>
    </row>
    <row r="87" spans="1:8" x14ac:dyDescent="0.2">
      <c r="A87" s="1" t="s">
        <v>1163</v>
      </c>
      <c r="B87" s="601" t="s">
        <v>618</v>
      </c>
      <c r="H87" s="601"/>
    </row>
    <row r="88" spans="1:8" x14ac:dyDescent="0.2">
      <c r="A88" s="1" t="s">
        <v>1164</v>
      </c>
      <c r="B88" s="601" t="s">
        <v>617</v>
      </c>
      <c r="H88" s="601"/>
    </row>
    <row r="89" spans="1:8" x14ac:dyDescent="0.2">
      <c r="A89" s="1" t="s">
        <v>1165</v>
      </c>
      <c r="B89" s="601" t="s">
        <v>620</v>
      </c>
      <c r="H89" s="601"/>
    </row>
    <row r="90" spans="1:8" x14ac:dyDescent="0.2">
      <c r="A90" s="1" t="s">
        <v>1166</v>
      </c>
      <c r="B90" s="601" t="s">
        <v>616</v>
      </c>
      <c r="H90" s="601"/>
    </row>
    <row r="91" spans="1:8" x14ac:dyDescent="0.2">
      <c r="A91" s="1" t="s">
        <v>1167</v>
      </c>
      <c r="B91" s="601" t="s">
        <v>621</v>
      </c>
      <c r="H91" s="601"/>
    </row>
    <row r="92" spans="1:8" x14ac:dyDescent="0.2">
      <c r="A92" s="1" t="s">
        <v>1168</v>
      </c>
      <c r="B92" s="601" t="s">
        <v>624</v>
      </c>
      <c r="H92" s="601"/>
    </row>
    <row r="93" spans="1:8" x14ac:dyDescent="0.2">
      <c r="A93" s="1" t="s">
        <v>1169</v>
      </c>
      <c r="B93" s="601" t="s">
        <v>654</v>
      </c>
      <c r="H93" s="601"/>
    </row>
    <row r="94" spans="1:8" x14ac:dyDescent="0.2">
      <c r="A94" s="1" t="s">
        <v>1170</v>
      </c>
      <c r="B94" s="601" t="s">
        <v>653</v>
      </c>
      <c r="H94" s="601"/>
    </row>
    <row r="95" spans="1:8" x14ac:dyDescent="0.2">
      <c r="A95" s="1" t="s">
        <v>328</v>
      </c>
      <c r="B95" s="601" t="s">
        <v>650</v>
      </c>
      <c r="H95" s="609"/>
    </row>
    <row r="96" spans="1:8" x14ac:dyDescent="0.2">
      <c r="A96" s="1" t="s">
        <v>1171</v>
      </c>
      <c r="B96" s="601" t="s">
        <v>631</v>
      </c>
      <c r="H96" s="601"/>
    </row>
    <row r="97" spans="1:9" x14ac:dyDescent="0.2">
      <c r="A97" s="1" t="s">
        <v>1172</v>
      </c>
      <c r="B97" s="601" t="s">
        <v>652</v>
      </c>
      <c r="H97" s="601"/>
    </row>
    <row r="98" spans="1:9" x14ac:dyDescent="0.2">
      <c r="A98" s="1" t="s">
        <v>348</v>
      </c>
      <c r="B98" s="601" t="s">
        <v>876</v>
      </c>
      <c r="H98" s="601"/>
    </row>
    <row r="99" spans="1:9" x14ac:dyDescent="0.2">
      <c r="A99" s="1" t="s">
        <v>2092</v>
      </c>
      <c r="B99" s="601" t="s">
        <v>1974</v>
      </c>
      <c r="H99" s="601"/>
    </row>
    <row r="100" spans="1:9" x14ac:dyDescent="0.2">
      <c r="A100" s="1" t="s">
        <v>352</v>
      </c>
      <c r="B100" s="601" t="s">
        <v>622</v>
      </c>
      <c r="H100" s="601"/>
    </row>
    <row r="101" spans="1:9" x14ac:dyDescent="0.2">
      <c r="A101" s="1" t="s">
        <v>365</v>
      </c>
      <c r="B101" s="601" t="s">
        <v>877</v>
      </c>
      <c r="H101" s="601"/>
    </row>
    <row r="102" spans="1:9" x14ac:dyDescent="0.2">
      <c r="A102" s="1" t="s">
        <v>1173</v>
      </c>
      <c r="B102" s="601" t="s">
        <v>1174</v>
      </c>
      <c r="H102" s="601"/>
    </row>
    <row r="103" spans="1:9" x14ac:dyDescent="0.2">
      <c r="A103" s="1" t="s">
        <v>368</v>
      </c>
      <c r="B103" s="601" t="s">
        <v>764</v>
      </c>
      <c r="H103" s="601"/>
    </row>
    <row r="104" spans="1:9" x14ac:dyDescent="0.2">
      <c r="A104" s="1" t="s">
        <v>1175</v>
      </c>
      <c r="B104" s="601" t="s">
        <v>633</v>
      </c>
      <c r="H104" s="601"/>
    </row>
    <row r="105" spans="1:9" x14ac:dyDescent="0.2">
      <c r="A105" s="1" t="s">
        <v>1176</v>
      </c>
      <c r="B105" s="601" t="s">
        <v>1177</v>
      </c>
      <c r="H105" s="601"/>
    </row>
    <row r="106" spans="1:9" x14ac:dyDescent="0.2">
      <c r="A106" s="1" t="s">
        <v>587</v>
      </c>
      <c r="B106" s="601" t="s">
        <v>632</v>
      </c>
      <c r="H106" s="601"/>
    </row>
    <row r="107" spans="1:9" x14ac:dyDescent="0.2">
      <c r="A107" s="1" t="s">
        <v>390</v>
      </c>
      <c r="B107" s="601" t="s">
        <v>634</v>
      </c>
      <c r="H107" s="601"/>
    </row>
    <row r="108" spans="1:9" x14ac:dyDescent="0.2">
      <c r="A108" s="1" t="s">
        <v>396</v>
      </c>
      <c r="B108" s="601" t="s">
        <v>1178</v>
      </c>
      <c r="H108" s="601"/>
    </row>
    <row r="109" spans="1:9" x14ac:dyDescent="0.2">
      <c r="A109" s="1" t="s">
        <v>1179</v>
      </c>
      <c r="B109" s="601" t="s">
        <v>625</v>
      </c>
      <c r="H109" s="601"/>
    </row>
    <row r="110" spans="1:9" x14ac:dyDescent="0.2">
      <c r="A110" s="1" t="s">
        <v>1180</v>
      </c>
      <c r="B110" s="601" t="s">
        <v>667</v>
      </c>
      <c r="H110" s="601"/>
    </row>
    <row r="111" spans="1:9" x14ac:dyDescent="0.2">
      <c r="A111" s="1" t="s">
        <v>1181</v>
      </c>
      <c r="B111" s="601" t="s">
        <v>1182</v>
      </c>
      <c r="H111" s="608"/>
      <c r="I111" s="610"/>
    </row>
    <row r="112" spans="1:9" x14ac:dyDescent="0.2">
      <c r="A112" s="1" t="s">
        <v>586</v>
      </c>
      <c r="B112" s="601" t="s">
        <v>1183</v>
      </c>
      <c r="H112" s="601"/>
      <c r="I112" s="610"/>
    </row>
    <row r="113" spans="1:9" x14ac:dyDescent="0.2">
      <c r="A113" s="1" t="s">
        <v>1184</v>
      </c>
      <c r="B113" s="601" t="s">
        <v>636</v>
      </c>
      <c r="H113" s="601"/>
    </row>
    <row r="114" spans="1:9" x14ac:dyDescent="0.2">
      <c r="A114" s="1" t="s">
        <v>581</v>
      </c>
      <c r="B114" s="601" t="s">
        <v>1185</v>
      </c>
      <c r="H114" s="603"/>
    </row>
    <row r="115" spans="1:9" x14ac:dyDescent="0.2">
      <c r="A115" s="1" t="s">
        <v>582</v>
      </c>
      <c r="B115" s="601" t="s">
        <v>1186</v>
      </c>
      <c r="H115" s="603"/>
    </row>
    <row r="116" spans="1:9" x14ac:dyDescent="0.2">
      <c r="A116" s="1" t="s">
        <v>1187</v>
      </c>
      <c r="B116" s="601" t="s">
        <v>672</v>
      </c>
      <c r="H116" s="603"/>
    </row>
    <row r="117" spans="1:9" x14ac:dyDescent="0.2">
      <c r="A117" s="1" t="s">
        <v>583</v>
      </c>
      <c r="B117" s="601" t="s">
        <v>1188</v>
      </c>
      <c r="H117" s="603"/>
    </row>
    <row r="118" spans="1:9" x14ac:dyDescent="0.2">
      <c r="A118" s="1" t="s">
        <v>436</v>
      </c>
      <c r="B118" s="601" t="s">
        <v>673</v>
      </c>
      <c r="H118" s="603"/>
    </row>
    <row r="119" spans="1:9" x14ac:dyDescent="0.2">
      <c r="A119" s="1" t="s">
        <v>1189</v>
      </c>
      <c r="B119" s="601" t="s">
        <v>637</v>
      </c>
      <c r="H119" s="608"/>
      <c r="I119" s="610"/>
    </row>
    <row r="120" spans="1:9" x14ac:dyDescent="0.2">
      <c r="A120" s="1" t="s">
        <v>1190</v>
      </c>
      <c r="B120" s="601" t="s">
        <v>1191</v>
      </c>
      <c r="H120" s="608"/>
    </row>
    <row r="121" spans="1:9" x14ac:dyDescent="0.2">
      <c r="A121" s="1" t="s">
        <v>1192</v>
      </c>
      <c r="B121" s="601" t="s">
        <v>638</v>
      </c>
      <c r="H121" s="608"/>
    </row>
    <row r="122" spans="1:9" x14ac:dyDescent="0.2">
      <c r="A122" s="1" t="s">
        <v>1193</v>
      </c>
      <c r="B122" s="601" t="s">
        <v>639</v>
      </c>
      <c r="H122" s="608"/>
    </row>
    <row r="123" spans="1:9" x14ac:dyDescent="0.2">
      <c r="A123" s="1" t="s">
        <v>1194</v>
      </c>
      <c r="B123" s="601" t="s">
        <v>1195</v>
      </c>
      <c r="H123" s="608"/>
    </row>
    <row r="124" spans="1:9" x14ac:dyDescent="0.2">
      <c r="A124" s="1" t="s">
        <v>584</v>
      </c>
      <c r="B124" s="601" t="s">
        <v>1196</v>
      </c>
      <c r="H124" s="608"/>
    </row>
    <row r="125" spans="1:9" x14ac:dyDescent="0.2">
      <c r="A125" s="1" t="s">
        <v>1197</v>
      </c>
      <c r="B125" s="601" t="s">
        <v>875</v>
      </c>
      <c r="H125" s="608"/>
    </row>
    <row r="126" spans="1:9" x14ac:dyDescent="0.2">
      <c r="A126" s="1" t="s">
        <v>585</v>
      </c>
      <c r="B126" s="609" t="s">
        <v>1198</v>
      </c>
      <c r="H126" s="608"/>
    </row>
    <row r="127" spans="1:9" x14ac:dyDescent="0.2">
      <c r="A127" s="1" t="s">
        <v>1199</v>
      </c>
      <c r="B127" s="601" t="s">
        <v>643</v>
      </c>
      <c r="H127" s="608"/>
    </row>
    <row r="128" spans="1:9" x14ac:dyDescent="0.2">
      <c r="A128" s="1" t="s">
        <v>1200</v>
      </c>
      <c r="B128" s="601" t="s">
        <v>641</v>
      </c>
      <c r="D128" s="3"/>
      <c r="H128" s="603"/>
      <c r="I128" s="20"/>
    </row>
    <row r="129" spans="1:9" x14ac:dyDescent="0.2">
      <c r="A129" s="1" t="s">
        <v>1201</v>
      </c>
      <c r="B129" s="601" t="s">
        <v>1202</v>
      </c>
      <c r="D129" s="3"/>
      <c r="H129" s="603"/>
      <c r="I129" s="604"/>
    </row>
    <row r="130" spans="1:9" x14ac:dyDescent="0.2">
      <c r="A130" s="1" t="s">
        <v>1203</v>
      </c>
      <c r="B130" s="601" t="s">
        <v>648</v>
      </c>
      <c r="D130" s="3"/>
      <c r="H130" s="603"/>
      <c r="I130" s="20"/>
    </row>
    <row r="131" spans="1:9" x14ac:dyDescent="0.2">
      <c r="A131" s="1" t="s">
        <v>1204</v>
      </c>
      <c r="B131" s="601" t="s">
        <v>655</v>
      </c>
      <c r="D131" s="3"/>
      <c r="H131" s="603"/>
      <c r="I131" s="604"/>
    </row>
    <row r="132" spans="1:9" x14ac:dyDescent="0.2">
      <c r="A132" s="1" t="s">
        <v>566</v>
      </c>
      <c r="B132" s="601" t="s">
        <v>665</v>
      </c>
      <c r="D132" s="3"/>
      <c r="H132" s="603"/>
      <c r="I132" s="604"/>
    </row>
    <row r="133" spans="1:9" x14ac:dyDescent="0.2">
      <c r="A133" s="1" t="s">
        <v>285</v>
      </c>
      <c r="B133" s="601" t="s">
        <v>623</v>
      </c>
      <c r="D133" s="3"/>
      <c r="H133" s="603"/>
    </row>
    <row r="134" spans="1:9" x14ac:dyDescent="0.2">
      <c r="A134" s="1" t="s">
        <v>1205</v>
      </c>
      <c r="B134" s="601" t="s">
        <v>649</v>
      </c>
      <c r="D134" s="3"/>
      <c r="H134" s="603"/>
    </row>
    <row r="135" spans="1:9" x14ac:dyDescent="0.2">
      <c r="A135" s="1" t="s">
        <v>1206</v>
      </c>
      <c r="B135" s="601" t="s">
        <v>651</v>
      </c>
      <c r="D135" s="3"/>
      <c r="H135" s="603"/>
    </row>
    <row r="136" spans="1:9" x14ac:dyDescent="0.2">
      <c r="A136" s="1" t="s">
        <v>1207</v>
      </c>
      <c r="B136" s="601" t="s">
        <v>656</v>
      </c>
      <c r="D136" s="3"/>
      <c r="H136" s="603"/>
    </row>
    <row r="137" spans="1:9" x14ac:dyDescent="0.2">
      <c r="A137" s="1" t="s">
        <v>1208</v>
      </c>
      <c r="B137" s="601" t="s">
        <v>657</v>
      </c>
      <c r="D137" s="3"/>
      <c r="H137" s="603"/>
    </row>
    <row r="138" spans="1:9" x14ac:dyDescent="0.2">
      <c r="A138" s="1" t="s">
        <v>1209</v>
      </c>
      <c r="B138" s="601" t="s">
        <v>666</v>
      </c>
      <c r="D138" s="3"/>
      <c r="H138" s="603"/>
    </row>
    <row r="139" spans="1:9" x14ac:dyDescent="0.2">
      <c r="A139" s="1" t="s">
        <v>1210</v>
      </c>
      <c r="B139" s="601" t="s">
        <v>742</v>
      </c>
      <c r="D139" s="3"/>
      <c r="H139" s="603"/>
    </row>
    <row r="140" spans="1:9" x14ac:dyDescent="0.2">
      <c r="A140" s="1" t="s">
        <v>1211</v>
      </c>
      <c r="B140" s="601" t="s">
        <v>642</v>
      </c>
      <c r="D140" s="3"/>
      <c r="H140" s="603"/>
    </row>
    <row r="141" spans="1:9" x14ac:dyDescent="0.2">
      <c r="A141" s="610" t="s">
        <v>1212</v>
      </c>
      <c r="B141" s="608" t="s">
        <v>670</v>
      </c>
      <c r="D141" s="3"/>
      <c r="H141" s="603"/>
    </row>
    <row r="142" spans="1:9" x14ac:dyDescent="0.2">
      <c r="A142" s="610" t="s">
        <v>1213</v>
      </c>
      <c r="B142" s="601" t="s">
        <v>661</v>
      </c>
      <c r="D142" s="3"/>
      <c r="H142" s="603"/>
      <c r="I142" s="20"/>
    </row>
    <row r="143" spans="1:9" x14ac:dyDescent="0.2">
      <c r="A143" s="1" t="s">
        <v>1214</v>
      </c>
      <c r="B143" s="601" t="s">
        <v>679</v>
      </c>
      <c r="D143" s="3"/>
      <c r="H143" s="603"/>
      <c r="I143" s="20"/>
    </row>
    <row r="144" spans="1:9" x14ac:dyDescent="0.2">
      <c r="A144" s="1" t="s">
        <v>1215</v>
      </c>
      <c r="B144" s="603" t="s">
        <v>644</v>
      </c>
      <c r="D144" s="3"/>
      <c r="H144" s="603"/>
      <c r="I144" s="20"/>
    </row>
    <row r="145" spans="1:9" x14ac:dyDescent="0.2">
      <c r="A145" s="1" t="s">
        <v>435</v>
      </c>
      <c r="B145" s="603" t="s">
        <v>663</v>
      </c>
      <c r="D145" s="3"/>
      <c r="H145" s="603"/>
      <c r="I145" s="20"/>
    </row>
    <row r="146" spans="1:9" x14ac:dyDescent="0.2">
      <c r="A146" s="1" t="s">
        <v>1216</v>
      </c>
      <c r="B146" s="603" t="s">
        <v>629</v>
      </c>
      <c r="D146" s="3"/>
      <c r="H146" s="603"/>
    </row>
    <row r="147" spans="1:9" x14ac:dyDescent="0.2">
      <c r="A147" s="1" t="s">
        <v>263</v>
      </c>
      <c r="B147" s="603" t="s">
        <v>659</v>
      </c>
      <c r="D147" s="3"/>
      <c r="H147" s="603"/>
    </row>
    <row r="148" spans="1:9" x14ac:dyDescent="0.2">
      <c r="A148" s="1" t="s">
        <v>413</v>
      </c>
      <c r="B148" s="603" t="s">
        <v>674</v>
      </c>
      <c r="D148" s="3"/>
      <c r="H148" s="603"/>
    </row>
    <row r="149" spans="1:9" x14ac:dyDescent="0.2">
      <c r="A149" s="610" t="s">
        <v>1217</v>
      </c>
      <c r="B149" s="608" t="s">
        <v>658</v>
      </c>
      <c r="D149" s="3"/>
      <c r="H149" s="603"/>
    </row>
    <row r="150" spans="1:9" x14ac:dyDescent="0.2">
      <c r="A150" s="1" t="s">
        <v>1218</v>
      </c>
      <c r="B150" s="608" t="s">
        <v>635</v>
      </c>
      <c r="D150" s="3"/>
      <c r="H150" s="603"/>
    </row>
    <row r="151" spans="1:9" x14ac:dyDescent="0.2">
      <c r="A151" s="1" t="s">
        <v>1219</v>
      </c>
      <c r="B151" s="608" t="s">
        <v>640</v>
      </c>
      <c r="D151" s="3"/>
      <c r="H151" s="603"/>
    </row>
    <row r="152" spans="1:9" x14ac:dyDescent="0.2">
      <c r="A152" s="1" t="s">
        <v>1220</v>
      </c>
      <c r="B152" s="608" t="s">
        <v>668</v>
      </c>
      <c r="D152" s="3"/>
      <c r="H152" s="603"/>
      <c r="I152" s="20"/>
    </row>
    <row r="153" spans="1:9" x14ac:dyDescent="0.2">
      <c r="A153" s="1" t="s">
        <v>406</v>
      </c>
      <c r="B153" s="608" t="s">
        <v>645</v>
      </c>
      <c r="D153" s="3"/>
      <c r="H153" s="603"/>
    </row>
    <row r="154" spans="1:9" x14ac:dyDescent="0.2">
      <c r="A154" s="1" t="s">
        <v>374</v>
      </c>
      <c r="B154" s="608" t="s">
        <v>671</v>
      </c>
      <c r="D154" s="3"/>
      <c r="H154" s="603"/>
    </row>
    <row r="155" spans="1:9" x14ac:dyDescent="0.2">
      <c r="A155" s="1" t="s">
        <v>22</v>
      </c>
      <c r="B155" s="608" t="s">
        <v>741</v>
      </c>
      <c r="D155" s="3"/>
      <c r="H155" s="603"/>
    </row>
    <row r="156" spans="1:9" x14ac:dyDescent="0.2">
      <c r="A156" s="1" t="s">
        <v>1221</v>
      </c>
      <c r="B156" s="608" t="s">
        <v>1222</v>
      </c>
      <c r="D156" s="3"/>
      <c r="H156" s="603"/>
    </row>
    <row r="157" spans="1:9" x14ac:dyDescent="0.2">
      <c r="A157" s="1" t="s">
        <v>1223</v>
      </c>
      <c r="B157" s="608" t="s">
        <v>660</v>
      </c>
      <c r="D157" s="3"/>
      <c r="H157" s="603"/>
    </row>
    <row r="158" spans="1:9" x14ac:dyDescent="0.2">
      <c r="A158" s="1" t="s">
        <v>23</v>
      </c>
      <c r="B158" s="603" t="s">
        <v>728</v>
      </c>
      <c r="D158" s="3"/>
      <c r="H158" s="603"/>
    </row>
    <row r="159" spans="1:9" x14ac:dyDescent="0.2">
      <c r="A159" s="1" t="s">
        <v>561</v>
      </c>
      <c r="B159" s="603" t="s">
        <v>664</v>
      </c>
      <c r="D159" s="3"/>
      <c r="H159" s="603"/>
    </row>
    <row r="160" spans="1:9" x14ac:dyDescent="0.2">
      <c r="A160" s="1" t="s">
        <v>2093</v>
      </c>
      <c r="B160" s="603" t="s">
        <v>2076</v>
      </c>
      <c r="D160" s="3"/>
      <c r="H160" s="603"/>
    </row>
    <row r="161" spans="1:9" x14ac:dyDescent="0.2">
      <c r="A161" s="1" t="s">
        <v>2094</v>
      </c>
      <c r="B161" s="603" t="s">
        <v>659</v>
      </c>
      <c r="D161" s="3"/>
      <c r="H161" s="603"/>
    </row>
    <row r="162" spans="1:9" x14ac:dyDescent="0.2">
      <c r="A162" s="1" t="s">
        <v>2095</v>
      </c>
      <c r="B162" s="603" t="s">
        <v>2077</v>
      </c>
      <c r="D162" s="3"/>
      <c r="H162" s="603"/>
    </row>
    <row r="163" spans="1:9" x14ac:dyDescent="0.2">
      <c r="A163" s="1" t="s">
        <v>260</v>
      </c>
      <c r="B163" s="603" t="s">
        <v>927</v>
      </c>
      <c r="D163" s="3"/>
      <c r="H163" s="603"/>
      <c r="I163" s="20"/>
    </row>
    <row r="164" spans="1:9" x14ac:dyDescent="0.2">
      <c r="A164" s="1" t="s">
        <v>244</v>
      </c>
      <c r="B164" s="603" t="s">
        <v>928</v>
      </c>
      <c r="D164" s="3"/>
      <c r="H164" s="603"/>
      <c r="I164" s="20"/>
    </row>
    <row r="165" spans="1:9" x14ac:dyDescent="0.2">
      <c r="A165" s="1" t="s">
        <v>1224</v>
      </c>
      <c r="B165" s="603" t="s">
        <v>743</v>
      </c>
      <c r="D165" s="3"/>
      <c r="H165" s="603"/>
      <c r="I165" s="604"/>
    </row>
    <row r="166" spans="1:9" x14ac:dyDescent="0.2">
      <c r="A166" s="1" t="s">
        <v>614</v>
      </c>
      <c r="B166" s="603" t="s">
        <v>926</v>
      </c>
      <c r="D166" s="3"/>
      <c r="H166" s="608"/>
    </row>
    <row r="167" spans="1:9" x14ac:dyDescent="0.2">
      <c r="A167" s="604"/>
      <c r="B167" s="603"/>
      <c r="D167" s="3"/>
      <c r="H167" s="608"/>
    </row>
    <row r="168" spans="1:9" x14ac:dyDescent="0.2">
      <c r="A168" s="604"/>
      <c r="B168" s="603"/>
      <c r="D168" s="3"/>
      <c r="H168" s="608"/>
    </row>
    <row r="169" spans="1:9" ht="15.75" x14ac:dyDescent="0.25">
      <c r="A169" s="605" t="s">
        <v>589</v>
      </c>
      <c r="D169" s="3"/>
    </row>
    <row r="170" spans="1:9" x14ac:dyDescent="0.2">
      <c r="D170" s="3"/>
    </row>
    <row r="171" spans="1:9" x14ac:dyDescent="0.2">
      <c r="A171" s="1" t="s">
        <v>443</v>
      </c>
      <c r="B171" s="603" t="s">
        <v>1225</v>
      </c>
      <c r="D171" s="3"/>
    </row>
    <row r="172" spans="1:9" x14ac:dyDescent="0.2">
      <c r="A172" s="1" t="s">
        <v>1226</v>
      </c>
      <c r="B172" s="603" t="s">
        <v>880</v>
      </c>
      <c r="D172" s="3"/>
    </row>
    <row r="173" spans="1:9" x14ac:dyDescent="0.2">
      <c r="A173" s="1" t="s">
        <v>1227</v>
      </c>
      <c r="B173" s="603" t="s">
        <v>1228</v>
      </c>
      <c r="D173" s="3"/>
    </row>
    <row r="174" spans="1:9" x14ac:dyDescent="0.2">
      <c r="A174" s="1" t="s">
        <v>451</v>
      </c>
      <c r="B174" s="603" t="s">
        <v>1229</v>
      </c>
      <c r="D174" s="3"/>
    </row>
    <row r="175" spans="1:9" x14ac:dyDescent="0.2">
      <c r="A175" s="1" t="s">
        <v>1230</v>
      </c>
      <c r="B175" s="603" t="s">
        <v>1231</v>
      </c>
      <c r="D175" s="3"/>
    </row>
    <row r="176" spans="1:9" x14ac:dyDescent="0.2">
      <c r="A176" s="1" t="s">
        <v>461</v>
      </c>
      <c r="B176" s="603" t="s">
        <v>727</v>
      </c>
      <c r="D176" s="3"/>
    </row>
    <row r="177" spans="1:4" x14ac:dyDescent="0.2">
      <c r="A177" s="1" t="s">
        <v>470</v>
      </c>
      <c r="B177" s="603" t="s">
        <v>1232</v>
      </c>
      <c r="D177" s="3"/>
    </row>
    <row r="178" spans="1:4" x14ac:dyDescent="0.2">
      <c r="A178" s="20" t="s">
        <v>1233</v>
      </c>
      <c r="B178" s="603" t="s">
        <v>1234</v>
      </c>
      <c r="D178" s="3"/>
    </row>
    <row r="179" spans="1:4" x14ac:dyDescent="0.2">
      <c r="A179" s="20" t="s">
        <v>1235</v>
      </c>
      <c r="B179" s="603" t="s">
        <v>1236</v>
      </c>
      <c r="D179" s="3"/>
    </row>
    <row r="180" spans="1:4" x14ac:dyDescent="0.2">
      <c r="A180" s="20" t="s">
        <v>1237</v>
      </c>
      <c r="B180" s="603" t="s">
        <v>1238</v>
      </c>
      <c r="D180" s="3"/>
    </row>
    <row r="181" spans="1:4" x14ac:dyDescent="0.2">
      <c r="A181" s="20" t="s">
        <v>1230</v>
      </c>
      <c r="B181" s="603" t="s">
        <v>768</v>
      </c>
      <c r="D181" s="3"/>
    </row>
    <row r="182" spans="1:4" x14ac:dyDescent="0.2">
      <c r="A182" s="1" t="s">
        <v>1239</v>
      </c>
      <c r="B182" s="603" t="s">
        <v>1240</v>
      </c>
      <c r="D182" s="3"/>
    </row>
    <row r="183" spans="1:4" x14ac:dyDescent="0.2">
      <c r="A183" s="1" t="s">
        <v>1241</v>
      </c>
      <c r="B183" s="603" t="s">
        <v>1242</v>
      </c>
      <c r="D183" s="3"/>
    </row>
    <row r="184" spans="1:4" x14ac:dyDescent="0.2">
      <c r="A184" s="1" t="s">
        <v>1243</v>
      </c>
      <c r="B184" s="603" t="s">
        <v>1244</v>
      </c>
      <c r="D184" s="3"/>
    </row>
    <row r="185" spans="1:4" x14ac:dyDescent="0.2">
      <c r="A185" s="1" t="s">
        <v>1245</v>
      </c>
      <c r="B185" s="603" t="s">
        <v>1246</v>
      </c>
      <c r="D185" s="3"/>
    </row>
    <row r="186" spans="1:4" x14ac:dyDescent="0.2">
      <c r="A186" s="1" t="s">
        <v>1247</v>
      </c>
      <c r="B186" s="603" t="s">
        <v>1248</v>
      </c>
      <c r="D186" s="3"/>
    </row>
    <row r="187" spans="1:4" x14ac:dyDescent="0.2">
      <c r="A187" s="1" t="s">
        <v>1249</v>
      </c>
      <c r="B187" s="603" t="s">
        <v>1250</v>
      </c>
      <c r="D187" s="3"/>
    </row>
    <row r="188" spans="1:4" x14ac:dyDescent="0.2">
      <c r="A188" s="1" t="s">
        <v>1251</v>
      </c>
      <c r="B188" s="603" t="s">
        <v>1252</v>
      </c>
      <c r="D188" s="3"/>
    </row>
    <row r="189" spans="1:4" x14ac:dyDescent="0.2">
      <c r="A189" s="1" t="s">
        <v>1253</v>
      </c>
      <c r="B189" s="603" t="s">
        <v>882</v>
      </c>
      <c r="D189" s="3"/>
    </row>
    <row r="190" spans="1:4" x14ac:dyDescent="0.2">
      <c r="A190" s="1" t="s">
        <v>1254</v>
      </c>
      <c r="B190" s="603" t="s">
        <v>1255</v>
      </c>
      <c r="D190" s="3"/>
    </row>
    <row r="191" spans="1:4" x14ac:dyDescent="0.2">
      <c r="A191" s="1" t="s">
        <v>1256</v>
      </c>
      <c r="B191" s="603" t="s">
        <v>770</v>
      </c>
    </row>
    <row r="192" spans="1:4" x14ac:dyDescent="0.2">
      <c r="A192" s="1" t="s">
        <v>1257</v>
      </c>
      <c r="B192" s="603" t="s">
        <v>883</v>
      </c>
    </row>
    <row r="193" spans="1:5" x14ac:dyDescent="0.2">
      <c r="A193" s="1" t="s">
        <v>1258</v>
      </c>
      <c r="B193" s="603" t="s">
        <v>771</v>
      </c>
    </row>
    <row r="194" spans="1:5" x14ac:dyDescent="0.2">
      <c r="A194" s="1" t="s">
        <v>1259</v>
      </c>
      <c r="B194" s="603" t="s">
        <v>1260</v>
      </c>
    </row>
    <row r="195" spans="1:5" x14ac:dyDescent="0.2">
      <c r="A195" s="20" t="s">
        <v>1261</v>
      </c>
      <c r="B195" s="603" t="s">
        <v>1262</v>
      </c>
    </row>
    <row r="196" spans="1:5" x14ac:dyDescent="0.2">
      <c r="A196" s="20" t="s">
        <v>451</v>
      </c>
      <c r="B196" s="603" t="s">
        <v>769</v>
      </c>
    </row>
    <row r="197" spans="1:5" x14ac:dyDescent="0.2">
      <c r="A197" s="604" t="s">
        <v>452</v>
      </c>
      <c r="B197" s="603" t="s">
        <v>881</v>
      </c>
    </row>
    <row r="198" spans="1:5" x14ac:dyDescent="0.2">
      <c r="A198" s="1" t="s">
        <v>1263</v>
      </c>
      <c r="B198" s="608" t="s">
        <v>884</v>
      </c>
    </row>
    <row r="199" spans="1:5" x14ac:dyDescent="0.2">
      <c r="A199" s="1" t="s">
        <v>1264</v>
      </c>
      <c r="B199" s="608" t="s">
        <v>879</v>
      </c>
      <c r="E199" s="24"/>
    </row>
    <row r="200" spans="1:5" x14ac:dyDescent="0.2">
      <c r="A200" s="1" t="s">
        <v>1301</v>
      </c>
      <c r="B200" s="608" t="s">
        <v>730</v>
      </c>
      <c r="E200" s="24"/>
    </row>
    <row r="201" spans="1:5" x14ac:dyDescent="0.2">
      <c r="E201" s="24"/>
    </row>
    <row r="202" spans="1:5" x14ac:dyDescent="0.2">
      <c r="E202" s="24"/>
    </row>
    <row r="203" spans="1:5" x14ac:dyDescent="0.2">
      <c r="E203" s="24"/>
    </row>
    <row r="204" spans="1:5" x14ac:dyDescent="0.2">
      <c r="E204" s="24"/>
    </row>
    <row r="205" spans="1:5" x14ac:dyDescent="0.2">
      <c r="E205" s="24"/>
    </row>
    <row r="206" spans="1:5" x14ac:dyDescent="0.2">
      <c r="E206" s="24"/>
    </row>
    <row r="207" spans="1:5" x14ac:dyDescent="0.2">
      <c r="E207" s="24"/>
    </row>
    <row r="208" spans="1:5" x14ac:dyDescent="0.2">
      <c r="E208" s="24"/>
    </row>
    <row r="209" spans="5:14" x14ac:dyDescent="0.2">
      <c r="E209" s="24"/>
    </row>
    <row r="210" spans="5:14" x14ac:dyDescent="0.2">
      <c r="E210" s="24"/>
    </row>
    <row r="211" spans="5:14" x14ac:dyDescent="0.2">
      <c r="E211" s="24"/>
    </row>
    <row r="212" spans="5:14" x14ac:dyDescent="0.2">
      <c r="E212" s="24"/>
    </row>
    <row r="213" spans="5:14" x14ac:dyDescent="0.2">
      <c r="E213" s="24"/>
    </row>
    <row r="214" spans="5:14" x14ac:dyDescent="0.2">
      <c r="E214" s="24"/>
    </row>
    <row r="215" spans="5:14" x14ac:dyDescent="0.2">
      <c r="E215" s="24"/>
    </row>
    <row r="216" spans="5:14" x14ac:dyDescent="0.2">
      <c r="E216" s="24"/>
    </row>
    <row r="217" spans="5:14" x14ac:dyDescent="0.2">
      <c r="E217" s="24"/>
    </row>
    <row r="218" spans="5:14" x14ac:dyDescent="0.2">
      <c r="E218" s="24"/>
    </row>
    <row r="219" spans="5:14" x14ac:dyDescent="0.2">
      <c r="E219" s="24"/>
    </row>
    <row r="220" spans="5:14" x14ac:dyDescent="0.2"/>
    <row r="221" spans="5:14" x14ac:dyDescent="0.2"/>
    <row r="222" spans="5:14" x14ac:dyDescent="0.2">
      <c r="N222" s="3"/>
    </row>
    <row r="223" spans="5:14" x14ac:dyDescent="0.2">
      <c r="N223" s="3"/>
    </row>
    <row r="224" spans="5:14" x14ac:dyDescent="0.2">
      <c r="N224" s="3"/>
    </row>
    <row r="225" spans="14:14" x14ac:dyDescent="0.2">
      <c r="N225" s="3"/>
    </row>
    <row r="226" spans="14:14" x14ac:dyDescent="0.2">
      <c r="N226" s="3"/>
    </row>
    <row r="227" spans="14:14" x14ac:dyDescent="0.2">
      <c r="N227" s="3"/>
    </row>
    <row r="228" spans="14:14" x14ac:dyDescent="0.2">
      <c r="N228" s="3"/>
    </row>
    <row r="229" spans="14:14" x14ac:dyDescent="0.2">
      <c r="N229" s="3"/>
    </row>
    <row r="230" spans="14:14" x14ac:dyDescent="0.2">
      <c r="N230" s="3"/>
    </row>
    <row r="231" spans="14:14" x14ac:dyDescent="0.2">
      <c r="N231" s="3"/>
    </row>
    <row r="232" spans="14:14" hidden="1" x14ac:dyDescent="0.2">
      <c r="N232" s="3"/>
    </row>
    <row r="233" spans="14:14" hidden="1" x14ac:dyDescent="0.2">
      <c r="N233" s="3"/>
    </row>
    <row r="234" spans="14:14" hidden="1" x14ac:dyDescent="0.2">
      <c r="N234" s="3"/>
    </row>
    <row r="235" spans="14:14" hidden="1" x14ac:dyDescent="0.2">
      <c r="N235" s="3"/>
    </row>
    <row r="236" spans="14:14" hidden="1" x14ac:dyDescent="0.2">
      <c r="N236" s="3"/>
    </row>
    <row r="237" spans="14:14" hidden="1" x14ac:dyDescent="0.2">
      <c r="N237" s="3"/>
    </row>
    <row r="238" spans="14:14" x14ac:dyDescent="0.2">
      <c r="N238" s="3"/>
    </row>
    <row r="239" spans="14:14" x14ac:dyDescent="0.2">
      <c r="N239" s="3"/>
    </row>
    <row r="240" spans="14:14" x14ac:dyDescent="0.2">
      <c r="N240" s="3"/>
    </row>
    <row r="241" spans="14:15" x14ac:dyDescent="0.2">
      <c r="N241" s="3"/>
    </row>
    <row r="242" spans="14:15" x14ac:dyDescent="0.2">
      <c r="N242" s="3"/>
    </row>
    <row r="243" spans="14:15" x14ac:dyDescent="0.2">
      <c r="N243" s="3"/>
    </row>
    <row r="244" spans="14:15" x14ac:dyDescent="0.2">
      <c r="N244" s="3"/>
    </row>
    <row r="245" spans="14:15" x14ac:dyDescent="0.2">
      <c r="N245" s="3"/>
    </row>
    <row r="246" spans="14:15" x14ac:dyDescent="0.2">
      <c r="N246" s="3"/>
    </row>
    <row r="247" spans="14:15" x14ac:dyDescent="0.2">
      <c r="N247" s="3"/>
    </row>
    <row r="248" spans="14:15" x14ac:dyDescent="0.2">
      <c r="N248" s="3"/>
    </row>
    <row r="249" spans="14:15" x14ac:dyDescent="0.2">
      <c r="N249" s="3"/>
    </row>
    <row r="250" spans="14:15" x14ac:dyDescent="0.2">
      <c r="N250" s="3"/>
    </row>
    <row r="251" spans="14:15" x14ac:dyDescent="0.2">
      <c r="N251" s="3"/>
    </row>
    <row r="252" spans="14:15" x14ac:dyDescent="0.2">
      <c r="N252" s="3"/>
    </row>
    <row r="253" spans="14:15" x14ac:dyDescent="0.2">
      <c r="N253" s="3"/>
    </row>
    <row r="254" spans="14:15" hidden="1" x14ac:dyDescent="0.2">
      <c r="N254" s="3" t="s">
        <v>655</v>
      </c>
      <c r="O254" s="1" t="e">
        <f t="shared" ref="O254:O259" si="0">VLOOKUP(N254,$H$17:$I$166,2,FALSE)</f>
        <v>#N/A</v>
      </c>
    </row>
    <row r="255" spans="14:15" hidden="1" x14ac:dyDescent="0.2">
      <c r="N255" s="3" t="s">
        <v>623</v>
      </c>
      <c r="O255" s="1" t="e">
        <f t="shared" si="0"/>
        <v>#N/A</v>
      </c>
    </row>
    <row r="256" spans="14:15" hidden="1" x14ac:dyDescent="0.2">
      <c r="N256" s="3" t="s">
        <v>765</v>
      </c>
      <c r="O256" s="1" t="e">
        <f t="shared" si="0"/>
        <v>#N/A</v>
      </c>
    </row>
    <row r="257" spans="14:15" hidden="1" x14ac:dyDescent="0.2">
      <c r="N257" s="3" t="s">
        <v>656</v>
      </c>
      <c r="O257" s="1" t="e">
        <f t="shared" si="0"/>
        <v>#N/A</v>
      </c>
    </row>
    <row r="258" spans="14:15" hidden="1" x14ac:dyDescent="0.2">
      <c r="N258" s="3" t="s">
        <v>642</v>
      </c>
      <c r="O258" s="1" t="e">
        <f t="shared" si="0"/>
        <v>#N/A</v>
      </c>
    </row>
    <row r="259" spans="14:15" hidden="1" x14ac:dyDescent="0.2">
      <c r="N259" s="3" t="s">
        <v>665</v>
      </c>
      <c r="O259" s="1" t="e">
        <f t="shared" si="0"/>
        <v>#N/A</v>
      </c>
    </row>
    <row r="260" spans="14:15" x14ac:dyDescent="0.2"/>
    <row r="261" spans="14:15" x14ac:dyDescent="0.2"/>
    <row r="262" spans="14:15" x14ac:dyDescent="0.2"/>
    <row r="263" spans="14:15" x14ac:dyDescent="0.2"/>
    <row r="264" spans="14:15" x14ac:dyDescent="0.2"/>
    <row r="265" spans="14:15" x14ac:dyDescent="0.2"/>
    <row r="266" spans="14:15" x14ac:dyDescent="0.2"/>
  </sheetData>
  <conditionalFormatting sqref="B198:B199 B171:B196">
    <cfRule type="duplicateValues" dxfId="8" priority="9"/>
  </conditionalFormatting>
  <conditionalFormatting sqref="B197">
    <cfRule type="duplicateValues" dxfId="7" priority="8"/>
  </conditionalFormatting>
  <conditionalFormatting sqref="B51">
    <cfRule type="duplicateValues" dxfId="6" priority="7"/>
  </conditionalFormatting>
  <conditionalFormatting sqref="B67:B68">
    <cfRule type="duplicateValues" dxfId="5" priority="6"/>
  </conditionalFormatting>
  <conditionalFormatting sqref="H21">
    <cfRule type="duplicateValues" dxfId="4" priority="5"/>
  </conditionalFormatting>
  <conditionalFormatting sqref="H37:H38">
    <cfRule type="duplicateValues" dxfId="3" priority="4"/>
  </conditionalFormatting>
  <conditionalFormatting sqref="H165">
    <cfRule type="duplicateValues" dxfId="2" priority="2"/>
  </conditionalFormatting>
  <conditionalFormatting sqref="B200">
    <cfRule type="duplicateValues" dxfId="1" priority="1"/>
  </conditionalFormatting>
  <conditionalFormatting sqref="H166:H168 H133:H164">
    <cfRule type="duplicateValues" dxfId="0" priority="9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216"/>
  <sheetViews>
    <sheetView workbookViewId="0">
      <selection activeCell="H7" sqref="H7"/>
    </sheetView>
  </sheetViews>
  <sheetFormatPr baseColWidth="10" defaultRowHeight="15" x14ac:dyDescent="0.25"/>
  <cols>
    <col min="3" max="3" width="16.42578125" bestFit="1" customWidth="1"/>
    <col min="5" max="5" width="19.5703125" customWidth="1"/>
    <col min="6" max="6" width="14.140625" bestFit="1" customWidth="1"/>
  </cols>
  <sheetData>
    <row r="2" spans="3:8" x14ac:dyDescent="0.25">
      <c r="C2" s="695" t="s">
        <v>1429</v>
      </c>
      <c r="E2" s="1624" t="str">
        <f>MID(C2,3,9)</f>
        <v xml:space="preserve"> 35000000</v>
      </c>
      <c r="F2" s="1623">
        <v>35000000</v>
      </c>
      <c r="G2" t="s">
        <v>2441</v>
      </c>
      <c r="H2" t="str">
        <f>CONCATENATE(G2,F2)</f>
        <v>Bs 35000000</v>
      </c>
    </row>
    <row r="3" spans="3:8" x14ac:dyDescent="0.25">
      <c r="C3" s="695" t="s">
        <v>1431</v>
      </c>
      <c r="E3" s="1624" t="str">
        <f t="shared" ref="E3:E65" si="0">MID(C3,3,10)</f>
        <v xml:space="preserve"> 210000000</v>
      </c>
      <c r="F3" s="1623">
        <v>21000000</v>
      </c>
    </row>
    <row r="4" spans="3:8" x14ac:dyDescent="0.25">
      <c r="C4" s="695" t="s">
        <v>1433</v>
      </c>
      <c r="E4" s="1624" t="str">
        <f t="shared" si="0"/>
        <v xml:space="preserve"> 170000000</v>
      </c>
      <c r="F4" s="1623">
        <v>17000000</v>
      </c>
    </row>
    <row r="5" spans="3:8" x14ac:dyDescent="0.25">
      <c r="C5" s="695" t="s">
        <v>1433</v>
      </c>
      <c r="E5" s="1624" t="str">
        <f t="shared" si="0"/>
        <v xml:space="preserve"> 170000000</v>
      </c>
      <c r="F5" s="1623">
        <v>17000000</v>
      </c>
    </row>
    <row r="6" spans="3:8" x14ac:dyDescent="0.25">
      <c r="C6" s="695" t="s">
        <v>1435</v>
      </c>
      <c r="E6" s="1624" t="str">
        <f t="shared" si="0"/>
        <v xml:space="preserve"> 100000000</v>
      </c>
      <c r="F6" s="1623">
        <v>10000000</v>
      </c>
    </row>
    <row r="7" spans="3:8" x14ac:dyDescent="0.25">
      <c r="C7" s="695" t="s">
        <v>1436</v>
      </c>
      <c r="E7" s="1624" t="str">
        <f t="shared" si="0"/>
        <v xml:space="preserve"> 137200000</v>
      </c>
      <c r="F7" s="1623">
        <v>13720000</v>
      </c>
    </row>
    <row r="8" spans="3:8" x14ac:dyDescent="0.25">
      <c r="C8" s="695" t="s">
        <v>1438</v>
      </c>
      <c r="E8" s="1624" t="str">
        <f>MID(C8,3,9)</f>
        <v xml:space="preserve"> 70000000</v>
      </c>
      <c r="F8" s="1623">
        <v>70000000</v>
      </c>
    </row>
    <row r="9" spans="3:8" x14ac:dyDescent="0.25">
      <c r="C9" s="695" t="s">
        <v>1434</v>
      </c>
      <c r="E9" s="1624" t="str">
        <f t="shared" si="0"/>
        <v xml:space="preserve"> 140000000</v>
      </c>
      <c r="F9" s="1623">
        <v>14000000</v>
      </c>
    </row>
    <row r="10" spans="3:8" x14ac:dyDescent="0.25">
      <c r="C10" s="695" t="s">
        <v>1439</v>
      </c>
      <c r="E10" s="1624" t="str">
        <f>MID(C10,3,9)</f>
        <v xml:space="preserve"> 32500000</v>
      </c>
      <c r="F10" s="1623">
        <v>32500000</v>
      </c>
    </row>
    <row r="11" spans="3:8" x14ac:dyDescent="0.25">
      <c r="C11" s="695" t="s">
        <v>1440</v>
      </c>
      <c r="E11" s="1624" t="str">
        <f t="shared" ref="E11:E14" si="1">MID(C11,3,9)</f>
        <v xml:space="preserve"> 40000000</v>
      </c>
      <c r="F11" s="1623">
        <v>40000000</v>
      </c>
    </row>
    <row r="12" spans="3:8" x14ac:dyDescent="0.25">
      <c r="C12" s="695" t="s">
        <v>1441</v>
      </c>
      <c r="E12" s="1624" t="str">
        <f t="shared" si="1"/>
        <v xml:space="preserve"> 55000000</v>
      </c>
      <c r="F12" s="1623">
        <v>55000000</v>
      </c>
    </row>
    <row r="13" spans="3:8" x14ac:dyDescent="0.25">
      <c r="C13" s="695" t="s">
        <v>1442</v>
      </c>
      <c r="E13" s="1624" t="str">
        <f t="shared" si="1"/>
        <v xml:space="preserve"> 50000000</v>
      </c>
      <c r="F13" s="1623">
        <v>50000000</v>
      </c>
    </row>
    <row r="14" spans="3:8" x14ac:dyDescent="0.25">
      <c r="C14" s="695" t="s">
        <v>1442</v>
      </c>
      <c r="E14" s="1624" t="str">
        <f t="shared" si="1"/>
        <v xml:space="preserve"> 50000000</v>
      </c>
      <c r="F14" s="1623">
        <v>50000000</v>
      </c>
    </row>
    <row r="15" spans="3:8" x14ac:dyDescent="0.25">
      <c r="C15" s="695" t="s">
        <v>1443</v>
      </c>
      <c r="E15" s="1624" t="str">
        <f t="shared" si="0"/>
        <v xml:space="preserve"> 400000000</v>
      </c>
      <c r="F15" s="1623">
        <v>40000000</v>
      </c>
    </row>
    <row r="16" spans="3:8" x14ac:dyDescent="0.25">
      <c r="C16" s="695" t="s">
        <v>1444</v>
      </c>
      <c r="E16" s="1624" t="str">
        <f t="shared" si="0"/>
        <v xml:space="preserve"> 250000000</v>
      </c>
      <c r="F16" s="1623">
        <v>25000000</v>
      </c>
    </row>
    <row r="17" spans="3:6" x14ac:dyDescent="0.25">
      <c r="C17" s="695" t="s">
        <v>1433</v>
      </c>
      <c r="E17" s="1624" t="str">
        <f t="shared" si="0"/>
        <v xml:space="preserve"> 170000000</v>
      </c>
      <c r="F17" s="1623">
        <v>17000000</v>
      </c>
    </row>
    <row r="18" spans="3:6" x14ac:dyDescent="0.25">
      <c r="C18" s="695" t="s">
        <v>1438</v>
      </c>
      <c r="E18" s="1624" t="str">
        <f>MID(C18,3,9)</f>
        <v xml:space="preserve"> 70000000</v>
      </c>
      <c r="F18" s="1623">
        <v>70000000</v>
      </c>
    </row>
    <row r="19" spans="3:6" x14ac:dyDescent="0.25">
      <c r="C19" s="695" t="s">
        <v>1438</v>
      </c>
      <c r="E19" s="1624" t="str">
        <f>MID(C19,3,9)</f>
        <v xml:space="preserve"> 70000000</v>
      </c>
      <c r="F19" s="1623">
        <v>70000000</v>
      </c>
    </row>
    <row r="20" spans="3:6" x14ac:dyDescent="0.25">
      <c r="C20" s="695" t="s">
        <v>1438</v>
      </c>
      <c r="E20" s="1624" t="str">
        <f>MID(C20,3,9)</f>
        <v xml:space="preserve"> 70000000</v>
      </c>
      <c r="F20" s="1623">
        <v>70000000</v>
      </c>
    </row>
    <row r="21" spans="3:6" x14ac:dyDescent="0.25">
      <c r="C21" s="695" t="s">
        <v>1438</v>
      </c>
      <c r="E21" s="1624" t="str">
        <f>MID(C21,3,9)</f>
        <v xml:space="preserve"> 70000000</v>
      </c>
      <c r="F21" s="1623">
        <v>70000000</v>
      </c>
    </row>
    <row r="22" spans="3:6" x14ac:dyDescent="0.25">
      <c r="C22" s="695" t="s">
        <v>1435</v>
      </c>
      <c r="E22" s="1624" t="str">
        <f t="shared" si="0"/>
        <v xml:space="preserve"> 100000000</v>
      </c>
      <c r="F22" s="1623">
        <v>10000000</v>
      </c>
    </row>
    <row r="23" spans="3:6" x14ac:dyDescent="0.25">
      <c r="C23" s="695" t="s">
        <v>1442</v>
      </c>
      <c r="E23" s="1624" t="str">
        <f>MID(C23,3,9)</f>
        <v xml:space="preserve"> 50000000</v>
      </c>
      <c r="F23" s="1623">
        <v>50000000</v>
      </c>
    </row>
    <row r="24" spans="3:6" x14ac:dyDescent="0.25">
      <c r="C24" s="695" t="s">
        <v>1446</v>
      </c>
      <c r="E24" s="1624" t="str">
        <f>MID(C24,5,8)</f>
        <v>24900000</v>
      </c>
      <c r="F24" s="1623">
        <v>2490000</v>
      </c>
    </row>
    <row r="25" spans="3:6" x14ac:dyDescent="0.25">
      <c r="C25" s="695" t="s">
        <v>1449</v>
      </c>
      <c r="E25" s="1624" t="str">
        <f>MID(C25,5,8)</f>
        <v>24000000</v>
      </c>
      <c r="F25" s="1623">
        <v>2400000</v>
      </c>
    </row>
    <row r="26" spans="3:6" x14ac:dyDescent="0.25">
      <c r="C26" s="695" t="s">
        <v>1433</v>
      </c>
      <c r="E26" s="1624" t="str">
        <f t="shared" si="0"/>
        <v xml:space="preserve"> 170000000</v>
      </c>
      <c r="F26" s="1623">
        <v>17000000</v>
      </c>
    </row>
    <row r="27" spans="3:6" x14ac:dyDescent="0.25">
      <c r="C27" s="695" t="s">
        <v>1433</v>
      </c>
      <c r="E27" s="1624" t="str">
        <f t="shared" si="0"/>
        <v xml:space="preserve"> 170000000</v>
      </c>
      <c r="F27" s="1623">
        <v>17000000</v>
      </c>
    </row>
    <row r="28" spans="3:6" x14ac:dyDescent="0.25">
      <c r="C28" s="695" t="s">
        <v>1452</v>
      </c>
      <c r="E28" s="1624" t="str">
        <f>MID(C28,3,9)</f>
        <v xml:space="preserve"> 85000000</v>
      </c>
      <c r="F28" s="1623">
        <v>85000000</v>
      </c>
    </row>
    <row r="29" spans="3:6" x14ac:dyDescent="0.25">
      <c r="C29" s="695" t="s">
        <v>1452</v>
      </c>
      <c r="E29" s="1624" t="str">
        <f>MID(C29,3,9)</f>
        <v xml:space="preserve"> 85000000</v>
      </c>
      <c r="F29" s="1623">
        <v>85000000</v>
      </c>
    </row>
    <row r="30" spans="3:6" x14ac:dyDescent="0.25">
      <c r="C30" s="695" t="s">
        <v>1433</v>
      </c>
      <c r="E30" s="1624" t="str">
        <f t="shared" si="0"/>
        <v xml:space="preserve"> 170000000</v>
      </c>
      <c r="F30" s="1623">
        <v>17000000</v>
      </c>
    </row>
    <row r="31" spans="3:6" x14ac:dyDescent="0.25">
      <c r="C31" s="695" t="s">
        <v>1433</v>
      </c>
      <c r="E31" s="1624" t="str">
        <f t="shared" si="0"/>
        <v xml:space="preserve"> 170000000</v>
      </c>
    </row>
    <row r="32" spans="3:6" x14ac:dyDescent="0.25">
      <c r="C32" s="695" t="s">
        <v>1433</v>
      </c>
      <c r="E32" s="1624" t="str">
        <f t="shared" si="0"/>
        <v xml:space="preserve"> 170000000</v>
      </c>
    </row>
    <row r="33" spans="3:5" x14ac:dyDescent="0.25">
      <c r="C33" s="695" t="s">
        <v>1433</v>
      </c>
      <c r="E33" s="1624" t="str">
        <f t="shared" si="0"/>
        <v xml:space="preserve"> 170000000</v>
      </c>
    </row>
    <row r="34" spans="3:5" x14ac:dyDescent="0.25">
      <c r="C34" s="695" t="s">
        <v>1454</v>
      </c>
      <c r="E34" s="1624" t="str">
        <f>MID(C34,5,8)</f>
        <v>24500000</v>
      </c>
    </row>
    <row r="35" spans="3:5" x14ac:dyDescent="0.25">
      <c r="C35" s="695" t="s">
        <v>1456</v>
      </c>
      <c r="E35" s="1624" t="str">
        <f t="shared" si="0"/>
        <v xml:space="preserve"> 168070000</v>
      </c>
    </row>
    <row r="36" spans="3:5" x14ac:dyDescent="0.25">
      <c r="C36" s="695" t="s">
        <v>1434</v>
      </c>
      <c r="E36" s="1624" t="str">
        <f t="shared" si="0"/>
        <v xml:space="preserve"> 140000000</v>
      </c>
    </row>
    <row r="37" spans="3:5" x14ac:dyDescent="0.25">
      <c r="C37" s="695" t="s">
        <v>1435</v>
      </c>
      <c r="E37" s="1624" t="str">
        <f t="shared" si="0"/>
        <v xml:space="preserve"> 100000000</v>
      </c>
    </row>
    <row r="38" spans="3:5" x14ac:dyDescent="0.25">
      <c r="C38" s="695" t="s">
        <v>1434</v>
      </c>
      <c r="E38" s="1624" t="str">
        <f t="shared" si="0"/>
        <v xml:space="preserve"> 140000000</v>
      </c>
    </row>
    <row r="39" spans="3:5" x14ac:dyDescent="0.25">
      <c r="C39" s="695" t="s">
        <v>1434</v>
      </c>
      <c r="E39" s="1624" t="str">
        <f t="shared" si="0"/>
        <v xml:space="preserve"> 140000000</v>
      </c>
    </row>
    <row r="40" spans="3:5" x14ac:dyDescent="0.25">
      <c r="C40" s="695" t="s">
        <v>1457</v>
      </c>
      <c r="E40" s="1624" t="str">
        <f t="shared" si="0"/>
        <v xml:space="preserve"> 131600000</v>
      </c>
    </row>
    <row r="41" spans="3:5" x14ac:dyDescent="0.25">
      <c r="C41" s="695" t="s">
        <v>1446</v>
      </c>
      <c r="E41" s="1624" t="str">
        <f>MID(C41,5,8)</f>
        <v>24900000</v>
      </c>
    </row>
    <row r="42" spans="3:5" x14ac:dyDescent="0.25">
      <c r="C42" s="695" t="s">
        <v>1446</v>
      </c>
      <c r="E42" s="1624" t="str">
        <f>MID(C42,5,8)</f>
        <v>24900000</v>
      </c>
    </row>
    <row r="43" spans="3:5" x14ac:dyDescent="0.25">
      <c r="C43" s="695" t="s">
        <v>1459</v>
      </c>
      <c r="E43" s="1624" t="str">
        <f t="shared" si="0"/>
        <v xml:space="preserve"> 200000000</v>
      </c>
    </row>
    <row r="44" spans="3:5" x14ac:dyDescent="0.25">
      <c r="C44" s="695" t="s">
        <v>1460</v>
      </c>
      <c r="E44" s="1624" t="str">
        <f t="shared" si="0"/>
        <v xml:space="preserve"> 165000000</v>
      </c>
    </row>
    <row r="45" spans="3:5" x14ac:dyDescent="0.25">
      <c r="C45" s="695" t="s">
        <v>1460</v>
      </c>
      <c r="E45" s="1624" t="str">
        <f t="shared" si="0"/>
        <v xml:space="preserve"> 165000000</v>
      </c>
    </row>
    <row r="46" spans="3:5" x14ac:dyDescent="0.25">
      <c r="C46" s="695" t="s">
        <v>1433</v>
      </c>
      <c r="E46" s="1624" t="str">
        <f t="shared" si="0"/>
        <v xml:space="preserve"> 170000000</v>
      </c>
    </row>
    <row r="47" spans="3:5" x14ac:dyDescent="0.25">
      <c r="C47" s="695" t="s">
        <v>1433</v>
      </c>
      <c r="E47" s="1624" t="str">
        <f t="shared" si="0"/>
        <v xml:space="preserve"> 170000000</v>
      </c>
    </row>
    <row r="48" spans="3:5" x14ac:dyDescent="0.25">
      <c r="C48" s="695" t="s">
        <v>1433</v>
      </c>
      <c r="E48" s="1624" t="str">
        <f t="shared" si="0"/>
        <v xml:space="preserve"> 170000000</v>
      </c>
    </row>
    <row r="49" spans="3:5" x14ac:dyDescent="0.25">
      <c r="C49" s="695" t="s">
        <v>1435</v>
      </c>
      <c r="E49" s="1624" t="str">
        <f t="shared" si="0"/>
        <v xml:space="preserve"> 100000000</v>
      </c>
    </row>
    <row r="50" spans="3:5" x14ac:dyDescent="0.25">
      <c r="C50" s="695" t="s">
        <v>1462</v>
      </c>
      <c r="E50" s="1624" t="str">
        <f>MID(C50,3,9)</f>
        <v xml:space="preserve"> 80000000</v>
      </c>
    </row>
    <row r="51" spans="3:5" x14ac:dyDescent="0.25">
      <c r="C51" s="695" t="s">
        <v>1435</v>
      </c>
      <c r="E51" s="1624" t="str">
        <f t="shared" si="0"/>
        <v xml:space="preserve"> 100000000</v>
      </c>
    </row>
    <row r="52" spans="3:5" x14ac:dyDescent="0.25">
      <c r="C52" s="695" t="s">
        <v>2418</v>
      </c>
      <c r="E52" s="1624" t="str">
        <f t="shared" si="0"/>
        <v xml:space="preserve"> 205800000</v>
      </c>
    </row>
    <row r="53" spans="3:5" x14ac:dyDescent="0.25">
      <c r="C53" s="695" t="s">
        <v>1438</v>
      </c>
      <c r="E53" s="1624" t="str">
        <f>MID(C53,3,9)</f>
        <v xml:space="preserve"> 70000000</v>
      </c>
    </row>
    <row r="54" spans="3:5" x14ac:dyDescent="0.25">
      <c r="C54" s="695" t="s">
        <v>1438</v>
      </c>
      <c r="E54" s="1624" t="str">
        <f t="shared" ref="E54:E55" si="2">MID(C54,3,9)</f>
        <v xml:space="preserve"> 70000000</v>
      </c>
    </row>
    <row r="55" spans="3:5" x14ac:dyDescent="0.25">
      <c r="C55" s="695" t="s">
        <v>1438</v>
      </c>
      <c r="E55" s="1624" t="str">
        <f t="shared" si="2"/>
        <v xml:space="preserve"> 70000000</v>
      </c>
    </row>
    <row r="56" spans="3:5" x14ac:dyDescent="0.25">
      <c r="C56" s="695" t="s">
        <v>1436</v>
      </c>
      <c r="E56" s="1624" t="str">
        <f t="shared" si="0"/>
        <v xml:space="preserve"> 137200000</v>
      </c>
    </row>
    <row r="57" spans="3:5" x14ac:dyDescent="0.25">
      <c r="C57" s="695" t="s">
        <v>1436</v>
      </c>
      <c r="E57" s="1624" t="str">
        <f t="shared" si="0"/>
        <v xml:space="preserve"> 137200000</v>
      </c>
    </row>
    <row r="58" spans="3:5" x14ac:dyDescent="0.25">
      <c r="C58" s="695" t="s">
        <v>1433</v>
      </c>
      <c r="E58" s="1624" t="str">
        <f t="shared" si="0"/>
        <v xml:space="preserve"> 170000000</v>
      </c>
    </row>
    <row r="59" spans="3:5" x14ac:dyDescent="0.25">
      <c r="C59" s="695" t="s">
        <v>1433</v>
      </c>
      <c r="E59" s="1624" t="str">
        <f t="shared" si="0"/>
        <v xml:space="preserve"> 170000000</v>
      </c>
    </row>
    <row r="60" spans="3:5" x14ac:dyDescent="0.25">
      <c r="C60" s="695" t="s">
        <v>1433</v>
      </c>
      <c r="E60" s="1624" t="str">
        <f t="shared" si="0"/>
        <v xml:space="preserve"> 170000000</v>
      </c>
    </row>
    <row r="61" spans="3:5" x14ac:dyDescent="0.25">
      <c r="C61" s="695" t="s">
        <v>1536</v>
      </c>
      <c r="E61" s="1624" t="str">
        <f>MID(C61,3,9)</f>
        <v xml:space="preserve"> 52000000</v>
      </c>
    </row>
    <row r="62" spans="3:5" x14ac:dyDescent="0.25">
      <c r="C62" s="695" t="s">
        <v>1462</v>
      </c>
      <c r="E62" s="1624" t="str">
        <f t="shared" ref="E62:E63" si="3">MID(C62,3,9)</f>
        <v xml:space="preserve"> 80000000</v>
      </c>
    </row>
    <row r="63" spans="3:5" x14ac:dyDescent="0.25">
      <c r="C63" s="695" t="s">
        <v>1429</v>
      </c>
      <c r="E63" s="1624" t="str">
        <f t="shared" si="3"/>
        <v xml:space="preserve"> 35000000</v>
      </c>
    </row>
    <row r="64" spans="3:5" x14ac:dyDescent="0.25">
      <c r="C64" s="695" t="s">
        <v>1435</v>
      </c>
      <c r="E64" s="1624" t="str">
        <f t="shared" si="0"/>
        <v xml:space="preserve"> 100000000</v>
      </c>
    </row>
    <row r="65" spans="3:5" x14ac:dyDescent="0.25">
      <c r="C65" s="695" t="s">
        <v>1577</v>
      </c>
      <c r="E65" s="1624" t="str">
        <f t="shared" si="0"/>
        <v xml:space="preserve"> 125000000</v>
      </c>
    </row>
    <row r="66" spans="3:5" x14ac:dyDescent="0.25">
      <c r="C66" s="695" t="s">
        <v>1578</v>
      </c>
      <c r="E66" s="1624" t="str">
        <f>MID(C66,3,9)</f>
        <v xml:space="preserve"> 59500000</v>
      </c>
    </row>
    <row r="67" spans="3:5" x14ac:dyDescent="0.25">
      <c r="C67" s="695" t="s">
        <v>1580</v>
      </c>
      <c r="E67" s="1624" t="str">
        <f t="shared" ref="E67:E69" si="4">MID(C67,3,9)</f>
        <v xml:space="preserve"> 90000000</v>
      </c>
    </row>
    <row r="68" spans="3:5" x14ac:dyDescent="0.25">
      <c r="C68" s="695" t="s">
        <v>1967</v>
      </c>
      <c r="E68" s="1624" t="str">
        <f t="shared" si="4"/>
        <v xml:space="preserve"> 60000000</v>
      </c>
    </row>
    <row r="69" spans="3:5" x14ac:dyDescent="0.25">
      <c r="C69" s="695" t="s">
        <v>1470</v>
      </c>
      <c r="E69" s="1624" t="str">
        <f t="shared" si="4"/>
        <v xml:space="preserve"> 30000000</v>
      </c>
    </row>
    <row r="70" spans="3:5" x14ac:dyDescent="0.25">
      <c r="C70" s="695" t="s">
        <v>1434</v>
      </c>
      <c r="E70" s="1624" t="str">
        <f t="shared" ref="E70:E130" si="5">MID(C70,3,10)</f>
        <v xml:space="preserve"> 140000000</v>
      </c>
    </row>
    <row r="71" spans="3:5" x14ac:dyDescent="0.25">
      <c r="C71" s="695" t="s">
        <v>1438</v>
      </c>
      <c r="E71" s="1624" t="str">
        <f>MID(C71,3,9)</f>
        <v xml:space="preserve"> 70000000</v>
      </c>
    </row>
    <row r="72" spans="3:5" x14ac:dyDescent="0.25">
      <c r="C72" s="695" t="s">
        <v>1471</v>
      </c>
      <c r="E72" s="1624" t="str">
        <f t="shared" ref="E72" si="6">MID(C72,3,9)</f>
        <v xml:space="preserve"> 56000000</v>
      </c>
    </row>
    <row r="73" spans="3:5" x14ac:dyDescent="0.25">
      <c r="C73" s="695" t="s">
        <v>1472</v>
      </c>
      <c r="E73" s="1624" t="str">
        <f>MID(C73,5,7)</f>
        <v>1700000</v>
      </c>
    </row>
    <row r="74" spans="3:5" x14ac:dyDescent="0.25">
      <c r="C74" s="695" t="s">
        <v>1433</v>
      </c>
      <c r="E74" s="1624" t="str">
        <f t="shared" si="5"/>
        <v xml:space="preserve"> 170000000</v>
      </c>
    </row>
    <row r="75" spans="3:5" x14ac:dyDescent="0.25">
      <c r="C75" s="695" t="s">
        <v>1473</v>
      </c>
      <c r="E75" s="1624" t="str">
        <f t="shared" si="5"/>
        <v xml:space="preserve"> 141000000</v>
      </c>
    </row>
    <row r="76" spans="3:5" x14ac:dyDescent="0.25">
      <c r="C76" s="695" t="s">
        <v>1474</v>
      </c>
      <c r="E76" s="1624" t="str">
        <f t="shared" si="5"/>
        <v xml:space="preserve"> 173000000</v>
      </c>
    </row>
    <row r="77" spans="3:5" x14ac:dyDescent="0.25">
      <c r="C77" s="695" t="s">
        <v>1474</v>
      </c>
      <c r="E77" s="1624" t="str">
        <f t="shared" si="5"/>
        <v xml:space="preserve"> 173000000</v>
      </c>
    </row>
    <row r="78" spans="3:5" x14ac:dyDescent="0.25">
      <c r="C78" s="695" t="s">
        <v>1474</v>
      </c>
      <c r="E78" s="1624" t="str">
        <f t="shared" si="5"/>
        <v xml:space="preserve"> 173000000</v>
      </c>
    </row>
    <row r="79" spans="3:5" x14ac:dyDescent="0.25">
      <c r="C79" s="695" t="s">
        <v>1474</v>
      </c>
      <c r="E79" s="1624" t="str">
        <f t="shared" si="5"/>
        <v xml:space="preserve"> 173000000</v>
      </c>
    </row>
    <row r="80" spans="3:5" x14ac:dyDescent="0.25">
      <c r="C80" s="695" t="s">
        <v>1475</v>
      </c>
      <c r="E80" s="1624" t="str">
        <f t="shared" si="5"/>
        <v xml:space="preserve"> 142000000</v>
      </c>
    </row>
    <row r="81" spans="3:5" x14ac:dyDescent="0.25">
      <c r="C81" s="695" t="s">
        <v>1476</v>
      </c>
      <c r="E81" s="1624" t="str">
        <f t="shared" si="5"/>
        <v xml:space="preserve"> 143000000</v>
      </c>
    </row>
    <row r="82" spans="3:5" x14ac:dyDescent="0.25">
      <c r="C82" s="695" t="s">
        <v>1477</v>
      </c>
      <c r="E82" s="1624" t="str">
        <f t="shared" si="5"/>
        <v xml:space="preserve"> 144000000</v>
      </c>
    </row>
    <row r="83" spans="3:5" x14ac:dyDescent="0.25">
      <c r="C83" s="695" t="s">
        <v>1478</v>
      </c>
      <c r="E83" s="1624" t="str">
        <f t="shared" si="5"/>
        <v xml:space="preserve"> 145000000</v>
      </c>
    </row>
    <row r="84" spans="3:5" x14ac:dyDescent="0.25">
      <c r="C84" s="695" t="s">
        <v>1479</v>
      </c>
      <c r="E84" s="1624" t="str">
        <f t="shared" si="5"/>
        <v xml:space="preserve"> 146000000</v>
      </c>
    </row>
    <row r="85" spans="3:5" x14ac:dyDescent="0.25">
      <c r="C85" s="695" t="s">
        <v>1480</v>
      </c>
      <c r="E85" s="1624" t="str">
        <f t="shared" si="5"/>
        <v xml:space="preserve"> 147000000</v>
      </c>
    </row>
    <row r="86" spans="3:5" x14ac:dyDescent="0.25">
      <c r="C86" s="695" t="s">
        <v>1481</v>
      </c>
      <c r="E86" s="1624" t="str">
        <f t="shared" si="5"/>
        <v xml:space="preserve"> 148000000</v>
      </c>
    </row>
    <row r="87" spans="3:5" x14ac:dyDescent="0.25">
      <c r="C87" s="695" t="s">
        <v>1474</v>
      </c>
      <c r="E87" s="1624" t="str">
        <f t="shared" si="5"/>
        <v xml:space="preserve"> 173000000</v>
      </c>
    </row>
    <row r="88" spans="3:5" x14ac:dyDescent="0.25">
      <c r="C88" s="695" t="s">
        <v>1483</v>
      </c>
      <c r="E88" s="1624" t="str">
        <f t="shared" si="5"/>
        <v xml:space="preserve"> 168000000</v>
      </c>
    </row>
    <row r="89" spans="3:5" x14ac:dyDescent="0.25">
      <c r="C89" s="695" t="s">
        <v>1485</v>
      </c>
      <c r="E89" s="1624" t="str">
        <f t="shared" si="5"/>
        <v xml:space="preserve"> 490000000</v>
      </c>
    </row>
    <row r="90" spans="3:5" x14ac:dyDescent="0.25">
      <c r="C90" s="695" t="s">
        <v>1438</v>
      </c>
      <c r="E90" s="1624" t="str">
        <f t="shared" si="5"/>
        <v xml:space="preserve"> 70000000.</v>
      </c>
    </row>
    <row r="91" spans="3:5" x14ac:dyDescent="0.25">
      <c r="C91" s="695" t="s">
        <v>1510</v>
      </c>
      <c r="E91" s="1624" t="str">
        <f t="shared" si="5"/>
        <v xml:space="preserve"> 105000000</v>
      </c>
    </row>
    <row r="92" spans="3:5" x14ac:dyDescent="0.25">
      <c r="C92" s="695" t="s">
        <v>2419</v>
      </c>
      <c r="E92" s="1624" t="str">
        <f t="shared" si="5"/>
        <v xml:space="preserve"> 173500000</v>
      </c>
    </row>
    <row r="93" spans="3:5" x14ac:dyDescent="0.25">
      <c r="C93" s="695" t="s">
        <v>1434</v>
      </c>
      <c r="E93" s="1624" t="str">
        <f t="shared" si="5"/>
        <v xml:space="preserve"> 140000000</v>
      </c>
    </row>
    <row r="94" spans="3:5" x14ac:dyDescent="0.25">
      <c r="C94" s="695" t="s">
        <v>1462</v>
      </c>
      <c r="E94" s="1624" t="str">
        <f t="shared" si="5"/>
        <v xml:space="preserve"> 80000000.</v>
      </c>
    </row>
    <row r="95" spans="3:5" x14ac:dyDescent="0.25">
      <c r="C95" s="695" t="s">
        <v>1429</v>
      </c>
      <c r="E95" s="1624" t="str">
        <f t="shared" si="5"/>
        <v xml:space="preserve"> 35000000.</v>
      </c>
    </row>
    <row r="96" spans="3:5" x14ac:dyDescent="0.25">
      <c r="C96" s="695" t="s">
        <v>1489</v>
      </c>
      <c r="E96" s="1624" t="str">
        <f t="shared" si="5"/>
        <v xml:space="preserve"> 139200000</v>
      </c>
    </row>
    <row r="97" spans="3:5" x14ac:dyDescent="0.25">
      <c r="C97" s="695" t="s">
        <v>1490</v>
      </c>
      <c r="E97" s="1624" t="str">
        <f t="shared" si="5"/>
        <v xml:space="preserve"> 522000000</v>
      </c>
    </row>
    <row r="98" spans="3:5" x14ac:dyDescent="0.25">
      <c r="C98" s="695" t="s">
        <v>1491</v>
      </c>
      <c r="E98" s="1624" t="str">
        <f t="shared" si="5"/>
        <v xml:space="preserve"> 10440000.</v>
      </c>
    </row>
    <row r="99" spans="3:5" x14ac:dyDescent="0.25">
      <c r="C99" s="695" t="s">
        <v>1492</v>
      </c>
      <c r="E99" s="1624" t="str">
        <f t="shared" si="5"/>
        <v>$ 1500000.</v>
      </c>
    </row>
    <row r="100" spans="3:5" x14ac:dyDescent="0.25">
      <c r="C100" s="695" t="s">
        <v>1496</v>
      </c>
      <c r="E100" s="1624" t="str">
        <f t="shared" si="5"/>
        <v xml:space="preserve"> 313200000</v>
      </c>
    </row>
    <row r="101" spans="3:5" x14ac:dyDescent="0.25">
      <c r="C101" s="695" t="s">
        <v>1498</v>
      </c>
      <c r="E101" s="1624" t="str">
        <f t="shared" si="5"/>
        <v xml:space="preserve"> 560000000</v>
      </c>
    </row>
    <row r="102" spans="3:5" x14ac:dyDescent="0.25">
      <c r="C102" s="695" t="s">
        <v>1490</v>
      </c>
      <c r="E102" s="1624" t="str">
        <f t="shared" si="5"/>
        <v xml:space="preserve"> 522000000</v>
      </c>
    </row>
    <row r="103" spans="3:5" x14ac:dyDescent="0.25">
      <c r="C103" s="695" t="s">
        <v>1500</v>
      </c>
      <c r="E103" s="1624" t="str">
        <f t="shared" si="5"/>
        <v xml:space="preserve"> 420000000</v>
      </c>
    </row>
    <row r="104" spans="3:5" x14ac:dyDescent="0.25">
      <c r="C104" s="695" t="s">
        <v>1501</v>
      </c>
      <c r="E104" s="1624" t="str">
        <f t="shared" si="5"/>
        <v xml:space="preserve"> 280000000</v>
      </c>
    </row>
    <row r="105" spans="3:5" x14ac:dyDescent="0.25">
      <c r="C105" s="695" t="s">
        <v>1502</v>
      </c>
      <c r="E105" s="1624" t="str">
        <f t="shared" si="5"/>
        <v xml:space="preserve"> 345000000</v>
      </c>
    </row>
    <row r="106" spans="3:5" x14ac:dyDescent="0.25">
      <c r="C106" s="695" t="s">
        <v>1962</v>
      </c>
      <c r="E106" s="1624" t="str">
        <f t="shared" si="5"/>
        <v xml:space="preserve"> 520000000</v>
      </c>
    </row>
    <row r="107" spans="3:5" x14ac:dyDescent="0.25">
      <c r="C107" s="695" t="s">
        <v>1503</v>
      </c>
      <c r="E107" s="1624" t="str">
        <f t="shared" si="5"/>
        <v xml:space="preserve"> 33860000.</v>
      </c>
    </row>
    <row r="108" spans="3:5" x14ac:dyDescent="0.25">
      <c r="C108" s="695" t="s">
        <v>1505</v>
      </c>
      <c r="E108" s="1624" t="str">
        <f t="shared" si="5"/>
        <v xml:space="preserve"> 466000000</v>
      </c>
    </row>
    <row r="109" spans="3:5" x14ac:dyDescent="0.25">
      <c r="C109" s="695" t="s">
        <v>1440</v>
      </c>
      <c r="E109" s="1624" t="str">
        <f t="shared" si="5"/>
        <v xml:space="preserve"> 40000000.</v>
      </c>
    </row>
    <row r="110" spans="3:5" x14ac:dyDescent="0.25">
      <c r="C110" s="695" t="s">
        <v>1510</v>
      </c>
      <c r="E110" s="1624" t="str">
        <f t="shared" si="5"/>
        <v xml:space="preserve"> 105000000</v>
      </c>
    </row>
    <row r="111" spans="3:5" x14ac:dyDescent="0.25">
      <c r="C111" s="695" t="s">
        <v>1512</v>
      </c>
      <c r="E111" s="1624" t="str">
        <f t="shared" si="5"/>
        <v xml:space="preserve"> 138120000</v>
      </c>
    </row>
    <row r="112" spans="3:5" x14ac:dyDescent="0.25">
      <c r="C112" s="695" t="s">
        <v>1514</v>
      </c>
      <c r="E112" s="1624" t="str">
        <f t="shared" si="5"/>
        <v xml:space="preserve"> 87000000.</v>
      </c>
    </row>
    <row r="113" spans="3:5" x14ac:dyDescent="0.25">
      <c r="C113" s="695" t="s">
        <v>1438</v>
      </c>
      <c r="E113" s="1624" t="str">
        <f t="shared" si="5"/>
        <v xml:space="preserve"> 70000000.</v>
      </c>
    </row>
    <row r="114" spans="3:5" x14ac:dyDescent="0.25">
      <c r="C114" s="695" t="s">
        <v>1515</v>
      </c>
      <c r="E114" s="1624" t="str">
        <f t="shared" si="5"/>
        <v xml:space="preserve"> 34400000.</v>
      </c>
    </row>
    <row r="115" spans="3:5" x14ac:dyDescent="0.25">
      <c r="C115" s="695" t="s">
        <v>1517</v>
      </c>
      <c r="E115" s="1624" t="str">
        <f t="shared" si="5"/>
        <v xml:space="preserve"> 69600000.</v>
      </c>
    </row>
    <row r="116" spans="3:5" x14ac:dyDescent="0.25">
      <c r="C116" s="695" t="s">
        <v>1517</v>
      </c>
      <c r="E116" s="1624" t="str">
        <f t="shared" si="5"/>
        <v xml:space="preserve"> 69600000.</v>
      </c>
    </row>
    <row r="117" spans="3:5" x14ac:dyDescent="0.25">
      <c r="C117" s="695" t="s">
        <v>2080</v>
      </c>
      <c r="E117" s="1624" t="str">
        <f t="shared" si="5"/>
        <v xml:space="preserve"> 327120000</v>
      </c>
    </row>
    <row r="118" spans="3:5" x14ac:dyDescent="0.25">
      <c r="C118" s="695" t="s">
        <v>1474</v>
      </c>
      <c r="E118" s="1624" t="str">
        <f t="shared" si="5"/>
        <v xml:space="preserve"> 173000000</v>
      </c>
    </row>
    <row r="119" spans="3:5" x14ac:dyDescent="0.25">
      <c r="C119" s="695" t="s">
        <v>2083</v>
      </c>
      <c r="E119" s="1624" t="str">
        <f t="shared" si="5"/>
        <v xml:space="preserve"> 35500000.</v>
      </c>
    </row>
    <row r="120" spans="3:5" x14ac:dyDescent="0.25">
      <c r="C120" s="695" t="s">
        <v>2084</v>
      </c>
      <c r="E120" s="1624" t="str">
        <f t="shared" si="5"/>
        <v xml:space="preserve"> 85680000.</v>
      </c>
    </row>
    <row r="121" spans="3:5" x14ac:dyDescent="0.25">
      <c r="C121" s="695" t="s">
        <v>2084</v>
      </c>
      <c r="E121" s="1624" t="str">
        <f t="shared" si="5"/>
        <v xml:space="preserve"> 85680000.</v>
      </c>
    </row>
    <row r="122" spans="3:5" x14ac:dyDescent="0.25">
      <c r="C122" s="695" t="s">
        <v>1485</v>
      </c>
      <c r="E122" s="1624" t="str">
        <f t="shared" si="5"/>
        <v xml:space="preserve"> 490000000</v>
      </c>
    </row>
    <row r="123" spans="3:5" x14ac:dyDescent="0.25">
      <c r="C123" s="695" t="s">
        <v>1518</v>
      </c>
      <c r="E123" s="1624" t="str">
        <f t="shared" si="5"/>
        <v xml:space="preserve"> 127420000</v>
      </c>
    </row>
    <row r="124" spans="3:5" x14ac:dyDescent="0.25">
      <c r="C124" s="695" t="s">
        <v>1442</v>
      </c>
      <c r="E124" s="1624" t="str">
        <f t="shared" si="5"/>
        <v xml:space="preserve"> 50000000.</v>
      </c>
    </row>
    <row r="125" spans="3:5" x14ac:dyDescent="0.25">
      <c r="C125" s="695" t="s">
        <v>1521</v>
      </c>
      <c r="E125" s="1624" t="str">
        <f t="shared" si="5"/>
        <v xml:space="preserve"> 110000000</v>
      </c>
    </row>
    <row r="126" spans="3:5" x14ac:dyDescent="0.25">
      <c r="C126" s="695" t="s">
        <v>1523</v>
      </c>
      <c r="E126" s="1624" t="str">
        <f t="shared" si="5"/>
        <v xml:space="preserve"> 68579655.</v>
      </c>
    </row>
    <row r="127" spans="3:5" x14ac:dyDescent="0.25">
      <c r="C127" s="695" t="s">
        <v>1525</v>
      </c>
      <c r="E127" s="1624" t="str">
        <f t="shared" si="5"/>
        <v xml:space="preserve"> 63600000.</v>
      </c>
    </row>
    <row r="128" spans="3:5" x14ac:dyDescent="0.25">
      <c r="C128" s="695" t="s">
        <v>1526</v>
      </c>
      <c r="E128" s="1624" t="str">
        <f t="shared" si="5"/>
        <v xml:space="preserve"> 75000000.</v>
      </c>
    </row>
    <row r="129" spans="3:5" x14ac:dyDescent="0.25">
      <c r="C129" s="695" t="s">
        <v>1964</v>
      </c>
      <c r="E129" s="1624" t="str">
        <f t="shared" si="5"/>
        <v xml:space="preserve"> 57500000.</v>
      </c>
    </row>
    <row r="130" spans="3:5" x14ac:dyDescent="0.25">
      <c r="C130" s="695" t="s">
        <v>1435</v>
      </c>
      <c r="E130" s="1624" t="str">
        <f t="shared" si="5"/>
        <v xml:space="preserve"> 100000000</v>
      </c>
    </row>
    <row r="131" spans="3:5" x14ac:dyDescent="0.25">
      <c r="C131" s="695" t="s">
        <v>1471</v>
      </c>
      <c r="E131" s="1624" t="str">
        <f t="shared" ref="E131:E194" si="7">MID(C131,3,10)</f>
        <v xml:space="preserve"> 56000000.</v>
      </c>
    </row>
    <row r="132" spans="3:5" x14ac:dyDescent="0.25">
      <c r="C132" s="695" t="s">
        <v>1510</v>
      </c>
      <c r="E132" s="1624" t="str">
        <f t="shared" si="7"/>
        <v xml:space="preserve"> 105000000</v>
      </c>
    </row>
    <row r="133" spans="3:5" x14ac:dyDescent="0.25">
      <c r="C133" s="695" t="s">
        <v>1529</v>
      </c>
      <c r="E133" s="1624" t="str">
        <f t="shared" si="7"/>
        <v xml:space="preserve"> 131250000</v>
      </c>
    </row>
    <row r="134" spans="3:5" x14ac:dyDescent="0.25">
      <c r="C134" s="695" t="s">
        <v>2420</v>
      </c>
      <c r="E134" s="1624" t="str">
        <f t="shared" si="7"/>
        <v xml:space="preserve"> 128000000</v>
      </c>
    </row>
    <row r="135" spans="3:5" x14ac:dyDescent="0.25">
      <c r="C135" s="695" t="s">
        <v>2420</v>
      </c>
      <c r="E135" s="1624" t="str">
        <f t="shared" si="7"/>
        <v xml:space="preserve"> 128000000</v>
      </c>
    </row>
    <row r="136" spans="3:5" x14ac:dyDescent="0.25">
      <c r="C136" s="695" t="s">
        <v>1474</v>
      </c>
      <c r="E136" s="1624" t="str">
        <f t="shared" si="7"/>
        <v xml:space="preserve"> 173000000</v>
      </c>
    </row>
    <row r="137" spans="3:5" x14ac:dyDescent="0.25">
      <c r="C137" s="695" t="s">
        <v>1474</v>
      </c>
      <c r="E137" s="1624" t="str">
        <f t="shared" si="7"/>
        <v xml:space="preserve"> 173000000</v>
      </c>
    </row>
    <row r="138" spans="3:5" x14ac:dyDescent="0.25">
      <c r="C138" s="695" t="s">
        <v>1474</v>
      </c>
      <c r="E138" s="1624" t="str">
        <f t="shared" si="7"/>
        <v xml:space="preserve"> 173000000</v>
      </c>
    </row>
    <row r="139" spans="3:5" x14ac:dyDescent="0.25">
      <c r="C139" s="695" t="s">
        <v>1534</v>
      </c>
      <c r="E139" s="1624" t="str">
        <f t="shared" si="7"/>
        <v xml:space="preserve"> 37800000.</v>
      </c>
    </row>
    <row r="140" spans="3:5" x14ac:dyDescent="0.25">
      <c r="C140" s="695" t="s">
        <v>1536</v>
      </c>
      <c r="E140" s="1624" t="str">
        <f t="shared" si="7"/>
        <v xml:space="preserve"> 52000000.</v>
      </c>
    </row>
    <row r="141" spans="3:5" x14ac:dyDescent="0.25">
      <c r="C141" s="695" t="s">
        <v>1537</v>
      </c>
      <c r="E141" s="1624" t="str">
        <f t="shared" si="7"/>
        <v>$ 24400000</v>
      </c>
    </row>
    <row r="142" spans="3:5" x14ac:dyDescent="0.25">
      <c r="C142" s="695" t="s">
        <v>1537</v>
      </c>
      <c r="E142" s="1624" t="str">
        <f t="shared" si="7"/>
        <v>$ 24400000</v>
      </c>
    </row>
    <row r="143" spans="3:5" x14ac:dyDescent="0.25">
      <c r="C143" s="695" t="s">
        <v>1538</v>
      </c>
      <c r="E143" s="1624" t="str">
        <f t="shared" si="7"/>
        <v xml:space="preserve"> 173304000</v>
      </c>
    </row>
    <row r="144" spans="3:5" x14ac:dyDescent="0.25">
      <c r="C144" s="695" t="s">
        <v>1538</v>
      </c>
      <c r="E144" s="1624" t="str">
        <f t="shared" si="7"/>
        <v xml:space="preserve"> 173304000</v>
      </c>
    </row>
    <row r="145" spans="3:5" x14ac:dyDescent="0.25">
      <c r="C145" s="695" t="s">
        <v>1538</v>
      </c>
      <c r="E145" s="1624" t="str">
        <f t="shared" si="7"/>
        <v xml:space="preserve"> 173304000</v>
      </c>
    </row>
    <row r="146" spans="3:5" x14ac:dyDescent="0.25">
      <c r="C146" s="695" t="s">
        <v>1538</v>
      </c>
      <c r="E146" s="1624" t="str">
        <f t="shared" si="7"/>
        <v xml:space="preserve"> 173304000</v>
      </c>
    </row>
    <row r="147" spans="3:5" x14ac:dyDescent="0.25">
      <c r="C147" s="695" t="s">
        <v>1538</v>
      </c>
      <c r="E147" s="1624" t="str">
        <f t="shared" si="7"/>
        <v xml:space="preserve"> 173304000</v>
      </c>
    </row>
    <row r="148" spans="3:5" x14ac:dyDescent="0.25">
      <c r="C148" s="695" t="s">
        <v>1538</v>
      </c>
      <c r="E148" s="1624" t="str">
        <f t="shared" si="7"/>
        <v xml:space="preserve"> 173304000</v>
      </c>
    </row>
    <row r="149" spans="3:5" x14ac:dyDescent="0.25">
      <c r="C149" s="695" t="s">
        <v>1489</v>
      </c>
      <c r="E149" s="1624" t="str">
        <f t="shared" si="7"/>
        <v xml:space="preserve"> 139200000</v>
      </c>
    </row>
    <row r="150" spans="3:5" x14ac:dyDescent="0.25">
      <c r="C150" s="695" t="s">
        <v>1433</v>
      </c>
      <c r="E150" s="1624" t="str">
        <f t="shared" si="7"/>
        <v xml:space="preserve"> 170000000</v>
      </c>
    </row>
    <row r="151" spans="3:5" x14ac:dyDescent="0.25">
      <c r="C151" s="695" t="s">
        <v>1442</v>
      </c>
      <c r="E151" s="1624" t="str">
        <f t="shared" si="7"/>
        <v xml:space="preserve"> 50000000.</v>
      </c>
    </row>
    <row r="152" spans="3:5" x14ac:dyDescent="0.25">
      <c r="C152" s="695" t="s">
        <v>1543</v>
      </c>
      <c r="E152" s="1624" t="str">
        <f t="shared" si="7"/>
        <v>$ 9000000.</v>
      </c>
    </row>
    <row r="153" spans="3:5" x14ac:dyDescent="0.25">
      <c r="C153" s="695" t="s">
        <v>1544</v>
      </c>
      <c r="E153" s="1624" t="str">
        <f t="shared" si="7"/>
        <v xml:space="preserve"> 41760000.</v>
      </c>
    </row>
    <row r="154" spans="3:5" x14ac:dyDescent="0.25">
      <c r="C154" s="695" t="s">
        <v>2085</v>
      </c>
      <c r="E154" s="1624" t="str">
        <f t="shared" si="7"/>
        <v>$ 3052800.</v>
      </c>
    </row>
    <row r="155" spans="3:5" x14ac:dyDescent="0.25">
      <c r="C155" s="695" t="s">
        <v>2086</v>
      </c>
      <c r="E155" s="1624" t="str">
        <f t="shared" si="7"/>
        <v>$ 5101050.</v>
      </c>
    </row>
    <row r="156" spans="3:5" x14ac:dyDescent="0.25">
      <c r="C156" s="695" t="s">
        <v>1546</v>
      </c>
      <c r="E156" s="1624" t="str">
        <f t="shared" si="7"/>
        <v xml:space="preserve"> 68600000.</v>
      </c>
    </row>
    <row r="157" spans="3:5" x14ac:dyDescent="0.25">
      <c r="C157" s="695" t="s">
        <v>1546</v>
      </c>
      <c r="E157" s="1624" t="str">
        <f t="shared" si="7"/>
        <v xml:space="preserve"> 68600000.</v>
      </c>
    </row>
    <row r="158" spans="3:5" x14ac:dyDescent="0.25">
      <c r="C158" s="695" t="s">
        <v>1436</v>
      </c>
      <c r="E158" s="1624" t="str">
        <f t="shared" si="7"/>
        <v xml:space="preserve"> 137200000</v>
      </c>
    </row>
    <row r="159" spans="3:5" x14ac:dyDescent="0.25">
      <c r="C159" s="695" t="s">
        <v>1548</v>
      </c>
      <c r="E159" s="1624" t="str">
        <f t="shared" si="7"/>
        <v xml:space="preserve"> 172880000</v>
      </c>
    </row>
    <row r="160" spans="3:5" x14ac:dyDescent="0.25">
      <c r="C160" s="695" t="s">
        <v>1548</v>
      </c>
      <c r="E160" s="1624" t="str">
        <f t="shared" si="7"/>
        <v xml:space="preserve"> 172880000</v>
      </c>
    </row>
    <row r="161" spans="3:5" x14ac:dyDescent="0.25">
      <c r="C161" s="695" t="s">
        <v>1551</v>
      </c>
      <c r="E161" s="1624" t="str">
        <f t="shared" si="7"/>
        <v xml:space="preserve"> 120452238</v>
      </c>
    </row>
    <row r="162" spans="3:5" x14ac:dyDescent="0.25">
      <c r="C162" s="695" t="s">
        <v>1552</v>
      </c>
      <c r="E162" s="1624" t="str">
        <f t="shared" si="7"/>
        <v xml:space="preserve"> 120336581</v>
      </c>
    </row>
    <row r="163" spans="3:5" x14ac:dyDescent="0.25">
      <c r="C163" s="695" t="s">
        <v>1553</v>
      </c>
      <c r="E163" s="1624" t="str">
        <f t="shared" si="7"/>
        <v xml:space="preserve"> 119600285</v>
      </c>
    </row>
    <row r="164" spans="3:5" x14ac:dyDescent="0.25">
      <c r="C164" s="695" t="s">
        <v>1470</v>
      </c>
      <c r="E164" s="1624" t="str">
        <f t="shared" si="7"/>
        <v xml:space="preserve"> 30000000.</v>
      </c>
    </row>
    <row r="165" spans="3:5" x14ac:dyDescent="0.25">
      <c r="C165" s="695" t="s">
        <v>1556</v>
      </c>
      <c r="E165" s="1624" t="str">
        <f t="shared" si="7"/>
        <v xml:space="preserve"> 26000000.</v>
      </c>
    </row>
    <row r="166" spans="3:5" x14ac:dyDescent="0.25">
      <c r="C166" s="695" t="s">
        <v>1558</v>
      </c>
      <c r="E166" s="1624" t="str">
        <f t="shared" si="7"/>
        <v xml:space="preserve"> 28000000.</v>
      </c>
    </row>
    <row r="167" spans="3:5" x14ac:dyDescent="0.25">
      <c r="C167" s="695" t="s">
        <v>1560</v>
      </c>
      <c r="E167" s="1624" t="str">
        <f t="shared" si="7"/>
        <v xml:space="preserve"> 86000000.</v>
      </c>
    </row>
    <row r="168" spans="3:5" x14ac:dyDescent="0.25">
      <c r="C168" s="695" t="s">
        <v>1562</v>
      </c>
      <c r="E168" s="1624" t="str">
        <f t="shared" si="7"/>
        <v xml:space="preserve"> 15500000.</v>
      </c>
    </row>
    <row r="169" spans="3:5" x14ac:dyDescent="0.25">
      <c r="C169" s="695" t="s">
        <v>1543</v>
      </c>
      <c r="E169" s="1624" t="str">
        <f t="shared" si="7"/>
        <v>$ 9000000.</v>
      </c>
    </row>
    <row r="170" spans="3:5" x14ac:dyDescent="0.25">
      <c r="C170" s="695" t="s">
        <v>1565</v>
      </c>
      <c r="E170" s="1624" t="str">
        <f t="shared" si="7"/>
        <v xml:space="preserve"> 122500000</v>
      </c>
    </row>
    <row r="171" spans="3:5" x14ac:dyDescent="0.25">
      <c r="C171" s="695" t="s">
        <v>1566</v>
      </c>
      <c r="E171" s="1624" t="str">
        <f t="shared" si="7"/>
        <v>$ 13900000</v>
      </c>
    </row>
    <row r="172" spans="3:5" x14ac:dyDescent="0.25">
      <c r="C172" s="695" t="s">
        <v>1474</v>
      </c>
      <c r="E172" s="1624" t="str">
        <f t="shared" si="7"/>
        <v xml:space="preserve"> 173000000</v>
      </c>
    </row>
    <row r="173" spans="3:5" x14ac:dyDescent="0.25">
      <c r="C173" s="695" t="s">
        <v>1567</v>
      </c>
      <c r="E173" s="1624" t="str">
        <f t="shared" si="7"/>
        <v xml:space="preserve"> 167000000</v>
      </c>
    </row>
    <row r="174" spans="3:5" x14ac:dyDescent="0.25">
      <c r="C174" s="695" t="s">
        <v>1496</v>
      </c>
      <c r="E174" s="1624" t="str">
        <f t="shared" si="7"/>
        <v xml:space="preserve"> 313200000</v>
      </c>
    </row>
    <row r="175" spans="3:5" x14ac:dyDescent="0.25">
      <c r="C175" s="695" t="s">
        <v>1438</v>
      </c>
      <c r="E175" s="1624" t="str">
        <f t="shared" si="7"/>
        <v xml:space="preserve"> 70000000.</v>
      </c>
    </row>
    <row r="176" spans="3:5" x14ac:dyDescent="0.25">
      <c r="C176" s="695" t="s">
        <v>1570</v>
      </c>
      <c r="E176" s="1624" t="str">
        <f t="shared" si="7"/>
        <v xml:space="preserve"> 167040000</v>
      </c>
    </row>
    <row r="177" spans="3:5" x14ac:dyDescent="0.25">
      <c r="C177" s="695" t="s">
        <v>1567</v>
      </c>
      <c r="E177" s="1624" t="str">
        <f t="shared" si="7"/>
        <v xml:space="preserve"> 167000000</v>
      </c>
    </row>
    <row r="178" spans="3:5" x14ac:dyDescent="0.25">
      <c r="C178" s="695" t="s">
        <v>1433</v>
      </c>
      <c r="E178" s="1624" t="str">
        <f t="shared" si="7"/>
        <v xml:space="preserve"> 170000000</v>
      </c>
    </row>
    <row r="179" spans="3:5" x14ac:dyDescent="0.25">
      <c r="C179" s="695" t="s">
        <v>1498</v>
      </c>
      <c r="E179" s="1624" t="str">
        <f t="shared" si="7"/>
        <v xml:space="preserve"> 560000000</v>
      </c>
    </row>
    <row r="180" spans="3:5" x14ac:dyDescent="0.25">
      <c r="C180" s="695" t="s">
        <v>1490</v>
      </c>
      <c r="E180" s="1624" t="str">
        <f t="shared" si="7"/>
        <v xml:space="preserve"> 522000000</v>
      </c>
    </row>
    <row r="181" spans="3:5" x14ac:dyDescent="0.25">
      <c r="C181" s="695" t="s">
        <v>1500</v>
      </c>
      <c r="E181" s="1624" t="str">
        <f t="shared" si="7"/>
        <v xml:space="preserve"> 420000000</v>
      </c>
    </row>
    <row r="182" spans="3:5" x14ac:dyDescent="0.25">
      <c r="C182" s="695" t="s">
        <v>1501</v>
      </c>
      <c r="E182" s="1624" t="str">
        <f t="shared" si="7"/>
        <v xml:space="preserve"> 280000000</v>
      </c>
    </row>
    <row r="183" spans="3:5" x14ac:dyDescent="0.25">
      <c r="C183" s="695" t="s">
        <v>1502</v>
      </c>
      <c r="E183" s="1624" t="str">
        <f t="shared" si="7"/>
        <v xml:space="preserve"> 345000000</v>
      </c>
    </row>
    <row r="184" spans="3:5" x14ac:dyDescent="0.25">
      <c r="C184" s="695" t="s">
        <v>1962</v>
      </c>
      <c r="E184" s="1624" t="str">
        <f t="shared" si="7"/>
        <v xml:space="preserve"> 520000000</v>
      </c>
    </row>
    <row r="185" spans="3:5" x14ac:dyDescent="0.25">
      <c r="C185" s="695" t="s">
        <v>1438</v>
      </c>
      <c r="E185" s="1624" t="str">
        <f t="shared" si="7"/>
        <v xml:space="preserve"> 70000000.</v>
      </c>
    </row>
    <row r="186" spans="3:5" x14ac:dyDescent="0.25">
      <c r="C186" s="695" t="s">
        <v>1438</v>
      </c>
      <c r="E186" s="1624" t="str">
        <f t="shared" si="7"/>
        <v xml:space="preserve"> 70000000.</v>
      </c>
    </row>
    <row r="187" spans="3:5" x14ac:dyDescent="0.25">
      <c r="C187" s="695" t="s">
        <v>1459</v>
      </c>
      <c r="E187" s="1624" t="str">
        <f t="shared" si="7"/>
        <v xml:space="preserve"> 200000000</v>
      </c>
    </row>
    <row r="188" spans="3:5" x14ac:dyDescent="0.25">
      <c r="C188" s="695" t="s">
        <v>1433</v>
      </c>
      <c r="E188" s="1624" t="str">
        <f t="shared" si="7"/>
        <v xml:space="preserve"> 170000000</v>
      </c>
    </row>
    <row r="189" spans="3:5" x14ac:dyDescent="0.25">
      <c r="C189" s="695" t="s">
        <v>1433</v>
      </c>
      <c r="E189" s="1624" t="str">
        <f t="shared" si="7"/>
        <v xml:space="preserve"> 170000000</v>
      </c>
    </row>
    <row r="190" spans="3:5" x14ac:dyDescent="0.25">
      <c r="C190" s="695" t="s">
        <v>1433</v>
      </c>
      <c r="E190" s="1624" t="str">
        <f t="shared" si="7"/>
        <v xml:space="preserve"> 170000000</v>
      </c>
    </row>
    <row r="191" spans="3:5" x14ac:dyDescent="0.25">
      <c r="C191" s="695" t="s">
        <v>1573</v>
      </c>
      <c r="E191" s="1624" t="str">
        <f t="shared" si="7"/>
        <v>$ 15000000</v>
      </c>
    </row>
    <row r="192" spans="3:5" x14ac:dyDescent="0.25">
      <c r="C192" s="695" t="s">
        <v>1433</v>
      </c>
      <c r="E192" s="1624" t="str">
        <f t="shared" si="7"/>
        <v xml:space="preserve"> 170000000</v>
      </c>
    </row>
    <row r="193" spans="3:5" x14ac:dyDescent="0.25">
      <c r="C193" s="695" t="s">
        <v>1438</v>
      </c>
      <c r="E193" s="1624" t="str">
        <f t="shared" si="7"/>
        <v xml:space="preserve"> 70000000.</v>
      </c>
    </row>
    <row r="194" spans="3:5" x14ac:dyDescent="0.25">
      <c r="C194" s="695" t="s">
        <v>1438</v>
      </c>
      <c r="E194" s="1624" t="str">
        <f t="shared" si="7"/>
        <v xml:space="preserve"> 70000000.</v>
      </c>
    </row>
    <row r="195" spans="3:5" x14ac:dyDescent="0.25">
      <c r="C195" s="695" t="s">
        <v>1431</v>
      </c>
      <c r="E195" s="1624" t="str">
        <f t="shared" ref="E195:E216" si="8">MID(C195,3,10)</f>
        <v xml:space="preserve"> 210000000</v>
      </c>
    </row>
    <row r="196" spans="3:5" x14ac:dyDescent="0.25">
      <c r="C196" s="695" t="s">
        <v>2423</v>
      </c>
      <c r="E196" s="1624" t="str">
        <f t="shared" si="8"/>
        <v xml:space="preserve"> 45000000.</v>
      </c>
    </row>
    <row r="197" spans="3:5" x14ac:dyDescent="0.25">
      <c r="C197" s="695" t="s">
        <v>1442</v>
      </c>
      <c r="E197" s="1624" t="str">
        <f t="shared" si="8"/>
        <v xml:space="preserve"> 50000000.</v>
      </c>
    </row>
    <row r="198" spans="3:5" x14ac:dyDescent="0.25">
      <c r="C198" s="695" t="s">
        <v>1443</v>
      </c>
      <c r="E198" s="1624" t="str">
        <f t="shared" si="8"/>
        <v xml:space="preserve"> 400000000</v>
      </c>
    </row>
    <row r="199" spans="3:5" x14ac:dyDescent="0.25">
      <c r="C199" s="695" t="s">
        <v>1444</v>
      </c>
      <c r="E199" s="1624" t="str">
        <f t="shared" si="8"/>
        <v xml:space="preserve"> 250000000</v>
      </c>
    </row>
    <row r="200" spans="3:5" x14ac:dyDescent="0.25">
      <c r="C200" s="695" t="s">
        <v>1442</v>
      </c>
      <c r="E200" s="1624" t="str">
        <f t="shared" si="8"/>
        <v xml:space="preserve"> 50000000.</v>
      </c>
    </row>
    <row r="201" spans="3:5" x14ac:dyDescent="0.25">
      <c r="C201" s="695" t="s">
        <v>1464</v>
      </c>
      <c r="E201" s="1624" t="str">
        <f t="shared" si="8"/>
        <v xml:space="preserve"> 16300000.</v>
      </c>
    </row>
    <row r="202" spans="3:5" x14ac:dyDescent="0.25">
      <c r="C202" s="695" t="s">
        <v>1466</v>
      </c>
      <c r="E202" s="1624" t="str">
        <f t="shared" si="8"/>
        <v xml:space="preserve"> 25800000.</v>
      </c>
    </row>
    <row r="203" spans="3:5" x14ac:dyDescent="0.25">
      <c r="C203" s="695" t="s">
        <v>2418</v>
      </c>
      <c r="E203" s="1624" t="str">
        <f t="shared" si="8"/>
        <v xml:space="preserve"> 205800000</v>
      </c>
    </row>
    <row r="204" spans="3:5" x14ac:dyDescent="0.25">
      <c r="C204" s="695" t="s">
        <v>2418</v>
      </c>
      <c r="E204" s="1624" t="str">
        <f t="shared" si="8"/>
        <v xml:space="preserve"> 205800000</v>
      </c>
    </row>
    <row r="205" spans="3:5" x14ac:dyDescent="0.25">
      <c r="C205" s="695" t="s">
        <v>1536</v>
      </c>
      <c r="E205" s="1624" t="str">
        <f t="shared" si="8"/>
        <v xml:space="preserve"> 52000000.</v>
      </c>
    </row>
    <row r="206" spans="3:5" x14ac:dyDescent="0.25">
      <c r="C206" s="695" t="s">
        <v>1462</v>
      </c>
      <c r="E206" s="1624" t="str">
        <f t="shared" si="8"/>
        <v xml:space="preserve"> 80000000.</v>
      </c>
    </row>
    <row r="207" spans="3:5" x14ac:dyDescent="0.25">
      <c r="C207" s="695" t="s">
        <v>1429</v>
      </c>
      <c r="E207" s="1624" t="str">
        <f t="shared" si="8"/>
        <v xml:space="preserve"> 35000000.</v>
      </c>
    </row>
    <row r="208" spans="3:5" x14ac:dyDescent="0.25">
      <c r="C208" s="695" t="s">
        <v>1435</v>
      </c>
      <c r="E208" s="1624" t="str">
        <f t="shared" si="8"/>
        <v xml:space="preserve"> 100000000</v>
      </c>
    </row>
    <row r="209" spans="3:5" x14ac:dyDescent="0.25">
      <c r="C209" s="695" t="s">
        <v>1577</v>
      </c>
      <c r="E209" s="1624" t="str">
        <f t="shared" si="8"/>
        <v xml:space="preserve"> 125000000</v>
      </c>
    </row>
    <row r="210" spans="3:5" x14ac:dyDescent="0.25">
      <c r="C210" s="695" t="s">
        <v>1578</v>
      </c>
      <c r="E210" s="1624" t="str">
        <f t="shared" si="8"/>
        <v xml:space="preserve"> 59500000.</v>
      </c>
    </row>
    <row r="211" spans="3:5" x14ac:dyDescent="0.25">
      <c r="C211" s="695" t="s">
        <v>1580</v>
      </c>
      <c r="E211" s="1624" t="str">
        <f t="shared" si="8"/>
        <v xml:space="preserve"> 90000000.</v>
      </c>
    </row>
    <row r="212" spans="3:5" x14ac:dyDescent="0.25">
      <c r="C212" s="695" t="s">
        <v>1967</v>
      </c>
      <c r="E212" s="1624" t="str">
        <f t="shared" si="8"/>
        <v xml:space="preserve"> 60000000.</v>
      </c>
    </row>
    <row r="213" spans="3:5" x14ac:dyDescent="0.25">
      <c r="C213" s="695" t="s">
        <v>1505</v>
      </c>
      <c r="E213" s="1624" t="str">
        <f t="shared" si="8"/>
        <v xml:space="preserve"> 466000000</v>
      </c>
    </row>
    <row r="214" spans="3:5" x14ac:dyDescent="0.25">
      <c r="C214" s="695" t="s">
        <v>2080</v>
      </c>
      <c r="E214" s="1624" t="str">
        <f t="shared" si="8"/>
        <v xml:space="preserve"> 327120000</v>
      </c>
    </row>
    <row r="215" spans="3:5" x14ac:dyDescent="0.25">
      <c r="C215" s="695" t="s">
        <v>1489</v>
      </c>
      <c r="E215" s="1624" t="str">
        <f t="shared" si="8"/>
        <v xml:space="preserve"> 139200000</v>
      </c>
    </row>
    <row r="216" spans="3:5" x14ac:dyDescent="0.25">
      <c r="C216" s="695" t="s">
        <v>1490</v>
      </c>
      <c r="E216" s="1624" t="str">
        <f t="shared" si="8"/>
        <v xml:space="preserve"> 522000000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1"/>
  <sheetViews>
    <sheetView showGridLines="0" zoomScaleNormal="100" workbookViewId="0">
      <selection activeCell="B104" sqref="B104:K104"/>
    </sheetView>
  </sheetViews>
  <sheetFormatPr baseColWidth="10" defaultColWidth="9.140625" defaultRowHeight="12.75" x14ac:dyDescent="0.2"/>
  <cols>
    <col min="1" max="1" width="50.85546875" style="807" customWidth="1"/>
    <col min="2" max="3" width="16.5703125" style="847" bestFit="1" customWidth="1"/>
    <col min="4" max="4" width="15" style="847" bestFit="1" customWidth="1"/>
    <col min="5" max="6" width="16.5703125" style="847" bestFit="1" customWidth="1"/>
    <col min="7" max="7" width="15" style="847" bestFit="1" customWidth="1"/>
    <col min="8" max="8" width="16.5703125" style="847" bestFit="1" customWidth="1"/>
    <col min="9" max="9" width="15" style="847" bestFit="1" customWidth="1"/>
    <col min="10" max="11" width="16.5703125" style="847" bestFit="1" customWidth="1"/>
    <col min="12" max="12" width="12.85546875" style="807" bestFit="1" customWidth="1"/>
    <col min="13" max="16384" width="9.140625" style="807"/>
  </cols>
  <sheetData>
    <row r="1" spans="1:12" ht="16.5" customHeight="1" x14ac:dyDescent="0.25">
      <c r="A1" s="1870" t="s">
        <v>1763</v>
      </c>
      <c r="B1" s="1870"/>
      <c r="C1" s="1870"/>
      <c r="D1" s="1870"/>
      <c r="E1" s="1870"/>
      <c r="F1" s="1870"/>
      <c r="G1" s="1870"/>
      <c r="H1" s="1870"/>
      <c r="I1" s="1870"/>
      <c r="J1" s="1870"/>
      <c r="K1" s="1870"/>
    </row>
    <row r="2" spans="1:12" ht="15.75" x14ac:dyDescent="0.25">
      <c r="A2" s="1870" t="s">
        <v>2414</v>
      </c>
      <c r="B2" s="1870"/>
      <c r="C2" s="1870"/>
      <c r="D2" s="1870"/>
      <c r="E2" s="1870"/>
      <c r="F2" s="1870"/>
      <c r="G2" s="1870"/>
      <c r="H2" s="1870"/>
      <c r="I2" s="1870"/>
      <c r="J2" s="1870"/>
      <c r="K2" s="1870"/>
    </row>
    <row r="3" spans="1:12" ht="15.75" x14ac:dyDescent="0.2">
      <c r="A3" s="1871" t="s">
        <v>1764</v>
      </c>
      <c r="B3" s="1871"/>
      <c r="C3" s="1871"/>
      <c r="D3" s="1871"/>
      <c r="E3" s="1871"/>
      <c r="F3" s="1871"/>
      <c r="G3" s="1871"/>
      <c r="H3" s="1871"/>
      <c r="I3" s="1871"/>
      <c r="J3" s="1871"/>
      <c r="K3" s="1871"/>
    </row>
    <row r="4" spans="1:12" ht="7.5" customHeight="1" thickBot="1" x14ac:dyDescent="0.25">
      <c r="A4" s="808"/>
      <c r="B4" s="809"/>
      <c r="C4" s="809"/>
      <c r="D4" s="809"/>
      <c r="E4" s="810"/>
      <c r="F4" s="810"/>
      <c r="G4" s="810"/>
      <c r="H4" s="810"/>
      <c r="I4" s="810"/>
      <c r="J4" s="811"/>
      <c r="K4" s="811"/>
    </row>
    <row r="5" spans="1:12" ht="8.25" customHeight="1" x14ac:dyDescent="0.2">
      <c r="A5" s="812"/>
      <c r="B5" s="1555"/>
      <c r="C5" s="813"/>
      <c r="D5" s="813"/>
      <c r="E5" s="813"/>
      <c r="F5" s="813"/>
      <c r="G5" s="813"/>
      <c r="H5" s="813"/>
      <c r="I5" s="813"/>
      <c r="J5" s="813"/>
      <c r="K5" s="814"/>
    </row>
    <row r="6" spans="1:12" ht="12.75" customHeight="1" thickBot="1" x14ac:dyDescent="0.25">
      <c r="A6" s="812"/>
      <c r="B6" s="1556" t="s">
        <v>615</v>
      </c>
      <c r="C6" s="815" t="s">
        <v>616</v>
      </c>
      <c r="D6" s="815" t="s">
        <v>617</v>
      </c>
      <c r="E6" s="815" t="s">
        <v>618</v>
      </c>
      <c r="F6" s="815" t="s">
        <v>619</v>
      </c>
      <c r="G6" s="815" t="s">
        <v>620</v>
      </c>
      <c r="H6" s="815" t="s">
        <v>621</v>
      </c>
      <c r="I6" s="815" t="s">
        <v>622</v>
      </c>
      <c r="J6" s="815" t="s">
        <v>623</v>
      </c>
      <c r="K6" s="816" t="s">
        <v>624</v>
      </c>
    </row>
    <row r="7" spans="1:12" ht="13.5" thickBot="1" x14ac:dyDescent="0.25">
      <c r="A7" s="817" t="s">
        <v>675</v>
      </c>
      <c r="B7" s="1557">
        <v>2714537702</v>
      </c>
      <c r="C7" s="818">
        <v>3415700815.6499996</v>
      </c>
      <c r="D7" s="818">
        <v>509961819.72000003</v>
      </c>
      <c r="E7" s="818">
        <v>2002416721.1599998</v>
      </c>
      <c r="F7" s="818">
        <v>2655241537.8700004</v>
      </c>
      <c r="G7" s="818">
        <v>272304425.30000001</v>
      </c>
      <c r="H7" s="818">
        <v>2561933314.9099998</v>
      </c>
      <c r="I7" s="818">
        <v>376140753.69999999</v>
      </c>
      <c r="J7" s="818">
        <v>8011871812.7699995</v>
      </c>
      <c r="K7" s="819">
        <v>5977248684.1300001</v>
      </c>
      <c r="L7" s="820"/>
    </row>
    <row r="8" spans="1:12" x14ac:dyDescent="0.2">
      <c r="A8" s="821" t="s">
        <v>1765</v>
      </c>
      <c r="B8" s="1558">
        <v>104261288</v>
      </c>
      <c r="C8" s="822">
        <v>930607805.23999989</v>
      </c>
      <c r="D8" s="822">
        <v>123646465.73</v>
      </c>
      <c r="E8" s="822">
        <v>445604306.11000001</v>
      </c>
      <c r="F8" s="822">
        <v>572004309.07000005</v>
      </c>
      <c r="G8" s="822">
        <v>196279416.39000002</v>
      </c>
      <c r="H8" s="822">
        <v>465990163.69000006</v>
      </c>
      <c r="I8" s="822">
        <v>69505097.660000011</v>
      </c>
      <c r="J8" s="822">
        <v>961817878.52999997</v>
      </c>
      <c r="K8" s="823">
        <v>1341433886.9200001</v>
      </c>
    </row>
    <row r="9" spans="1:12" x14ac:dyDescent="0.2">
      <c r="A9" s="824" t="s">
        <v>1766</v>
      </c>
      <c r="B9" s="1559">
        <v>30505993</v>
      </c>
      <c r="C9" s="825">
        <v>96923837.170000002</v>
      </c>
      <c r="D9" s="825">
        <v>21296444.199999999</v>
      </c>
      <c r="E9" s="825">
        <v>25713705.379999999</v>
      </c>
      <c r="F9" s="825">
        <v>60238290.700000003</v>
      </c>
      <c r="G9" s="825">
        <v>36788392.939999998</v>
      </c>
      <c r="H9" s="825">
        <v>44852921.43</v>
      </c>
      <c r="I9" s="825">
        <v>2297441.54</v>
      </c>
      <c r="J9" s="825">
        <v>399861880.19999999</v>
      </c>
      <c r="K9" s="826">
        <v>72531472.049999997</v>
      </c>
    </row>
    <row r="10" spans="1:12" x14ac:dyDescent="0.2">
      <c r="A10" s="824" t="s">
        <v>1767</v>
      </c>
      <c r="B10" s="1559">
        <v>0</v>
      </c>
      <c r="C10" s="825">
        <v>564528265.00999999</v>
      </c>
      <c r="D10" s="825">
        <v>0</v>
      </c>
      <c r="E10" s="825">
        <v>244775</v>
      </c>
      <c r="F10" s="825">
        <v>40826938.829999998</v>
      </c>
      <c r="G10" s="825">
        <v>0</v>
      </c>
      <c r="H10" s="825">
        <v>0</v>
      </c>
      <c r="I10" s="825">
        <v>8973353.9900000002</v>
      </c>
      <c r="J10" s="825">
        <v>20126214.149999999</v>
      </c>
      <c r="K10" s="826">
        <v>400070525.41000003</v>
      </c>
    </row>
    <row r="11" spans="1:12" x14ac:dyDescent="0.2">
      <c r="A11" s="824" t="s">
        <v>1768</v>
      </c>
      <c r="B11" s="1559">
        <v>43987691</v>
      </c>
      <c r="C11" s="825">
        <v>253963991.78</v>
      </c>
      <c r="D11" s="825">
        <v>79192777.939999998</v>
      </c>
      <c r="E11" s="825">
        <v>230293996.40000001</v>
      </c>
      <c r="F11" s="825">
        <v>376472964.74000001</v>
      </c>
      <c r="G11" s="825">
        <v>128045992.48999999</v>
      </c>
      <c r="H11" s="825">
        <v>83255185.879999995</v>
      </c>
      <c r="I11" s="825">
        <v>41795920.880000003</v>
      </c>
      <c r="J11" s="825">
        <v>371701627.58999997</v>
      </c>
      <c r="K11" s="826">
        <v>681424461.10000002</v>
      </c>
    </row>
    <row r="12" spans="1:12" x14ac:dyDescent="0.2">
      <c r="A12" s="824" t="s">
        <v>1769</v>
      </c>
      <c r="B12" s="1559">
        <v>0</v>
      </c>
      <c r="C12" s="825">
        <v>1333115.49</v>
      </c>
      <c r="D12" s="825">
        <v>0</v>
      </c>
      <c r="E12" s="825">
        <v>0</v>
      </c>
      <c r="F12" s="825">
        <v>0</v>
      </c>
      <c r="G12" s="825">
        <v>0</v>
      </c>
      <c r="H12" s="825">
        <v>582001.07999999996</v>
      </c>
      <c r="I12" s="825">
        <v>571906.74</v>
      </c>
      <c r="J12" s="825">
        <v>1638038.57</v>
      </c>
      <c r="K12" s="826">
        <v>8160.41</v>
      </c>
    </row>
    <row r="13" spans="1:12" x14ac:dyDescent="0.2">
      <c r="A13" s="824" t="s">
        <v>1770</v>
      </c>
      <c r="B13" s="1559">
        <v>8168050</v>
      </c>
      <c r="C13" s="825">
        <v>6314838.1799999997</v>
      </c>
      <c r="D13" s="825">
        <v>9765165.0899999999</v>
      </c>
      <c r="E13" s="825">
        <v>128655742.53</v>
      </c>
      <c r="F13" s="825">
        <v>83338846.689999998</v>
      </c>
      <c r="G13" s="825">
        <v>13336935.02</v>
      </c>
      <c r="H13" s="825">
        <v>218111227.65000001</v>
      </c>
      <c r="I13" s="825">
        <v>15773127.869999999</v>
      </c>
      <c r="J13" s="825">
        <v>28884376.210000001</v>
      </c>
      <c r="K13" s="826">
        <v>183402565.37</v>
      </c>
    </row>
    <row r="14" spans="1:12" x14ac:dyDescent="0.2">
      <c r="A14" s="824" t="s">
        <v>1771</v>
      </c>
      <c r="B14" s="1559">
        <v>18245658</v>
      </c>
      <c r="C14" s="825">
        <v>4307623.9400000004</v>
      </c>
      <c r="D14" s="825">
        <v>10879137.060000001</v>
      </c>
      <c r="E14" s="825">
        <v>36411184.689999998</v>
      </c>
      <c r="F14" s="825">
        <v>6995341.2000000002</v>
      </c>
      <c r="G14" s="825">
        <v>17479266.780000001</v>
      </c>
      <c r="H14" s="825">
        <v>17557903.039999999</v>
      </c>
      <c r="I14" s="825">
        <v>93346.64</v>
      </c>
      <c r="J14" s="825">
        <v>54926370.009999998</v>
      </c>
      <c r="K14" s="826">
        <v>3996702.58</v>
      </c>
    </row>
    <row r="15" spans="1:12" x14ac:dyDescent="0.2">
      <c r="A15" s="824" t="s">
        <v>1772</v>
      </c>
      <c r="B15" s="1559">
        <v>3353896</v>
      </c>
      <c r="C15" s="825">
        <v>3236133.67</v>
      </c>
      <c r="D15" s="825">
        <v>2512941.44</v>
      </c>
      <c r="E15" s="825">
        <v>24284902.109999999</v>
      </c>
      <c r="F15" s="825">
        <v>4131926.91</v>
      </c>
      <c r="G15" s="825">
        <v>628829.16</v>
      </c>
      <c r="H15" s="825">
        <v>101630924.61</v>
      </c>
      <c r="I15" s="825">
        <v>0</v>
      </c>
      <c r="J15" s="825">
        <v>84679371.799999997</v>
      </c>
      <c r="K15" s="826">
        <v>0</v>
      </c>
    </row>
    <row r="16" spans="1:12" x14ac:dyDescent="0.2">
      <c r="A16" s="821" t="s">
        <v>1773</v>
      </c>
      <c r="B16" s="1560">
        <v>2610276414</v>
      </c>
      <c r="C16" s="827">
        <v>2485093010.4099998</v>
      </c>
      <c r="D16" s="827">
        <v>386315353.99000001</v>
      </c>
      <c r="E16" s="827">
        <v>1556812415.05</v>
      </c>
      <c r="F16" s="827">
        <v>2083237228.8000002</v>
      </c>
      <c r="G16" s="827">
        <v>76025008.909999996</v>
      </c>
      <c r="H16" s="827">
        <v>2095943151.22</v>
      </c>
      <c r="I16" s="827">
        <v>306635656.03999996</v>
      </c>
      <c r="J16" s="827">
        <v>7050053934.2399998</v>
      </c>
      <c r="K16" s="828">
        <v>4635814797.21</v>
      </c>
    </row>
    <row r="17" spans="1:12" x14ac:dyDescent="0.2">
      <c r="A17" s="824" t="s">
        <v>1774</v>
      </c>
      <c r="B17" s="1559">
        <v>0</v>
      </c>
      <c r="C17" s="825">
        <v>111396</v>
      </c>
      <c r="D17" s="825">
        <v>149453.23000000001</v>
      </c>
      <c r="E17" s="825">
        <v>501120</v>
      </c>
      <c r="F17" s="825">
        <v>0</v>
      </c>
      <c r="G17" s="825">
        <v>62141.43</v>
      </c>
      <c r="H17" s="825">
        <v>166477.21</v>
      </c>
      <c r="I17" s="825">
        <v>24044.5</v>
      </c>
      <c r="J17" s="825">
        <v>30987195.289999999</v>
      </c>
      <c r="K17" s="826">
        <v>0</v>
      </c>
    </row>
    <row r="18" spans="1:12" x14ac:dyDescent="0.2">
      <c r="A18" s="824" t="s">
        <v>1775</v>
      </c>
      <c r="B18" s="1559">
        <v>0</v>
      </c>
      <c r="C18" s="825">
        <v>0</v>
      </c>
      <c r="D18" s="825">
        <v>0</v>
      </c>
      <c r="E18" s="825">
        <v>0</v>
      </c>
      <c r="F18" s="825">
        <v>0</v>
      </c>
      <c r="G18" s="825">
        <v>0</v>
      </c>
      <c r="H18" s="825">
        <v>9669345</v>
      </c>
      <c r="I18" s="825">
        <v>84435227.079999998</v>
      </c>
      <c r="J18" s="825">
        <v>90378863.510000005</v>
      </c>
      <c r="K18" s="826">
        <v>8922578.1199999992</v>
      </c>
    </row>
    <row r="19" spans="1:12" x14ac:dyDescent="0.2">
      <c r="A19" s="824" t="s">
        <v>1776</v>
      </c>
      <c r="B19" s="1559">
        <v>99769420</v>
      </c>
      <c r="C19" s="825">
        <v>269858420.04000002</v>
      </c>
      <c r="D19" s="825">
        <v>0</v>
      </c>
      <c r="E19" s="825">
        <v>951704.18</v>
      </c>
      <c r="F19" s="825">
        <v>1138.4000000000001</v>
      </c>
      <c r="G19" s="825">
        <v>0</v>
      </c>
      <c r="H19" s="825">
        <v>68380457.230000004</v>
      </c>
      <c r="I19" s="825">
        <v>2176564.5699999998</v>
      </c>
      <c r="J19" s="825">
        <v>147859059.33000001</v>
      </c>
      <c r="K19" s="826">
        <v>12767087.52</v>
      </c>
    </row>
    <row r="20" spans="1:12" x14ac:dyDescent="0.2">
      <c r="A20" s="824" t="s">
        <v>1777</v>
      </c>
      <c r="B20" s="1559">
        <v>2507214228</v>
      </c>
      <c r="C20" s="825">
        <v>2215123194.3699999</v>
      </c>
      <c r="D20" s="825">
        <v>384981532.98000002</v>
      </c>
      <c r="E20" s="825">
        <v>1547400514.9100001</v>
      </c>
      <c r="F20" s="825">
        <v>2080904806.6600001</v>
      </c>
      <c r="G20" s="825">
        <v>75252036.379999995</v>
      </c>
      <c r="H20" s="825">
        <v>1976880848.0999999</v>
      </c>
      <c r="I20" s="825">
        <v>167531002.36000001</v>
      </c>
      <c r="J20" s="825">
        <v>6706164540.2399998</v>
      </c>
      <c r="K20" s="826">
        <v>4614125131.5699997</v>
      </c>
    </row>
    <row r="21" spans="1:12" x14ac:dyDescent="0.2">
      <c r="A21" s="824" t="s">
        <v>1778</v>
      </c>
      <c r="B21" s="1559">
        <v>0</v>
      </c>
      <c r="C21" s="825">
        <v>0</v>
      </c>
      <c r="D21" s="825">
        <v>0</v>
      </c>
      <c r="E21" s="825">
        <v>0</v>
      </c>
      <c r="F21" s="825">
        <v>0</v>
      </c>
      <c r="G21" s="825">
        <v>0</v>
      </c>
      <c r="H21" s="825">
        <v>0</v>
      </c>
      <c r="I21" s="825">
        <v>0</v>
      </c>
      <c r="J21" s="825">
        <v>0</v>
      </c>
      <c r="K21" s="826">
        <v>0</v>
      </c>
    </row>
    <row r="22" spans="1:12" x14ac:dyDescent="0.2">
      <c r="A22" s="824" t="s">
        <v>1779</v>
      </c>
      <c r="B22" s="1559">
        <v>0</v>
      </c>
      <c r="C22" s="825">
        <v>0</v>
      </c>
      <c r="D22" s="825">
        <v>1184367.78</v>
      </c>
      <c r="E22" s="825">
        <v>6873718.6200000001</v>
      </c>
      <c r="F22" s="825">
        <v>0</v>
      </c>
      <c r="G22" s="825">
        <v>0</v>
      </c>
      <c r="H22" s="825">
        <v>506045.48</v>
      </c>
      <c r="I22" s="825">
        <v>29896450.27</v>
      </c>
      <c r="J22" s="825">
        <v>6591185.7300000004</v>
      </c>
      <c r="K22" s="826">
        <v>0</v>
      </c>
    </row>
    <row r="23" spans="1:12" x14ac:dyDescent="0.2">
      <c r="A23" s="824" t="s">
        <v>1780</v>
      </c>
      <c r="B23" s="1559">
        <v>0</v>
      </c>
      <c r="C23" s="825">
        <v>0</v>
      </c>
      <c r="D23" s="825">
        <v>0</v>
      </c>
      <c r="E23" s="825">
        <v>0</v>
      </c>
      <c r="F23" s="825">
        <v>1651621.74</v>
      </c>
      <c r="G23" s="825">
        <v>0</v>
      </c>
      <c r="H23" s="825">
        <v>40339978.200000003</v>
      </c>
      <c r="I23" s="825">
        <v>22572367.260000002</v>
      </c>
      <c r="J23" s="825">
        <v>5119844.83</v>
      </c>
      <c r="K23" s="826">
        <v>0</v>
      </c>
    </row>
    <row r="24" spans="1:12" x14ac:dyDescent="0.2">
      <c r="A24" s="824" t="s">
        <v>1781</v>
      </c>
      <c r="B24" s="1559">
        <v>3292766</v>
      </c>
      <c r="C24" s="825">
        <v>0</v>
      </c>
      <c r="D24" s="825">
        <v>0</v>
      </c>
      <c r="E24" s="825">
        <v>0</v>
      </c>
      <c r="F24" s="825">
        <v>679662</v>
      </c>
      <c r="G24" s="825">
        <v>0</v>
      </c>
      <c r="H24" s="825">
        <v>0</v>
      </c>
      <c r="I24" s="825">
        <v>0</v>
      </c>
      <c r="J24" s="825">
        <v>62953245.310000002</v>
      </c>
      <c r="K24" s="826">
        <v>0</v>
      </c>
    </row>
    <row r="25" spans="1:12" ht="13.5" thickBot="1" x14ac:dyDescent="0.25">
      <c r="A25" s="829" t="s">
        <v>1782</v>
      </c>
      <c r="B25" s="830">
        <v>0</v>
      </c>
      <c r="C25" s="831">
        <v>0</v>
      </c>
      <c r="D25" s="831">
        <v>0</v>
      </c>
      <c r="E25" s="831">
        <v>1085357.3400000001</v>
      </c>
      <c r="F25" s="831">
        <v>0</v>
      </c>
      <c r="G25" s="831">
        <v>710831.1</v>
      </c>
      <c r="H25" s="831">
        <v>0</v>
      </c>
      <c r="I25" s="831">
        <v>0</v>
      </c>
      <c r="J25" s="831">
        <v>0</v>
      </c>
      <c r="K25" s="832">
        <v>0</v>
      </c>
    </row>
    <row r="26" spans="1:12" ht="13.5" thickBot="1" x14ac:dyDescent="0.25">
      <c r="A26" s="833" t="s">
        <v>676</v>
      </c>
      <c r="B26" s="834">
        <v>440423690</v>
      </c>
      <c r="C26" s="835">
        <v>791361794.08999991</v>
      </c>
      <c r="D26" s="835">
        <v>307713372.20999998</v>
      </c>
      <c r="E26" s="835">
        <v>964565762.27999997</v>
      </c>
      <c r="F26" s="835">
        <v>1502718883.76</v>
      </c>
      <c r="G26" s="835">
        <v>95325922.469999999</v>
      </c>
      <c r="H26" s="835">
        <v>259415031.01999998</v>
      </c>
      <c r="I26" s="835">
        <v>264199368.42999998</v>
      </c>
      <c r="J26" s="835">
        <v>3756462514.5499997</v>
      </c>
      <c r="K26" s="836">
        <v>97607779.170000002</v>
      </c>
      <c r="L26" s="820"/>
    </row>
    <row r="27" spans="1:12" x14ac:dyDescent="0.2">
      <c r="A27" s="821" t="s">
        <v>1783</v>
      </c>
      <c r="B27" s="1558">
        <v>136477639</v>
      </c>
      <c r="C27" s="822">
        <v>555034730.53999996</v>
      </c>
      <c r="D27" s="822">
        <v>159129170.07999998</v>
      </c>
      <c r="E27" s="822">
        <v>441058445.13999999</v>
      </c>
      <c r="F27" s="822">
        <v>706871080.03000009</v>
      </c>
      <c r="G27" s="822">
        <v>67883257.870000005</v>
      </c>
      <c r="H27" s="822">
        <v>144413964.00999999</v>
      </c>
      <c r="I27" s="822">
        <v>41368275.850000001</v>
      </c>
      <c r="J27" s="822">
        <v>804367086.15999997</v>
      </c>
      <c r="K27" s="823">
        <v>92222329.359999999</v>
      </c>
    </row>
    <row r="28" spans="1:12" x14ac:dyDescent="0.2">
      <c r="A28" s="824" t="s">
        <v>1784</v>
      </c>
      <c r="B28" s="1559">
        <v>22956050</v>
      </c>
      <c r="C28" s="825">
        <v>36375223.369999997</v>
      </c>
      <c r="D28" s="825">
        <v>43599657.299999997</v>
      </c>
      <c r="E28" s="825">
        <v>209803144.37</v>
      </c>
      <c r="F28" s="825">
        <v>209815527.91</v>
      </c>
      <c r="G28" s="825">
        <v>27884815.059999999</v>
      </c>
      <c r="H28" s="825">
        <v>101818421.64</v>
      </c>
      <c r="I28" s="825">
        <v>2558303.5499999998</v>
      </c>
      <c r="J28" s="825">
        <v>115400403.69</v>
      </c>
      <c r="K28" s="826">
        <v>8663280.6899999995</v>
      </c>
    </row>
    <row r="29" spans="1:12" x14ac:dyDescent="0.2">
      <c r="A29" s="824" t="s">
        <v>1785</v>
      </c>
      <c r="B29" s="1559">
        <v>63357849</v>
      </c>
      <c r="C29" s="825">
        <v>19880589.129999999</v>
      </c>
      <c r="D29" s="825">
        <v>69261439.769999996</v>
      </c>
      <c r="E29" s="825">
        <v>51168487.200000003</v>
      </c>
      <c r="F29" s="825">
        <v>149922919.27000001</v>
      </c>
      <c r="G29" s="825">
        <v>0</v>
      </c>
      <c r="H29" s="825">
        <v>16857910.289999999</v>
      </c>
      <c r="I29" s="825">
        <v>12010389.960000001</v>
      </c>
      <c r="J29" s="825">
        <v>249194074</v>
      </c>
      <c r="K29" s="826">
        <v>0</v>
      </c>
    </row>
    <row r="30" spans="1:12" x14ac:dyDescent="0.2">
      <c r="A30" s="824" t="s">
        <v>1786</v>
      </c>
      <c r="B30" s="1559">
        <v>42668965</v>
      </c>
      <c r="C30" s="825">
        <v>0</v>
      </c>
      <c r="D30" s="825">
        <v>0</v>
      </c>
      <c r="E30" s="825">
        <v>0</v>
      </c>
      <c r="F30" s="825">
        <v>0</v>
      </c>
      <c r="G30" s="825">
        <v>0</v>
      </c>
      <c r="H30" s="825">
        <v>0</v>
      </c>
      <c r="I30" s="825">
        <v>23916482.050000001</v>
      </c>
      <c r="J30" s="825">
        <v>98340969.019999996</v>
      </c>
      <c r="K30" s="826">
        <v>0</v>
      </c>
    </row>
    <row r="31" spans="1:12" ht="16.5" customHeight="1" x14ac:dyDescent="0.2">
      <c r="A31" s="824" t="s">
        <v>1787</v>
      </c>
      <c r="B31" s="1559">
        <v>0</v>
      </c>
      <c r="C31" s="825">
        <v>448674270.94999999</v>
      </c>
      <c r="D31" s="825">
        <v>6808810.29</v>
      </c>
      <c r="E31" s="825">
        <v>0</v>
      </c>
      <c r="F31" s="825">
        <v>39378138.310000002</v>
      </c>
      <c r="G31" s="825">
        <v>9106092.3399999999</v>
      </c>
      <c r="H31" s="825">
        <v>0</v>
      </c>
      <c r="I31" s="825">
        <v>0</v>
      </c>
      <c r="J31" s="825">
        <v>0</v>
      </c>
      <c r="K31" s="826">
        <v>0</v>
      </c>
    </row>
    <row r="32" spans="1:12" x14ac:dyDescent="0.2">
      <c r="A32" s="824" t="s">
        <v>1788</v>
      </c>
      <c r="B32" s="1559">
        <v>7494775</v>
      </c>
      <c r="C32" s="825">
        <v>20466877.09</v>
      </c>
      <c r="D32" s="825">
        <v>39459262.719999999</v>
      </c>
      <c r="E32" s="825">
        <v>180086813.56999999</v>
      </c>
      <c r="F32" s="825">
        <v>192442701.87</v>
      </c>
      <c r="G32" s="825">
        <v>30892350.469999999</v>
      </c>
      <c r="H32" s="825">
        <v>25737632.079999998</v>
      </c>
      <c r="I32" s="825">
        <v>2878622.83</v>
      </c>
      <c r="J32" s="825">
        <v>305134471.58999997</v>
      </c>
      <c r="K32" s="826">
        <v>83559048.670000002</v>
      </c>
    </row>
    <row r="33" spans="1:12" x14ac:dyDescent="0.2">
      <c r="A33" s="829" t="s">
        <v>1789</v>
      </c>
      <c r="B33" s="1559">
        <v>0</v>
      </c>
      <c r="C33" s="825">
        <v>0</v>
      </c>
      <c r="D33" s="825">
        <v>0</v>
      </c>
      <c r="E33" s="825">
        <v>0</v>
      </c>
      <c r="F33" s="825">
        <v>0</v>
      </c>
      <c r="G33" s="825">
        <v>0</v>
      </c>
      <c r="H33" s="825">
        <v>0</v>
      </c>
      <c r="I33" s="825">
        <v>0</v>
      </c>
      <c r="J33" s="825">
        <v>27272879.84</v>
      </c>
      <c r="K33" s="826">
        <v>0</v>
      </c>
    </row>
    <row r="34" spans="1:12" x14ac:dyDescent="0.2">
      <c r="A34" s="829" t="s">
        <v>1790</v>
      </c>
      <c r="B34" s="1559">
        <v>0</v>
      </c>
      <c r="C34" s="825">
        <v>0</v>
      </c>
      <c r="D34" s="825">
        <v>0</v>
      </c>
      <c r="E34" s="825">
        <v>0</v>
      </c>
      <c r="F34" s="825">
        <v>1813371.72</v>
      </c>
      <c r="G34" s="825">
        <v>0</v>
      </c>
      <c r="H34" s="825">
        <v>0</v>
      </c>
      <c r="I34" s="825">
        <v>4477.46</v>
      </c>
      <c r="J34" s="825">
        <v>9024288.0199999996</v>
      </c>
      <c r="K34" s="826">
        <v>0</v>
      </c>
    </row>
    <row r="35" spans="1:12" x14ac:dyDescent="0.2">
      <c r="A35" s="829" t="s">
        <v>1791</v>
      </c>
      <c r="B35" s="1559">
        <v>0</v>
      </c>
      <c r="C35" s="825">
        <v>29637770</v>
      </c>
      <c r="D35" s="825">
        <v>0</v>
      </c>
      <c r="E35" s="825">
        <v>0</v>
      </c>
      <c r="F35" s="825">
        <v>113498420.95</v>
      </c>
      <c r="G35" s="825">
        <v>0</v>
      </c>
      <c r="H35" s="825">
        <v>0</v>
      </c>
      <c r="I35" s="825">
        <v>0</v>
      </c>
      <c r="J35" s="825">
        <v>0</v>
      </c>
      <c r="K35" s="826">
        <v>0</v>
      </c>
    </row>
    <row r="36" spans="1:12" x14ac:dyDescent="0.2">
      <c r="A36" s="837" t="s">
        <v>1792</v>
      </c>
      <c r="B36" s="1560">
        <v>303946051</v>
      </c>
      <c r="C36" s="827">
        <v>236327063.55000001</v>
      </c>
      <c r="D36" s="827">
        <v>148584202.13</v>
      </c>
      <c r="E36" s="827">
        <v>523507317.13999999</v>
      </c>
      <c r="F36" s="827">
        <v>795847803.7299999</v>
      </c>
      <c r="G36" s="827">
        <v>27442664.600000001</v>
      </c>
      <c r="H36" s="827">
        <v>115001067.01000001</v>
      </c>
      <c r="I36" s="827">
        <v>222831092.57999998</v>
      </c>
      <c r="J36" s="827">
        <v>2952095428.3899999</v>
      </c>
      <c r="K36" s="828">
        <v>5385449.8099999996</v>
      </c>
    </row>
    <row r="37" spans="1:12" x14ac:dyDescent="0.2">
      <c r="A37" s="829" t="s">
        <v>1793</v>
      </c>
      <c r="B37" s="1559">
        <v>0</v>
      </c>
      <c r="C37" s="825">
        <v>0</v>
      </c>
      <c r="D37" s="825">
        <v>51136535.670000002</v>
      </c>
      <c r="E37" s="825">
        <v>15716990.75</v>
      </c>
      <c r="F37" s="825">
        <v>0</v>
      </c>
      <c r="G37" s="825">
        <v>0</v>
      </c>
      <c r="H37" s="825">
        <v>0</v>
      </c>
      <c r="I37" s="825">
        <v>0</v>
      </c>
      <c r="J37" s="825">
        <v>0</v>
      </c>
      <c r="K37" s="826">
        <v>0</v>
      </c>
    </row>
    <row r="38" spans="1:12" x14ac:dyDescent="0.2">
      <c r="A38" s="829" t="s">
        <v>1794</v>
      </c>
      <c r="B38" s="1559">
        <v>160477936</v>
      </c>
      <c r="C38" s="825">
        <v>182527758.61000001</v>
      </c>
      <c r="D38" s="825">
        <v>88386999.469999999</v>
      </c>
      <c r="E38" s="825">
        <v>366711062.54000002</v>
      </c>
      <c r="F38" s="825">
        <v>738682483.89999998</v>
      </c>
      <c r="G38" s="825">
        <v>0</v>
      </c>
      <c r="H38" s="825">
        <v>50365735.060000002</v>
      </c>
      <c r="I38" s="825">
        <v>3144099.3</v>
      </c>
      <c r="J38" s="825">
        <v>1751303348.49</v>
      </c>
      <c r="K38" s="826">
        <v>0</v>
      </c>
    </row>
    <row r="39" spans="1:12" x14ac:dyDescent="0.2">
      <c r="A39" s="829" t="s">
        <v>1795</v>
      </c>
      <c r="B39" s="1559">
        <v>83432247</v>
      </c>
      <c r="C39" s="825">
        <v>0</v>
      </c>
      <c r="D39" s="825">
        <v>0</v>
      </c>
      <c r="E39" s="825">
        <v>0</v>
      </c>
      <c r="F39" s="825">
        <v>0</v>
      </c>
      <c r="G39" s="825">
        <v>0</v>
      </c>
      <c r="H39" s="825">
        <v>0</v>
      </c>
      <c r="I39" s="825">
        <v>213794850</v>
      </c>
      <c r="J39" s="825">
        <v>1153572000</v>
      </c>
      <c r="K39" s="826">
        <v>0</v>
      </c>
    </row>
    <row r="40" spans="1:12" ht="25.5" x14ac:dyDescent="0.2">
      <c r="A40" s="829" t="s">
        <v>1796</v>
      </c>
      <c r="B40" s="1559">
        <v>0</v>
      </c>
      <c r="C40" s="825">
        <v>0</v>
      </c>
      <c r="D40" s="825">
        <v>0</v>
      </c>
      <c r="E40" s="825">
        <v>0</v>
      </c>
      <c r="F40" s="825">
        <v>0</v>
      </c>
      <c r="G40" s="825">
        <v>0</v>
      </c>
      <c r="H40" s="825">
        <v>0</v>
      </c>
      <c r="I40" s="825">
        <v>2349746.14</v>
      </c>
      <c r="J40" s="825">
        <v>0</v>
      </c>
      <c r="K40" s="826">
        <v>0</v>
      </c>
    </row>
    <row r="41" spans="1:12" x14ac:dyDescent="0.2">
      <c r="A41" s="829" t="s">
        <v>1797</v>
      </c>
      <c r="B41" s="1559">
        <v>0</v>
      </c>
      <c r="C41" s="825">
        <v>53799304.939999998</v>
      </c>
      <c r="D41" s="825">
        <v>0</v>
      </c>
      <c r="E41" s="825">
        <v>64609556.939999998</v>
      </c>
      <c r="F41" s="825">
        <v>0</v>
      </c>
      <c r="G41" s="825">
        <v>0</v>
      </c>
      <c r="H41" s="825">
        <v>45378303.640000001</v>
      </c>
      <c r="I41" s="825">
        <v>3542397.14</v>
      </c>
      <c r="J41" s="825">
        <v>0</v>
      </c>
      <c r="K41" s="826">
        <v>0</v>
      </c>
    </row>
    <row r="42" spans="1:12" x14ac:dyDescent="0.2">
      <c r="A42" s="829" t="s">
        <v>1798</v>
      </c>
      <c r="B42" s="1559">
        <v>0</v>
      </c>
      <c r="C42" s="825">
        <v>0</v>
      </c>
      <c r="D42" s="825">
        <v>0</v>
      </c>
      <c r="E42" s="825">
        <v>0</v>
      </c>
      <c r="F42" s="825">
        <v>0</v>
      </c>
      <c r="G42" s="825">
        <v>0</v>
      </c>
      <c r="H42" s="825">
        <v>0</v>
      </c>
      <c r="I42" s="825">
        <v>0</v>
      </c>
      <c r="J42" s="825">
        <v>0</v>
      </c>
      <c r="K42" s="826">
        <v>0</v>
      </c>
    </row>
    <row r="43" spans="1:12" x14ac:dyDescent="0.2">
      <c r="A43" s="829" t="s">
        <v>1799</v>
      </c>
      <c r="B43" s="1559">
        <v>12881407</v>
      </c>
      <c r="C43" s="825">
        <v>0</v>
      </c>
      <c r="D43" s="825">
        <v>9060666.9900000002</v>
      </c>
      <c r="E43" s="825">
        <v>76469706.909999996</v>
      </c>
      <c r="F43" s="825">
        <v>34207535.409999996</v>
      </c>
      <c r="G43" s="825">
        <v>27442664.600000001</v>
      </c>
      <c r="H43" s="825">
        <v>11561667.67</v>
      </c>
      <c r="I43" s="825">
        <v>0</v>
      </c>
      <c r="J43" s="825">
        <v>26000672.420000002</v>
      </c>
      <c r="K43" s="826">
        <v>5385449.8099999996</v>
      </c>
    </row>
    <row r="44" spans="1:12" ht="13.5" thickBot="1" x14ac:dyDescent="0.25">
      <c r="A44" s="829" t="s">
        <v>1800</v>
      </c>
      <c r="B44" s="830">
        <v>47154461</v>
      </c>
      <c r="C44" s="831">
        <v>0</v>
      </c>
      <c r="D44" s="831">
        <v>0</v>
      </c>
      <c r="E44" s="831">
        <v>0</v>
      </c>
      <c r="F44" s="831">
        <v>22957784.420000002</v>
      </c>
      <c r="G44" s="831">
        <v>0</v>
      </c>
      <c r="H44" s="831">
        <v>7695360.6399999997</v>
      </c>
      <c r="I44" s="831">
        <v>0</v>
      </c>
      <c r="J44" s="831">
        <v>21219407.48</v>
      </c>
      <c r="K44" s="832">
        <v>0</v>
      </c>
    </row>
    <row r="45" spans="1:12" ht="13.5" thickBot="1" x14ac:dyDescent="0.25">
      <c r="A45" s="833" t="s">
        <v>1801</v>
      </c>
      <c r="B45" s="834">
        <v>2274114012</v>
      </c>
      <c r="C45" s="835">
        <v>2624339021.5600004</v>
      </c>
      <c r="D45" s="835">
        <v>202248447.50999999</v>
      </c>
      <c r="E45" s="835">
        <v>1037850958.88</v>
      </c>
      <c r="F45" s="835">
        <v>1152522654.1500001</v>
      </c>
      <c r="G45" s="835">
        <v>176978502.83000001</v>
      </c>
      <c r="H45" s="835">
        <v>2302518283.8900003</v>
      </c>
      <c r="I45" s="835">
        <v>111941385.27</v>
      </c>
      <c r="J45" s="835">
        <v>4255409298.2199998</v>
      </c>
      <c r="K45" s="836">
        <v>5879640904.960001</v>
      </c>
      <c r="L45" s="820"/>
    </row>
    <row r="46" spans="1:12" x14ac:dyDescent="0.2">
      <c r="A46" s="829" t="s">
        <v>1802</v>
      </c>
      <c r="B46" s="1561">
        <v>438928000</v>
      </c>
      <c r="C46" s="838">
        <v>1320888200</v>
      </c>
      <c r="D46" s="838">
        <v>22997700</v>
      </c>
      <c r="E46" s="838">
        <v>136000320</v>
      </c>
      <c r="F46" s="838">
        <v>257139900</v>
      </c>
      <c r="G46" s="838">
        <v>38736000</v>
      </c>
      <c r="H46" s="838">
        <v>913903400</v>
      </c>
      <c r="I46" s="838">
        <v>101411500</v>
      </c>
      <c r="J46" s="838">
        <v>2218432700</v>
      </c>
      <c r="K46" s="839">
        <v>4772815000</v>
      </c>
    </row>
    <row r="47" spans="1:12" x14ac:dyDescent="0.2">
      <c r="A47" s="829" t="s">
        <v>1803</v>
      </c>
      <c r="B47" s="1559">
        <v>115624000</v>
      </c>
      <c r="C47" s="825">
        <v>122646202.65000001</v>
      </c>
      <c r="D47" s="825">
        <v>0</v>
      </c>
      <c r="E47" s="825">
        <v>0</v>
      </c>
      <c r="F47" s="825">
        <v>887.07</v>
      </c>
      <c r="G47" s="825">
        <v>54978538.899999999</v>
      </c>
      <c r="H47" s="825">
        <v>58786004.859999999</v>
      </c>
      <c r="I47" s="825">
        <v>6639331.0700000003</v>
      </c>
      <c r="J47" s="825">
        <v>36961175.240000002</v>
      </c>
      <c r="K47" s="826">
        <v>15098407.220000001</v>
      </c>
    </row>
    <row r="48" spans="1:12" x14ac:dyDescent="0.2">
      <c r="A48" s="829" t="s">
        <v>1804</v>
      </c>
      <c r="B48" s="1559">
        <v>541396950</v>
      </c>
      <c r="C48" s="825">
        <v>639132216.44000006</v>
      </c>
      <c r="D48" s="825">
        <v>46188409.890000001</v>
      </c>
      <c r="E48" s="825">
        <v>132975456.56999999</v>
      </c>
      <c r="F48" s="825">
        <v>434767901.30000001</v>
      </c>
      <c r="G48" s="825">
        <v>163974.51</v>
      </c>
      <c r="H48" s="825">
        <v>373367762.83999997</v>
      </c>
      <c r="I48" s="825">
        <v>0</v>
      </c>
      <c r="J48" s="825">
        <v>866644722.16999996</v>
      </c>
      <c r="K48" s="826">
        <v>989548533.41999996</v>
      </c>
    </row>
    <row r="49" spans="1:11" x14ac:dyDescent="0.2">
      <c r="A49" s="829" t="s">
        <v>1805</v>
      </c>
      <c r="B49" s="1559">
        <v>-328315060</v>
      </c>
      <c r="C49" s="825">
        <v>95926840.549999997</v>
      </c>
      <c r="D49" s="825">
        <v>13048927.48</v>
      </c>
      <c r="E49" s="825">
        <v>344664722.76999998</v>
      </c>
      <c r="F49" s="825">
        <v>106158034.5</v>
      </c>
      <c r="G49" s="825">
        <v>12737647.99</v>
      </c>
      <c r="H49" s="825">
        <v>48666468.420000002</v>
      </c>
      <c r="I49" s="825">
        <v>2881077.55</v>
      </c>
      <c r="J49" s="825">
        <v>259890795.63</v>
      </c>
      <c r="K49" s="826">
        <v>23144219.300000001</v>
      </c>
    </row>
    <row r="50" spans="1:11" x14ac:dyDescent="0.2">
      <c r="A50" s="829" t="s">
        <v>1806</v>
      </c>
      <c r="B50" s="1559">
        <v>344826743</v>
      </c>
      <c r="C50" s="825">
        <v>0</v>
      </c>
      <c r="D50" s="825">
        <v>0</v>
      </c>
      <c r="E50" s="825">
        <v>8031432.1900000004</v>
      </c>
      <c r="F50" s="825">
        <v>0</v>
      </c>
      <c r="G50" s="825">
        <v>0</v>
      </c>
      <c r="H50" s="825">
        <v>0</v>
      </c>
      <c r="I50" s="825">
        <v>0</v>
      </c>
      <c r="J50" s="825">
        <v>0</v>
      </c>
      <c r="K50" s="826">
        <v>0</v>
      </c>
    </row>
    <row r="51" spans="1:11" x14ac:dyDescent="0.2">
      <c r="A51" s="829" t="s">
        <v>1807</v>
      </c>
      <c r="B51" s="1559">
        <v>0</v>
      </c>
      <c r="C51" s="825">
        <v>0</v>
      </c>
      <c r="D51" s="825">
        <v>0</v>
      </c>
      <c r="E51" s="825">
        <v>120082037.61</v>
      </c>
      <c r="F51" s="825">
        <v>0</v>
      </c>
      <c r="G51" s="825">
        <v>0</v>
      </c>
      <c r="H51" s="825">
        <v>261698454</v>
      </c>
      <c r="I51" s="825">
        <v>0</v>
      </c>
      <c r="J51" s="825">
        <v>0</v>
      </c>
      <c r="K51" s="826">
        <v>0</v>
      </c>
    </row>
    <row r="52" spans="1:11" x14ac:dyDescent="0.2">
      <c r="A52" s="829" t="s">
        <v>1808</v>
      </c>
      <c r="B52" s="1559">
        <v>-354367391</v>
      </c>
      <c r="C52" s="825">
        <v>348435117.94</v>
      </c>
      <c r="D52" s="825">
        <v>6176956.5</v>
      </c>
      <c r="E52" s="825">
        <v>222133202.5</v>
      </c>
      <c r="F52" s="825">
        <v>53146458.609999999</v>
      </c>
      <c r="G52" s="825">
        <v>2260331.56</v>
      </c>
      <c r="H52" s="825">
        <v>335546510.44999999</v>
      </c>
      <c r="I52" s="825">
        <v>0</v>
      </c>
      <c r="J52" s="825">
        <v>52824918.109999999</v>
      </c>
      <c r="K52" s="826">
        <v>50609365.289999999</v>
      </c>
    </row>
    <row r="53" spans="1:11" x14ac:dyDescent="0.2">
      <c r="A53" s="829" t="s">
        <v>1809</v>
      </c>
      <c r="B53" s="1559">
        <v>1498578688</v>
      </c>
      <c r="C53" s="825">
        <v>16266203.470000001</v>
      </c>
      <c r="D53" s="825">
        <v>105117872.91</v>
      </c>
      <c r="E53" s="825">
        <v>49562034.130000003</v>
      </c>
      <c r="F53" s="825">
        <v>215673049.5</v>
      </c>
      <c r="G53" s="825">
        <v>41910527.780000001</v>
      </c>
      <c r="H53" s="825">
        <v>304845510.13</v>
      </c>
      <c r="I53" s="825">
        <v>0</v>
      </c>
      <c r="J53" s="825">
        <v>645459173.22000003</v>
      </c>
      <c r="K53" s="826">
        <v>1272241.92</v>
      </c>
    </row>
    <row r="54" spans="1:11" ht="13.5" thickBot="1" x14ac:dyDescent="0.25">
      <c r="A54" s="829" t="s">
        <v>1810</v>
      </c>
      <c r="B54" s="830">
        <v>17442082</v>
      </c>
      <c r="C54" s="831">
        <v>81044240.510000005</v>
      </c>
      <c r="D54" s="831">
        <v>8718580.7300000004</v>
      </c>
      <c r="E54" s="831">
        <v>24401753.109999999</v>
      </c>
      <c r="F54" s="831">
        <v>85636423.170000002</v>
      </c>
      <c r="G54" s="831">
        <v>26191482.09</v>
      </c>
      <c r="H54" s="831">
        <v>5704173.1900000004</v>
      </c>
      <c r="I54" s="831">
        <v>1009476.65</v>
      </c>
      <c r="J54" s="831">
        <v>175195813.84999999</v>
      </c>
      <c r="K54" s="832">
        <v>27153137.809999999</v>
      </c>
    </row>
    <row r="55" spans="1:11" ht="13.5" thickBot="1" x14ac:dyDescent="0.25">
      <c r="A55" s="833" t="s">
        <v>677</v>
      </c>
      <c r="B55" s="834">
        <v>2714537702</v>
      </c>
      <c r="C55" s="835">
        <v>3415700815.6500006</v>
      </c>
      <c r="D55" s="835">
        <v>509961819.71999997</v>
      </c>
      <c r="E55" s="835">
        <v>2002416721.1599998</v>
      </c>
      <c r="F55" s="835">
        <v>2655241537.9099998</v>
      </c>
      <c r="G55" s="835">
        <v>272304425.30000001</v>
      </c>
      <c r="H55" s="835">
        <v>2561933314.9100003</v>
      </c>
      <c r="I55" s="835">
        <v>376140753.69999999</v>
      </c>
      <c r="J55" s="835">
        <v>8011871812.7699995</v>
      </c>
      <c r="K55" s="836">
        <v>5977248684.1300011</v>
      </c>
    </row>
    <row r="56" spans="1:11" s="1633" customFormat="1" x14ac:dyDescent="0.2">
      <c r="A56" s="837" t="s">
        <v>1811</v>
      </c>
      <c r="B56" s="825">
        <v>0</v>
      </c>
      <c r="C56" s="825">
        <v>0</v>
      </c>
      <c r="D56" s="825">
        <v>0</v>
      </c>
      <c r="E56" s="825">
        <v>0</v>
      </c>
      <c r="F56" s="825">
        <v>0</v>
      </c>
      <c r="G56" s="825">
        <v>15362429.050000001</v>
      </c>
      <c r="H56" s="825">
        <v>0</v>
      </c>
      <c r="I56" s="825">
        <v>0</v>
      </c>
      <c r="J56" s="825">
        <v>0</v>
      </c>
      <c r="K56" s="825">
        <v>0</v>
      </c>
    </row>
    <row r="57" spans="1:11" s="1633" customFormat="1" x14ac:dyDescent="0.2">
      <c r="A57" s="837" t="s">
        <v>678</v>
      </c>
      <c r="B57" s="825">
        <v>0</v>
      </c>
      <c r="C57" s="825">
        <v>0</v>
      </c>
      <c r="D57" s="825">
        <v>0</v>
      </c>
      <c r="E57" s="825">
        <v>0</v>
      </c>
      <c r="F57" s="825">
        <v>205733177.68000001</v>
      </c>
      <c r="G57" s="825">
        <v>15362429.050000001</v>
      </c>
      <c r="H57" s="825">
        <v>0</v>
      </c>
      <c r="I57" s="825">
        <v>0</v>
      </c>
      <c r="J57" s="825">
        <v>0</v>
      </c>
      <c r="K57" s="825">
        <v>0</v>
      </c>
    </row>
    <row r="58" spans="1:11" ht="409.6" hidden="1" customHeight="1" x14ac:dyDescent="0.2">
      <c r="A58" s="829"/>
      <c r="B58" s="840">
        <v>0</v>
      </c>
      <c r="C58" s="840">
        <v>0</v>
      </c>
      <c r="D58" s="840">
        <v>0</v>
      </c>
      <c r="E58" s="840">
        <v>0</v>
      </c>
      <c r="F58" s="1562">
        <v>0</v>
      </c>
      <c r="G58" s="840">
        <v>0</v>
      </c>
      <c r="H58" s="840">
        <v>0</v>
      </c>
      <c r="I58" s="840">
        <v>0</v>
      </c>
      <c r="J58" s="840">
        <v>0</v>
      </c>
      <c r="K58" s="840">
        <v>0</v>
      </c>
    </row>
    <row r="59" spans="1:11" ht="409.6" hidden="1" customHeight="1" x14ac:dyDescent="0.2">
      <c r="A59" s="829"/>
      <c r="B59" s="840">
        <v>0</v>
      </c>
      <c r="C59" s="840">
        <v>0</v>
      </c>
      <c r="D59" s="840">
        <v>0</v>
      </c>
      <c r="E59" s="840">
        <v>0</v>
      </c>
      <c r="F59" s="1562">
        <v>0</v>
      </c>
      <c r="G59" s="840">
        <v>0</v>
      </c>
      <c r="H59" s="840">
        <v>0</v>
      </c>
      <c r="I59" s="840">
        <v>0</v>
      </c>
      <c r="J59" s="840">
        <v>0</v>
      </c>
      <c r="K59" s="840">
        <v>0</v>
      </c>
    </row>
    <row r="60" spans="1:11" ht="409.6" hidden="1" customHeight="1" x14ac:dyDescent="0.2">
      <c r="A60" s="829"/>
      <c r="B60" s="840">
        <v>0</v>
      </c>
      <c r="C60" s="840">
        <v>0</v>
      </c>
      <c r="D60" s="840">
        <v>0</v>
      </c>
      <c r="E60" s="840">
        <v>0</v>
      </c>
      <c r="F60" s="1562">
        <v>0</v>
      </c>
      <c r="G60" s="840">
        <v>0</v>
      </c>
      <c r="H60" s="840">
        <v>0</v>
      </c>
      <c r="I60" s="840">
        <v>0</v>
      </c>
      <c r="J60" s="840">
        <v>0</v>
      </c>
      <c r="K60" s="840">
        <v>0</v>
      </c>
    </row>
    <row r="61" spans="1:11" ht="409.6" hidden="1" customHeight="1" x14ac:dyDescent="0.2">
      <c r="A61" s="829"/>
      <c r="B61" s="840">
        <v>0</v>
      </c>
      <c r="C61" s="840">
        <v>0</v>
      </c>
      <c r="D61" s="840">
        <v>0</v>
      </c>
      <c r="E61" s="840">
        <v>0</v>
      </c>
      <c r="F61" s="1562">
        <v>0</v>
      </c>
      <c r="G61" s="840">
        <v>0</v>
      </c>
      <c r="H61" s="840">
        <v>0</v>
      </c>
      <c r="I61" s="840">
        <v>0</v>
      </c>
      <c r="J61" s="840">
        <v>0</v>
      </c>
      <c r="K61" s="840">
        <v>0</v>
      </c>
    </row>
    <row r="62" spans="1:11" ht="409.6" hidden="1" customHeight="1" x14ac:dyDescent="0.2">
      <c r="A62" s="829"/>
      <c r="B62" s="840">
        <v>0</v>
      </c>
      <c r="C62" s="840">
        <v>0</v>
      </c>
      <c r="D62" s="840">
        <v>0</v>
      </c>
      <c r="E62" s="840">
        <v>0</v>
      </c>
      <c r="F62" s="1562">
        <v>0</v>
      </c>
      <c r="G62" s="840">
        <v>0</v>
      </c>
      <c r="H62" s="840">
        <v>0</v>
      </c>
      <c r="I62" s="840">
        <v>0</v>
      </c>
      <c r="J62" s="840">
        <v>0</v>
      </c>
      <c r="K62" s="840">
        <v>0</v>
      </c>
    </row>
    <row r="63" spans="1:11" ht="409.6" hidden="1" customHeight="1" x14ac:dyDescent="0.2">
      <c r="A63" s="829"/>
      <c r="B63" s="840">
        <v>0</v>
      </c>
      <c r="C63" s="840">
        <v>0</v>
      </c>
      <c r="D63" s="840">
        <v>0</v>
      </c>
      <c r="E63" s="840">
        <v>0</v>
      </c>
      <c r="F63" s="1562">
        <v>0</v>
      </c>
      <c r="G63" s="840">
        <v>0</v>
      </c>
      <c r="H63" s="840">
        <v>0</v>
      </c>
      <c r="I63" s="840">
        <v>0</v>
      </c>
      <c r="J63" s="840">
        <v>0</v>
      </c>
      <c r="K63" s="840">
        <v>0</v>
      </c>
    </row>
    <row r="64" spans="1:11" ht="409.6" hidden="1" customHeight="1" x14ac:dyDescent="0.2">
      <c r="A64" s="829"/>
      <c r="B64" s="840">
        <v>0</v>
      </c>
      <c r="C64" s="840">
        <v>0</v>
      </c>
      <c r="D64" s="840">
        <v>0</v>
      </c>
      <c r="E64" s="840">
        <v>0</v>
      </c>
      <c r="F64" s="1562">
        <v>0</v>
      </c>
      <c r="G64" s="840">
        <v>0</v>
      </c>
      <c r="H64" s="840">
        <v>0</v>
      </c>
      <c r="I64" s="840">
        <v>0</v>
      </c>
      <c r="J64" s="840">
        <v>0</v>
      </c>
      <c r="K64" s="840">
        <v>0</v>
      </c>
    </row>
    <row r="65" spans="1:11" ht="409.6" hidden="1" customHeight="1" x14ac:dyDescent="0.2">
      <c r="A65" s="829"/>
      <c r="B65" s="840">
        <v>0</v>
      </c>
      <c r="C65" s="840">
        <v>0</v>
      </c>
      <c r="D65" s="840">
        <v>0</v>
      </c>
      <c r="E65" s="840">
        <v>0</v>
      </c>
      <c r="F65" s="1562">
        <v>0</v>
      </c>
      <c r="G65" s="840">
        <v>0</v>
      </c>
      <c r="H65" s="840">
        <v>0</v>
      </c>
      <c r="I65" s="840">
        <v>0</v>
      </c>
      <c r="J65" s="840">
        <v>0</v>
      </c>
      <c r="K65" s="840">
        <v>0</v>
      </c>
    </row>
    <row r="66" spans="1:11" ht="409.6" hidden="1" customHeight="1" x14ac:dyDescent="0.2">
      <c r="A66" s="829"/>
      <c r="B66" s="840">
        <v>0</v>
      </c>
      <c r="C66" s="840">
        <v>0</v>
      </c>
      <c r="D66" s="840">
        <v>0</v>
      </c>
      <c r="E66" s="840">
        <v>0</v>
      </c>
      <c r="F66" s="1562">
        <v>0</v>
      </c>
      <c r="G66" s="840">
        <v>0</v>
      </c>
      <c r="H66" s="840">
        <v>0</v>
      </c>
      <c r="I66" s="840">
        <v>0</v>
      </c>
      <c r="J66" s="840">
        <v>0</v>
      </c>
      <c r="K66" s="840">
        <v>0</v>
      </c>
    </row>
    <row r="67" spans="1:11" ht="409.6" hidden="1" customHeight="1" x14ac:dyDescent="0.2">
      <c r="A67" s="829"/>
      <c r="B67" s="840">
        <v>0</v>
      </c>
      <c r="C67" s="840">
        <v>0</v>
      </c>
      <c r="D67" s="840">
        <v>0</v>
      </c>
      <c r="E67" s="840">
        <v>0</v>
      </c>
      <c r="F67" s="1562">
        <v>0</v>
      </c>
      <c r="G67" s="840">
        <v>0</v>
      </c>
      <c r="H67" s="840">
        <v>0</v>
      </c>
      <c r="I67" s="840">
        <v>0</v>
      </c>
      <c r="J67" s="840">
        <v>0</v>
      </c>
      <c r="K67" s="840">
        <v>0</v>
      </c>
    </row>
    <row r="68" spans="1:11" ht="409.6" hidden="1" customHeight="1" x14ac:dyDescent="0.2">
      <c r="A68" s="829"/>
      <c r="B68" s="840">
        <v>0</v>
      </c>
      <c r="C68" s="840">
        <v>0</v>
      </c>
      <c r="D68" s="840">
        <v>0</v>
      </c>
      <c r="E68" s="840">
        <v>0</v>
      </c>
      <c r="F68" s="1562">
        <v>0</v>
      </c>
      <c r="G68" s="840">
        <v>0</v>
      </c>
      <c r="H68" s="840">
        <v>0</v>
      </c>
      <c r="I68" s="840">
        <v>0</v>
      </c>
      <c r="J68" s="840">
        <v>0</v>
      </c>
      <c r="K68" s="840">
        <v>0</v>
      </c>
    </row>
    <row r="69" spans="1:11" ht="409.6" hidden="1" customHeight="1" x14ac:dyDescent="0.2">
      <c r="A69" s="829"/>
      <c r="B69" s="840">
        <v>0</v>
      </c>
      <c r="C69" s="840">
        <v>0</v>
      </c>
      <c r="D69" s="840">
        <v>0</v>
      </c>
      <c r="E69" s="840">
        <v>0</v>
      </c>
      <c r="F69" s="1562">
        <v>0</v>
      </c>
      <c r="G69" s="840">
        <v>0</v>
      </c>
      <c r="H69" s="840">
        <v>0</v>
      </c>
      <c r="I69" s="840">
        <v>0</v>
      </c>
      <c r="J69" s="840">
        <v>0</v>
      </c>
      <c r="K69" s="840">
        <v>0</v>
      </c>
    </row>
    <row r="70" spans="1:11" ht="409.6" hidden="1" customHeight="1" x14ac:dyDescent="0.2">
      <c r="A70" s="829"/>
      <c r="B70" s="840">
        <v>0</v>
      </c>
      <c r="C70" s="840">
        <v>0</v>
      </c>
      <c r="D70" s="840">
        <v>0</v>
      </c>
      <c r="E70" s="840">
        <v>0</v>
      </c>
      <c r="F70" s="1562">
        <v>0</v>
      </c>
      <c r="G70" s="840">
        <v>0</v>
      </c>
      <c r="H70" s="840">
        <v>0</v>
      </c>
      <c r="I70" s="840">
        <v>0</v>
      </c>
      <c r="J70" s="840">
        <v>0</v>
      </c>
      <c r="K70" s="840">
        <v>0</v>
      </c>
    </row>
    <row r="71" spans="1:11" ht="409.6" hidden="1" customHeight="1" x14ac:dyDescent="0.2">
      <c r="A71" s="829"/>
      <c r="B71" s="840">
        <v>0</v>
      </c>
      <c r="C71" s="840">
        <v>0</v>
      </c>
      <c r="D71" s="840">
        <v>0</v>
      </c>
      <c r="E71" s="840">
        <v>0</v>
      </c>
      <c r="F71" s="1562">
        <v>0</v>
      </c>
      <c r="G71" s="840">
        <v>0</v>
      </c>
      <c r="H71" s="840">
        <v>0</v>
      </c>
      <c r="I71" s="840">
        <v>0</v>
      </c>
      <c r="J71" s="840">
        <v>0</v>
      </c>
      <c r="K71" s="840">
        <v>0</v>
      </c>
    </row>
    <row r="72" spans="1:11" ht="409.6" hidden="1" customHeight="1" x14ac:dyDescent="0.2">
      <c r="A72" s="829"/>
      <c r="B72" s="840">
        <v>0</v>
      </c>
      <c r="C72" s="840">
        <v>0</v>
      </c>
      <c r="D72" s="840">
        <v>0</v>
      </c>
      <c r="E72" s="840">
        <v>0</v>
      </c>
      <c r="F72" s="1562">
        <v>0</v>
      </c>
      <c r="G72" s="840">
        <v>0</v>
      </c>
      <c r="H72" s="840">
        <v>0</v>
      </c>
      <c r="I72" s="840">
        <v>0</v>
      </c>
      <c r="J72" s="840">
        <v>0</v>
      </c>
      <c r="K72" s="840">
        <v>0</v>
      </c>
    </row>
    <row r="73" spans="1:11" ht="409.6" hidden="1" customHeight="1" x14ac:dyDescent="0.2">
      <c r="A73" s="829"/>
      <c r="B73" s="840">
        <v>0</v>
      </c>
      <c r="C73" s="840">
        <v>0</v>
      </c>
      <c r="D73" s="840">
        <v>0</v>
      </c>
      <c r="E73" s="840">
        <v>0</v>
      </c>
      <c r="F73" s="1562">
        <v>0</v>
      </c>
      <c r="G73" s="840">
        <v>0</v>
      </c>
      <c r="H73" s="840">
        <v>0</v>
      </c>
      <c r="I73" s="840">
        <v>0</v>
      </c>
      <c r="J73" s="840">
        <v>0</v>
      </c>
      <c r="K73" s="840">
        <v>0</v>
      </c>
    </row>
    <row r="74" spans="1:11" ht="409.6" hidden="1" customHeight="1" x14ac:dyDescent="0.2">
      <c r="A74" s="829"/>
      <c r="B74" s="840">
        <v>0</v>
      </c>
      <c r="C74" s="840">
        <v>0</v>
      </c>
      <c r="D74" s="840">
        <v>0</v>
      </c>
      <c r="E74" s="840">
        <v>0</v>
      </c>
      <c r="F74" s="1562">
        <v>0</v>
      </c>
      <c r="G74" s="840">
        <v>0</v>
      </c>
      <c r="H74" s="840">
        <v>0</v>
      </c>
      <c r="I74" s="840">
        <v>0</v>
      </c>
      <c r="J74" s="840">
        <v>0</v>
      </c>
      <c r="K74" s="840">
        <v>0</v>
      </c>
    </row>
    <row r="75" spans="1:11" ht="409.6" hidden="1" customHeight="1" x14ac:dyDescent="0.2">
      <c r="A75" s="829"/>
      <c r="B75" s="840">
        <v>0</v>
      </c>
      <c r="C75" s="840">
        <v>0</v>
      </c>
      <c r="D75" s="840">
        <v>0</v>
      </c>
      <c r="E75" s="840">
        <v>0</v>
      </c>
      <c r="F75" s="1562">
        <v>0</v>
      </c>
      <c r="G75" s="840">
        <v>0</v>
      </c>
      <c r="H75" s="840">
        <v>0</v>
      </c>
      <c r="I75" s="840">
        <v>0</v>
      </c>
      <c r="J75" s="840">
        <v>0</v>
      </c>
      <c r="K75" s="840">
        <v>0</v>
      </c>
    </row>
    <row r="76" spans="1:11" ht="409.6" hidden="1" customHeight="1" x14ac:dyDescent="0.2">
      <c r="A76" s="829"/>
      <c r="B76" s="840">
        <v>0</v>
      </c>
      <c r="C76" s="840">
        <v>0</v>
      </c>
      <c r="D76" s="840">
        <v>0</v>
      </c>
      <c r="E76" s="840">
        <v>0</v>
      </c>
      <c r="F76" s="1562">
        <v>0</v>
      </c>
      <c r="G76" s="840">
        <v>0</v>
      </c>
      <c r="H76" s="840">
        <v>0</v>
      </c>
      <c r="I76" s="840">
        <v>0</v>
      </c>
      <c r="J76" s="840">
        <v>0</v>
      </c>
      <c r="K76" s="840">
        <v>0</v>
      </c>
    </row>
    <row r="77" spans="1:11" ht="409.6" hidden="1" customHeight="1" x14ac:dyDescent="0.2">
      <c r="A77" s="829"/>
      <c r="B77" s="840">
        <v>0</v>
      </c>
      <c r="C77" s="840">
        <v>0</v>
      </c>
      <c r="D77" s="840">
        <v>0</v>
      </c>
      <c r="E77" s="840">
        <v>0</v>
      </c>
      <c r="F77" s="1562">
        <v>0</v>
      </c>
      <c r="G77" s="840">
        <v>0</v>
      </c>
      <c r="H77" s="840">
        <v>0</v>
      </c>
      <c r="I77" s="840">
        <v>0</v>
      </c>
      <c r="J77" s="840">
        <v>0</v>
      </c>
      <c r="K77" s="840">
        <v>0</v>
      </c>
    </row>
    <row r="78" spans="1:11" ht="409.6" hidden="1" customHeight="1" x14ac:dyDescent="0.2">
      <c r="A78" s="829"/>
      <c r="B78" s="840">
        <v>0</v>
      </c>
      <c r="C78" s="840">
        <v>0</v>
      </c>
      <c r="D78" s="840">
        <v>0</v>
      </c>
      <c r="E78" s="840">
        <v>0</v>
      </c>
      <c r="F78" s="1562">
        <v>0</v>
      </c>
      <c r="G78" s="840">
        <v>0</v>
      </c>
      <c r="H78" s="840">
        <v>0</v>
      </c>
      <c r="I78" s="840">
        <v>0</v>
      </c>
      <c r="J78" s="840">
        <v>0</v>
      </c>
      <c r="K78" s="840">
        <v>0</v>
      </c>
    </row>
    <row r="79" spans="1:11" ht="409.6" hidden="1" customHeight="1" x14ac:dyDescent="0.2">
      <c r="A79" s="829"/>
      <c r="B79" s="840">
        <v>0</v>
      </c>
      <c r="C79" s="840">
        <v>0</v>
      </c>
      <c r="D79" s="840">
        <v>0</v>
      </c>
      <c r="E79" s="840">
        <v>0</v>
      </c>
      <c r="F79" s="1562">
        <v>0</v>
      </c>
      <c r="G79" s="840">
        <v>0</v>
      </c>
      <c r="H79" s="840">
        <v>0</v>
      </c>
      <c r="I79" s="840">
        <v>0</v>
      </c>
      <c r="J79" s="840">
        <v>0</v>
      </c>
      <c r="K79" s="840">
        <v>0</v>
      </c>
    </row>
    <row r="80" spans="1:11" ht="409.6" hidden="1" customHeight="1" x14ac:dyDescent="0.2">
      <c r="A80" s="829"/>
      <c r="B80" s="840">
        <v>0</v>
      </c>
      <c r="C80" s="840">
        <v>0</v>
      </c>
      <c r="D80" s="840">
        <v>0</v>
      </c>
      <c r="E80" s="840">
        <v>0</v>
      </c>
      <c r="F80" s="1562">
        <v>0</v>
      </c>
      <c r="G80" s="840">
        <v>0</v>
      </c>
      <c r="H80" s="840">
        <v>0</v>
      </c>
      <c r="I80" s="840">
        <v>0</v>
      </c>
      <c r="J80" s="840">
        <v>0</v>
      </c>
      <c r="K80" s="840">
        <v>0</v>
      </c>
    </row>
    <row r="81" spans="1:11" ht="409.6" hidden="1" customHeight="1" x14ac:dyDescent="0.2">
      <c r="A81" s="829"/>
      <c r="B81" s="840">
        <v>0</v>
      </c>
      <c r="C81" s="840">
        <v>0</v>
      </c>
      <c r="D81" s="840">
        <v>0</v>
      </c>
      <c r="E81" s="840">
        <v>0</v>
      </c>
      <c r="F81" s="1562">
        <v>0</v>
      </c>
      <c r="G81" s="840">
        <v>0</v>
      </c>
      <c r="H81" s="840">
        <v>0</v>
      </c>
      <c r="I81" s="840">
        <v>0</v>
      </c>
      <c r="J81" s="840">
        <v>0</v>
      </c>
      <c r="K81" s="840">
        <v>0</v>
      </c>
    </row>
    <row r="82" spans="1:11" ht="409.6" hidden="1" customHeight="1" x14ac:dyDescent="0.2">
      <c r="A82" s="829"/>
      <c r="B82" s="840">
        <v>0</v>
      </c>
      <c r="C82" s="840">
        <v>0</v>
      </c>
      <c r="D82" s="840">
        <v>0</v>
      </c>
      <c r="E82" s="840">
        <v>0</v>
      </c>
      <c r="F82" s="1562">
        <v>0</v>
      </c>
      <c r="G82" s="840">
        <v>0</v>
      </c>
      <c r="H82" s="840">
        <v>0</v>
      </c>
      <c r="I82" s="840">
        <v>0</v>
      </c>
      <c r="J82" s="840">
        <v>0</v>
      </c>
      <c r="K82" s="840">
        <v>0</v>
      </c>
    </row>
    <row r="83" spans="1:11" ht="409.6" hidden="1" customHeight="1" x14ac:dyDescent="0.2">
      <c r="A83" s="829"/>
      <c r="B83" s="840">
        <v>0</v>
      </c>
      <c r="C83" s="840">
        <v>0</v>
      </c>
      <c r="D83" s="840">
        <v>0</v>
      </c>
      <c r="E83" s="840">
        <v>0</v>
      </c>
      <c r="F83" s="1562">
        <v>0</v>
      </c>
      <c r="G83" s="840">
        <v>0</v>
      </c>
      <c r="H83" s="840">
        <v>0</v>
      </c>
      <c r="I83" s="840">
        <v>0</v>
      </c>
      <c r="J83" s="840">
        <v>0</v>
      </c>
      <c r="K83" s="840">
        <v>0</v>
      </c>
    </row>
    <row r="84" spans="1:11" ht="409.6" hidden="1" customHeight="1" x14ac:dyDescent="0.2">
      <c r="A84" s="829"/>
      <c r="B84" s="840">
        <v>0</v>
      </c>
      <c r="C84" s="840">
        <v>0</v>
      </c>
      <c r="D84" s="840">
        <v>0</v>
      </c>
      <c r="E84" s="840">
        <v>0</v>
      </c>
      <c r="F84" s="1562">
        <v>0</v>
      </c>
      <c r="G84" s="840">
        <v>0</v>
      </c>
      <c r="H84" s="840">
        <v>0</v>
      </c>
      <c r="I84" s="840">
        <v>0</v>
      </c>
      <c r="J84" s="840">
        <v>0</v>
      </c>
      <c r="K84" s="840">
        <v>0</v>
      </c>
    </row>
    <row r="85" spans="1:11" ht="409.6" hidden="1" customHeight="1" x14ac:dyDescent="0.2">
      <c r="A85" s="829"/>
      <c r="B85" s="840">
        <v>0</v>
      </c>
      <c r="C85" s="840">
        <v>0</v>
      </c>
      <c r="D85" s="840">
        <v>0</v>
      </c>
      <c r="E85" s="840">
        <v>0</v>
      </c>
      <c r="F85" s="1562">
        <v>0</v>
      </c>
      <c r="G85" s="840">
        <v>0</v>
      </c>
      <c r="H85" s="840">
        <v>0</v>
      </c>
      <c r="I85" s="840">
        <v>0</v>
      </c>
      <c r="J85" s="840">
        <v>0</v>
      </c>
      <c r="K85" s="840">
        <v>0</v>
      </c>
    </row>
    <row r="86" spans="1:11" ht="409.6" hidden="1" customHeight="1" x14ac:dyDescent="0.2">
      <c r="A86" s="829"/>
      <c r="B86" s="840">
        <v>0</v>
      </c>
      <c r="C86" s="840">
        <v>0</v>
      </c>
      <c r="D86" s="840">
        <v>0</v>
      </c>
      <c r="E86" s="840">
        <v>0</v>
      </c>
      <c r="F86" s="1562">
        <v>0</v>
      </c>
      <c r="G86" s="840">
        <v>0</v>
      </c>
      <c r="H86" s="840">
        <v>0</v>
      </c>
      <c r="I86" s="840">
        <v>0</v>
      </c>
      <c r="J86" s="840">
        <v>0</v>
      </c>
      <c r="K86" s="840">
        <v>0</v>
      </c>
    </row>
    <row r="87" spans="1:11" ht="409.6" hidden="1" customHeight="1" x14ac:dyDescent="0.2">
      <c r="A87" s="829"/>
      <c r="B87" s="840">
        <v>0</v>
      </c>
      <c r="C87" s="840">
        <v>0</v>
      </c>
      <c r="D87" s="840">
        <v>0</v>
      </c>
      <c r="E87" s="840">
        <v>0</v>
      </c>
      <c r="F87" s="1562">
        <v>0</v>
      </c>
      <c r="G87" s="840">
        <v>0</v>
      </c>
      <c r="H87" s="840">
        <v>0</v>
      </c>
      <c r="I87" s="840">
        <v>0</v>
      </c>
      <c r="J87" s="840">
        <v>0</v>
      </c>
      <c r="K87" s="840">
        <v>0</v>
      </c>
    </row>
    <row r="88" spans="1:11" ht="409.6" hidden="1" customHeight="1" x14ac:dyDescent="0.2">
      <c r="A88" s="829"/>
      <c r="B88" s="840">
        <v>0</v>
      </c>
      <c r="C88" s="840">
        <v>0</v>
      </c>
      <c r="D88" s="840">
        <v>0</v>
      </c>
      <c r="E88" s="840">
        <v>0</v>
      </c>
      <c r="F88" s="1562">
        <v>0</v>
      </c>
      <c r="G88" s="840">
        <v>0</v>
      </c>
      <c r="H88" s="840">
        <v>0</v>
      </c>
      <c r="I88" s="840">
        <v>0</v>
      </c>
      <c r="J88" s="840">
        <v>0</v>
      </c>
      <c r="K88" s="840">
        <v>0</v>
      </c>
    </row>
    <row r="89" spans="1:11" ht="409.6" hidden="1" customHeight="1" x14ac:dyDescent="0.2">
      <c r="A89" s="829"/>
      <c r="B89" s="840">
        <v>0</v>
      </c>
      <c r="C89" s="840">
        <v>0</v>
      </c>
      <c r="D89" s="840">
        <v>0</v>
      </c>
      <c r="E89" s="840">
        <v>0</v>
      </c>
      <c r="F89" s="1562">
        <v>0</v>
      </c>
      <c r="G89" s="840">
        <v>0</v>
      </c>
      <c r="H89" s="840">
        <v>0</v>
      </c>
      <c r="I89" s="840">
        <v>0</v>
      </c>
      <c r="J89" s="840">
        <v>0</v>
      </c>
      <c r="K89" s="840">
        <v>0</v>
      </c>
    </row>
    <row r="90" spans="1:11" ht="409.6" hidden="1" customHeight="1" x14ac:dyDescent="0.2">
      <c r="A90" s="829"/>
      <c r="B90" s="840">
        <v>0</v>
      </c>
      <c r="C90" s="840">
        <v>0</v>
      </c>
      <c r="D90" s="840">
        <v>0</v>
      </c>
      <c r="E90" s="840">
        <v>0</v>
      </c>
      <c r="F90" s="1562">
        <v>0</v>
      </c>
      <c r="G90" s="840">
        <v>0</v>
      </c>
      <c r="H90" s="840">
        <v>0</v>
      </c>
      <c r="I90" s="840">
        <v>0</v>
      </c>
      <c r="J90" s="840">
        <v>0</v>
      </c>
      <c r="K90" s="840">
        <v>0</v>
      </c>
    </row>
    <row r="91" spans="1:11" ht="409.6" hidden="1" customHeight="1" x14ac:dyDescent="0.2">
      <c r="A91" s="829"/>
      <c r="B91" s="840">
        <v>0</v>
      </c>
      <c r="C91" s="840">
        <v>0</v>
      </c>
      <c r="D91" s="840">
        <v>0</v>
      </c>
      <c r="E91" s="840">
        <v>0</v>
      </c>
      <c r="F91" s="1562">
        <v>0</v>
      </c>
      <c r="G91" s="840">
        <v>0</v>
      </c>
      <c r="H91" s="840">
        <v>0</v>
      </c>
      <c r="I91" s="840">
        <v>0</v>
      </c>
      <c r="J91" s="840">
        <v>0</v>
      </c>
      <c r="K91" s="840">
        <v>0</v>
      </c>
    </row>
    <row r="92" spans="1:11" ht="409.6" hidden="1" customHeight="1" x14ac:dyDescent="0.2">
      <c r="A92" s="829"/>
      <c r="B92" s="840">
        <v>0</v>
      </c>
      <c r="C92" s="840">
        <v>0</v>
      </c>
      <c r="D92" s="840">
        <v>0</v>
      </c>
      <c r="E92" s="840">
        <v>0</v>
      </c>
      <c r="F92" s="1562">
        <v>0</v>
      </c>
      <c r="G92" s="840">
        <v>0</v>
      </c>
      <c r="H92" s="840">
        <v>0</v>
      </c>
      <c r="I92" s="840">
        <v>0</v>
      </c>
      <c r="J92" s="840">
        <v>0</v>
      </c>
      <c r="K92" s="840">
        <v>0</v>
      </c>
    </row>
    <row r="93" spans="1:11" ht="409.6" hidden="1" customHeight="1" x14ac:dyDescent="0.2">
      <c r="A93" s="829"/>
      <c r="B93" s="840">
        <v>0</v>
      </c>
      <c r="C93" s="840">
        <v>0</v>
      </c>
      <c r="D93" s="840">
        <v>0</v>
      </c>
      <c r="E93" s="840">
        <v>0</v>
      </c>
      <c r="F93" s="1562">
        <v>0</v>
      </c>
      <c r="G93" s="840">
        <v>0</v>
      </c>
      <c r="H93" s="840">
        <v>0</v>
      </c>
      <c r="I93" s="840">
        <v>0</v>
      </c>
      <c r="J93" s="840">
        <v>0</v>
      </c>
      <c r="K93" s="840">
        <v>0</v>
      </c>
    </row>
    <row r="94" spans="1:11" ht="409.6" hidden="1" customHeight="1" x14ac:dyDescent="0.2">
      <c r="A94" s="829"/>
      <c r="B94" s="840">
        <v>0</v>
      </c>
      <c r="C94" s="840">
        <v>0</v>
      </c>
      <c r="D94" s="840">
        <v>0</v>
      </c>
      <c r="E94" s="840">
        <v>0</v>
      </c>
      <c r="F94" s="1562">
        <v>0</v>
      </c>
      <c r="G94" s="840">
        <v>0</v>
      </c>
      <c r="H94" s="840">
        <v>0</v>
      </c>
      <c r="I94" s="840">
        <v>0</v>
      </c>
      <c r="J94" s="840">
        <v>0</v>
      </c>
      <c r="K94" s="840">
        <v>0</v>
      </c>
    </row>
    <row r="95" spans="1:11" ht="409.6" hidden="1" customHeight="1" x14ac:dyDescent="0.2">
      <c r="A95" s="841"/>
      <c r="B95" s="842">
        <v>0</v>
      </c>
      <c r="C95" s="842">
        <v>0</v>
      </c>
      <c r="D95" s="842">
        <v>0</v>
      </c>
      <c r="E95" s="842">
        <v>0</v>
      </c>
      <c r="F95" s="1563">
        <v>0</v>
      </c>
      <c r="G95" s="842">
        <v>0</v>
      </c>
      <c r="H95" s="842">
        <v>0</v>
      </c>
      <c r="I95" s="842">
        <v>0</v>
      </c>
      <c r="J95" s="842">
        <v>0</v>
      </c>
      <c r="K95" s="842">
        <v>0</v>
      </c>
    </row>
    <row r="96" spans="1:11" ht="409.6" hidden="1" customHeight="1" x14ac:dyDescent="0.2">
      <c r="A96" s="841"/>
      <c r="B96" s="842">
        <v>0</v>
      </c>
      <c r="C96" s="842">
        <v>0</v>
      </c>
      <c r="D96" s="842">
        <v>0</v>
      </c>
      <c r="E96" s="842">
        <v>0</v>
      </c>
      <c r="F96" s="1563">
        <v>0</v>
      </c>
      <c r="G96" s="842">
        <v>0</v>
      </c>
      <c r="H96" s="842">
        <v>0</v>
      </c>
      <c r="I96" s="842">
        <v>0</v>
      </c>
      <c r="J96" s="842">
        <v>0</v>
      </c>
      <c r="K96" s="842">
        <v>0</v>
      </c>
    </row>
    <row r="97" spans="1:12" ht="409.6" hidden="1" customHeight="1" x14ac:dyDescent="0.2">
      <c r="A97" s="841"/>
      <c r="B97" s="842">
        <v>0</v>
      </c>
      <c r="C97" s="842">
        <v>0</v>
      </c>
      <c r="D97" s="842">
        <v>0</v>
      </c>
      <c r="E97" s="842">
        <v>0</v>
      </c>
      <c r="F97" s="1563">
        <v>0</v>
      </c>
      <c r="G97" s="842">
        <v>0</v>
      </c>
      <c r="H97" s="842">
        <v>0</v>
      </c>
      <c r="I97" s="842">
        <v>0</v>
      </c>
      <c r="J97" s="842">
        <v>0</v>
      </c>
      <c r="K97" s="842">
        <v>0</v>
      </c>
    </row>
    <row r="98" spans="1:12" ht="409.6" hidden="1" customHeight="1" x14ac:dyDescent="0.2">
      <c r="A98" s="841"/>
      <c r="B98" s="842">
        <v>0</v>
      </c>
      <c r="C98" s="842">
        <v>0</v>
      </c>
      <c r="D98" s="842">
        <v>0</v>
      </c>
      <c r="E98" s="842">
        <v>0</v>
      </c>
      <c r="F98" s="1563">
        <v>0</v>
      </c>
      <c r="G98" s="842">
        <v>0</v>
      </c>
      <c r="H98" s="842">
        <v>0</v>
      </c>
      <c r="I98" s="842">
        <v>0</v>
      </c>
      <c r="J98" s="842">
        <v>0</v>
      </c>
      <c r="K98" s="842">
        <v>0</v>
      </c>
    </row>
    <row r="99" spans="1:12" ht="409.6" hidden="1" customHeight="1" x14ac:dyDescent="0.2">
      <c r="A99" s="841"/>
      <c r="B99" s="842">
        <v>0</v>
      </c>
      <c r="C99" s="842">
        <v>0</v>
      </c>
      <c r="D99" s="842">
        <v>0</v>
      </c>
      <c r="E99" s="842">
        <v>0</v>
      </c>
      <c r="F99" s="1563">
        <v>0</v>
      </c>
      <c r="G99" s="842">
        <v>0</v>
      </c>
      <c r="H99" s="842">
        <v>0</v>
      </c>
      <c r="I99" s="842">
        <v>0</v>
      </c>
      <c r="J99" s="842">
        <v>0</v>
      </c>
      <c r="K99" s="842">
        <v>0</v>
      </c>
    </row>
    <row r="100" spans="1:12" ht="409.6" hidden="1" customHeight="1" x14ac:dyDescent="0.2">
      <c r="A100" s="841"/>
      <c r="B100" s="842">
        <v>0</v>
      </c>
      <c r="C100" s="842">
        <v>0</v>
      </c>
      <c r="D100" s="842">
        <v>0</v>
      </c>
      <c r="E100" s="842">
        <v>0</v>
      </c>
      <c r="F100" s="1563">
        <v>0</v>
      </c>
      <c r="G100" s="842">
        <v>0</v>
      </c>
      <c r="H100" s="842">
        <v>0</v>
      </c>
      <c r="I100" s="842">
        <v>0</v>
      </c>
      <c r="J100" s="842">
        <v>0</v>
      </c>
      <c r="K100" s="842">
        <v>0</v>
      </c>
    </row>
    <row r="101" spans="1:12" ht="3.75" customHeight="1" x14ac:dyDescent="0.2">
      <c r="A101" s="843"/>
      <c r="B101" s="844"/>
      <c r="C101" s="844"/>
      <c r="D101" s="844"/>
      <c r="E101" s="844"/>
      <c r="F101" s="1564"/>
      <c r="G101" s="844"/>
      <c r="H101" s="844"/>
      <c r="I101" s="844"/>
      <c r="J101" s="844"/>
      <c r="K101" s="844"/>
    </row>
    <row r="102" spans="1:12" x14ac:dyDescent="0.2">
      <c r="A102" s="845" t="s">
        <v>1812</v>
      </c>
      <c r="B102" s="846"/>
      <c r="C102" s="846"/>
      <c r="D102" s="846"/>
      <c r="E102" s="846"/>
      <c r="F102" s="1565"/>
      <c r="G102" s="846"/>
      <c r="H102" s="846"/>
      <c r="I102" s="846"/>
    </row>
    <row r="103" spans="1:12" x14ac:dyDescent="0.2">
      <c r="F103" s="1566"/>
    </row>
    <row r="104" spans="1:12" x14ac:dyDescent="0.2">
      <c r="B104" s="848"/>
      <c r="C104" s="848"/>
      <c r="D104" s="848"/>
      <c r="E104" s="848"/>
      <c r="F104" s="1567"/>
      <c r="G104" s="848"/>
      <c r="H104" s="848"/>
      <c r="I104" s="848"/>
      <c r="J104" s="848"/>
      <c r="K104" s="848"/>
    </row>
    <row r="106" spans="1:12" x14ac:dyDescent="0.2">
      <c r="L106" s="847"/>
    </row>
    <row r="107" spans="1:12" x14ac:dyDescent="0.2">
      <c r="L107" s="847"/>
    </row>
    <row r="108" spans="1:12" x14ac:dyDescent="0.2">
      <c r="L108" s="847"/>
    </row>
    <row r="109" spans="1:12" x14ac:dyDescent="0.2">
      <c r="L109" s="847"/>
    </row>
    <row r="110" spans="1:12" x14ac:dyDescent="0.2">
      <c r="L110" s="847"/>
    </row>
    <row r="111" spans="1:12" x14ac:dyDescent="0.2">
      <c r="L111" s="847"/>
    </row>
  </sheetData>
  <mergeCells count="3">
    <mergeCell ref="A1:K1"/>
    <mergeCell ref="A2:K2"/>
    <mergeCell ref="A3:K3"/>
  </mergeCells>
  <pageMargins left="0.70866141732283472" right="0.70866141732283472" top="0.74803149606299213" bottom="0.74803149606299213" header="0.31496062992125984" footer="0.31496062992125984"/>
  <pageSetup scale="42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0"/>
  <sheetViews>
    <sheetView showGridLines="0" zoomScale="98" zoomScaleNormal="98" workbookViewId="0">
      <selection activeCell="J21" sqref="J21"/>
    </sheetView>
  </sheetViews>
  <sheetFormatPr baseColWidth="10" defaultColWidth="9.140625" defaultRowHeight="12.75" x14ac:dyDescent="0.2"/>
  <cols>
    <col min="1" max="1" width="54" style="849" customWidth="1"/>
    <col min="2" max="2" width="14.42578125" style="849" bestFit="1" customWidth="1"/>
    <col min="3" max="3" width="15" style="849" bestFit="1" customWidth="1"/>
    <col min="4" max="4" width="12.42578125" style="849" bestFit="1" customWidth="1"/>
    <col min="5" max="5" width="13.42578125" style="849" bestFit="1" customWidth="1"/>
    <col min="6" max="9" width="15" style="849" bestFit="1" customWidth="1"/>
    <col min="10" max="10" width="17.140625" style="849" bestFit="1" customWidth="1"/>
    <col min="11" max="11" width="12.85546875" style="849" bestFit="1" customWidth="1"/>
    <col min="12" max="12" width="13.42578125" style="849" bestFit="1" customWidth="1"/>
    <col min="13" max="13" width="15" style="849" bestFit="1" customWidth="1"/>
    <col min="14" max="14" width="13.42578125" style="849" bestFit="1" customWidth="1"/>
    <col min="15" max="16" width="13.42578125" style="849" customWidth="1"/>
    <col min="17" max="17" width="14.42578125" style="849" bestFit="1" customWidth="1"/>
    <col min="18" max="19" width="14.140625" style="849" customWidth="1"/>
    <col min="20" max="20" width="15" style="849" bestFit="1" customWidth="1"/>
    <col min="21" max="21" width="14" style="849" bestFit="1" customWidth="1"/>
    <col min="22" max="22" width="9.140625" style="849"/>
    <col min="23" max="23" width="14.140625" style="849" bestFit="1" customWidth="1"/>
    <col min="24" max="16384" width="9.140625" style="849"/>
  </cols>
  <sheetData>
    <row r="1" spans="1:23" ht="24.75" customHeight="1" x14ac:dyDescent="0.25">
      <c r="A1" s="1870" t="s">
        <v>1813</v>
      </c>
      <c r="B1" s="1870"/>
      <c r="C1" s="1870"/>
      <c r="D1" s="1870"/>
      <c r="E1" s="1870"/>
      <c r="F1" s="1870"/>
      <c r="G1" s="1870"/>
      <c r="H1" s="1870"/>
      <c r="I1" s="1870"/>
      <c r="J1" s="1870"/>
      <c r="K1" s="1870"/>
      <c r="L1" s="1870"/>
      <c r="M1" s="1870"/>
      <c r="N1" s="1870"/>
      <c r="O1" s="1870"/>
      <c r="P1" s="1870"/>
      <c r="Q1" s="1870"/>
      <c r="R1" s="1870"/>
      <c r="S1" s="1870"/>
      <c r="T1" s="1870"/>
      <c r="U1" s="1870"/>
    </row>
    <row r="2" spans="1:23" ht="15.75" x14ac:dyDescent="0.25">
      <c r="A2" s="1872" t="s">
        <v>2414</v>
      </c>
      <c r="B2" s="1872"/>
      <c r="C2" s="1872"/>
      <c r="D2" s="1872"/>
      <c r="E2" s="1872"/>
      <c r="F2" s="1872"/>
      <c r="G2" s="1872"/>
      <c r="H2" s="1872"/>
      <c r="I2" s="1872"/>
      <c r="J2" s="1872"/>
      <c r="K2" s="1872"/>
      <c r="L2" s="1872"/>
      <c r="M2" s="1872"/>
      <c r="N2" s="1872"/>
      <c r="O2" s="1872"/>
      <c r="P2" s="1872"/>
      <c r="Q2" s="1872"/>
      <c r="R2" s="1872"/>
      <c r="S2" s="1872"/>
      <c r="T2" s="1872"/>
      <c r="U2" s="1872"/>
    </row>
    <row r="3" spans="1:23" ht="18" customHeight="1" x14ac:dyDescent="0.2">
      <c r="A3" s="1873" t="s">
        <v>958</v>
      </c>
      <c r="B3" s="1873"/>
      <c r="C3" s="1873"/>
      <c r="D3" s="1873"/>
      <c r="E3" s="1873"/>
      <c r="F3" s="1873"/>
      <c r="G3" s="1873"/>
      <c r="H3" s="1873"/>
      <c r="I3" s="1873"/>
      <c r="J3" s="1873"/>
      <c r="K3" s="1873"/>
      <c r="L3" s="1873"/>
      <c r="M3" s="1873"/>
      <c r="N3" s="1873"/>
      <c r="O3" s="1873"/>
      <c r="P3" s="1873"/>
      <c r="Q3" s="1873"/>
      <c r="R3" s="1873"/>
      <c r="S3" s="1873"/>
      <c r="T3" s="1873"/>
      <c r="U3" s="1873"/>
    </row>
    <row r="4" spans="1:23" s="851" customFormat="1" ht="5.25" customHeight="1" thickBot="1" x14ac:dyDescent="0.25">
      <c r="A4" s="850"/>
      <c r="B4" s="850"/>
      <c r="C4" s="850"/>
      <c r="D4" s="850"/>
      <c r="E4" s="850"/>
      <c r="F4" s="850"/>
      <c r="G4" s="850"/>
      <c r="H4" s="850"/>
      <c r="I4" s="850"/>
      <c r="J4" s="850"/>
      <c r="K4" s="850"/>
      <c r="L4" s="850"/>
      <c r="M4" s="850"/>
      <c r="N4" s="850"/>
      <c r="O4" s="850"/>
      <c r="P4" s="850"/>
      <c r="Q4" s="850"/>
      <c r="R4" s="850"/>
      <c r="S4" s="850"/>
      <c r="T4" s="850"/>
      <c r="U4" s="850"/>
    </row>
    <row r="5" spans="1:23" ht="34.5" customHeight="1" thickBot="1" x14ac:dyDescent="0.3">
      <c r="A5" s="852"/>
      <c r="B5" s="1874" t="s">
        <v>1814</v>
      </c>
      <c r="C5" s="1875"/>
      <c r="D5" s="1875"/>
      <c r="E5" s="1875"/>
      <c r="F5" s="1875"/>
      <c r="G5" s="1875"/>
      <c r="H5" s="1875"/>
      <c r="I5" s="1875"/>
      <c r="J5" s="1875"/>
      <c r="K5" s="1875"/>
      <c r="L5" s="1875"/>
      <c r="M5" s="1875"/>
      <c r="N5" s="1875"/>
      <c r="O5" s="1875"/>
      <c r="P5" s="1875"/>
      <c r="Q5" s="1875"/>
      <c r="R5" s="1536"/>
      <c r="S5" s="1536"/>
      <c r="T5" s="1628" t="s">
        <v>1815</v>
      </c>
      <c r="U5" s="1568" t="s">
        <v>1816</v>
      </c>
      <c r="W5" s="853"/>
    </row>
    <row r="6" spans="1:23" ht="15.75" thickBot="1" x14ac:dyDescent="0.3">
      <c r="A6" s="852"/>
      <c r="B6" s="1537" t="s">
        <v>625</v>
      </c>
      <c r="C6" s="1538" t="s">
        <v>627</v>
      </c>
      <c r="D6" s="1538" t="s">
        <v>628</v>
      </c>
      <c r="E6" s="1538" t="s">
        <v>630</v>
      </c>
      <c r="F6" s="1538" t="s">
        <v>631</v>
      </c>
      <c r="G6" s="1538" t="s">
        <v>632</v>
      </c>
      <c r="H6" s="1538" t="s">
        <v>633</v>
      </c>
      <c r="I6" s="1538" t="s">
        <v>634</v>
      </c>
      <c r="J6" s="1538" t="s">
        <v>637</v>
      </c>
      <c r="K6" s="1538" t="s">
        <v>638</v>
      </c>
      <c r="L6" s="1538" t="s">
        <v>639</v>
      </c>
      <c r="M6" s="1538" t="s">
        <v>641</v>
      </c>
      <c r="N6" s="1538" t="s">
        <v>642</v>
      </c>
      <c r="O6" s="1538" t="s">
        <v>635</v>
      </c>
      <c r="P6" s="1538" t="s">
        <v>640</v>
      </c>
      <c r="Q6" s="1538" t="s">
        <v>645</v>
      </c>
      <c r="R6" s="1538" t="s">
        <v>764</v>
      </c>
      <c r="S6" s="1538" t="s">
        <v>2076</v>
      </c>
      <c r="T6" s="1721" t="s">
        <v>643</v>
      </c>
      <c r="U6" s="1328" t="s">
        <v>644</v>
      </c>
      <c r="V6" s="853"/>
      <c r="W6" s="853"/>
    </row>
    <row r="7" spans="1:23" s="853" customFormat="1" ht="21.75" customHeight="1" thickBot="1" x14ac:dyDescent="0.3">
      <c r="A7" s="833" t="s">
        <v>675</v>
      </c>
      <c r="B7" s="855">
        <v>1538036037.21</v>
      </c>
      <c r="C7" s="856">
        <v>5755094719.75</v>
      </c>
      <c r="D7" s="856">
        <v>46003276.509999998</v>
      </c>
      <c r="E7" s="856">
        <v>1186713214.0700002</v>
      </c>
      <c r="F7" s="856">
        <v>2680366393</v>
      </c>
      <c r="G7" s="856">
        <v>5235671694.6599998</v>
      </c>
      <c r="H7" s="856">
        <v>2108107304</v>
      </c>
      <c r="I7" s="856">
        <v>2393623106.3299999</v>
      </c>
      <c r="J7" s="856">
        <v>1963316357.4100001</v>
      </c>
      <c r="K7" s="856">
        <v>298028579.66999996</v>
      </c>
      <c r="L7" s="856">
        <v>1172118075</v>
      </c>
      <c r="M7" s="856">
        <v>3335234575.0800004</v>
      </c>
      <c r="N7" s="856">
        <v>725054899.08000004</v>
      </c>
      <c r="O7" s="856">
        <v>374838706.19000006</v>
      </c>
      <c r="P7" s="856">
        <v>191846555.63</v>
      </c>
      <c r="Q7" s="856">
        <v>1363821091.52</v>
      </c>
      <c r="R7" s="856">
        <v>1760543981.96</v>
      </c>
      <c r="S7" s="856">
        <v>1447630373</v>
      </c>
      <c r="T7" s="1722">
        <v>1932159747.1299999</v>
      </c>
      <c r="U7" s="857">
        <v>129552592</v>
      </c>
    </row>
    <row r="8" spans="1:23" s="853" customFormat="1" ht="15" x14ac:dyDescent="0.25">
      <c r="A8" s="858" t="s">
        <v>1765</v>
      </c>
      <c r="B8" s="1570">
        <v>449273765.27999997</v>
      </c>
      <c r="C8" s="859">
        <v>3965991149.5300002</v>
      </c>
      <c r="D8" s="859">
        <v>10219875.51</v>
      </c>
      <c r="E8" s="859">
        <v>710281530.96000004</v>
      </c>
      <c r="F8" s="859">
        <v>215099200</v>
      </c>
      <c r="G8" s="859">
        <v>3998651884.0399995</v>
      </c>
      <c r="H8" s="859">
        <v>1670928008</v>
      </c>
      <c r="I8" s="859">
        <v>1351801539.04</v>
      </c>
      <c r="J8" s="859">
        <v>633934405.48000002</v>
      </c>
      <c r="K8" s="859">
        <v>163886807.97999999</v>
      </c>
      <c r="L8" s="859">
        <v>643018296</v>
      </c>
      <c r="M8" s="859">
        <v>917639619.53000009</v>
      </c>
      <c r="N8" s="859">
        <v>459974187.92000002</v>
      </c>
      <c r="O8" s="859">
        <v>204267772.80000001</v>
      </c>
      <c r="P8" s="859">
        <v>131603231.00999999</v>
      </c>
      <c r="Q8" s="859">
        <v>411218693.67000002</v>
      </c>
      <c r="R8" s="859">
        <v>728153634.12</v>
      </c>
      <c r="S8" s="859">
        <v>1084039673</v>
      </c>
      <c r="T8" s="1723">
        <v>1217805308.3499999</v>
      </c>
      <c r="U8" s="861">
        <v>53831764</v>
      </c>
    </row>
    <row r="9" spans="1:23" s="853" customFormat="1" ht="15" x14ac:dyDescent="0.25">
      <c r="A9" s="1300" t="s">
        <v>1766</v>
      </c>
      <c r="B9" s="862">
        <v>27728622.16</v>
      </c>
      <c r="C9" s="862">
        <v>114204054.3</v>
      </c>
      <c r="D9" s="862">
        <v>3144245.48</v>
      </c>
      <c r="E9" s="862">
        <v>183903526.41</v>
      </c>
      <c r="F9" s="862">
        <v>50320263</v>
      </c>
      <c r="G9" s="862">
        <v>96515612.739999995</v>
      </c>
      <c r="H9" s="862">
        <v>29714954</v>
      </c>
      <c r="I9" s="862">
        <v>112794074.25</v>
      </c>
      <c r="J9" s="862">
        <v>177740431.19</v>
      </c>
      <c r="K9" s="862">
        <v>46922994.899999999</v>
      </c>
      <c r="L9" s="862">
        <v>9842979</v>
      </c>
      <c r="M9" s="862">
        <v>116272650.03</v>
      </c>
      <c r="N9" s="862">
        <v>76665093.609999999</v>
      </c>
      <c r="O9" s="862">
        <v>21818950.66</v>
      </c>
      <c r="P9" s="863">
        <v>14895148.539999999</v>
      </c>
      <c r="Q9" s="862">
        <v>63631206.509999998</v>
      </c>
      <c r="R9" s="862">
        <v>202200085</v>
      </c>
      <c r="S9" s="862">
        <v>105713418</v>
      </c>
      <c r="T9" s="1308">
        <v>68227284.400000006</v>
      </c>
      <c r="U9" s="864">
        <v>939716</v>
      </c>
    </row>
    <row r="10" spans="1:23" s="853" customFormat="1" ht="15" x14ac:dyDescent="0.25">
      <c r="A10" s="1300" t="s">
        <v>1767</v>
      </c>
      <c r="B10" s="862">
        <v>8024.88</v>
      </c>
      <c r="C10" s="862">
        <v>0</v>
      </c>
      <c r="D10" s="862">
        <v>0</v>
      </c>
      <c r="E10" s="862">
        <v>40605320.549999997</v>
      </c>
      <c r="F10" s="862">
        <v>10667253</v>
      </c>
      <c r="G10" s="862">
        <v>0</v>
      </c>
      <c r="H10" s="862">
        <v>676145</v>
      </c>
      <c r="I10" s="862">
        <v>41702.449999999997</v>
      </c>
      <c r="J10" s="862">
        <v>0</v>
      </c>
      <c r="K10" s="862">
        <v>27451.84</v>
      </c>
      <c r="L10" s="862">
        <v>301000</v>
      </c>
      <c r="M10" s="862">
        <v>0</v>
      </c>
      <c r="N10" s="862">
        <v>283985.21000000002</v>
      </c>
      <c r="O10" s="862">
        <v>0</v>
      </c>
      <c r="P10" s="863">
        <v>3863.07</v>
      </c>
      <c r="Q10" s="862">
        <v>159361727.74000001</v>
      </c>
      <c r="R10" s="862">
        <v>15426918.57</v>
      </c>
      <c r="S10" s="862">
        <v>0</v>
      </c>
      <c r="T10" s="1308">
        <v>0</v>
      </c>
      <c r="U10" s="864">
        <v>3200800</v>
      </c>
    </row>
    <row r="11" spans="1:23" s="853" customFormat="1" ht="15" x14ac:dyDescent="0.25">
      <c r="A11" s="1300" t="s">
        <v>1768</v>
      </c>
      <c r="B11" s="862">
        <v>175636003.09999999</v>
      </c>
      <c r="C11" s="862">
        <v>3428675170.5300002</v>
      </c>
      <c r="D11" s="862">
        <v>6102793.2300000004</v>
      </c>
      <c r="E11" s="862">
        <v>168231962.31999999</v>
      </c>
      <c r="F11" s="862">
        <v>51083221</v>
      </c>
      <c r="G11" s="862">
        <v>2799214570.98</v>
      </c>
      <c r="H11" s="862">
        <v>671443830</v>
      </c>
      <c r="I11" s="862">
        <v>864903669.17999995</v>
      </c>
      <c r="J11" s="862">
        <v>108419841.75</v>
      </c>
      <c r="K11" s="862">
        <v>30721561.760000002</v>
      </c>
      <c r="L11" s="862">
        <v>144027677</v>
      </c>
      <c r="M11" s="862">
        <v>245968792.28</v>
      </c>
      <c r="N11" s="862">
        <v>51584852.43</v>
      </c>
      <c r="O11" s="862">
        <v>57479898.700000003</v>
      </c>
      <c r="P11" s="863">
        <v>13481902.970000001</v>
      </c>
      <c r="Q11" s="862">
        <v>91509715.790000007</v>
      </c>
      <c r="R11" s="862">
        <v>251566426.18000001</v>
      </c>
      <c r="S11" s="862">
        <v>357862211</v>
      </c>
      <c r="T11" s="1308">
        <v>506731435.24000001</v>
      </c>
      <c r="U11" s="864">
        <v>29942017</v>
      </c>
    </row>
    <row r="12" spans="1:23" s="853" customFormat="1" ht="15" x14ac:dyDescent="0.25">
      <c r="A12" s="1300" t="s">
        <v>1769</v>
      </c>
      <c r="B12" s="862">
        <v>68450302.739999995</v>
      </c>
      <c r="C12" s="862">
        <v>0</v>
      </c>
      <c r="D12" s="862">
        <v>0</v>
      </c>
      <c r="E12" s="862">
        <v>14314134</v>
      </c>
      <c r="F12" s="862">
        <v>0</v>
      </c>
      <c r="G12" s="862">
        <v>0</v>
      </c>
      <c r="H12" s="862">
        <v>210813143</v>
      </c>
      <c r="I12" s="862">
        <v>0</v>
      </c>
      <c r="J12" s="862">
        <v>9166224.1300000008</v>
      </c>
      <c r="K12" s="862">
        <v>1966377.82</v>
      </c>
      <c r="L12" s="862">
        <v>40965236</v>
      </c>
      <c r="M12" s="862">
        <v>4876178.0599999996</v>
      </c>
      <c r="N12" s="862">
        <v>65079216.090000004</v>
      </c>
      <c r="O12" s="862">
        <v>13892658.199999999</v>
      </c>
      <c r="P12" s="863">
        <v>179211.24</v>
      </c>
      <c r="Q12" s="862">
        <v>11964118.220000001</v>
      </c>
      <c r="R12" s="862">
        <v>36773381</v>
      </c>
      <c r="S12" s="862">
        <v>270669076</v>
      </c>
      <c r="T12" s="1308">
        <v>8706696.8900000006</v>
      </c>
      <c r="U12" s="864">
        <v>4920</v>
      </c>
      <c r="V12" s="865"/>
    </row>
    <row r="13" spans="1:23" s="853" customFormat="1" ht="15" x14ac:dyDescent="0.25">
      <c r="A13" s="1300" t="s">
        <v>1770</v>
      </c>
      <c r="B13" s="862">
        <v>148939285.69999999</v>
      </c>
      <c r="C13" s="862">
        <v>410670204.44</v>
      </c>
      <c r="D13" s="862">
        <v>944604.04</v>
      </c>
      <c r="E13" s="862">
        <v>303226587.68000001</v>
      </c>
      <c r="F13" s="862">
        <v>92769858</v>
      </c>
      <c r="G13" s="862">
        <v>1078759437.5599999</v>
      </c>
      <c r="H13" s="862">
        <v>722544886</v>
      </c>
      <c r="I13" s="862">
        <v>260546779.19999999</v>
      </c>
      <c r="J13" s="862">
        <v>296259299.63</v>
      </c>
      <c r="K13" s="862">
        <v>83903299.939999998</v>
      </c>
      <c r="L13" s="862">
        <v>447881404</v>
      </c>
      <c r="M13" s="862">
        <v>515307489.32999998</v>
      </c>
      <c r="N13" s="862">
        <v>265902622.62</v>
      </c>
      <c r="O13" s="862">
        <v>111076265.23999999</v>
      </c>
      <c r="P13" s="863">
        <v>102337703.59999999</v>
      </c>
      <c r="Q13" s="862">
        <v>74131258.349999994</v>
      </c>
      <c r="R13" s="862">
        <v>221824040</v>
      </c>
      <c r="S13" s="862">
        <v>342602759</v>
      </c>
      <c r="T13" s="1308">
        <v>620164242.96000004</v>
      </c>
      <c r="U13" s="864">
        <v>17827781</v>
      </c>
      <c r="V13" s="865"/>
    </row>
    <row r="14" spans="1:23" s="853" customFormat="1" ht="15" x14ac:dyDescent="0.25">
      <c r="A14" s="1300" t="s">
        <v>1771</v>
      </c>
      <c r="B14" s="862">
        <v>28511526.699999999</v>
      </c>
      <c r="C14" s="862">
        <v>7127704.04</v>
      </c>
      <c r="D14" s="862">
        <v>28232.76</v>
      </c>
      <c r="E14" s="862">
        <v>0</v>
      </c>
      <c r="F14" s="862">
        <v>6400397</v>
      </c>
      <c r="G14" s="862">
        <v>23825457.41</v>
      </c>
      <c r="H14" s="862">
        <v>35735050</v>
      </c>
      <c r="I14" s="862">
        <v>41810184.289999999</v>
      </c>
      <c r="J14" s="862">
        <v>42348608.780000001</v>
      </c>
      <c r="K14" s="862">
        <v>345121.72</v>
      </c>
      <c r="L14" s="862">
        <v>0</v>
      </c>
      <c r="M14" s="862">
        <v>12575172.83</v>
      </c>
      <c r="N14" s="862">
        <v>458417.96</v>
      </c>
      <c r="O14" s="862">
        <v>0</v>
      </c>
      <c r="P14" s="863">
        <v>617339.65</v>
      </c>
      <c r="Q14" s="862">
        <v>10620667.060000001</v>
      </c>
      <c r="R14" s="862">
        <v>362641.01</v>
      </c>
      <c r="S14" s="862">
        <v>0</v>
      </c>
      <c r="T14" s="1308">
        <v>13975648.859999999</v>
      </c>
      <c r="U14" s="864">
        <v>1916530</v>
      </c>
      <c r="V14" s="865"/>
    </row>
    <row r="15" spans="1:23" s="853" customFormat="1" ht="15" x14ac:dyDescent="0.25">
      <c r="A15" s="1300" t="s">
        <v>1772</v>
      </c>
      <c r="B15" s="862">
        <v>0</v>
      </c>
      <c r="C15" s="862">
        <v>5314016.22</v>
      </c>
      <c r="D15" s="862">
        <v>0</v>
      </c>
      <c r="E15" s="862">
        <v>0</v>
      </c>
      <c r="F15" s="862">
        <v>3858208</v>
      </c>
      <c r="G15" s="862">
        <v>336805.35</v>
      </c>
      <c r="H15" s="862">
        <v>0</v>
      </c>
      <c r="I15" s="862">
        <v>71705129.670000002</v>
      </c>
      <c r="J15" s="862">
        <v>0</v>
      </c>
      <c r="K15" s="862">
        <v>0</v>
      </c>
      <c r="L15" s="862">
        <v>0</v>
      </c>
      <c r="M15" s="862">
        <v>22639337</v>
      </c>
      <c r="N15" s="862">
        <v>0</v>
      </c>
      <c r="O15" s="862">
        <v>0</v>
      </c>
      <c r="P15" s="863">
        <v>88061.94</v>
      </c>
      <c r="Q15" s="862">
        <v>0</v>
      </c>
      <c r="R15" s="862">
        <v>142.36000000000001</v>
      </c>
      <c r="S15" s="862">
        <v>7192209</v>
      </c>
      <c r="T15" s="1308">
        <v>0</v>
      </c>
      <c r="U15" s="864">
        <v>0</v>
      </c>
      <c r="V15" s="865"/>
    </row>
    <row r="16" spans="1:23" s="853" customFormat="1" ht="15" x14ac:dyDescent="0.25">
      <c r="A16" s="1301" t="s">
        <v>1773</v>
      </c>
      <c r="B16" s="1571">
        <v>1088762271.9300001</v>
      </c>
      <c r="C16" s="866">
        <v>1789103570.22</v>
      </c>
      <c r="D16" s="866">
        <v>35783401</v>
      </c>
      <c r="E16" s="866">
        <v>476431683.11000001</v>
      </c>
      <c r="F16" s="866">
        <v>2465267193</v>
      </c>
      <c r="G16" s="866">
        <v>1237019810.6199999</v>
      </c>
      <c r="H16" s="866">
        <v>437179296</v>
      </c>
      <c r="I16" s="866">
        <v>1041821567.29</v>
      </c>
      <c r="J16" s="866">
        <v>1329381951.9300001</v>
      </c>
      <c r="K16" s="866">
        <v>134141771.69</v>
      </c>
      <c r="L16" s="866">
        <v>529099779</v>
      </c>
      <c r="M16" s="866">
        <v>2417594955.5500002</v>
      </c>
      <c r="N16" s="866">
        <v>265080711.16000003</v>
      </c>
      <c r="O16" s="866">
        <v>170570933.39000002</v>
      </c>
      <c r="P16" s="866">
        <v>60243324.619999997</v>
      </c>
      <c r="Q16" s="866">
        <v>952602397.85000002</v>
      </c>
      <c r="R16" s="866">
        <v>1032390347.84</v>
      </c>
      <c r="S16" s="866">
        <v>363590700</v>
      </c>
      <c r="T16" s="1723">
        <v>714354438.77999997</v>
      </c>
      <c r="U16" s="860">
        <v>75720828</v>
      </c>
    </row>
    <row r="17" spans="1:23" s="853" customFormat="1" ht="15" x14ac:dyDescent="0.25">
      <c r="A17" s="1300" t="s">
        <v>1774</v>
      </c>
      <c r="B17" s="862">
        <v>11066.4</v>
      </c>
      <c r="C17" s="862">
        <v>1881146.52</v>
      </c>
      <c r="D17" s="862">
        <v>265777.2</v>
      </c>
      <c r="E17" s="862">
        <v>71253541.510000005</v>
      </c>
      <c r="F17" s="862">
        <v>1104253</v>
      </c>
      <c r="G17" s="862">
        <v>608974.85</v>
      </c>
      <c r="H17" s="862">
        <v>840541</v>
      </c>
      <c r="I17" s="862">
        <v>29615820.190000001</v>
      </c>
      <c r="J17" s="862">
        <v>472771.9</v>
      </c>
      <c r="K17" s="862">
        <v>1225954.27</v>
      </c>
      <c r="L17" s="862">
        <v>0</v>
      </c>
      <c r="M17" s="862">
        <v>330912853.38999999</v>
      </c>
      <c r="N17" s="862">
        <v>10064789.960000001</v>
      </c>
      <c r="O17" s="862">
        <v>184412.46</v>
      </c>
      <c r="P17" s="867">
        <v>24844.18</v>
      </c>
      <c r="Q17" s="862">
        <v>0</v>
      </c>
      <c r="R17" s="862">
        <v>79119.89</v>
      </c>
      <c r="S17" s="862">
        <v>0</v>
      </c>
      <c r="T17" s="1308">
        <v>0</v>
      </c>
      <c r="U17" s="864">
        <v>2788594</v>
      </c>
      <c r="V17" s="868"/>
      <c r="W17" s="868"/>
    </row>
    <row r="18" spans="1:23" s="853" customFormat="1" ht="15" x14ac:dyDescent="0.25">
      <c r="A18" s="1300" t="s">
        <v>1775</v>
      </c>
      <c r="B18" s="862">
        <v>93619651.329999998</v>
      </c>
      <c r="C18" s="862">
        <v>22596716.530000001</v>
      </c>
      <c r="D18" s="862">
        <v>0</v>
      </c>
      <c r="E18" s="862">
        <v>11603405</v>
      </c>
      <c r="F18" s="862">
        <v>100440093</v>
      </c>
      <c r="G18" s="862">
        <v>276707387.55000001</v>
      </c>
      <c r="H18" s="862">
        <v>0</v>
      </c>
      <c r="I18" s="862">
        <v>0</v>
      </c>
      <c r="J18" s="862">
        <v>0</v>
      </c>
      <c r="K18" s="862">
        <v>69007490.25</v>
      </c>
      <c r="L18" s="862">
        <v>0</v>
      </c>
      <c r="M18" s="862">
        <v>0</v>
      </c>
      <c r="N18" s="862">
        <v>0</v>
      </c>
      <c r="O18" s="862">
        <v>0</v>
      </c>
      <c r="P18" s="867">
        <v>991800</v>
      </c>
      <c r="Q18" s="862">
        <v>0</v>
      </c>
      <c r="R18" s="862">
        <v>0</v>
      </c>
      <c r="S18" s="862">
        <v>0</v>
      </c>
      <c r="T18" s="1308">
        <v>14884951.91</v>
      </c>
      <c r="U18" s="864">
        <v>57863</v>
      </c>
      <c r="V18" s="868"/>
      <c r="W18" s="868"/>
    </row>
    <row r="19" spans="1:23" s="853" customFormat="1" ht="15" x14ac:dyDescent="0.25">
      <c r="A19" s="1300" t="s">
        <v>1776</v>
      </c>
      <c r="B19" s="862">
        <v>0</v>
      </c>
      <c r="C19" s="862">
        <v>7327961.4699999997</v>
      </c>
      <c r="D19" s="862">
        <v>0</v>
      </c>
      <c r="E19" s="862">
        <v>-5545310.0300000003</v>
      </c>
      <c r="F19" s="862">
        <v>149430081</v>
      </c>
      <c r="G19" s="862">
        <v>0</v>
      </c>
      <c r="H19" s="862">
        <v>12080016</v>
      </c>
      <c r="I19" s="862">
        <v>39340000</v>
      </c>
      <c r="J19" s="862">
        <v>139200000</v>
      </c>
      <c r="K19" s="862">
        <v>0</v>
      </c>
      <c r="L19" s="862">
        <v>1723587</v>
      </c>
      <c r="M19" s="862">
        <v>140154803.43000001</v>
      </c>
      <c r="N19" s="862">
        <v>15134450.68</v>
      </c>
      <c r="O19" s="862">
        <v>0</v>
      </c>
      <c r="P19" s="867">
        <v>500000</v>
      </c>
      <c r="Q19" s="862">
        <v>803295.57</v>
      </c>
      <c r="R19" s="862">
        <v>143263098.87</v>
      </c>
      <c r="S19" s="862">
        <v>0</v>
      </c>
      <c r="T19" s="1308">
        <v>0</v>
      </c>
      <c r="U19" s="864">
        <v>0</v>
      </c>
      <c r="V19" s="868"/>
      <c r="W19" s="868"/>
    </row>
    <row r="20" spans="1:23" s="853" customFormat="1" ht="15" x14ac:dyDescent="0.25">
      <c r="A20" s="1300" t="s">
        <v>1777</v>
      </c>
      <c r="B20" s="862">
        <v>993798301.20000005</v>
      </c>
      <c r="C20" s="862">
        <v>1718687689.8800001</v>
      </c>
      <c r="D20" s="862">
        <v>35517623.799999997</v>
      </c>
      <c r="E20" s="862">
        <v>398775254.86000001</v>
      </c>
      <c r="F20" s="862">
        <v>2183212008</v>
      </c>
      <c r="G20" s="862">
        <v>430672441.81999999</v>
      </c>
      <c r="H20" s="862">
        <v>424258739</v>
      </c>
      <c r="I20" s="862">
        <v>437489713.97000003</v>
      </c>
      <c r="J20" s="862">
        <v>1188076078.6199999</v>
      </c>
      <c r="K20" s="862">
        <v>63869239.840000004</v>
      </c>
      <c r="L20" s="862">
        <v>527376192</v>
      </c>
      <c r="M20" s="862">
        <v>1651338189.8199999</v>
      </c>
      <c r="N20" s="862">
        <v>239881470.52000001</v>
      </c>
      <c r="O20" s="862">
        <v>170386520.93000001</v>
      </c>
      <c r="P20" s="867">
        <v>58198254.530000001</v>
      </c>
      <c r="Q20" s="862">
        <v>937425488.99000001</v>
      </c>
      <c r="R20" s="862">
        <v>860552425.08000004</v>
      </c>
      <c r="S20" s="862">
        <v>362351717</v>
      </c>
      <c r="T20" s="1308">
        <v>699427609.49000001</v>
      </c>
      <c r="U20" s="864">
        <v>67136276</v>
      </c>
      <c r="V20" s="868"/>
      <c r="W20" s="868"/>
    </row>
    <row r="21" spans="1:23" s="853" customFormat="1" ht="15" x14ac:dyDescent="0.25">
      <c r="A21" s="1300" t="s">
        <v>1778</v>
      </c>
      <c r="B21" s="862">
        <v>0</v>
      </c>
      <c r="C21" s="862">
        <v>0</v>
      </c>
      <c r="D21" s="862">
        <v>0</v>
      </c>
      <c r="E21" s="862">
        <v>0</v>
      </c>
      <c r="F21" s="862">
        <v>0</v>
      </c>
      <c r="G21" s="862">
        <v>0</v>
      </c>
      <c r="H21" s="862">
        <v>0</v>
      </c>
      <c r="I21" s="862">
        <v>0</v>
      </c>
      <c r="J21" s="862">
        <v>0</v>
      </c>
      <c r="K21" s="862">
        <v>16081.51</v>
      </c>
      <c r="L21" s="862">
        <v>0</v>
      </c>
      <c r="M21" s="862">
        <v>0</v>
      </c>
      <c r="N21" s="862">
        <v>0</v>
      </c>
      <c r="O21" s="862">
        <v>0</v>
      </c>
      <c r="P21" s="867">
        <v>0</v>
      </c>
      <c r="Q21" s="862">
        <v>0</v>
      </c>
      <c r="R21" s="862">
        <v>0</v>
      </c>
      <c r="S21" s="862">
        <v>0</v>
      </c>
      <c r="T21" s="1308">
        <v>0</v>
      </c>
      <c r="U21" s="864">
        <v>1635196</v>
      </c>
      <c r="V21" s="868"/>
      <c r="W21" s="868"/>
    </row>
    <row r="22" spans="1:23" s="853" customFormat="1" ht="15" x14ac:dyDescent="0.25">
      <c r="A22" s="1300" t="s">
        <v>1779</v>
      </c>
      <c r="B22" s="862">
        <v>0</v>
      </c>
      <c r="C22" s="862">
        <v>38610055.82</v>
      </c>
      <c r="D22" s="862">
        <v>0</v>
      </c>
      <c r="E22" s="862">
        <v>344791.77</v>
      </c>
      <c r="F22" s="862">
        <v>53539</v>
      </c>
      <c r="G22" s="862">
        <v>3243878.25</v>
      </c>
      <c r="H22" s="862">
        <v>0</v>
      </c>
      <c r="I22" s="862">
        <v>0</v>
      </c>
      <c r="J22" s="862">
        <v>1633101.41</v>
      </c>
      <c r="K22" s="862">
        <v>23005.82</v>
      </c>
      <c r="L22" s="862">
        <v>0</v>
      </c>
      <c r="M22" s="862">
        <v>104105338.01000001</v>
      </c>
      <c r="N22" s="862">
        <v>0</v>
      </c>
      <c r="O22" s="862">
        <v>0</v>
      </c>
      <c r="P22" s="867">
        <v>528425.91</v>
      </c>
      <c r="Q22" s="862">
        <v>7129273.7999999998</v>
      </c>
      <c r="R22" s="862">
        <v>0</v>
      </c>
      <c r="S22" s="862">
        <v>0</v>
      </c>
      <c r="T22" s="1308">
        <v>41877.379999999997</v>
      </c>
      <c r="U22" s="864">
        <v>28554</v>
      </c>
      <c r="V22" s="868"/>
      <c r="W22" s="868"/>
    </row>
    <row r="23" spans="1:23" s="853" customFormat="1" ht="15" x14ac:dyDescent="0.25">
      <c r="A23" s="1300" t="s">
        <v>1780</v>
      </c>
      <c r="B23" s="862">
        <v>0</v>
      </c>
      <c r="C23" s="862">
        <v>0</v>
      </c>
      <c r="D23" s="862">
        <v>0</v>
      </c>
      <c r="E23" s="862">
        <v>0</v>
      </c>
      <c r="F23" s="862">
        <v>2058920</v>
      </c>
      <c r="G23" s="862">
        <v>0</v>
      </c>
      <c r="H23" s="862">
        <v>0</v>
      </c>
      <c r="I23" s="862">
        <v>0</v>
      </c>
      <c r="J23" s="862">
        <v>0</v>
      </c>
      <c r="K23" s="862">
        <v>0</v>
      </c>
      <c r="L23" s="862">
        <v>0</v>
      </c>
      <c r="M23" s="862">
        <v>11993145.77</v>
      </c>
      <c r="N23" s="862">
        <v>0</v>
      </c>
      <c r="O23" s="862">
        <v>0</v>
      </c>
      <c r="P23" s="867">
        <v>0</v>
      </c>
      <c r="Q23" s="862">
        <v>0</v>
      </c>
      <c r="R23" s="862">
        <v>0</v>
      </c>
      <c r="S23" s="862">
        <v>0</v>
      </c>
      <c r="T23" s="1308">
        <v>0</v>
      </c>
      <c r="U23" s="864">
        <v>4074345</v>
      </c>
      <c r="V23" s="868"/>
      <c r="W23" s="868"/>
    </row>
    <row r="24" spans="1:23" s="853" customFormat="1" ht="15" x14ac:dyDescent="0.25">
      <c r="A24" s="1300" t="s">
        <v>1781</v>
      </c>
      <c r="B24" s="862">
        <v>0</v>
      </c>
      <c r="C24" s="862">
        <v>0</v>
      </c>
      <c r="D24" s="862">
        <v>0</v>
      </c>
      <c r="E24" s="862">
        <v>0</v>
      </c>
      <c r="F24" s="862">
        <v>28968299</v>
      </c>
      <c r="G24" s="862">
        <v>525787128.14999998</v>
      </c>
      <c r="H24" s="862">
        <v>0</v>
      </c>
      <c r="I24" s="862">
        <v>535376033.13</v>
      </c>
      <c r="J24" s="862">
        <v>0</v>
      </c>
      <c r="K24" s="862">
        <v>0</v>
      </c>
      <c r="L24" s="862">
        <v>0</v>
      </c>
      <c r="M24" s="862">
        <v>179090625.13</v>
      </c>
      <c r="N24" s="862">
        <v>0</v>
      </c>
      <c r="O24" s="862">
        <v>0</v>
      </c>
      <c r="P24" s="867">
        <v>0</v>
      </c>
      <c r="Q24" s="862">
        <v>90480</v>
      </c>
      <c r="R24" s="862">
        <v>28495704</v>
      </c>
      <c r="S24" s="862">
        <v>1238983</v>
      </c>
      <c r="T24" s="1308">
        <v>0</v>
      </c>
      <c r="U24" s="864">
        <v>0</v>
      </c>
      <c r="V24" s="868"/>
      <c r="W24" s="868"/>
    </row>
    <row r="25" spans="1:23" s="853" customFormat="1" ht="15.75" thickBot="1" x14ac:dyDescent="0.3">
      <c r="A25" s="1302" t="s">
        <v>1782</v>
      </c>
      <c r="B25" s="862">
        <v>1333253</v>
      </c>
      <c r="C25" s="862">
        <v>0</v>
      </c>
      <c r="D25" s="862">
        <v>0</v>
      </c>
      <c r="E25" s="862">
        <v>0</v>
      </c>
      <c r="F25" s="862">
        <v>0</v>
      </c>
      <c r="G25" s="862">
        <v>0</v>
      </c>
      <c r="H25" s="862">
        <v>0</v>
      </c>
      <c r="I25" s="862">
        <v>0</v>
      </c>
      <c r="J25" s="862">
        <v>0</v>
      </c>
      <c r="K25" s="862">
        <v>0</v>
      </c>
      <c r="L25" s="862">
        <v>0</v>
      </c>
      <c r="M25" s="862">
        <v>0</v>
      </c>
      <c r="N25" s="862">
        <v>0</v>
      </c>
      <c r="O25" s="862">
        <v>0</v>
      </c>
      <c r="P25" s="867">
        <v>0</v>
      </c>
      <c r="Q25" s="862">
        <v>7153859.4900000002</v>
      </c>
      <c r="R25" s="862">
        <v>0</v>
      </c>
      <c r="S25" s="862">
        <v>0</v>
      </c>
      <c r="T25" s="1308">
        <v>0</v>
      </c>
      <c r="U25" s="864">
        <v>0</v>
      </c>
      <c r="V25" s="868"/>
      <c r="W25" s="868"/>
    </row>
    <row r="26" spans="1:23" s="853" customFormat="1" ht="15.75" thickBot="1" x14ac:dyDescent="0.3">
      <c r="A26" s="869" t="s">
        <v>676</v>
      </c>
      <c r="B26" s="855">
        <v>716015606.68999994</v>
      </c>
      <c r="C26" s="856">
        <v>3561633007.6399999</v>
      </c>
      <c r="D26" s="856">
        <v>1871848.96</v>
      </c>
      <c r="E26" s="856">
        <v>495248189.44</v>
      </c>
      <c r="F26" s="856">
        <v>1091018076</v>
      </c>
      <c r="G26" s="856">
        <v>2852106713.6499996</v>
      </c>
      <c r="H26" s="856">
        <v>1063294403</v>
      </c>
      <c r="I26" s="856">
        <v>1694362366.8899999</v>
      </c>
      <c r="J26" s="856">
        <v>1143859748.24</v>
      </c>
      <c r="K26" s="856">
        <v>107385714.78</v>
      </c>
      <c r="L26" s="856">
        <v>741834421</v>
      </c>
      <c r="M26" s="856">
        <v>1800597569.3399999</v>
      </c>
      <c r="N26" s="856">
        <v>494502454.56</v>
      </c>
      <c r="O26" s="856">
        <v>248076397.39999998</v>
      </c>
      <c r="P26" s="856">
        <v>114730605.24000001</v>
      </c>
      <c r="Q26" s="856">
        <v>771491822.70000005</v>
      </c>
      <c r="R26" s="856">
        <v>1039580091.5600001</v>
      </c>
      <c r="S26" s="856">
        <v>923111626</v>
      </c>
      <c r="T26" s="1722">
        <v>1351722592.0499997</v>
      </c>
      <c r="U26" s="857">
        <v>69108983</v>
      </c>
    </row>
    <row r="27" spans="1:23" s="853" customFormat="1" ht="15" x14ac:dyDescent="0.25">
      <c r="A27" s="1301" t="s">
        <v>1783</v>
      </c>
      <c r="B27" s="1571">
        <v>449264257.32999998</v>
      </c>
      <c r="C27" s="866">
        <v>3428512460.4000001</v>
      </c>
      <c r="D27" s="866">
        <v>829347.7</v>
      </c>
      <c r="E27" s="866">
        <v>262386501.19</v>
      </c>
      <c r="F27" s="866">
        <v>266108845</v>
      </c>
      <c r="G27" s="866">
        <v>966985368.68999994</v>
      </c>
      <c r="H27" s="866">
        <v>920698182</v>
      </c>
      <c r="I27" s="866">
        <v>1246517846.5799999</v>
      </c>
      <c r="J27" s="866">
        <v>808159834.69000006</v>
      </c>
      <c r="K27" s="866">
        <v>96857719.600000009</v>
      </c>
      <c r="L27" s="866">
        <v>454138424</v>
      </c>
      <c r="M27" s="866">
        <v>797154495.26999998</v>
      </c>
      <c r="N27" s="866">
        <v>220977469.38999999</v>
      </c>
      <c r="O27" s="866">
        <v>178119015.59999999</v>
      </c>
      <c r="P27" s="866">
        <v>78588214.040000007</v>
      </c>
      <c r="Q27" s="866">
        <v>161553553.69</v>
      </c>
      <c r="R27" s="866">
        <v>407158509.14999998</v>
      </c>
      <c r="S27" s="866">
        <v>684884922</v>
      </c>
      <c r="T27" s="1723">
        <v>1135638277.9499998</v>
      </c>
      <c r="U27" s="860">
        <v>40512018</v>
      </c>
    </row>
    <row r="28" spans="1:23" s="853" customFormat="1" ht="15" x14ac:dyDescent="0.25">
      <c r="A28" s="1300" t="s">
        <v>1784</v>
      </c>
      <c r="B28" s="862">
        <v>108037145.7</v>
      </c>
      <c r="C28" s="862">
        <v>521315187.07999998</v>
      </c>
      <c r="D28" s="862">
        <v>478775.44</v>
      </c>
      <c r="E28" s="862">
        <v>104052356.54000001</v>
      </c>
      <c r="F28" s="862">
        <v>64020318</v>
      </c>
      <c r="G28" s="862">
        <v>272775704.93000001</v>
      </c>
      <c r="H28" s="862">
        <v>70192819</v>
      </c>
      <c r="I28" s="862">
        <v>40780662.899999999</v>
      </c>
      <c r="J28" s="862">
        <v>229272708.55000001</v>
      </c>
      <c r="K28" s="862">
        <v>53976689.049999997</v>
      </c>
      <c r="L28" s="862">
        <v>17283290</v>
      </c>
      <c r="M28" s="862">
        <v>427466257.94999999</v>
      </c>
      <c r="N28" s="862">
        <v>15542914.189999999</v>
      </c>
      <c r="O28" s="862">
        <v>17137259.489999998</v>
      </c>
      <c r="P28" s="862">
        <v>7711431.6900000004</v>
      </c>
      <c r="Q28" s="862">
        <v>62342953.759999998</v>
      </c>
      <c r="R28" s="862">
        <v>152536430.37</v>
      </c>
      <c r="S28" s="862">
        <v>12334953</v>
      </c>
      <c r="T28" s="1724">
        <v>94273712.950000003</v>
      </c>
      <c r="U28" s="864">
        <v>5266754</v>
      </c>
    </row>
    <row r="29" spans="1:23" s="853" customFormat="1" ht="15" x14ac:dyDescent="0.25">
      <c r="A29" s="1300" t="s">
        <v>1785</v>
      </c>
      <c r="B29" s="862">
        <v>161243381.40000001</v>
      </c>
      <c r="C29" s="862">
        <v>0</v>
      </c>
      <c r="D29" s="862">
        <v>0</v>
      </c>
      <c r="E29" s="862">
        <v>67318052.769999996</v>
      </c>
      <c r="F29" s="862">
        <v>32561784</v>
      </c>
      <c r="G29" s="862">
        <v>59054868.890000001</v>
      </c>
      <c r="H29" s="862">
        <v>620244548</v>
      </c>
      <c r="I29" s="862">
        <v>881949704.22000003</v>
      </c>
      <c r="J29" s="862">
        <v>267939645.03999999</v>
      </c>
      <c r="K29" s="862">
        <v>8111280.0800000001</v>
      </c>
      <c r="L29" s="862">
        <v>24072546</v>
      </c>
      <c r="M29" s="862">
        <v>171610056.56999999</v>
      </c>
      <c r="N29" s="862">
        <v>10501045.59</v>
      </c>
      <c r="O29" s="862">
        <v>148030383.53999999</v>
      </c>
      <c r="P29" s="862">
        <v>47594757.479999997</v>
      </c>
      <c r="Q29" s="862">
        <v>20526614.41</v>
      </c>
      <c r="R29" s="862">
        <v>145831271.56999999</v>
      </c>
      <c r="S29" s="862">
        <v>488612455</v>
      </c>
      <c r="T29" s="1724">
        <v>782267334.13</v>
      </c>
      <c r="U29" s="864">
        <v>23086162</v>
      </c>
    </row>
    <row r="30" spans="1:23" s="853" customFormat="1" ht="15" x14ac:dyDescent="0.25">
      <c r="A30" s="1300" t="s">
        <v>1786</v>
      </c>
      <c r="B30" s="862">
        <v>0</v>
      </c>
      <c r="C30" s="862">
        <v>0</v>
      </c>
      <c r="D30" s="862">
        <v>0</v>
      </c>
      <c r="E30" s="862">
        <v>10973397.26</v>
      </c>
      <c r="F30" s="862">
        <v>105280211</v>
      </c>
      <c r="G30" s="862">
        <v>330666192.83999997</v>
      </c>
      <c r="H30" s="862">
        <v>187144819</v>
      </c>
      <c r="I30" s="862">
        <v>314290356.32999998</v>
      </c>
      <c r="J30" s="862">
        <v>0</v>
      </c>
      <c r="K30" s="862">
        <v>0</v>
      </c>
      <c r="L30" s="862">
        <v>353172067</v>
      </c>
      <c r="M30" s="862">
        <v>112380600</v>
      </c>
      <c r="N30" s="862">
        <v>181694867.66999999</v>
      </c>
      <c r="O30" s="862">
        <v>0</v>
      </c>
      <c r="P30" s="862">
        <v>8109000</v>
      </c>
      <c r="Q30" s="862">
        <v>52903432.350000001</v>
      </c>
      <c r="R30" s="862">
        <v>36894308.560000002</v>
      </c>
      <c r="S30" s="862">
        <v>0</v>
      </c>
      <c r="T30" s="1724">
        <v>199978000</v>
      </c>
      <c r="U30" s="864">
        <v>4840936</v>
      </c>
    </row>
    <row r="31" spans="1:23" s="853" customFormat="1" ht="15" x14ac:dyDescent="0.25">
      <c r="A31" s="1303" t="s">
        <v>1817</v>
      </c>
      <c r="B31" s="862">
        <v>0</v>
      </c>
      <c r="C31" s="862">
        <v>2127066107.74</v>
      </c>
      <c r="D31" s="862">
        <v>0</v>
      </c>
      <c r="E31" s="862">
        <v>0</v>
      </c>
      <c r="F31" s="862">
        <v>10165411</v>
      </c>
      <c r="G31" s="862">
        <v>146345212.5</v>
      </c>
      <c r="H31" s="862">
        <v>0</v>
      </c>
      <c r="I31" s="862">
        <v>0</v>
      </c>
      <c r="J31" s="862">
        <v>89114673</v>
      </c>
      <c r="K31" s="862">
        <v>0</v>
      </c>
      <c r="L31" s="862">
        <v>0</v>
      </c>
      <c r="M31" s="862">
        <v>37942311.079999998</v>
      </c>
      <c r="N31" s="862">
        <v>0</v>
      </c>
      <c r="O31" s="862">
        <v>0</v>
      </c>
      <c r="P31" s="862">
        <v>0</v>
      </c>
      <c r="Q31" s="862">
        <v>34800</v>
      </c>
      <c r="R31" s="862">
        <v>0</v>
      </c>
      <c r="S31" s="862">
        <v>92842218</v>
      </c>
      <c r="T31" s="1724">
        <v>0</v>
      </c>
      <c r="U31" s="864">
        <v>0</v>
      </c>
    </row>
    <row r="32" spans="1:23" s="853" customFormat="1" ht="15" x14ac:dyDescent="0.25">
      <c r="A32" s="1300" t="s">
        <v>1788</v>
      </c>
      <c r="B32" s="862">
        <v>149411502.80000001</v>
      </c>
      <c r="C32" s="862">
        <v>780131165.58000004</v>
      </c>
      <c r="D32" s="862">
        <v>350572.26</v>
      </c>
      <c r="E32" s="862">
        <v>80042694.620000005</v>
      </c>
      <c r="F32" s="862">
        <v>43334794</v>
      </c>
      <c r="G32" s="862">
        <v>158129553.12</v>
      </c>
      <c r="H32" s="862">
        <v>29265589</v>
      </c>
      <c r="I32" s="862">
        <v>6766729.0199999996</v>
      </c>
      <c r="J32" s="862">
        <v>106137541.09999999</v>
      </c>
      <c r="K32" s="862">
        <v>28793982.399999999</v>
      </c>
      <c r="L32" s="862">
        <v>11695523</v>
      </c>
      <c r="M32" s="862">
        <v>47755269.670000002</v>
      </c>
      <c r="N32" s="862">
        <v>5403620.4400000004</v>
      </c>
      <c r="O32" s="862">
        <v>12539217</v>
      </c>
      <c r="P32" s="862">
        <v>12987303.720000001</v>
      </c>
      <c r="Q32" s="862">
        <v>18266194.949999999</v>
      </c>
      <c r="R32" s="862">
        <v>68284944.900000006</v>
      </c>
      <c r="S32" s="862">
        <v>86919296</v>
      </c>
      <c r="T32" s="1724">
        <v>8279186.0700000003</v>
      </c>
      <c r="U32" s="864">
        <v>6807720</v>
      </c>
    </row>
    <row r="33" spans="1:23" s="853" customFormat="1" ht="15" x14ac:dyDescent="0.25">
      <c r="A33" s="1302" t="s">
        <v>1789</v>
      </c>
      <c r="B33" s="862">
        <v>26015787.48</v>
      </c>
      <c r="C33" s="862">
        <v>0</v>
      </c>
      <c r="D33" s="862">
        <v>0</v>
      </c>
      <c r="E33" s="862">
        <v>0</v>
      </c>
      <c r="F33" s="862">
        <v>8141641</v>
      </c>
      <c r="G33" s="862">
        <v>13836.41</v>
      </c>
      <c r="H33" s="862">
        <v>13383558</v>
      </c>
      <c r="I33" s="862">
        <v>0</v>
      </c>
      <c r="J33" s="862">
        <v>40176879</v>
      </c>
      <c r="K33" s="862">
        <v>0</v>
      </c>
      <c r="L33" s="862">
        <v>867563</v>
      </c>
      <c r="M33" s="862">
        <v>0</v>
      </c>
      <c r="N33" s="862">
        <v>0</v>
      </c>
      <c r="O33" s="862">
        <v>0</v>
      </c>
      <c r="P33" s="862">
        <v>0</v>
      </c>
      <c r="Q33" s="862">
        <v>7479558.2199999997</v>
      </c>
      <c r="R33" s="862">
        <v>141836.75</v>
      </c>
      <c r="S33" s="862">
        <v>0</v>
      </c>
      <c r="T33" s="1724">
        <v>1000000</v>
      </c>
      <c r="U33" s="864">
        <v>0</v>
      </c>
    </row>
    <row r="34" spans="1:23" s="853" customFormat="1" ht="15" x14ac:dyDescent="0.25">
      <c r="A34" s="1302" t="s">
        <v>1790</v>
      </c>
      <c r="B34" s="862">
        <v>4556439.95</v>
      </c>
      <c r="C34" s="862">
        <v>0</v>
      </c>
      <c r="D34" s="862">
        <v>0</v>
      </c>
      <c r="E34" s="862">
        <v>0</v>
      </c>
      <c r="F34" s="862">
        <v>0</v>
      </c>
      <c r="G34" s="862">
        <v>0</v>
      </c>
      <c r="H34" s="862">
        <v>466849</v>
      </c>
      <c r="I34" s="862">
        <v>0</v>
      </c>
      <c r="J34" s="862">
        <v>0</v>
      </c>
      <c r="K34" s="862">
        <v>7396.62</v>
      </c>
      <c r="L34" s="862">
        <v>47047435</v>
      </c>
      <c r="M34" s="862">
        <v>0</v>
      </c>
      <c r="N34" s="862">
        <v>7754199.1200000001</v>
      </c>
      <c r="O34" s="862">
        <v>323928.34999999998</v>
      </c>
      <c r="P34" s="862">
        <v>2185721.15</v>
      </c>
      <c r="Q34" s="862">
        <v>0</v>
      </c>
      <c r="R34" s="862">
        <v>0</v>
      </c>
      <c r="S34" s="862">
        <v>4176000</v>
      </c>
      <c r="T34" s="1724">
        <v>49262587.450000003</v>
      </c>
      <c r="U34" s="864">
        <v>510446</v>
      </c>
    </row>
    <row r="35" spans="1:23" s="853" customFormat="1" ht="15" x14ac:dyDescent="0.25">
      <c r="A35" s="1302" t="s">
        <v>1791</v>
      </c>
      <c r="B35" s="862">
        <v>0</v>
      </c>
      <c r="C35" s="862">
        <v>0</v>
      </c>
      <c r="D35" s="862">
        <v>0</v>
      </c>
      <c r="E35" s="862">
        <v>0</v>
      </c>
      <c r="F35" s="862">
        <v>2604686</v>
      </c>
      <c r="G35" s="862">
        <v>0</v>
      </c>
      <c r="H35" s="862">
        <v>0</v>
      </c>
      <c r="I35" s="862">
        <v>2730394.11</v>
      </c>
      <c r="J35" s="862">
        <v>75518388</v>
      </c>
      <c r="K35" s="862">
        <v>5968371.4500000002</v>
      </c>
      <c r="L35" s="862">
        <v>0</v>
      </c>
      <c r="M35" s="862">
        <v>0</v>
      </c>
      <c r="N35" s="862">
        <v>80822.38</v>
      </c>
      <c r="O35" s="862">
        <v>88227.22</v>
      </c>
      <c r="P35" s="862">
        <v>0</v>
      </c>
      <c r="Q35" s="862">
        <v>0</v>
      </c>
      <c r="R35" s="862">
        <v>3469717</v>
      </c>
      <c r="S35" s="862">
        <v>0</v>
      </c>
      <c r="T35" s="1724">
        <v>577457.35</v>
      </c>
      <c r="U35" s="864">
        <v>0</v>
      </c>
    </row>
    <row r="36" spans="1:23" s="853" customFormat="1" ht="15" x14ac:dyDescent="0.25">
      <c r="A36" s="1304" t="s">
        <v>1792</v>
      </c>
      <c r="B36" s="1571">
        <v>266751349.35999998</v>
      </c>
      <c r="C36" s="866">
        <v>133120547.23999999</v>
      </c>
      <c r="D36" s="866">
        <v>1042501.26</v>
      </c>
      <c r="E36" s="866">
        <v>232861688.25</v>
      </c>
      <c r="F36" s="866">
        <v>824909231</v>
      </c>
      <c r="G36" s="866">
        <v>1885121344.9599998</v>
      </c>
      <c r="H36" s="866">
        <v>142596221</v>
      </c>
      <c r="I36" s="866">
        <v>447844520.31</v>
      </c>
      <c r="J36" s="866">
        <v>335699913.55000001</v>
      </c>
      <c r="K36" s="866">
        <v>10527995.18</v>
      </c>
      <c r="L36" s="866">
        <v>287695997</v>
      </c>
      <c r="M36" s="866">
        <v>1003443074.0699999</v>
      </c>
      <c r="N36" s="866">
        <v>273524985.17000002</v>
      </c>
      <c r="O36" s="866">
        <v>69957381.799999997</v>
      </c>
      <c r="P36" s="866">
        <v>36142391.199999996</v>
      </c>
      <c r="Q36" s="866">
        <v>609938269.00999999</v>
      </c>
      <c r="R36" s="866">
        <v>632421582.41000009</v>
      </c>
      <c r="S36" s="866">
        <v>238226704</v>
      </c>
      <c r="T36" s="1723">
        <v>216084314.09999999</v>
      </c>
      <c r="U36" s="860">
        <v>28596965</v>
      </c>
    </row>
    <row r="37" spans="1:23" s="853" customFormat="1" ht="15" x14ac:dyDescent="0.25">
      <c r="A37" s="1302" t="s">
        <v>1793</v>
      </c>
      <c r="B37" s="1572">
        <v>0</v>
      </c>
      <c r="C37" s="862">
        <v>0</v>
      </c>
      <c r="D37" s="862">
        <v>0</v>
      </c>
      <c r="E37" s="862">
        <v>0</v>
      </c>
      <c r="F37" s="862">
        <v>13678841</v>
      </c>
      <c r="G37" s="862">
        <v>0</v>
      </c>
      <c r="H37" s="862">
        <v>0</v>
      </c>
      <c r="I37" s="862">
        <v>0</v>
      </c>
      <c r="J37" s="862">
        <v>0</v>
      </c>
      <c r="K37" s="862">
        <v>0</v>
      </c>
      <c r="L37" s="862">
        <v>0</v>
      </c>
      <c r="M37" s="862">
        <v>14459618</v>
      </c>
      <c r="N37" s="862">
        <v>0</v>
      </c>
      <c r="O37" s="862">
        <v>0</v>
      </c>
      <c r="P37" s="862">
        <v>0</v>
      </c>
      <c r="Q37" s="862">
        <v>13278181.23</v>
      </c>
      <c r="R37" s="862">
        <v>0</v>
      </c>
      <c r="S37" s="862">
        <v>174374</v>
      </c>
      <c r="T37" s="1308">
        <v>0</v>
      </c>
      <c r="U37" s="864">
        <v>0</v>
      </c>
    </row>
    <row r="38" spans="1:23" s="853" customFormat="1" ht="15" x14ac:dyDescent="0.25">
      <c r="A38" s="1302" t="s">
        <v>1794</v>
      </c>
      <c r="B38" s="1572">
        <v>263769105.09999999</v>
      </c>
      <c r="C38" s="862">
        <v>0</v>
      </c>
      <c r="D38" s="862">
        <v>0</v>
      </c>
      <c r="E38" s="862">
        <v>119968070.83</v>
      </c>
      <c r="F38" s="862">
        <v>270211848</v>
      </c>
      <c r="G38" s="862">
        <v>1254168000</v>
      </c>
      <c r="H38" s="862">
        <v>135648137</v>
      </c>
      <c r="I38" s="862">
        <v>417178419.38</v>
      </c>
      <c r="J38" s="862">
        <v>243667046.59</v>
      </c>
      <c r="K38" s="862">
        <v>0</v>
      </c>
      <c r="L38" s="862">
        <v>46968529</v>
      </c>
      <c r="M38" s="862">
        <v>542822085.04999995</v>
      </c>
      <c r="N38" s="862">
        <v>52683912.990000002</v>
      </c>
      <c r="O38" s="862">
        <v>54899658.789999999</v>
      </c>
      <c r="P38" s="862">
        <v>17158783.899999999</v>
      </c>
      <c r="Q38" s="862">
        <v>169866720.19999999</v>
      </c>
      <c r="R38" s="862">
        <v>368381060.88999999</v>
      </c>
      <c r="S38" s="862">
        <v>123548789</v>
      </c>
      <c r="T38" s="1308">
        <v>81501486.400000006</v>
      </c>
      <c r="U38" s="864">
        <v>9732918</v>
      </c>
    </row>
    <row r="39" spans="1:23" s="853" customFormat="1" ht="15" x14ac:dyDescent="0.25">
      <c r="A39" s="1302" t="s">
        <v>1795</v>
      </c>
      <c r="B39" s="1572">
        <v>0</v>
      </c>
      <c r="C39" s="862">
        <v>0</v>
      </c>
      <c r="D39" s="862">
        <v>0</v>
      </c>
      <c r="E39" s="862">
        <v>63187056</v>
      </c>
      <c r="F39" s="862">
        <v>300169015</v>
      </c>
      <c r="G39" s="862">
        <v>573121689</v>
      </c>
      <c r="H39" s="862">
        <v>0</v>
      </c>
      <c r="I39" s="862">
        <v>27745260</v>
      </c>
      <c r="J39" s="862">
        <v>0</v>
      </c>
      <c r="K39" s="862">
        <v>0</v>
      </c>
      <c r="L39" s="862">
        <v>233026600</v>
      </c>
      <c r="M39" s="862">
        <v>383984399.98000002</v>
      </c>
      <c r="N39" s="862">
        <v>219403397.69999999</v>
      </c>
      <c r="O39" s="862">
        <v>0</v>
      </c>
      <c r="P39" s="862">
        <v>15000000</v>
      </c>
      <c r="Q39" s="862">
        <v>418810000</v>
      </c>
      <c r="R39" s="862">
        <v>193321122.21000001</v>
      </c>
      <c r="S39" s="862">
        <v>105000000</v>
      </c>
      <c r="T39" s="1308">
        <v>97482000</v>
      </c>
      <c r="U39" s="864">
        <v>13505400</v>
      </c>
    </row>
    <row r="40" spans="1:23" s="853" customFormat="1" ht="15" x14ac:dyDescent="0.25">
      <c r="A40" s="1305" t="s">
        <v>1796</v>
      </c>
      <c r="B40" s="1572">
        <v>0</v>
      </c>
      <c r="C40" s="862">
        <v>0</v>
      </c>
      <c r="D40" s="862">
        <v>0</v>
      </c>
      <c r="E40" s="862">
        <v>0</v>
      </c>
      <c r="F40" s="862">
        <v>14896240</v>
      </c>
      <c r="G40" s="862">
        <v>0</v>
      </c>
      <c r="H40" s="862">
        <v>0</v>
      </c>
      <c r="I40" s="862">
        <v>0</v>
      </c>
      <c r="J40" s="862">
        <v>0</v>
      </c>
      <c r="K40" s="862">
        <v>0</v>
      </c>
      <c r="L40" s="862">
        <v>0</v>
      </c>
      <c r="M40" s="862">
        <v>10835022.35</v>
      </c>
      <c r="N40" s="862">
        <v>0</v>
      </c>
      <c r="O40" s="862">
        <v>0</v>
      </c>
      <c r="P40" s="862">
        <v>0</v>
      </c>
      <c r="Q40" s="862">
        <v>0</v>
      </c>
      <c r="R40" s="862">
        <v>0</v>
      </c>
      <c r="S40" s="862">
        <v>0</v>
      </c>
      <c r="T40" s="1308">
        <v>0</v>
      </c>
      <c r="U40" s="864">
        <v>0</v>
      </c>
    </row>
    <row r="41" spans="1:23" s="853" customFormat="1" ht="15" x14ac:dyDescent="0.25">
      <c r="A41" s="1302" t="s">
        <v>1797</v>
      </c>
      <c r="B41" s="1572">
        <v>0</v>
      </c>
      <c r="C41" s="862">
        <v>0</v>
      </c>
      <c r="D41" s="862">
        <v>0</v>
      </c>
      <c r="E41" s="862">
        <v>0</v>
      </c>
      <c r="F41" s="862">
        <v>176662016</v>
      </c>
      <c r="G41" s="862">
        <v>19383692.539999999</v>
      </c>
      <c r="H41" s="862">
        <v>0</v>
      </c>
      <c r="I41" s="862">
        <v>0</v>
      </c>
      <c r="J41" s="862">
        <v>0</v>
      </c>
      <c r="K41" s="862">
        <v>939810.31</v>
      </c>
      <c r="L41" s="862">
        <v>4176000</v>
      </c>
      <c r="M41" s="862">
        <v>6251803.3799999999</v>
      </c>
      <c r="N41" s="862">
        <v>0</v>
      </c>
      <c r="O41" s="862">
        <v>7626135</v>
      </c>
      <c r="P41" s="862">
        <v>53148.09</v>
      </c>
      <c r="Q41" s="862">
        <v>0</v>
      </c>
      <c r="R41" s="862">
        <v>19675837</v>
      </c>
      <c r="S41" s="862">
        <v>0</v>
      </c>
      <c r="T41" s="1308">
        <v>31880814.379999999</v>
      </c>
      <c r="U41" s="864">
        <v>4387688</v>
      </c>
    </row>
    <row r="42" spans="1:23" s="853" customFormat="1" ht="15" x14ac:dyDescent="0.25">
      <c r="A42" s="1302" t="s">
        <v>1798</v>
      </c>
      <c r="B42" s="1572">
        <v>0</v>
      </c>
      <c r="C42" s="862">
        <v>0</v>
      </c>
      <c r="D42" s="862">
        <v>0</v>
      </c>
      <c r="E42" s="862">
        <v>0</v>
      </c>
      <c r="F42" s="862">
        <v>1913999</v>
      </c>
      <c r="G42" s="862">
        <v>57628.86</v>
      </c>
      <c r="H42" s="862">
        <v>0</v>
      </c>
      <c r="I42" s="862">
        <v>0</v>
      </c>
      <c r="J42" s="862">
        <v>0</v>
      </c>
      <c r="K42" s="862">
        <v>0</v>
      </c>
      <c r="L42" s="862">
        <v>382058</v>
      </c>
      <c r="M42" s="862">
        <v>0</v>
      </c>
      <c r="N42" s="862">
        <v>0</v>
      </c>
      <c r="O42" s="862">
        <v>0</v>
      </c>
      <c r="P42" s="862">
        <v>0</v>
      </c>
      <c r="Q42" s="862">
        <v>0</v>
      </c>
      <c r="R42" s="862">
        <v>0</v>
      </c>
      <c r="S42" s="862">
        <v>0</v>
      </c>
      <c r="T42" s="1308">
        <v>0</v>
      </c>
      <c r="U42" s="864">
        <v>0</v>
      </c>
    </row>
    <row r="43" spans="1:23" s="853" customFormat="1" ht="15" x14ac:dyDescent="0.25">
      <c r="A43" s="1302" t="s">
        <v>1799</v>
      </c>
      <c r="B43" s="1572">
        <v>1832172.89</v>
      </c>
      <c r="C43" s="862">
        <v>133120547.23999999</v>
      </c>
      <c r="D43" s="862">
        <v>1042501.26</v>
      </c>
      <c r="E43" s="862">
        <v>49706561.420000002</v>
      </c>
      <c r="F43" s="862">
        <v>23315018</v>
      </c>
      <c r="G43" s="862">
        <v>38390334.560000002</v>
      </c>
      <c r="H43" s="862">
        <v>6948084</v>
      </c>
      <c r="I43" s="862">
        <v>2920840.93</v>
      </c>
      <c r="J43" s="862">
        <v>92032866.959999993</v>
      </c>
      <c r="K43" s="862">
        <v>9588184.8699999992</v>
      </c>
      <c r="L43" s="862">
        <v>3142810</v>
      </c>
      <c r="M43" s="862">
        <v>45090145.310000002</v>
      </c>
      <c r="N43" s="862">
        <v>1437674.48</v>
      </c>
      <c r="O43" s="862">
        <v>7431588.0099999998</v>
      </c>
      <c r="P43" s="862">
        <v>3930459.21</v>
      </c>
      <c r="Q43" s="862">
        <v>7983367.5800000001</v>
      </c>
      <c r="R43" s="862">
        <v>51043562.310000002</v>
      </c>
      <c r="S43" s="862">
        <v>9503541</v>
      </c>
      <c r="T43" s="1308">
        <v>5220013.32</v>
      </c>
      <c r="U43" s="864">
        <v>970959</v>
      </c>
    </row>
    <row r="44" spans="1:23" s="853" customFormat="1" ht="15.75" thickBot="1" x14ac:dyDescent="0.3">
      <c r="A44" s="1302" t="s">
        <v>1800</v>
      </c>
      <c r="B44" s="1572">
        <v>1150071.3700000001</v>
      </c>
      <c r="C44" s="862">
        <v>0</v>
      </c>
      <c r="D44" s="862">
        <v>0</v>
      </c>
      <c r="E44" s="862">
        <v>0</v>
      </c>
      <c r="F44" s="862">
        <v>24062254</v>
      </c>
      <c r="G44" s="862">
        <v>0</v>
      </c>
      <c r="H44" s="862">
        <v>0</v>
      </c>
      <c r="I44" s="862">
        <v>0</v>
      </c>
      <c r="J44" s="862">
        <v>0</v>
      </c>
      <c r="K44" s="862">
        <v>0</v>
      </c>
      <c r="L44" s="862">
        <v>0</v>
      </c>
      <c r="M44" s="862">
        <v>0</v>
      </c>
      <c r="N44" s="862">
        <v>0</v>
      </c>
      <c r="O44" s="862">
        <v>0</v>
      </c>
      <c r="P44" s="862">
        <v>0</v>
      </c>
      <c r="Q44" s="862">
        <v>0</v>
      </c>
      <c r="R44" s="862">
        <v>0</v>
      </c>
      <c r="S44" s="862">
        <v>0</v>
      </c>
      <c r="T44" s="1308">
        <v>0</v>
      </c>
      <c r="U44" s="864">
        <v>0</v>
      </c>
    </row>
    <row r="45" spans="1:23" s="853" customFormat="1" ht="15.75" thickBot="1" x14ac:dyDescent="0.3">
      <c r="A45" s="869" t="s">
        <v>1801</v>
      </c>
      <c r="B45" s="855">
        <v>822020430.66999996</v>
      </c>
      <c r="C45" s="856">
        <v>2193461712.0500002</v>
      </c>
      <c r="D45" s="856">
        <v>44131427.54999999</v>
      </c>
      <c r="E45" s="856">
        <v>691465024.62999988</v>
      </c>
      <c r="F45" s="856">
        <v>1589348317</v>
      </c>
      <c r="G45" s="856">
        <v>2383564981.0099998</v>
      </c>
      <c r="H45" s="856">
        <v>1044812901</v>
      </c>
      <c r="I45" s="856">
        <v>699260739.45999992</v>
      </c>
      <c r="J45" s="856">
        <v>819456609.16999996</v>
      </c>
      <c r="K45" s="856">
        <v>190642864.89000002</v>
      </c>
      <c r="L45" s="856">
        <v>430283654</v>
      </c>
      <c r="M45" s="856">
        <v>1534637005.7400002</v>
      </c>
      <c r="N45" s="856">
        <v>230552444.51999998</v>
      </c>
      <c r="O45" s="856">
        <v>126762308.79000001</v>
      </c>
      <c r="P45" s="856">
        <v>77115950.370000005</v>
      </c>
      <c r="Q45" s="856">
        <v>592329268.82000005</v>
      </c>
      <c r="R45" s="856">
        <v>720963890.41999996</v>
      </c>
      <c r="S45" s="856">
        <v>524518747</v>
      </c>
      <c r="T45" s="1722">
        <v>580437155.14999998</v>
      </c>
      <c r="U45" s="857">
        <v>60443609</v>
      </c>
    </row>
    <row r="46" spans="1:23" s="853" customFormat="1" ht="15" x14ac:dyDescent="0.25">
      <c r="A46" s="1302" t="s">
        <v>1802</v>
      </c>
      <c r="B46" s="862">
        <v>419220000</v>
      </c>
      <c r="C46" s="862">
        <v>235080637</v>
      </c>
      <c r="D46" s="862">
        <v>30364930</v>
      </c>
      <c r="E46" s="862">
        <v>304957600</v>
      </c>
      <c r="F46" s="862">
        <v>207243000</v>
      </c>
      <c r="G46" s="862">
        <v>420162600</v>
      </c>
      <c r="H46" s="862">
        <v>301274000</v>
      </c>
      <c r="I46" s="862">
        <v>570200000</v>
      </c>
      <c r="J46" s="862">
        <v>613739700</v>
      </c>
      <c r="K46" s="862">
        <v>34330400</v>
      </c>
      <c r="L46" s="862">
        <v>41835000</v>
      </c>
      <c r="M46" s="862">
        <v>683814600</v>
      </c>
      <c r="N46" s="862">
        <v>160000000</v>
      </c>
      <c r="O46" s="862">
        <v>85182200</v>
      </c>
      <c r="P46" s="862">
        <v>11501000</v>
      </c>
      <c r="Q46" s="862">
        <v>492019729.98000002</v>
      </c>
      <c r="R46" s="862">
        <v>121470000</v>
      </c>
      <c r="S46" s="862">
        <v>210040000</v>
      </c>
      <c r="T46" s="1308">
        <v>264000000</v>
      </c>
      <c r="U46" s="864">
        <v>46000000</v>
      </c>
      <c r="V46" s="868"/>
      <c r="W46" s="868"/>
    </row>
    <row r="47" spans="1:23" s="853" customFormat="1" ht="15" x14ac:dyDescent="0.25">
      <c r="A47" s="1302" t="s">
        <v>1803</v>
      </c>
      <c r="B47" s="862">
        <v>18052.36</v>
      </c>
      <c r="C47" s="862">
        <v>0</v>
      </c>
      <c r="D47" s="862">
        <v>0</v>
      </c>
      <c r="E47" s="862">
        <v>0</v>
      </c>
      <c r="F47" s="862">
        <v>0</v>
      </c>
      <c r="G47" s="862">
        <v>0</v>
      </c>
      <c r="H47" s="862">
        <v>0</v>
      </c>
      <c r="I47" s="862">
        <v>0</v>
      </c>
      <c r="J47" s="862">
        <v>0</v>
      </c>
      <c r="K47" s="862">
        <v>0</v>
      </c>
      <c r="L47" s="862">
        <v>0</v>
      </c>
      <c r="M47" s="862">
        <v>45113847.619999997</v>
      </c>
      <c r="N47" s="862">
        <v>6970000</v>
      </c>
      <c r="O47" s="862">
        <v>0</v>
      </c>
      <c r="P47" s="862">
        <v>0</v>
      </c>
      <c r="Q47" s="862">
        <v>0</v>
      </c>
      <c r="R47" s="862">
        <v>100003697.91</v>
      </c>
      <c r="S47" s="862">
        <v>2269</v>
      </c>
      <c r="T47" s="1308">
        <v>13776153</v>
      </c>
      <c r="U47" s="864">
        <v>0</v>
      </c>
      <c r="V47" s="868"/>
      <c r="W47" s="868"/>
    </row>
    <row r="48" spans="1:23" s="853" customFormat="1" ht="15" x14ac:dyDescent="0.25">
      <c r="A48" s="1302" t="s">
        <v>1804</v>
      </c>
      <c r="B48" s="862">
        <v>163330989.19999999</v>
      </c>
      <c r="C48" s="862">
        <v>754983282</v>
      </c>
      <c r="D48" s="862">
        <v>20923257.539999999</v>
      </c>
      <c r="E48" s="862">
        <v>34327917.270000003</v>
      </c>
      <c r="F48" s="862">
        <v>196973068</v>
      </c>
      <c r="G48" s="862">
        <v>395288635.16000003</v>
      </c>
      <c r="H48" s="862">
        <v>258150098</v>
      </c>
      <c r="I48" s="862">
        <v>6072026.2599999998</v>
      </c>
      <c r="J48" s="862">
        <v>122461214.48</v>
      </c>
      <c r="K48" s="862">
        <v>0</v>
      </c>
      <c r="L48" s="862">
        <v>11398191</v>
      </c>
      <c r="M48" s="862">
        <v>247019820.91</v>
      </c>
      <c r="N48" s="862">
        <v>3866441.13</v>
      </c>
      <c r="O48" s="862">
        <v>7464889.25</v>
      </c>
      <c r="P48" s="862">
        <v>3733575.3</v>
      </c>
      <c r="Q48" s="862">
        <v>79821634.900000006</v>
      </c>
      <c r="R48" s="862">
        <v>91025559.75</v>
      </c>
      <c r="S48" s="862">
        <v>3004</v>
      </c>
      <c r="T48" s="1308">
        <v>32398849.829999998</v>
      </c>
      <c r="U48" s="864">
        <v>8274858</v>
      </c>
      <c r="V48" s="868"/>
      <c r="W48" s="868"/>
    </row>
    <row r="49" spans="1:23" s="853" customFormat="1" ht="15" x14ac:dyDescent="0.25">
      <c r="A49" s="1302" t="s">
        <v>1805</v>
      </c>
      <c r="B49" s="862">
        <v>20751861.609999999</v>
      </c>
      <c r="C49" s="862">
        <v>98988181.25</v>
      </c>
      <c r="D49" s="862">
        <v>877627.97</v>
      </c>
      <c r="E49" s="862">
        <v>38224146.689999998</v>
      </c>
      <c r="F49" s="862">
        <v>727930264</v>
      </c>
      <c r="G49" s="862">
        <v>185175715.44999999</v>
      </c>
      <c r="H49" s="862">
        <v>37543123</v>
      </c>
      <c r="I49" s="862">
        <v>15548507.41</v>
      </c>
      <c r="J49" s="862">
        <v>47477366.520000003</v>
      </c>
      <c r="K49" s="862">
        <v>24592611.739999998</v>
      </c>
      <c r="L49" s="862">
        <v>6959650</v>
      </c>
      <c r="M49" s="862">
        <v>126673167.77</v>
      </c>
      <c r="N49" s="862">
        <v>2540048.06</v>
      </c>
      <c r="O49" s="862">
        <v>6205582</v>
      </c>
      <c r="P49" s="862">
        <v>2790507.68</v>
      </c>
      <c r="Q49" s="862">
        <v>6318138</v>
      </c>
      <c r="R49" s="862">
        <v>19111850.699999999</v>
      </c>
      <c r="S49" s="862">
        <v>10800882</v>
      </c>
      <c r="T49" s="1308">
        <v>5875604.1500000004</v>
      </c>
      <c r="U49" s="864">
        <v>2218363</v>
      </c>
      <c r="V49" s="868"/>
      <c r="W49" s="868"/>
    </row>
    <row r="50" spans="1:23" s="853" customFormat="1" ht="15" x14ac:dyDescent="0.25">
      <c r="A50" s="1302" t="s">
        <v>1806</v>
      </c>
      <c r="B50" s="862">
        <v>0</v>
      </c>
      <c r="C50" s="862">
        <v>0</v>
      </c>
      <c r="D50" s="862">
        <v>0</v>
      </c>
      <c r="E50" s="862">
        <v>0</v>
      </c>
      <c r="F50" s="862">
        <v>0</v>
      </c>
      <c r="G50" s="862">
        <v>0</v>
      </c>
      <c r="H50" s="862">
        <v>0</v>
      </c>
      <c r="I50" s="862">
        <v>377594.7</v>
      </c>
      <c r="J50" s="862">
        <v>0</v>
      </c>
      <c r="K50" s="862">
        <v>0</v>
      </c>
      <c r="L50" s="862">
        <v>210397896</v>
      </c>
      <c r="M50" s="862">
        <v>27226549.010000002</v>
      </c>
      <c r="N50" s="862">
        <v>0</v>
      </c>
      <c r="O50" s="862">
        <v>12425351.25</v>
      </c>
      <c r="P50" s="862">
        <v>1830463.16</v>
      </c>
      <c r="Q50" s="862">
        <v>0</v>
      </c>
      <c r="R50" s="862">
        <v>3307433.06</v>
      </c>
      <c r="S50" s="862">
        <v>0</v>
      </c>
      <c r="T50" s="1308">
        <v>209393980</v>
      </c>
      <c r="U50" s="864">
        <v>4128958</v>
      </c>
      <c r="V50" s="868"/>
      <c r="W50" s="868"/>
    </row>
    <row r="51" spans="1:23" s="853" customFormat="1" ht="15" x14ac:dyDescent="0.25">
      <c r="A51" s="1302" t="s">
        <v>1807</v>
      </c>
      <c r="B51" s="862">
        <v>0</v>
      </c>
      <c r="C51" s="862">
        <v>0</v>
      </c>
      <c r="D51" s="862">
        <v>0</v>
      </c>
      <c r="E51" s="862">
        <v>0</v>
      </c>
      <c r="F51" s="862">
        <v>103813765</v>
      </c>
      <c r="G51" s="862">
        <v>114432154.47</v>
      </c>
      <c r="H51" s="862">
        <v>0</v>
      </c>
      <c r="I51" s="862">
        <v>0</v>
      </c>
      <c r="J51" s="862">
        <v>-0.01</v>
      </c>
      <c r="K51" s="862">
        <v>88133369.060000002</v>
      </c>
      <c r="L51" s="862">
        <v>0</v>
      </c>
      <c r="M51" s="862">
        <v>138615174.61000001</v>
      </c>
      <c r="N51" s="862">
        <v>2835774.59</v>
      </c>
      <c r="O51" s="862">
        <v>0</v>
      </c>
      <c r="P51" s="862">
        <v>0</v>
      </c>
      <c r="Q51" s="862">
        <v>4164578</v>
      </c>
      <c r="R51" s="862">
        <v>1167535</v>
      </c>
      <c r="S51" s="862">
        <v>0</v>
      </c>
      <c r="T51" s="1308">
        <v>0</v>
      </c>
      <c r="U51" s="864">
        <v>0</v>
      </c>
      <c r="V51" s="868"/>
      <c r="W51" s="868"/>
    </row>
    <row r="52" spans="1:23" s="853" customFormat="1" ht="15" x14ac:dyDescent="0.25">
      <c r="A52" s="1302" t="s">
        <v>1808</v>
      </c>
      <c r="B52" s="862">
        <v>12284311.109999999</v>
      </c>
      <c r="C52" s="862">
        <v>0</v>
      </c>
      <c r="D52" s="862">
        <v>1305219.9099999999</v>
      </c>
      <c r="E52" s="862">
        <v>2024034.74</v>
      </c>
      <c r="F52" s="862">
        <v>295739033</v>
      </c>
      <c r="G52" s="862">
        <v>172840810.56999999</v>
      </c>
      <c r="H52" s="862">
        <v>28514613</v>
      </c>
      <c r="I52" s="862">
        <v>1777386.39</v>
      </c>
      <c r="J52" s="862">
        <v>14306574.310000001</v>
      </c>
      <c r="K52" s="862">
        <v>0</v>
      </c>
      <c r="L52" s="862">
        <v>10809895</v>
      </c>
      <c r="M52" s="862">
        <v>255406430.53999999</v>
      </c>
      <c r="N52" s="862">
        <v>0</v>
      </c>
      <c r="O52" s="862">
        <v>9237237.5500000007</v>
      </c>
      <c r="P52" s="862">
        <v>2378187.0499999998</v>
      </c>
      <c r="Q52" s="862">
        <v>6606196.8300000001</v>
      </c>
      <c r="R52" s="862">
        <v>2871342</v>
      </c>
      <c r="S52" s="862">
        <v>0</v>
      </c>
      <c r="T52" s="1308">
        <v>7695988.5700000003</v>
      </c>
      <c r="U52" s="864">
        <v>1595920</v>
      </c>
      <c r="V52" s="868"/>
      <c r="W52" s="868"/>
    </row>
    <row r="53" spans="1:23" s="853" customFormat="1" ht="15" x14ac:dyDescent="0.25">
      <c r="A53" s="1302" t="s">
        <v>1809</v>
      </c>
      <c r="B53" s="862">
        <v>174288091.5</v>
      </c>
      <c r="C53" s="862">
        <v>897285976.57000005</v>
      </c>
      <c r="D53" s="862">
        <v>-9410272.5600000005</v>
      </c>
      <c r="E53" s="862">
        <v>300745606.13</v>
      </c>
      <c r="F53" s="862">
        <v>39441120</v>
      </c>
      <c r="G53" s="862">
        <v>964093994.13999999</v>
      </c>
      <c r="H53" s="862">
        <v>361152936</v>
      </c>
      <c r="I53" s="862">
        <v>89384912.670000002</v>
      </c>
      <c r="J53" s="862">
        <v>0</v>
      </c>
      <c r="K53" s="862">
        <v>33476763.809999999</v>
      </c>
      <c r="L53" s="862">
        <v>133445991</v>
      </c>
      <c r="M53" s="862">
        <v>5101056.9000000004</v>
      </c>
      <c r="N53" s="862">
        <v>50407372.549999997</v>
      </c>
      <c r="O53" s="862">
        <v>11283034.789999999</v>
      </c>
      <c r="P53" s="862">
        <v>56768576.25</v>
      </c>
      <c r="Q53" s="862">
        <v>8771160.3200000003</v>
      </c>
      <c r="R53" s="862">
        <v>304995757</v>
      </c>
      <c r="S53" s="862">
        <v>239999057</v>
      </c>
      <c r="T53" s="1308">
        <v>9870399.6099999994</v>
      </c>
      <c r="U53" s="864">
        <v>-1208985</v>
      </c>
      <c r="V53" s="868"/>
      <c r="W53" s="868"/>
    </row>
    <row r="54" spans="1:23" s="853" customFormat="1" ht="15.75" thickBot="1" x14ac:dyDescent="0.3">
      <c r="A54" s="1302" t="s">
        <v>1810</v>
      </c>
      <c r="B54" s="862">
        <v>32127124.890000001</v>
      </c>
      <c r="C54" s="862">
        <v>207123635.22999999</v>
      </c>
      <c r="D54" s="862">
        <v>70664.69</v>
      </c>
      <c r="E54" s="862">
        <v>11185719.800000001</v>
      </c>
      <c r="F54" s="862">
        <v>18208067</v>
      </c>
      <c r="G54" s="862">
        <v>131571071.22</v>
      </c>
      <c r="H54" s="862">
        <v>58178131</v>
      </c>
      <c r="I54" s="862">
        <v>15900312.029999999</v>
      </c>
      <c r="J54" s="862">
        <v>21471753.870000001</v>
      </c>
      <c r="K54" s="862">
        <v>10109720.279999999</v>
      </c>
      <c r="L54" s="862">
        <v>15437031</v>
      </c>
      <c r="M54" s="862">
        <v>5666358.3799999999</v>
      </c>
      <c r="N54" s="862">
        <v>3932808.19</v>
      </c>
      <c r="O54" s="862">
        <v>-5035986.05</v>
      </c>
      <c r="P54" s="862">
        <v>-1886359.07</v>
      </c>
      <c r="Q54" s="862">
        <v>-5372169.21</v>
      </c>
      <c r="R54" s="862">
        <v>77010715</v>
      </c>
      <c r="S54" s="862">
        <v>63673535</v>
      </c>
      <c r="T54" s="1308">
        <v>37426179.990000002</v>
      </c>
      <c r="U54" s="864">
        <v>-565505</v>
      </c>
      <c r="V54" s="868"/>
      <c r="W54" s="868"/>
    </row>
    <row r="55" spans="1:23" s="853" customFormat="1" ht="15.75" thickBot="1" x14ac:dyDescent="0.3">
      <c r="A55" s="869" t="s">
        <v>677</v>
      </c>
      <c r="B55" s="855">
        <v>1538036037.3599999</v>
      </c>
      <c r="C55" s="856">
        <v>5755094719.6900005</v>
      </c>
      <c r="D55" s="856">
        <v>46003276.50999999</v>
      </c>
      <c r="E55" s="856">
        <v>1186713214.0699999</v>
      </c>
      <c r="F55" s="856">
        <v>2680366393</v>
      </c>
      <c r="G55" s="856">
        <v>5235671694.6599998</v>
      </c>
      <c r="H55" s="856">
        <v>2108107304</v>
      </c>
      <c r="I55" s="856">
        <v>2393623106.3499999</v>
      </c>
      <c r="J55" s="856">
        <v>1963316357.4099998</v>
      </c>
      <c r="K55" s="856">
        <v>298028579.67000002</v>
      </c>
      <c r="L55" s="856">
        <v>1172118075</v>
      </c>
      <c r="M55" s="856">
        <v>3335234575.0799999</v>
      </c>
      <c r="N55" s="856">
        <v>725054899.07999992</v>
      </c>
      <c r="O55" s="856">
        <v>374838706.19</v>
      </c>
      <c r="P55" s="856">
        <v>191846555.61000001</v>
      </c>
      <c r="Q55" s="856">
        <v>1363821091.52</v>
      </c>
      <c r="R55" s="856">
        <v>1760543981.98</v>
      </c>
      <c r="S55" s="856">
        <v>1447630373</v>
      </c>
      <c r="T55" s="1722">
        <v>1932159747.1999998</v>
      </c>
      <c r="U55" s="857">
        <v>129552592</v>
      </c>
    </row>
    <row r="56" spans="1:23" s="853" customFormat="1" ht="15" x14ac:dyDescent="0.25">
      <c r="A56" s="1302" t="s">
        <v>1811</v>
      </c>
      <c r="B56" s="862">
        <v>0</v>
      </c>
      <c r="C56" s="862">
        <v>0</v>
      </c>
      <c r="D56" s="862">
        <v>0</v>
      </c>
      <c r="E56" s="862">
        <v>0</v>
      </c>
      <c r="F56" s="862">
        <v>0</v>
      </c>
      <c r="G56" s="862">
        <v>0</v>
      </c>
      <c r="H56" s="862">
        <v>121293612</v>
      </c>
      <c r="I56" s="862">
        <v>0</v>
      </c>
      <c r="J56" s="862">
        <v>0</v>
      </c>
      <c r="K56" s="862">
        <v>0</v>
      </c>
      <c r="L56" s="862">
        <v>0</v>
      </c>
      <c r="M56" s="862">
        <v>0</v>
      </c>
      <c r="N56" s="862">
        <v>0</v>
      </c>
      <c r="O56" s="862">
        <v>0</v>
      </c>
      <c r="P56" s="862">
        <v>0</v>
      </c>
      <c r="Q56" s="870">
        <v>0</v>
      </c>
      <c r="R56" s="862">
        <v>0</v>
      </c>
      <c r="S56" s="862">
        <v>0</v>
      </c>
      <c r="T56" s="1308">
        <v>0</v>
      </c>
      <c r="U56" s="864">
        <v>0</v>
      </c>
    </row>
    <row r="57" spans="1:23" s="853" customFormat="1" ht="15.75" thickBot="1" x14ac:dyDescent="0.3">
      <c r="A57" s="871" t="s">
        <v>678</v>
      </c>
      <c r="B57" s="872">
        <v>0</v>
      </c>
      <c r="C57" s="872">
        <v>0</v>
      </c>
      <c r="D57" s="872">
        <v>0</v>
      </c>
      <c r="E57" s="872">
        <v>0</v>
      </c>
      <c r="F57" s="872">
        <v>0</v>
      </c>
      <c r="G57" s="872">
        <v>0</v>
      </c>
      <c r="H57" s="872">
        <v>121293612</v>
      </c>
      <c r="I57" s="872">
        <v>0</v>
      </c>
      <c r="J57" s="872">
        <v>0</v>
      </c>
      <c r="K57" s="872">
        <v>0</v>
      </c>
      <c r="L57" s="872">
        <v>0</v>
      </c>
      <c r="M57" s="872">
        <v>0</v>
      </c>
      <c r="N57" s="872">
        <v>0</v>
      </c>
      <c r="O57" s="872">
        <v>0</v>
      </c>
      <c r="P57" s="872">
        <v>0</v>
      </c>
      <c r="Q57" s="873">
        <v>0</v>
      </c>
      <c r="R57" s="872">
        <v>0</v>
      </c>
      <c r="S57" s="872">
        <v>0</v>
      </c>
      <c r="T57" s="919">
        <v>0</v>
      </c>
      <c r="U57" s="875">
        <v>0</v>
      </c>
    </row>
    <row r="58" spans="1:23" s="853" customFormat="1" ht="409.6" hidden="1" customHeight="1" x14ac:dyDescent="0.25">
      <c r="A58" s="1306"/>
      <c r="B58" s="876">
        <v>0</v>
      </c>
      <c r="C58" s="876">
        <v>0</v>
      </c>
      <c r="D58" s="876">
        <v>0</v>
      </c>
      <c r="E58" s="876">
        <v>0</v>
      </c>
      <c r="F58" s="876">
        <v>0</v>
      </c>
      <c r="G58" s="876">
        <v>0</v>
      </c>
      <c r="H58" s="876"/>
      <c r="I58" s="876">
        <v>0</v>
      </c>
      <c r="J58" s="876">
        <v>0</v>
      </c>
      <c r="K58" s="876">
        <v>0</v>
      </c>
      <c r="L58" s="876">
        <v>0</v>
      </c>
      <c r="M58" s="876">
        <v>0</v>
      </c>
      <c r="N58" s="876">
        <v>0</v>
      </c>
      <c r="O58" s="876"/>
      <c r="P58" s="876"/>
      <c r="Q58" s="876"/>
      <c r="R58" s="876">
        <v>0</v>
      </c>
      <c r="S58" s="876"/>
      <c r="T58" s="876">
        <v>0</v>
      </c>
      <c r="U58" s="876">
        <v>0</v>
      </c>
    </row>
    <row r="59" spans="1:23" s="853" customFormat="1" ht="409.6" hidden="1" customHeight="1" x14ac:dyDescent="0.25">
      <c r="A59" s="1306"/>
      <c r="B59" s="876">
        <v>0</v>
      </c>
      <c r="C59" s="876">
        <v>0</v>
      </c>
      <c r="D59" s="876">
        <v>0</v>
      </c>
      <c r="E59" s="876">
        <v>0</v>
      </c>
      <c r="F59" s="876">
        <v>0</v>
      </c>
      <c r="G59" s="876">
        <v>0</v>
      </c>
      <c r="H59" s="876"/>
      <c r="I59" s="876">
        <v>0</v>
      </c>
      <c r="J59" s="876">
        <v>0</v>
      </c>
      <c r="K59" s="876">
        <v>0</v>
      </c>
      <c r="L59" s="876">
        <v>0</v>
      </c>
      <c r="M59" s="876">
        <v>0</v>
      </c>
      <c r="N59" s="876">
        <v>0</v>
      </c>
      <c r="O59" s="876"/>
      <c r="P59" s="876"/>
      <c r="Q59" s="876"/>
      <c r="R59" s="876">
        <v>0</v>
      </c>
      <c r="S59" s="876"/>
      <c r="T59" s="876">
        <v>0</v>
      </c>
      <c r="U59" s="876">
        <v>0</v>
      </c>
    </row>
    <row r="60" spans="1:23" s="853" customFormat="1" ht="409.6" hidden="1" customHeight="1" x14ac:dyDescent="0.25">
      <c r="A60" s="1306"/>
      <c r="B60" s="876">
        <v>0</v>
      </c>
      <c r="C60" s="876">
        <v>0</v>
      </c>
      <c r="D60" s="876">
        <v>0</v>
      </c>
      <c r="E60" s="876">
        <v>0</v>
      </c>
      <c r="F60" s="876">
        <v>0</v>
      </c>
      <c r="G60" s="876">
        <v>0</v>
      </c>
      <c r="H60" s="876"/>
      <c r="I60" s="876">
        <v>0</v>
      </c>
      <c r="J60" s="876">
        <v>0</v>
      </c>
      <c r="K60" s="876">
        <v>0</v>
      </c>
      <c r="L60" s="876">
        <v>0</v>
      </c>
      <c r="M60" s="876">
        <v>0</v>
      </c>
      <c r="N60" s="876">
        <v>0</v>
      </c>
      <c r="O60" s="876"/>
      <c r="P60" s="876"/>
      <c r="Q60" s="876"/>
      <c r="R60" s="876">
        <v>0</v>
      </c>
      <c r="S60" s="876"/>
      <c r="T60" s="876">
        <v>0</v>
      </c>
      <c r="U60" s="876">
        <v>0</v>
      </c>
    </row>
    <row r="61" spans="1:23" s="853" customFormat="1" ht="409.6" hidden="1" customHeight="1" x14ac:dyDescent="0.25">
      <c r="A61" s="1306"/>
      <c r="B61" s="876">
        <v>0</v>
      </c>
      <c r="C61" s="876">
        <v>0</v>
      </c>
      <c r="D61" s="876">
        <v>0</v>
      </c>
      <c r="E61" s="876">
        <v>0</v>
      </c>
      <c r="F61" s="876">
        <v>0</v>
      </c>
      <c r="G61" s="876">
        <v>0</v>
      </c>
      <c r="H61" s="876"/>
      <c r="I61" s="876">
        <v>0</v>
      </c>
      <c r="J61" s="876">
        <v>0</v>
      </c>
      <c r="K61" s="876">
        <v>0</v>
      </c>
      <c r="L61" s="876">
        <v>0</v>
      </c>
      <c r="M61" s="876">
        <v>0</v>
      </c>
      <c r="N61" s="876">
        <v>0</v>
      </c>
      <c r="O61" s="876"/>
      <c r="P61" s="876"/>
      <c r="Q61" s="876"/>
      <c r="R61" s="876">
        <v>0</v>
      </c>
      <c r="S61" s="876"/>
      <c r="T61" s="876">
        <v>0</v>
      </c>
      <c r="U61" s="876">
        <v>0</v>
      </c>
    </row>
    <row r="62" spans="1:23" s="853" customFormat="1" ht="409.6" hidden="1" customHeight="1" x14ac:dyDescent="0.25">
      <c r="A62" s="1306"/>
      <c r="B62" s="876">
        <v>0</v>
      </c>
      <c r="C62" s="876">
        <v>0</v>
      </c>
      <c r="D62" s="876">
        <v>0</v>
      </c>
      <c r="E62" s="876">
        <v>0</v>
      </c>
      <c r="F62" s="876">
        <v>0</v>
      </c>
      <c r="G62" s="876">
        <v>0</v>
      </c>
      <c r="H62" s="876"/>
      <c r="I62" s="876">
        <v>0</v>
      </c>
      <c r="J62" s="876">
        <v>0</v>
      </c>
      <c r="K62" s="876">
        <v>0</v>
      </c>
      <c r="L62" s="876">
        <v>0</v>
      </c>
      <c r="M62" s="876">
        <v>0</v>
      </c>
      <c r="N62" s="876">
        <v>0</v>
      </c>
      <c r="O62" s="876"/>
      <c r="P62" s="876"/>
      <c r="Q62" s="876"/>
      <c r="R62" s="876">
        <v>0</v>
      </c>
      <c r="S62" s="876"/>
      <c r="T62" s="876">
        <v>0</v>
      </c>
      <c r="U62" s="876">
        <v>0</v>
      </c>
    </row>
    <row r="63" spans="1:23" s="853" customFormat="1" ht="409.6" hidden="1" customHeight="1" x14ac:dyDescent="0.25">
      <c r="A63" s="1306"/>
      <c r="B63" s="876">
        <v>0</v>
      </c>
      <c r="C63" s="876">
        <v>0</v>
      </c>
      <c r="D63" s="876">
        <v>0</v>
      </c>
      <c r="E63" s="876">
        <v>0</v>
      </c>
      <c r="F63" s="876">
        <v>0</v>
      </c>
      <c r="G63" s="876">
        <v>0</v>
      </c>
      <c r="H63" s="876"/>
      <c r="I63" s="876">
        <v>0</v>
      </c>
      <c r="J63" s="876">
        <v>0</v>
      </c>
      <c r="K63" s="876">
        <v>0</v>
      </c>
      <c r="L63" s="876">
        <v>0</v>
      </c>
      <c r="M63" s="876">
        <v>0</v>
      </c>
      <c r="N63" s="876">
        <v>0</v>
      </c>
      <c r="O63" s="876"/>
      <c r="P63" s="876"/>
      <c r="Q63" s="876"/>
      <c r="R63" s="876">
        <v>0</v>
      </c>
      <c r="S63" s="876"/>
      <c r="T63" s="876">
        <v>0</v>
      </c>
      <c r="U63" s="876">
        <v>0</v>
      </c>
    </row>
    <row r="64" spans="1:23" s="853" customFormat="1" ht="409.6" hidden="1" customHeight="1" x14ac:dyDescent="0.25">
      <c r="A64" s="1306"/>
      <c r="B64" s="876">
        <v>0</v>
      </c>
      <c r="C64" s="876">
        <v>0</v>
      </c>
      <c r="D64" s="876">
        <v>0</v>
      </c>
      <c r="E64" s="876">
        <v>0</v>
      </c>
      <c r="F64" s="876">
        <v>0</v>
      </c>
      <c r="G64" s="876">
        <v>0</v>
      </c>
      <c r="H64" s="876"/>
      <c r="I64" s="876">
        <v>0</v>
      </c>
      <c r="J64" s="876">
        <v>0</v>
      </c>
      <c r="K64" s="876">
        <v>0</v>
      </c>
      <c r="L64" s="876">
        <v>0</v>
      </c>
      <c r="M64" s="876">
        <v>0</v>
      </c>
      <c r="N64" s="876">
        <v>0</v>
      </c>
      <c r="O64" s="876"/>
      <c r="P64" s="876"/>
      <c r="Q64" s="876"/>
      <c r="R64" s="876">
        <v>0</v>
      </c>
      <c r="S64" s="876"/>
      <c r="T64" s="876">
        <v>0</v>
      </c>
      <c r="U64" s="876">
        <v>0</v>
      </c>
    </row>
    <row r="65" spans="1:21" s="853" customFormat="1" ht="409.6" hidden="1" customHeight="1" x14ac:dyDescent="0.25">
      <c r="A65" s="1306"/>
      <c r="B65" s="876">
        <v>0</v>
      </c>
      <c r="C65" s="876">
        <v>0</v>
      </c>
      <c r="D65" s="876">
        <v>0</v>
      </c>
      <c r="E65" s="876">
        <v>0</v>
      </c>
      <c r="F65" s="876">
        <v>0</v>
      </c>
      <c r="G65" s="876">
        <v>0</v>
      </c>
      <c r="H65" s="876"/>
      <c r="I65" s="876">
        <v>0</v>
      </c>
      <c r="J65" s="876">
        <v>0</v>
      </c>
      <c r="K65" s="876">
        <v>0</v>
      </c>
      <c r="L65" s="876">
        <v>0</v>
      </c>
      <c r="M65" s="876">
        <v>0</v>
      </c>
      <c r="N65" s="876">
        <v>0</v>
      </c>
      <c r="O65" s="876"/>
      <c r="P65" s="876"/>
      <c r="Q65" s="876"/>
      <c r="R65" s="876">
        <v>0</v>
      </c>
      <c r="S65" s="876"/>
      <c r="T65" s="876">
        <v>0</v>
      </c>
      <c r="U65" s="876">
        <v>0</v>
      </c>
    </row>
    <row r="66" spans="1:21" s="853" customFormat="1" ht="409.6" hidden="1" customHeight="1" x14ac:dyDescent="0.25">
      <c r="A66" s="1306"/>
      <c r="B66" s="876">
        <v>0</v>
      </c>
      <c r="C66" s="876">
        <v>0</v>
      </c>
      <c r="D66" s="876">
        <v>0</v>
      </c>
      <c r="E66" s="876">
        <v>0</v>
      </c>
      <c r="F66" s="876">
        <v>0</v>
      </c>
      <c r="G66" s="876">
        <v>0</v>
      </c>
      <c r="H66" s="876"/>
      <c r="I66" s="876">
        <v>0</v>
      </c>
      <c r="J66" s="876">
        <v>0</v>
      </c>
      <c r="K66" s="876">
        <v>0</v>
      </c>
      <c r="L66" s="876">
        <v>0</v>
      </c>
      <c r="M66" s="876">
        <v>0</v>
      </c>
      <c r="N66" s="876">
        <v>0</v>
      </c>
      <c r="O66" s="876"/>
      <c r="P66" s="876"/>
      <c r="Q66" s="876"/>
      <c r="R66" s="876">
        <v>0</v>
      </c>
      <c r="S66" s="876"/>
      <c r="T66" s="876">
        <v>0</v>
      </c>
      <c r="U66" s="876">
        <v>0</v>
      </c>
    </row>
    <row r="67" spans="1:21" s="853" customFormat="1" ht="409.6" hidden="1" customHeight="1" x14ac:dyDescent="0.25">
      <c r="A67" s="1306"/>
      <c r="B67" s="876">
        <v>0</v>
      </c>
      <c r="C67" s="876">
        <v>0</v>
      </c>
      <c r="D67" s="876">
        <v>0</v>
      </c>
      <c r="E67" s="876">
        <v>0</v>
      </c>
      <c r="F67" s="876">
        <v>0</v>
      </c>
      <c r="G67" s="876">
        <v>0</v>
      </c>
      <c r="H67" s="876"/>
      <c r="I67" s="876">
        <v>0</v>
      </c>
      <c r="J67" s="876">
        <v>0</v>
      </c>
      <c r="K67" s="876">
        <v>0</v>
      </c>
      <c r="L67" s="876">
        <v>0</v>
      </c>
      <c r="M67" s="876">
        <v>0</v>
      </c>
      <c r="N67" s="876">
        <v>0</v>
      </c>
      <c r="O67" s="876"/>
      <c r="P67" s="876"/>
      <c r="Q67" s="876"/>
      <c r="R67" s="876">
        <v>0</v>
      </c>
      <c r="S67" s="876"/>
      <c r="T67" s="876">
        <v>0</v>
      </c>
      <c r="U67" s="876">
        <v>0</v>
      </c>
    </row>
    <row r="68" spans="1:21" s="853" customFormat="1" ht="409.6" hidden="1" customHeight="1" x14ac:dyDescent="0.25">
      <c r="A68" s="1306"/>
      <c r="B68" s="876">
        <v>0</v>
      </c>
      <c r="C68" s="876">
        <v>0</v>
      </c>
      <c r="D68" s="876">
        <v>0</v>
      </c>
      <c r="E68" s="876">
        <v>0</v>
      </c>
      <c r="F68" s="876">
        <v>0</v>
      </c>
      <c r="G68" s="876">
        <v>0</v>
      </c>
      <c r="H68" s="876"/>
      <c r="I68" s="876">
        <v>0</v>
      </c>
      <c r="J68" s="876">
        <v>0</v>
      </c>
      <c r="K68" s="876">
        <v>0</v>
      </c>
      <c r="L68" s="876">
        <v>0</v>
      </c>
      <c r="M68" s="876">
        <v>0</v>
      </c>
      <c r="N68" s="876">
        <v>0</v>
      </c>
      <c r="O68" s="876"/>
      <c r="P68" s="876"/>
      <c r="Q68" s="876"/>
      <c r="R68" s="876">
        <v>0</v>
      </c>
      <c r="S68" s="876"/>
      <c r="T68" s="876">
        <v>0</v>
      </c>
      <c r="U68" s="876">
        <v>0</v>
      </c>
    </row>
    <row r="69" spans="1:21" s="853" customFormat="1" ht="409.6" hidden="1" customHeight="1" x14ac:dyDescent="0.25">
      <c r="A69" s="1306"/>
      <c r="B69" s="876">
        <v>0</v>
      </c>
      <c r="C69" s="876">
        <v>0</v>
      </c>
      <c r="D69" s="876">
        <v>0</v>
      </c>
      <c r="E69" s="876">
        <v>0</v>
      </c>
      <c r="F69" s="876">
        <v>0</v>
      </c>
      <c r="G69" s="876">
        <v>0</v>
      </c>
      <c r="H69" s="876"/>
      <c r="I69" s="876">
        <v>0</v>
      </c>
      <c r="J69" s="876">
        <v>0</v>
      </c>
      <c r="K69" s="876">
        <v>0</v>
      </c>
      <c r="L69" s="876">
        <v>0</v>
      </c>
      <c r="M69" s="876">
        <v>0</v>
      </c>
      <c r="N69" s="876">
        <v>0</v>
      </c>
      <c r="O69" s="876"/>
      <c r="P69" s="876"/>
      <c r="Q69" s="876"/>
      <c r="R69" s="876">
        <v>0</v>
      </c>
      <c r="S69" s="876"/>
      <c r="T69" s="876">
        <v>0</v>
      </c>
      <c r="U69" s="876">
        <v>0</v>
      </c>
    </row>
    <row r="70" spans="1:21" s="853" customFormat="1" ht="409.6" hidden="1" customHeight="1" x14ac:dyDescent="0.25">
      <c r="A70" s="1306"/>
      <c r="B70" s="876">
        <v>0</v>
      </c>
      <c r="C70" s="876">
        <v>0</v>
      </c>
      <c r="D70" s="876">
        <v>0</v>
      </c>
      <c r="E70" s="876">
        <v>0</v>
      </c>
      <c r="F70" s="876">
        <v>0</v>
      </c>
      <c r="G70" s="876">
        <v>0</v>
      </c>
      <c r="H70" s="876"/>
      <c r="I70" s="876">
        <v>0</v>
      </c>
      <c r="J70" s="876">
        <v>0</v>
      </c>
      <c r="K70" s="876">
        <v>0</v>
      </c>
      <c r="L70" s="876">
        <v>0</v>
      </c>
      <c r="M70" s="876">
        <v>0</v>
      </c>
      <c r="N70" s="876">
        <v>0</v>
      </c>
      <c r="O70" s="876"/>
      <c r="P70" s="876"/>
      <c r="Q70" s="876"/>
      <c r="R70" s="876">
        <v>0</v>
      </c>
      <c r="S70" s="876"/>
      <c r="T70" s="876">
        <v>0</v>
      </c>
      <c r="U70" s="876">
        <v>0</v>
      </c>
    </row>
    <row r="71" spans="1:21" s="853" customFormat="1" ht="409.6" hidden="1" customHeight="1" x14ac:dyDescent="0.25">
      <c r="A71" s="1306"/>
      <c r="B71" s="876">
        <v>0</v>
      </c>
      <c r="C71" s="876">
        <v>0</v>
      </c>
      <c r="D71" s="876">
        <v>0</v>
      </c>
      <c r="E71" s="876">
        <v>0</v>
      </c>
      <c r="F71" s="876">
        <v>0</v>
      </c>
      <c r="G71" s="876">
        <v>0</v>
      </c>
      <c r="H71" s="876"/>
      <c r="I71" s="876">
        <v>0</v>
      </c>
      <c r="J71" s="876">
        <v>0</v>
      </c>
      <c r="K71" s="876">
        <v>0</v>
      </c>
      <c r="L71" s="876">
        <v>0</v>
      </c>
      <c r="M71" s="876">
        <v>0</v>
      </c>
      <c r="N71" s="876">
        <v>0</v>
      </c>
      <c r="O71" s="876"/>
      <c r="P71" s="876"/>
      <c r="Q71" s="876"/>
      <c r="R71" s="876">
        <v>0</v>
      </c>
      <c r="S71" s="876"/>
      <c r="T71" s="876">
        <v>0</v>
      </c>
      <c r="U71" s="876">
        <v>0</v>
      </c>
    </row>
    <row r="72" spans="1:21" s="853" customFormat="1" ht="409.6" hidden="1" customHeight="1" x14ac:dyDescent="0.25">
      <c r="A72" s="1306"/>
      <c r="B72" s="876">
        <v>0</v>
      </c>
      <c r="C72" s="876">
        <v>0</v>
      </c>
      <c r="D72" s="876">
        <v>0</v>
      </c>
      <c r="E72" s="876">
        <v>0</v>
      </c>
      <c r="F72" s="876">
        <v>0</v>
      </c>
      <c r="G72" s="876">
        <v>0</v>
      </c>
      <c r="H72" s="876"/>
      <c r="I72" s="876">
        <v>0</v>
      </c>
      <c r="J72" s="876">
        <v>0</v>
      </c>
      <c r="K72" s="876">
        <v>0</v>
      </c>
      <c r="L72" s="876">
        <v>0</v>
      </c>
      <c r="M72" s="876">
        <v>0</v>
      </c>
      <c r="N72" s="876">
        <v>0</v>
      </c>
      <c r="O72" s="876"/>
      <c r="P72" s="876"/>
      <c r="Q72" s="876"/>
      <c r="R72" s="876">
        <v>0</v>
      </c>
      <c r="S72" s="876"/>
      <c r="T72" s="876">
        <v>0</v>
      </c>
      <c r="U72" s="876">
        <v>0</v>
      </c>
    </row>
    <row r="73" spans="1:21" s="853" customFormat="1" ht="409.6" hidden="1" customHeight="1" x14ac:dyDescent="0.25">
      <c r="A73" s="1306"/>
      <c r="B73" s="876">
        <v>0</v>
      </c>
      <c r="C73" s="876">
        <v>0</v>
      </c>
      <c r="D73" s="876">
        <v>0</v>
      </c>
      <c r="E73" s="876">
        <v>0</v>
      </c>
      <c r="F73" s="876">
        <v>0</v>
      </c>
      <c r="G73" s="876">
        <v>0</v>
      </c>
      <c r="H73" s="876"/>
      <c r="I73" s="876">
        <v>0</v>
      </c>
      <c r="J73" s="876">
        <v>0</v>
      </c>
      <c r="K73" s="876">
        <v>0</v>
      </c>
      <c r="L73" s="876">
        <v>0</v>
      </c>
      <c r="M73" s="876">
        <v>0</v>
      </c>
      <c r="N73" s="876">
        <v>0</v>
      </c>
      <c r="O73" s="876"/>
      <c r="P73" s="876"/>
      <c r="Q73" s="876"/>
      <c r="R73" s="876">
        <v>0</v>
      </c>
      <c r="S73" s="876"/>
      <c r="T73" s="876">
        <v>0</v>
      </c>
      <c r="U73" s="876">
        <v>0</v>
      </c>
    </row>
    <row r="74" spans="1:21" s="853" customFormat="1" ht="409.6" hidden="1" customHeight="1" x14ac:dyDescent="0.25">
      <c r="A74" s="1306"/>
      <c r="B74" s="876">
        <v>0</v>
      </c>
      <c r="C74" s="876">
        <v>0</v>
      </c>
      <c r="D74" s="876">
        <v>0</v>
      </c>
      <c r="E74" s="876">
        <v>0</v>
      </c>
      <c r="F74" s="876">
        <v>0</v>
      </c>
      <c r="G74" s="876">
        <v>0</v>
      </c>
      <c r="H74" s="876"/>
      <c r="I74" s="876">
        <v>0</v>
      </c>
      <c r="J74" s="876">
        <v>0</v>
      </c>
      <c r="K74" s="876">
        <v>0</v>
      </c>
      <c r="L74" s="876">
        <v>0</v>
      </c>
      <c r="M74" s="876">
        <v>0</v>
      </c>
      <c r="N74" s="876">
        <v>0</v>
      </c>
      <c r="O74" s="876"/>
      <c r="P74" s="876"/>
      <c r="Q74" s="876"/>
      <c r="R74" s="876">
        <v>0</v>
      </c>
      <c r="S74" s="876"/>
      <c r="T74" s="876">
        <v>0</v>
      </c>
      <c r="U74" s="876">
        <v>0</v>
      </c>
    </row>
    <row r="75" spans="1:21" s="853" customFormat="1" ht="409.6" hidden="1" customHeight="1" x14ac:dyDescent="0.25">
      <c r="A75" s="1306"/>
      <c r="B75" s="876">
        <v>0</v>
      </c>
      <c r="C75" s="876">
        <v>0</v>
      </c>
      <c r="D75" s="876">
        <v>0</v>
      </c>
      <c r="E75" s="876">
        <v>0</v>
      </c>
      <c r="F75" s="876">
        <v>0</v>
      </c>
      <c r="G75" s="876">
        <v>0</v>
      </c>
      <c r="H75" s="876"/>
      <c r="I75" s="876">
        <v>0</v>
      </c>
      <c r="J75" s="876">
        <v>0</v>
      </c>
      <c r="K75" s="876">
        <v>0</v>
      </c>
      <c r="L75" s="876">
        <v>0</v>
      </c>
      <c r="M75" s="876">
        <v>0</v>
      </c>
      <c r="N75" s="876">
        <v>0</v>
      </c>
      <c r="O75" s="876"/>
      <c r="P75" s="876"/>
      <c r="Q75" s="876"/>
      <c r="R75" s="876">
        <v>0</v>
      </c>
      <c r="S75" s="876"/>
      <c r="T75" s="876">
        <v>0</v>
      </c>
      <c r="U75" s="876">
        <v>0</v>
      </c>
    </row>
    <row r="76" spans="1:21" s="853" customFormat="1" ht="409.6" hidden="1" customHeight="1" x14ac:dyDescent="0.25">
      <c r="A76" s="1306"/>
      <c r="B76" s="876">
        <v>0</v>
      </c>
      <c r="C76" s="876">
        <v>0</v>
      </c>
      <c r="D76" s="876">
        <v>0</v>
      </c>
      <c r="E76" s="876">
        <v>0</v>
      </c>
      <c r="F76" s="876">
        <v>0</v>
      </c>
      <c r="G76" s="876">
        <v>0</v>
      </c>
      <c r="H76" s="876"/>
      <c r="I76" s="876">
        <v>0</v>
      </c>
      <c r="J76" s="876">
        <v>0</v>
      </c>
      <c r="K76" s="876">
        <v>0</v>
      </c>
      <c r="L76" s="876">
        <v>0</v>
      </c>
      <c r="M76" s="876">
        <v>0</v>
      </c>
      <c r="N76" s="876">
        <v>0</v>
      </c>
      <c r="O76" s="876"/>
      <c r="P76" s="876"/>
      <c r="Q76" s="876"/>
      <c r="R76" s="876">
        <v>0</v>
      </c>
      <c r="S76" s="876"/>
      <c r="T76" s="876">
        <v>0</v>
      </c>
      <c r="U76" s="876">
        <v>0</v>
      </c>
    </row>
    <row r="77" spans="1:21" s="853" customFormat="1" ht="409.6" hidden="1" customHeight="1" x14ac:dyDescent="0.25">
      <c r="A77" s="1306"/>
      <c r="B77" s="876">
        <v>0</v>
      </c>
      <c r="C77" s="876">
        <v>0</v>
      </c>
      <c r="D77" s="876">
        <v>0</v>
      </c>
      <c r="E77" s="876">
        <v>0</v>
      </c>
      <c r="F77" s="876">
        <v>0</v>
      </c>
      <c r="G77" s="876">
        <v>0</v>
      </c>
      <c r="H77" s="876"/>
      <c r="I77" s="876">
        <v>0</v>
      </c>
      <c r="J77" s="876">
        <v>0</v>
      </c>
      <c r="K77" s="876">
        <v>0</v>
      </c>
      <c r="L77" s="876">
        <v>0</v>
      </c>
      <c r="M77" s="876">
        <v>0</v>
      </c>
      <c r="N77" s="876">
        <v>0</v>
      </c>
      <c r="O77" s="876"/>
      <c r="P77" s="876"/>
      <c r="Q77" s="876"/>
      <c r="R77" s="876">
        <v>0</v>
      </c>
      <c r="S77" s="876"/>
      <c r="T77" s="876">
        <v>0</v>
      </c>
      <c r="U77" s="876">
        <v>0</v>
      </c>
    </row>
    <row r="78" spans="1:21" s="853" customFormat="1" ht="409.6" hidden="1" customHeight="1" x14ac:dyDescent="0.25">
      <c r="A78" s="1306"/>
      <c r="B78" s="876">
        <v>0</v>
      </c>
      <c r="C78" s="876">
        <v>0</v>
      </c>
      <c r="D78" s="876">
        <v>0</v>
      </c>
      <c r="E78" s="876">
        <v>0</v>
      </c>
      <c r="F78" s="876">
        <v>0</v>
      </c>
      <c r="G78" s="876">
        <v>0</v>
      </c>
      <c r="H78" s="876"/>
      <c r="I78" s="876">
        <v>0</v>
      </c>
      <c r="J78" s="876">
        <v>0</v>
      </c>
      <c r="K78" s="876">
        <v>0</v>
      </c>
      <c r="L78" s="876">
        <v>0</v>
      </c>
      <c r="M78" s="876">
        <v>0</v>
      </c>
      <c r="N78" s="876">
        <v>0</v>
      </c>
      <c r="O78" s="876"/>
      <c r="P78" s="876"/>
      <c r="Q78" s="876"/>
      <c r="R78" s="876">
        <v>0</v>
      </c>
      <c r="S78" s="876"/>
      <c r="T78" s="876">
        <v>0</v>
      </c>
      <c r="U78" s="876">
        <v>0</v>
      </c>
    </row>
    <row r="79" spans="1:21" s="853" customFormat="1" ht="409.6" hidden="1" customHeight="1" x14ac:dyDescent="0.25">
      <c r="A79" s="1306"/>
      <c r="B79" s="876">
        <v>0</v>
      </c>
      <c r="C79" s="876">
        <v>0</v>
      </c>
      <c r="D79" s="876">
        <v>0</v>
      </c>
      <c r="E79" s="876">
        <v>0</v>
      </c>
      <c r="F79" s="876">
        <v>0</v>
      </c>
      <c r="G79" s="876">
        <v>0</v>
      </c>
      <c r="H79" s="876"/>
      <c r="I79" s="876">
        <v>0</v>
      </c>
      <c r="J79" s="876">
        <v>0</v>
      </c>
      <c r="K79" s="876">
        <v>0</v>
      </c>
      <c r="L79" s="876">
        <v>0</v>
      </c>
      <c r="M79" s="876">
        <v>0</v>
      </c>
      <c r="N79" s="876">
        <v>0</v>
      </c>
      <c r="O79" s="876"/>
      <c r="P79" s="876"/>
      <c r="Q79" s="876"/>
      <c r="R79" s="876">
        <v>0</v>
      </c>
      <c r="S79" s="876"/>
      <c r="T79" s="876">
        <v>0</v>
      </c>
      <c r="U79" s="876">
        <v>0</v>
      </c>
    </row>
    <row r="80" spans="1:21" s="853" customFormat="1" ht="409.6" hidden="1" customHeight="1" x14ac:dyDescent="0.25">
      <c r="A80" s="1306"/>
      <c r="B80" s="876">
        <v>0</v>
      </c>
      <c r="C80" s="876">
        <v>0</v>
      </c>
      <c r="D80" s="876">
        <v>0</v>
      </c>
      <c r="E80" s="876">
        <v>0</v>
      </c>
      <c r="F80" s="876">
        <v>0</v>
      </c>
      <c r="G80" s="876">
        <v>0</v>
      </c>
      <c r="H80" s="876"/>
      <c r="I80" s="876">
        <v>0</v>
      </c>
      <c r="J80" s="876">
        <v>0</v>
      </c>
      <c r="K80" s="876">
        <v>0</v>
      </c>
      <c r="L80" s="876">
        <v>0</v>
      </c>
      <c r="M80" s="876">
        <v>0</v>
      </c>
      <c r="N80" s="876">
        <v>0</v>
      </c>
      <c r="O80" s="876"/>
      <c r="P80" s="876"/>
      <c r="Q80" s="876"/>
      <c r="R80" s="876">
        <v>0</v>
      </c>
      <c r="S80" s="876"/>
      <c r="T80" s="876">
        <v>0</v>
      </c>
      <c r="U80" s="876">
        <v>0</v>
      </c>
    </row>
    <row r="81" spans="1:21" s="853" customFormat="1" ht="409.6" hidden="1" customHeight="1" x14ac:dyDescent="0.25">
      <c r="A81" s="1306"/>
      <c r="B81" s="876">
        <v>0</v>
      </c>
      <c r="C81" s="876">
        <v>0</v>
      </c>
      <c r="D81" s="876">
        <v>0</v>
      </c>
      <c r="E81" s="876">
        <v>0</v>
      </c>
      <c r="F81" s="876">
        <v>0</v>
      </c>
      <c r="G81" s="876">
        <v>0</v>
      </c>
      <c r="H81" s="876"/>
      <c r="I81" s="876">
        <v>0</v>
      </c>
      <c r="J81" s="876">
        <v>0</v>
      </c>
      <c r="K81" s="876">
        <v>0</v>
      </c>
      <c r="L81" s="876">
        <v>0</v>
      </c>
      <c r="M81" s="876">
        <v>0</v>
      </c>
      <c r="N81" s="876">
        <v>0</v>
      </c>
      <c r="O81" s="876"/>
      <c r="P81" s="876"/>
      <c r="Q81" s="876"/>
      <c r="R81" s="876">
        <v>0</v>
      </c>
      <c r="S81" s="876"/>
      <c r="T81" s="876">
        <v>0</v>
      </c>
      <c r="U81" s="876">
        <v>0</v>
      </c>
    </row>
    <row r="82" spans="1:21" s="853" customFormat="1" ht="409.6" hidden="1" customHeight="1" x14ac:dyDescent="0.25">
      <c r="A82" s="1306"/>
      <c r="B82" s="876">
        <v>0</v>
      </c>
      <c r="C82" s="876">
        <v>0</v>
      </c>
      <c r="D82" s="876">
        <v>0</v>
      </c>
      <c r="E82" s="876">
        <v>0</v>
      </c>
      <c r="F82" s="876">
        <v>0</v>
      </c>
      <c r="G82" s="876">
        <v>0</v>
      </c>
      <c r="H82" s="876"/>
      <c r="I82" s="876">
        <v>0</v>
      </c>
      <c r="J82" s="876">
        <v>0</v>
      </c>
      <c r="K82" s="876">
        <v>0</v>
      </c>
      <c r="L82" s="876">
        <v>0</v>
      </c>
      <c r="M82" s="876">
        <v>0</v>
      </c>
      <c r="N82" s="876">
        <v>0</v>
      </c>
      <c r="O82" s="876"/>
      <c r="P82" s="876"/>
      <c r="Q82" s="876"/>
      <c r="R82" s="876">
        <v>0</v>
      </c>
      <c r="S82" s="876"/>
      <c r="T82" s="876">
        <v>0</v>
      </c>
      <c r="U82" s="876">
        <v>0</v>
      </c>
    </row>
    <row r="83" spans="1:21" s="853" customFormat="1" ht="409.6" hidden="1" customHeight="1" x14ac:dyDescent="0.25">
      <c r="A83" s="1306"/>
      <c r="B83" s="876">
        <v>0</v>
      </c>
      <c r="C83" s="876">
        <v>0</v>
      </c>
      <c r="D83" s="876">
        <v>0</v>
      </c>
      <c r="E83" s="876">
        <v>0</v>
      </c>
      <c r="F83" s="876">
        <v>0</v>
      </c>
      <c r="G83" s="876">
        <v>0</v>
      </c>
      <c r="H83" s="876"/>
      <c r="I83" s="876">
        <v>0</v>
      </c>
      <c r="J83" s="876">
        <v>0</v>
      </c>
      <c r="K83" s="876">
        <v>0</v>
      </c>
      <c r="L83" s="876">
        <v>0</v>
      </c>
      <c r="M83" s="876">
        <v>0</v>
      </c>
      <c r="N83" s="876">
        <v>0</v>
      </c>
      <c r="O83" s="876"/>
      <c r="P83" s="876"/>
      <c r="Q83" s="876"/>
      <c r="R83" s="876">
        <v>0</v>
      </c>
      <c r="S83" s="876"/>
      <c r="T83" s="876">
        <v>0</v>
      </c>
      <c r="U83" s="876">
        <v>0</v>
      </c>
    </row>
    <row r="84" spans="1:21" s="853" customFormat="1" ht="409.6" hidden="1" customHeight="1" x14ac:dyDescent="0.25">
      <c r="A84" s="1306"/>
      <c r="B84" s="876">
        <v>0</v>
      </c>
      <c r="C84" s="876">
        <v>0</v>
      </c>
      <c r="D84" s="876">
        <v>0</v>
      </c>
      <c r="E84" s="876">
        <v>0</v>
      </c>
      <c r="F84" s="876">
        <v>0</v>
      </c>
      <c r="G84" s="876">
        <v>0</v>
      </c>
      <c r="H84" s="876"/>
      <c r="I84" s="876">
        <v>0</v>
      </c>
      <c r="J84" s="876">
        <v>0</v>
      </c>
      <c r="K84" s="876">
        <v>0</v>
      </c>
      <c r="L84" s="876">
        <v>0</v>
      </c>
      <c r="M84" s="876">
        <v>0</v>
      </c>
      <c r="N84" s="876">
        <v>0</v>
      </c>
      <c r="O84" s="876"/>
      <c r="P84" s="876"/>
      <c r="Q84" s="876"/>
      <c r="R84" s="876">
        <v>0</v>
      </c>
      <c r="S84" s="876"/>
      <c r="T84" s="876">
        <v>0</v>
      </c>
      <c r="U84" s="876">
        <v>0</v>
      </c>
    </row>
    <row r="85" spans="1:21" s="853" customFormat="1" ht="409.6" hidden="1" customHeight="1" x14ac:dyDescent="0.25">
      <c r="A85" s="1306"/>
      <c r="B85" s="876">
        <v>0</v>
      </c>
      <c r="C85" s="876">
        <v>0</v>
      </c>
      <c r="D85" s="876">
        <v>0</v>
      </c>
      <c r="E85" s="876">
        <v>0</v>
      </c>
      <c r="F85" s="876">
        <v>0</v>
      </c>
      <c r="G85" s="876">
        <v>0</v>
      </c>
      <c r="H85" s="876"/>
      <c r="I85" s="876">
        <v>0</v>
      </c>
      <c r="J85" s="876">
        <v>0</v>
      </c>
      <c r="K85" s="876">
        <v>0</v>
      </c>
      <c r="L85" s="876">
        <v>0</v>
      </c>
      <c r="M85" s="876">
        <v>0</v>
      </c>
      <c r="N85" s="876">
        <v>0</v>
      </c>
      <c r="O85" s="876"/>
      <c r="P85" s="876"/>
      <c r="Q85" s="876"/>
      <c r="R85" s="876">
        <v>0</v>
      </c>
      <c r="S85" s="876"/>
      <c r="T85" s="876">
        <v>0</v>
      </c>
      <c r="U85" s="876">
        <v>0</v>
      </c>
    </row>
    <row r="86" spans="1:21" s="853" customFormat="1" ht="409.6" hidden="1" customHeight="1" x14ac:dyDescent="0.25">
      <c r="A86" s="1306"/>
      <c r="B86" s="876">
        <v>0</v>
      </c>
      <c r="C86" s="876">
        <v>0</v>
      </c>
      <c r="D86" s="876">
        <v>0</v>
      </c>
      <c r="E86" s="876">
        <v>0</v>
      </c>
      <c r="F86" s="876">
        <v>0</v>
      </c>
      <c r="G86" s="876">
        <v>0</v>
      </c>
      <c r="H86" s="876"/>
      <c r="I86" s="876">
        <v>0</v>
      </c>
      <c r="J86" s="876">
        <v>0</v>
      </c>
      <c r="K86" s="876">
        <v>0</v>
      </c>
      <c r="L86" s="876">
        <v>0</v>
      </c>
      <c r="M86" s="876">
        <v>0</v>
      </c>
      <c r="N86" s="876">
        <v>0</v>
      </c>
      <c r="O86" s="876"/>
      <c r="P86" s="876"/>
      <c r="Q86" s="876"/>
      <c r="R86" s="876">
        <v>0</v>
      </c>
      <c r="S86" s="876"/>
      <c r="T86" s="876">
        <v>0</v>
      </c>
      <c r="U86" s="876">
        <v>0</v>
      </c>
    </row>
    <row r="87" spans="1:21" s="853" customFormat="1" ht="409.6" hidden="1" customHeight="1" x14ac:dyDescent="0.25">
      <c r="A87" s="1306"/>
      <c r="B87" s="876">
        <v>0</v>
      </c>
      <c r="C87" s="876">
        <v>0</v>
      </c>
      <c r="D87" s="876">
        <v>0</v>
      </c>
      <c r="E87" s="876">
        <v>0</v>
      </c>
      <c r="F87" s="876">
        <v>0</v>
      </c>
      <c r="G87" s="876">
        <v>0</v>
      </c>
      <c r="H87" s="876"/>
      <c r="I87" s="876">
        <v>0</v>
      </c>
      <c r="J87" s="876">
        <v>0</v>
      </c>
      <c r="K87" s="876">
        <v>0</v>
      </c>
      <c r="L87" s="876">
        <v>0</v>
      </c>
      <c r="M87" s="876">
        <v>0</v>
      </c>
      <c r="N87" s="876">
        <v>0</v>
      </c>
      <c r="O87" s="876"/>
      <c r="P87" s="876"/>
      <c r="Q87" s="876"/>
      <c r="R87" s="876">
        <v>0</v>
      </c>
      <c r="S87" s="876"/>
      <c r="T87" s="876">
        <v>0</v>
      </c>
      <c r="U87" s="876">
        <v>0</v>
      </c>
    </row>
    <row r="88" spans="1:21" s="853" customFormat="1" ht="409.6" hidden="1" customHeight="1" x14ac:dyDescent="0.25">
      <c r="A88" s="1306"/>
      <c r="B88" s="876">
        <v>0</v>
      </c>
      <c r="C88" s="876">
        <v>0</v>
      </c>
      <c r="D88" s="876">
        <v>0</v>
      </c>
      <c r="E88" s="876">
        <v>0</v>
      </c>
      <c r="F88" s="876">
        <v>0</v>
      </c>
      <c r="G88" s="876">
        <v>0</v>
      </c>
      <c r="H88" s="876"/>
      <c r="I88" s="876">
        <v>0</v>
      </c>
      <c r="J88" s="876">
        <v>0</v>
      </c>
      <c r="K88" s="876">
        <v>0</v>
      </c>
      <c r="L88" s="876">
        <v>0</v>
      </c>
      <c r="M88" s="876">
        <v>0</v>
      </c>
      <c r="N88" s="876">
        <v>0</v>
      </c>
      <c r="O88" s="876"/>
      <c r="P88" s="876"/>
      <c r="Q88" s="876"/>
      <c r="R88" s="876">
        <v>0</v>
      </c>
      <c r="S88" s="876"/>
      <c r="T88" s="876">
        <v>0</v>
      </c>
      <c r="U88" s="876">
        <v>0</v>
      </c>
    </row>
    <row r="89" spans="1:21" s="853" customFormat="1" ht="409.6" hidden="1" customHeight="1" x14ac:dyDescent="0.25">
      <c r="A89" s="1306"/>
      <c r="B89" s="876">
        <v>0</v>
      </c>
      <c r="C89" s="876">
        <v>0</v>
      </c>
      <c r="D89" s="876">
        <v>0</v>
      </c>
      <c r="E89" s="876">
        <v>0</v>
      </c>
      <c r="F89" s="876">
        <v>0</v>
      </c>
      <c r="G89" s="876">
        <v>0</v>
      </c>
      <c r="H89" s="876"/>
      <c r="I89" s="876">
        <v>0</v>
      </c>
      <c r="J89" s="876">
        <v>0</v>
      </c>
      <c r="K89" s="876">
        <v>0</v>
      </c>
      <c r="L89" s="876">
        <v>0</v>
      </c>
      <c r="M89" s="876">
        <v>0</v>
      </c>
      <c r="N89" s="876">
        <v>0</v>
      </c>
      <c r="O89" s="876"/>
      <c r="P89" s="876"/>
      <c r="Q89" s="876"/>
      <c r="R89" s="876">
        <v>0</v>
      </c>
      <c r="S89" s="876"/>
      <c r="T89" s="876">
        <v>0</v>
      </c>
      <c r="U89" s="876">
        <v>0</v>
      </c>
    </row>
    <row r="90" spans="1:21" s="853" customFormat="1" ht="409.6" hidden="1" customHeight="1" x14ac:dyDescent="0.25">
      <c r="A90" s="1306"/>
      <c r="B90" s="876">
        <v>0</v>
      </c>
      <c r="C90" s="876">
        <v>0</v>
      </c>
      <c r="D90" s="876">
        <v>0</v>
      </c>
      <c r="E90" s="876">
        <v>0</v>
      </c>
      <c r="F90" s="876">
        <v>0</v>
      </c>
      <c r="G90" s="876">
        <v>0</v>
      </c>
      <c r="H90" s="876"/>
      <c r="I90" s="876">
        <v>0</v>
      </c>
      <c r="J90" s="876">
        <v>0</v>
      </c>
      <c r="K90" s="876">
        <v>0</v>
      </c>
      <c r="L90" s="876">
        <v>0</v>
      </c>
      <c r="M90" s="876">
        <v>0</v>
      </c>
      <c r="N90" s="876">
        <v>0</v>
      </c>
      <c r="O90" s="876"/>
      <c r="P90" s="876"/>
      <c r="Q90" s="876"/>
      <c r="R90" s="876">
        <v>0</v>
      </c>
      <c r="S90" s="876"/>
      <c r="T90" s="876">
        <v>0</v>
      </c>
      <c r="U90" s="876">
        <v>0</v>
      </c>
    </row>
    <row r="91" spans="1:21" s="853" customFormat="1" ht="409.6" hidden="1" customHeight="1" x14ac:dyDescent="0.25">
      <c r="A91" s="1306"/>
      <c r="B91" s="876">
        <v>0</v>
      </c>
      <c r="C91" s="876">
        <v>0</v>
      </c>
      <c r="D91" s="876">
        <v>0</v>
      </c>
      <c r="E91" s="876">
        <v>0</v>
      </c>
      <c r="F91" s="876">
        <v>0</v>
      </c>
      <c r="G91" s="876">
        <v>0</v>
      </c>
      <c r="H91" s="876"/>
      <c r="I91" s="876">
        <v>0</v>
      </c>
      <c r="J91" s="876">
        <v>0</v>
      </c>
      <c r="K91" s="876">
        <v>0</v>
      </c>
      <c r="L91" s="876">
        <v>0</v>
      </c>
      <c r="M91" s="876">
        <v>0</v>
      </c>
      <c r="N91" s="876">
        <v>0</v>
      </c>
      <c r="O91" s="876"/>
      <c r="P91" s="876"/>
      <c r="Q91" s="876"/>
      <c r="R91" s="876">
        <v>0</v>
      </c>
      <c r="S91" s="876"/>
      <c r="T91" s="876">
        <v>0</v>
      </c>
      <c r="U91" s="876">
        <v>0</v>
      </c>
    </row>
    <row r="92" spans="1:21" s="853" customFormat="1" ht="409.6" hidden="1" customHeight="1" x14ac:dyDescent="0.25">
      <c r="A92" s="1306"/>
      <c r="B92" s="876">
        <v>0</v>
      </c>
      <c r="C92" s="876">
        <v>0</v>
      </c>
      <c r="D92" s="876">
        <v>0</v>
      </c>
      <c r="E92" s="876">
        <v>0</v>
      </c>
      <c r="F92" s="876">
        <v>0</v>
      </c>
      <c r="G92" s="876">
        <v>0</v>
      </c>
      <c r="H92" s="876"/>
      <c r="I92" s="876">
        <v>0</v>
      </c>
      <c r="J92" s="876">
        <v>0</v>
      </c>
      <c r="K92" s="876">
        <v>0</v>
      </c>
      <c r="L92" s="876">
        <v>0</v>
      </c>
      <c r="M92" s="876">
        <v>0</v>
      </c>
      <c r="N92" s="876">
        <v>0</v>
      </c>
      <c r="O92" s="876"/>
      <c r="P92" s="876"/>
      <c r="Q92" s="876"/>
      <c r="R92" s="876">
        <v>0</v>
      </c>
      <c r="S92" s="876"/>
      <c r="T92" s="876">
        <v>0</v>
      </c>
      <c r="U92" s="876">
        <v>0</v>
      </c>
    </row>
    <row r="93" spans="1:21" s="853" customFormat="1" ht="409.6" hidden="1" customHeight="1" x14ac:dyDescent="0.25">
      <c r="A93" s="1306"/>
      <c r="B93" s="876">
        <v>0</v>
      </c>
      <c r="C93" s="876">
        <v>0</v>
      </c>
      <c r="D93" s="876">
        <v>0</v>
      </c>
      <c r="E93" s="876">
        <v>0</v>
      </c>
      <c r="F93" s="876">
        <v>0</v>
      </c>
      <c r="G93" s="876">
        <v>0</v>
      </c>
      <c r="H93" s="876"/>
      <c r="I93" s="876">
        <v>0</v>
      </c>
      <c r="J93" s="876">
        <v>0</v>
      </c>
      <c r="K93" s="876">
        <v>0</v>
      </c>
      <c r="L93" s="876">
        <v>0</v>
      </c>
      <c r="M93" s="876">
        <v>0</v>
      </c>
      <c r="N93" s="876">
        <v>0</v>
      </c>
      <c r="O93" s="876"/>
      <c r="P93" s="876"/>
      <c r="Q93" s="876"/>
      <c r="R93" s="876">
        <v>0</v>
      </c>
      <c r="S93" s="876"/>
      <c r="T93" s="876">
        <v>0</v>
      </c>
      <c r="U93" s="876">
        <v>0</v>
      </c>
    </row>
    <row r="94" spans="1:21" s="853" customFormat="1" ht="409.6" hidden="1" customHeight="1" x14ac:dyDescent="0.25">
      <c r="A94" s="1306"/>
      <c r="B94" s="876">
        <v>0</v>
      </c>
      <c r="C94" s="876">
        <v>0</v>
      </c>
      <c r="D94" s="876">
        <v>0</v>
      </c>
      <c r="E94" s="876">
        <v>0</v>
      </c>
      <c r="F94" s="876">
        <v>0</v>
      </c>
      <c r="G94" s="876">
        <v>0</v>
      </c>
      <c r="H94" s="876"/>
      <c r="I94" s="876">
        <v>0</v>
      </c>
      <c r="J94" s="876">
        <v>0</v>
      </c>
      <c r="K94" s="876">
        <v>0</v>
      </c>
      <c r="L94" s="876">
        <v>0</v>
      </c>
      <c r="M94" s="876">
        <v>0</v>
      </c>
      <c r="N94" s="876">
        <v>0</v>
      </c>
      <c r="O94" s="876"/>
      <c r="P94" s="876"/>
      <c r="Q94" s="876"/>
      <c r="R94" s="876">
        <v>0</v>
      </c>
      <c r="S94" s="876"/>
      <c r="T94" s="876">
        <v>0</v>
      </c>
      <c r="U94" s="876">
        <v>0</v>
      </c>
    </row>
    <row r="95" spans="1:21" s="853" customFormat="1" ht="409.6" hidden="1" customHeight="1" x14ac:dyDescent="0.25">
      <c r="A95" s="1306"/>
      <c r="B95" s="876">
        <v>0</v>
      </c>
      <c r="C95" s="876">
        <v>0</v>
      </c>
      <c r="D95" s="876">
        <v>0</v>
      </c>
      <c r="E95" s="876">
        <v>0</v>
      </c>
      <c r="F95" s="876">
        <v>0</v>
      </c>
      <c r="G95" s="876">
        <v>0</v>
      </c>
      <c r="H95" s="876"/>
      <c r="I95" s="876">
        <v>0</v>
      </c>
      <c r="J95" s="876">
        <v>0</v>
      </c>
      <c r="K95" s="876">
        <v>0</v>
      </c>
      <c r="L95" s="876">
        <v>0</v>
      </c>
      <c r="M95" s="876">
        <v>0</v>
      </c>
      <c r="N95" s="876">
        <v>0</v>
      </c>
      <c r="O95" s="876"/>
      <c r="P95" s="876"/>
      <c r="Q95" s="876"/>
      <c r="R95" s="876">
        <v>0</v>
      </c>
      <c r="S95" s="876"/>
      <c r="T95" s="876">
        <v>0</v>
      </c>
      <c r="U95" s="876">
        <v>0</v>
      </c>
    </row>
    <row r="96" spans="1:21" s="853" customFormat="1" ht="409.6" hidden="1" customHeight="1" x14ac:dyDescent="0.25">
      <c r="A96" s="1306"/>
      <c r="B96" s="876">
        <v>0</v>
      </c>
      <c r="C96" s="876">
        <v>0</v>
      </c>
      <c r="D96" s="876">
        <v>0</v>
      </c>
      <c r="E96" s="876">
        <v>0</v>
      </c>
      <c r="F96" s="876">
        <v>0</v>
      </c>
      <c r="G96" s="876">
        <v>0</v>
      </c>
      <c r="H96" s="876"/>
      <c r="I96" s="876">
        <v>0</v>
      </c>
      <c r="J96" s="876">
        <v>0</v>
      </c>
      <c r="K96" s="876">
        <v>0</v>
      </c>
      <c r="L96" s="876">
        <v>0</v>
      </c>
      <c r="M96" s="876">
        <v>0</v>
      </c>
      <c r="N96" s="876">
        <v>0</v>
      </c>
      <c r="O96" s="876"/>
      <c r="P96" s="876"/>
      <c r="Q96" s="876"/>
      <c r="R96" s="876">
        <v>0</v>
      </c>
      <c r="S96" s="876"/>
      <c r="T96" s="876">
        <v>0</v>
      </c>
      <c r="U96" s="876">
        <v>0</v>
      </c>
    </row>
    <row r="97" spans="1:24" s="853" customFormat="1" ht="409.6" hidden="1" customHeight="1" x14ac:dyDescent="0.25">
      <c r="A97" s="1306"/>
      <c r="B97" s="876">
        <v>0</v>
      </c>
      <c r="C97" s="876">
        <v>0</v>
      </c>
      <c r="D97" s="876">
        <v>0</v>
      </c>
      <c r="E97" s="876">
        <v>0</v>
      </c>
      <c r="F97" s="876">
        <v>0</v>
      </c>
      <c r="G97" s="876">
        <v>0</v>
      </c>
      <c r="H97" s="876"/>
      <c r="I97" s="876">
        <v>0</v>
      </c>
      <c r="J97" s="876">
        <v>0</v>
      </c>
      <c r="K97" s="876">
        <v>0</v>
      </c>
      <c r="L97" s="876">
        <v>0</v>
      </c>
      <c r="M97" s="876">
        <v>0</v>
      </c>
      <c r="N97" s="876">
        <v>0</v>
      </c>
      <c r="O97" s="876"/>
      <c r="P97" s="876"/>
      <c r="Q97" s="876"/>
      <c r="R97" s="876">
        <v>0</v>
      </c>
      <c r="S97" s="876"/>
      <c r="T97" s="876">
        <v>0</v>
      </c>
      <c r="U97" s="876">
        <v>0</v>
      </c>
    </row>
    <row r="98" spans="1:24" s="853" customFormat="1" ht="409.6" hidden="1" customHeight="1" x14ac:dyDescent="0.25">
      <c r="A98" s="877"/>
      <c r="B98" s="876">
        <v>0</v>
      </c>
      <c r="C98" s="876">
        <v>0</v>
      </c>
      <c r="D98" s="876">
        <v>0</v>
      </c>
      <c r="E98" s="876">
        <v>0</v>
      </c>
      <c r="F98" s="876">
        <v>0</v>
      </c>
      <c r="G98" s="876">
        <v>0</v>
      </c>
      <c r="H98" s="876"/>
      <c r="I98" s="876">
        <v>0</v>
      </c>
      <c r="J98" s="876">
        <v>0</v>
      </c>
      <c r="K98" s="876">
        <v>0</v>
      </c>
      <c r="L98" s="876">
        <v>0</v>
      </c>
      <c r="M98" s="876">
        <v>0</v>
      </c>
      <c r="N98" s="876">
        <v>0</v>
      </c>
      <c r="O98" s="876"/>
      <c r="P98" s="876"/>
      <c r="Q98" s="876"/>
      <c r="R98" s="876">
        <v>0</v>
      </c>
      <c r="S98" s="876"/>
      <c r="T98" s="876">
        <v>0</v>
      </c>
      <c r="U98" s="876">
        <v>0</v>
      </c>
    </row>
    <row r="99" spans="1:24" s="853" customFormat="1" ht="409.6" hidden="1" customHeight="1" x14ac:dyDescent="0.25">
      <c r="A99" s="878"/>
      <c r="B99" s="876">
        <v>0</v>
      </c>
      <c r="C99" s="876">
        <v>0</v>
      </c>
      <c r="D99" s="876">
        <v>0</v>
      </c>
      <c r="E99" s="876">
        <v>0</v>
      </c>
      <c r="F99" s="876">
        <v>0</v>
      </c>
      <c r="G99" s="876">
        <v>0</v>
      </c>
      <c r="H99" s="876"/>
      <c r="I99" s="876">
        <v>0</v>
      </c>
      <c r="J99" s="876">
        <v>0</v>
      </c>
      <c r="K99" s="876">
        <v>0</v>
      </c>
      <c r="L99" s="876">
        <v>0</v>
      </c>
      <c r="M99" s="876">
        <v>0</v>
      </c>
      <c r="N99" s="876">
        <v>0</v>
      </c>
      <c r="O99" s="876"/>
      <c r="P99" s="876"/>
      <c r="Q99" s="876"/>
      <c r="R99" s="876">
        <v>0</v>
      </c>
      <c r="S99" s="876"/>
      <c r="T99" s="876">
        <v>0</v>
      </c>
      <c r="U99" s="876">
        <v>0</v>
      </c>
    </row>
    <row r="100" spans="1:24" s="853" customFormat="1" ht="409.6" hidden="1" customHeight="1" x14ac:dyDescent="0.25">
      <c r="A100" s="878"/>
      <c r="B100" s="876">
        <v>0</v>
      </c>
      <c r="C100" s="876">
        <v>0</v>
      </c>
      <c r="D100" s="876">
        <v>0</v>
      </c>
      <c r="E100" s="876">
        <v>0</v>
      </c>
      <c r="F100" s="876">
        <v>0</v>
      </c>
      <c r="G100" s="876">
        <v>0</v>
      </c>
      <c r="H100" s="876"/>
      <c r="I100" s="876">
        <v>0</v>
      </c>
      <c r="J100" s="876">
        <v>0</v>
      </c>
      <c r="K100" s="876">
        <v>0</v>
      </c>
      <c r="L100" s="876">
        <v>0</v>
      </c>
      <c r="M100" s="876">
        <v>0</v>
      </c>
      <c r="N100" s="876">
        <v>0</v>
      </c>
      <c r="O100" s="876"/>
      <c r="P100" s="876"/>
      <c r="Q100" s="876"/>
      <c r="R100" s="876">
        <v>0</v>
      </c>
      <c r="S100" s="876"/>
      <c r="T100" s="876">
        <v>0</v>
      </c>
      <c r="U100" s="876">
        <v>0</v>
      </c>
    </row>
    <row r="101" spans="1:24" ht="6.75" customHeight="1" x14ac:dyDescent="0.25">
      <c r="A101" s="879"/>
      <c r="B101" s="880"/>
      <c r="C101" s="880"/>
      <c r="D101" s="880"/>
      <c r="E101" s="880"/>
      <c r="F101" s="880"/>
      <c r="G101" s="880"/>
      <c r="H101" s="880"/>
      <c r="I101" s="880"/>
      <c r="J101" s="880"/>
      <c r="K101" s="880"/>
      <c r="L101" s="880"/>
      <c r="M101" s="880"/>
      <c r="N101" s="880"/>
      <c r="O101" s="880"/>
      <c r="P101" s="880"/>
      <c r="Q101" s="880"/>
      <c r="R101" s="880"/>
      <c r="S101" s="880"/>
      <c r="T101" s="880"/>
      <c r="U101" s="880"/>
      <c r="W101" s="853"/>
    </row>
    <row r="102" spans="1:24" ht="15" x14ac:dyDescent="0.25">
      <c r="A102" s="881" t="s">
        <v>1818</v>
      </c>
      <c r="B102" s="882"/>
      <c r="C102" s="883"/>
      <c r="D102" s="883"/>
      <c r="E102" s="883"/>
      <c r="F102" s="883"/>
      <c r="G102" s="883"/>
      <c r="H102" s="883"/>
      <c r="I102" s="883"/>
      <c r="J102" s="882"/>
      <c r="K102" s="882"/>
      <c r="L102" s="882"/>
      <c r="M102" s="882"/>
      <c r="N102" s="882"/>
      <c r="O102" s="882"/>
      <c r="P102" s="882"/>
      <c r="Q102" s="882"/>
      <c r="R102" s="882"/>
      <c r="S102" s="882"/>
      <c r="T102" s="882"/>
      <c r="U102" s="884"/>
      <c r="W102" s="853"/>
    </row>
    <row r="103" spans="1:24" x14ac:dyDescent="0.2">
      <c r="A103" s="884"/>
      <c r="B103" s="885"/>
      <c r="C103" s="885"/>
      <c r="D103" s="885"/>
      <c r="E103" s="885"/>
      <c r="F103" s="885"/>
      <c r="G103" s="885"/>
      <c r="H103" s="885"/>
      <c r="I103" s="885"/>
      <c r="J103" s="885"/>
      <c r="K103" s="885"/>
      <c r="L103" s="885"/>
      <c r="M103" s="885"/>
      <c r="N103" s="885"/>
      <c r="O103" s="885"/>
      <c r="P103" s="885"/>
      <c r="Q103" s="885"/>
      <c r="R103" s="885"/>
      <c r="S103" s="885"/>
      <c r="T103" s="885"/>
      <c r="U103" s="885"/>
      <c r="V103" s="885"/>
      <c r="W103" s="885"/>
      <c r="X103" s="885"/>
    </row>
    <row r="104" spans="1:24" x14ac:dyDescent="0.2">
      <c r="A104" s="884"/>
      <c r="B104" s="885"/>
      <c r="C104" s="885"/>
      <c r="D104" s="885"/>
      <c r="E104" s="885"/>
      <c r="F104" s="885"/>
      <c r="G104" s="885"/>
      <c r="H104" s="885"/>
      <c r="I104" s="885"/>
      <c r="J104" s="885"/>
      <c r="K104" s="885"/>
      <c r="L104" s="885"/>
      <c r="M104" s="885"/>
      <c r="N104" s="885"/>
      <c r="O104" s="885"/>
      <c r="P104" s="885"/>
      <c r="Q104" s="885"/>
      <c r="R104" s="885"/>
      <c r="S104" s="885"/>
      <c r="T104" s="885"/>
      <c r="U104" s="885"/>
    </row>
    <row r="105" spans="1:24" x14ac:dyDescent="0.2">
      <c r="A105" s="885"/>
      <c r="B105" s="885"/>
      <c r="C105" s="885"/>
      <c r="D105" s="885"/>
      <c r="E105" s="885"/>
      <c r="F105" s="885"/>
      <c r="G105" s="885"/>
      <c r="H105" s="885"/>
      <c r="I105" s="885"/>
      <c r="J105" s="885"/>
      <c r="K105" s="885"/>
      <c r="L105" s="885"/>
      <c r="M105" s="885"/>
      <c r="N105" s="885"/>
      <c r="O105" s="885"/>
      <c r="P105" s="885"/>
      <c r="Q105" s="885"/>
      <c r="R105" s="885"/>
      <c r="S105" s="885"/>
      <c r="T105" s="885"/>
      <c r="U105" s="885"/>
    </row>
    <row r="106" spans="1:24" ht="15" x14ac:dyDescent="0.25">
      <c r="A106" s="884"/>
      <c r="B106" s="868"/>
      <c r="C106" s="868"/>
      <c r="D106" s="868"/>
      <c r="E106" s="868"/>
      <c r="F106" s="868"/>
      <c r="G106" s="868"/>
      <c r="H106" s="868"/>
      <c r="I106" s="868"/>
      <c r="J106" s="868"/>
      <c r="K106" s="868"/>
      <c r="L106" s="868"/>
      <c r="M106" s="868"/>
      <c r="N106" s="868"/>
      <c r="O106" s="868"/>
      <c r="P106" s="868"/>
      <c r="Q106" s="886"/>
      <c r="R106" s="886"/>
      <c r="S106" s="886"/>
      <c r="T106" s="868"/>
      <c r="U106" s="853"/>
    </row>
    <row r="107" spans="1:24" x14ac:dyDescent="0.2">
      <c r="A107" s="884"/>
      <c r="B107" s="885"/>
      <c r="C107" s="885"/>
      <c r="D107" s="885"/>
      <c r="E107" s="885"/>
      <c r="F107" s="885"/>
      <c r="G107" s="885"/>
      <c r="H107" s="885"/>
      <c r="I107" s="885"/>
      <c r="J107" s="885"/>
      <c r="K107" s="885"/>
      <c r="L107" s="885"/>
      <c r="M107" s="885"/>
      <c r="N107" s="885"/>
      <c r="O107" s="885"/>
      <c r="P107" s="885"/>
      <c r="Q107" s="885"/>
      <c r="R107" s="885"/>
      <c r="S107" s="885"/>
      <c r="T107" s="885"/>
      <c r="U107" s="885"/>
    </row>
    <row r="108" spans="1:24" x14ac:dyDescent="0.2">
      <c r="A108" s="884"/>
      <c r="B108" s="884"/>
      <c r="C108" s="884"/>
      <c r="D108" s="884"/>
      <c r="E108" s="884"/>
      <c r="F108" s="884"/>
      <c r="G108" s="884"/>
      <c r="H108" s="884"/>
      <c r="I108" s="884"/>
      <c r="J108" s="884"/>
      <c r="K108" s="884"/>
      <c r="L108" s="884"/>
      <c r="M108" s="884"/>
      <c r="N108" s="884"/>
      <c r="O108" s="884"/>
      <c r="P108" s="884"/>
      <c r="Q108" s="884"/>
      <c r="R108" s="884"/>
      <c r="S108" s="884"/>
      <c r="T108" s="884"/>
      <c r="U108" s="884"/>
    </row>
    <row r="109" spans="1:24" x14ac:dyDescent="0.2">
      <c r="A109" s="884"/>
      <c r="B109" s="884"/>
      <c r="C109" s="884"/>
      <c r="D109" s="884"/>
      <c r="E109" s="884"/>
      <c r="F109" s="884"/>
      <c r="G109" s="884"/>
      <c r="H109" s="884"/>
      <c r="I109" s="884"/>
      <c r="J109" s="884"/>
      <c r="K109" s="884"/>
      <c r="L109" s="884"/>
      <c r="M109" s="884"/>
      <c r="N109" s="884"/>
      <c r="O109" s="884"/>
      <c r="P109" s="884"/>
      <c r="Q109" s="884"/>
      <c r="R109" s="884"/>
      <c r="S109" s="884"/>
      <c r="T109" s="884"/>
      <c r="U109" s="884"/>
    </row>
    <row r="110" spans="1:24" x14ac:dyDescent="0.2">
      <c r="B110" s="884"/>
      <c r="C110" s="884"/>
      <c r="D110" s="884"/>
      <c r="E110" s="884"/>
      <c r="F110" s="884"/>
      <c r="G110" s="884"/>
      <c r="H110" s="884"/>
      <c r="I110" s="884"/>
      <c r="J110" s="884"/>
      <c r="K110" s="884"/>
      <c r="L110" s="884"/>
      <c r="M110" s="884"/>
      <c r="T110" s="884"/>
      <c r="U110" s="884"/>
    </row>
  </sheetData>
  <mergeCells count="4">
    <mergeCell ref="A1:U1"/>
    <mergeCell ref="A2:U2"/>
    <mergeCell ref="A3:U3"/>
    <mergeCell ref="B5:Q5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2"/>
  <sheetViews>
    <sheetView workbookViewId="0">
      <selection activeCell="J28" sqref="J28"/>
    </sheetView>
  </sheetViews>
  <sheetFormatPr baseColWidth="10" defaultColWidth="11.42578125" defaultRowHeight="12.75" x14ac:dyDescent="0.2"/>
  <cols>
    <col min="1" max="1" width="52.28515625" style="849" customWidth="1"/>
    <col min="2" max="2" width="13.85546875" style="849" customWidth="1"/>
    <col min="3" max="3" width="16.7109375" style="849" customWidth="1"/>
    <col min="4" max="4" width="15.28515625" style="849" bestFit="1" customWidth="1"/>
    <col min="5" max="5" width="13.5703125" style="849" bestFit="1" customWidth="1"/>
    <col min="6" max="6" width="15.28515625" style="849" bestFit="1" customWidth="1"/>
    <col min="7" max="7" width="15" style="849" bestFit="1" customWidth="1"/>
    <col min="8" max="11" width="13.140625" style="849" customWidth="1"/>
    <col min="12" max="12" width="13.42578125" style="849" bestFit="1" customWidth="1"/>
    <col min="13" max="13" width="15.5703125" style="849" customWidth="1"/>
    <col min="14" max="14" width="14.140625" style="849" customWidth="1"/>
    <col min="15" max="15" width="16.5703125" style="849" customWidth="1"/>
    <col min="16" max="17" width="16" style="849" customWidth="1"/>
    <col min="18" max="18" width="12.28515625" style="849" customWidth="1"/>
    <col min="19" max="20" width="12.42578125" style="849" bestFit="1" customWidth="1"/>
    <col min="21" max="21" width="13.28515625" style="849" customWidth="1"/>
    <col min="22" max="22" width="13.5703125" style="849" bestFit="1" customWidth="1"/>
    <col min="23" max="16384" width="11.42578125" style="849"/>
  </cols>
  <sheetData>
    <row r="1" spans="1:22" ht="14.25" customHeight="1" x14ac:dyDescent="0.2">
      <c r="A1" s="1876" t="s">
        <v>1819</v>
      </c>
      <c r="B1" s="1876"/>
      <c r="C1" s="1876"/>
      <c r="D1" s="1876"/>
      <c r="E1" s="1876"/>
      <c r="F1" s="1876"/>
      <c r="G1" s="1876"/>
      <c r="H1" s="1876"/>
      <c r="I1" s="1876"/>
      <c r="J1" s="1876"/>
      <c r="K1" s="1876"/>
      <c r="L1" s="1876"/>
      <c r="M1" s="1876"/>
      <c r="N1" s="1876"/>
      <c r="O1" s="1876"/>
      <c r="P1" s="1876"/>
      <c r="Q1" s="1876"/>
      <c r="R1" s="1876"/>
      <c r="S1" s="1876"/>
      <c r="T1" s="1876"/>
      <c r="U1" s="1876"/>
      <c r="V1" s="1876"/>
    </row>
    <row r="2" spans="1:22" ht="14.25" x14ac:dyDescent="0.2">
      <c r="A2" s="1877" t="s">
        <v>2414</v>
      </c>
      <c r="B2" s="1877"/>
      <c r="C2" s="1877"/>
      <c r="D2" s="1877"/>
      <c r="E2" s="1877"/>
      <c r="F2" s="1877"/>
      <c r="G2" s="1877"/>
      <c r="H2" s="1877"/>
      <c r="I2" s="1877"/>
      <c r="J2" s="1877"/>
      <c r="K2" s="1877"/>
      <c r="L2" s="1877"/>
      <c r="M2" s="1877"/>
      <c r="N2" s="1877"/>
      <c r="O2" s="1877"/>
      <c r="P2" s="1877"/>
      <c r="Q2" s="1877"/>
      <c r="R2" s="1877"/>
      <c r="S2" s="1877"/>
      <c r="T2" s="1877"/>
      <c r="U2" s="1877"/>
      <c r="V2" s="1877"/>
    </row>
    <row r="3" spans="1:22" ht="14.25" x14ac:dyDescent="0.2">
      <c r="A3" s="1878" t="s">
        <v>958</v>
      </c>
      <c r="B3" s="1878"/>
      <c r="C3" s="1878"/>
      <c r="D3" s="1878"/>
      <c r="E3" s="1878"/>
      <c r="F3" s="1878"/>
      <c r="G3" s="1878"/>
      <c r="H3" s="1878"/>
      <c r="I3" s="1878"/>
      <c r="J3" s="1878"/>
      <c r="K3" s="1878"/>
      <c r="L3" s="1878"/>
      <c r="M3" s="1878"/>
      <c r="N3" s="1878"/>
      <c r="O3" s="1878"/>
      <c r="P3" s="1878"/>
      <c r="Q3" s="1878"/>
      <c r="R3" s="1878"/>
      <c r="S3" s="1878"/>
      <c r="T3" s="1878"/>
      <c r="U3" s="1878"/>
      <c r="V3" s="1878"/>
    </row>
    <row r="4" spans="1:22" ht="6" customHeight="1" thickBot="1" x14ac:dyDescent="0.25">
      <c r="A4" s="887"/>
      <c r="B4" s="887"/>
      <c r="C4" s="887"/>
      <c r="D4" s="887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</row>
    <row r="5" spans="1:22" ht="47.25" customHeight="1" thickBot="1" x14ac:dyDescent="0.25">
      <c r="A5" s="888"/>
      <c r="B5" s="1879" t="s">
        <v>1820</v>
      </c>
      <c r="C5" s="1880"/>
      <c r="D5" s="1880"/>
      <c r="E5" s="1880"/>
      <c r="F5" s="1880"/>
      <c r="G5" s="1880"/>
      <c r="H5" s="1880"/>
      <c r="I5" s="1880"/>
      <c r="J5" s="1880"/>
      <c r="K5" s="1881"/>
      <c r="L5" s="1882" t="s">
        <v>1821</v>
      </c>
      <c r="M5" s="1883"/>
      <c r="N5" s="1884"/>
      <c r="O5" s="1885" t="s">
        <v>1822</v>
      </c>
      <c r="P5" s="1886"/>
      <c r="Q5" s="1887"/>
      <c r="R5" s="1880" t="s">
        <v>1823</v>
      </c>
      <c r="S5" s="1880"/>
      <c r="T5" s="1881"/>
      <c r="U5" s="1880" t="s">
        <v>1824</v>
      </c>
      <c r="V5" s="1881"/>
    </row>
    <row r="6" spans="1:22" ht="13.5" thickBot="1" x14ac:dyDescent="0.25">
      <c r="A6" s="889"/>
      <c r="B6" s="1629" t="s">
        <v>658</v>
      </c>
      <c r="C6" s="1630" t="s">
        <v>1825</v>
      </c>
      <c r="D6" s="1630" t="s">
        <v>661</v>
      </c>
      <c r="E6" s="1630" t="s">
        <v>629</v>
      </c>
      <c r="F6" s="1630" t="s">
        <v>742</v>
      </c>
      <c r="G6" s="1630" t="s">
        <v>664</v>
      </c>
      <c r="H6" s="1630" t="s">
        <v>665</v>
      </c>
      <c r="I6" s="1630" t="s">
        <v>666</v>
      </c>
      <c r="J6" s="1630" t="s">
        <v>662</v>
      </c>
      <c r="K6" s="1630" t="s">
        <v>2415</v>
      </c>
      <c r="L6" s="1629" t="s">
        <v>667</v>
      </c>
      <c r="M6" s="1630" t="s">
        <v>668</v>
      </c>
      <c r="N6" s="1630" t="s">
        <v>669</v>
      </c>
      <c r="O6" s="1629" t="s">
        <v>670</v>
      </c>
      <c r="P6" s="1630" t="s">
        <v>1222</v>
      </c>
      <c r="Q6" s="1631" t="s">
        <v>2077</v>
      </c>
      <c r="R6" s="1630" t="s">
        <v>671</v>
      </c>
      <c r="S6" s="1630" t="s">
        <v>672</v>
      </c>
      <c r="T6" s="1631" t="s">
        <v>673</v>
      </c>
      <c r="U6" s="1630" t="s">
        <v>679</v>
      </c>
      <c r="V6" s="1631" t="s">
        <v>674</v>
      </c>
    </row>
    <row r="7" spans="1:22" ht="13.5" thickBot="1" x14ac:dyDescent="0.25">
      <c r="A7" s="890" t="s">
        <v>675</v>
      </c>
      <c r="B7" s="1577">
        <v>127740759.04000002</v>
      </c>
      <c r="C7" s="891">
        <v>525497825.15999997</v>
      </c>
      <c r="D7" s="891">
        <v>2580146732.4200001</v>
      </c>
      <c r="E7" s="891">
        <v>263685636.65999997</v>
      </c>
      <c r="F7" s="891">
        <v>1608973565.3199999</v>
      </c>
      <c r="G7" s="891">
        <v>248147086.75</v>
      </c>
      <c r="H7" s="891">
        <v>2117233913.8299997</v>
      </c>
      <c r="I7" s="891">
        <v>20187144.129999999</v>
      </c>
      <c r="J7" s="891">
        <v>74193141.599999994</v>
      </c>
      <c r="K7" s="891">
        <v>244789908.89999998</v>
      </c>
      <c r="L7" s="1577">
        <v>28640542.27</v>
      </c>
      <c r="M7" s="891">
        <v>1551954174</v>
      </c>
      <c r="N7" s="891">
        <v>49585479.140000001</v>
      </c>
      <c r="O7" s="1577">
        <v>1039332136.6500001</v>
      </c>
      <c r="P7" s="891">
        <v>336033445.43000001</v>
      </c>
      <c r="Q7" s="892">
        <v>329263562.96000004</v>
      </c>
      <c r="R7" s="891">
        <v>556418125.56000006</v>
      </c>
      <c r="S7" s="891">
        <v>71254925</v>
      </c>
      <c r="T7" s="892">
        <v>65435899.790000007</v>
      </c>
      <c r="U7" s="891">
        <v>672722987.58000004</v>
      </c>
      <c r="V7" s="892">
        <v>241495501</v>
      </c>
    </row>
    <row r="8" spans="1:22" x14ac:dyDescent="0.2">
      <c r="A8" s="894" t="s">
        <v>1765</v>
      </c>
      <c r="B8" s="1574">
        <v>10033517.620000001</v>
      </c>
      <c r="C8" s="895">
        <v>436272806.64999998</v>
      </c>
      <c r="D8" s="895">
        <v>977610504.88000011</v>
      </c>
      <c r="E8" s="895">
        <v>168279950.57999998</v>
      </c>
      <c r="F8" s="895">
        <v>1278987546.1799998</v>
      </c>
      <c r="G8" s="895">
        <v>166495985.24000001</v>
      </c>
      <c r="H8" s="895">
        <v>1367485291.5299997</v>
      </c>
      <c r="I8" s="895">
        <v>1693693.39</v>
      </c>
      <c r="J8" s="895">
        <v>74083156.640000001</v>
      </c>
      <c r="K8" s="896">
        <v>168643342.60999998</v>
      </c>
      <c r="L8" s="1575">
        <v>20945139.34</v>
      </c>
      <c r="M8" s="896">
        <v>650948111</v>
      </c>
      <c r="N8" s="896">
        <v>597801.35000000009</v>
      </c>
      <c r="O8" s="1574">
        <v>366511539.63000005</v>
      </c>
      <c r="P8" s="895">
        <v>264961606.46000001</v>
      </c>
      <c r="Q8" s="1307">
        <v>1912359.81</v>
      </c>
      <c r="R8" s="896">
        <v>50171552.819999993</v>
      </c>
      <c r="S8" s="896">
        <v>7005872</v>
      </c>
      <c r="T8" s="897">
        <v>6303825.4900000012</v>
      </c>
      <c r="U8" s="896">
        <v>89904603.659999996</v>
      </c>
      <c r="V8" s="897">
        <v>115566325</v>
      </c>
    </row>
    <row r="9" spans="1:22" x14ac:dyDescent="0.2">
      <c r="A9" s="898" t="s">
        <v>1766</v>
      </c>
      <c r="B9" s="1576">
        <v>781314.89</v>
      </c>
      <c r="C9" s="899">
        <v>49788657.450000003</v>
      </c>
      <c r="D9" s="899">
        <v>48296062.5</v>
      </c>
      <c r="E9" s="899">
        <v>3327940.11</v>
      </c>
      <c r="F9" s="899">
        <v>95838959.219999999</v>
      </c>
      <c r="G9" s="899">
        <v>7413020.3600000003</v>
      </c>
      <c r="H9" s="899">
        <v>54856638.93</v>
      </c>
      <c r="I9" s="899">
        <v>62880.75</v>
      </c>
      <c r="J9" s="899">
        <v>1690685.42</v>
      </c>
      <c r="K9" s="899">
        <v>68638327.150000006</v>
      </c>
      <c r="L9" s="1576">
        <v>19953.88</v>
      </c>
      <c r="M9" s="899">
        <v>711329</v>
      </c>
      <c r="N9" s="899">
        <v>6509.84</v>
      </c>
      <c r="O9" s="1576">
        <v>10070580.15</v>
      </c>
      <c r="P9" s="899">
        <v>21639174.789999999</v>
      </c>
      <c r="Q9" s="900">
        <v>96477.22</v>
      </c>
      <c r="R9" s="899">
        <v>19604062.82</v>
      </c>
      <c r="S9" s="899">
        <v>972979</v>
      </c>
      <c r="T9" s="900">
        <v>397353.92</v>
      </c>
      <c r="U9" s="899">
        <v>13945616.27</v>
      </c>
      <c r="V9" s="900">
        <v>29075036</v>
      </c>
    </row>
    <row r="10" spans="1:22" x14ac:dyDescent="0.2">
      <c r="A10" s="898" t="s">
        <v>1767</v>
      </c>
      <c r="B10" s="1576">
        <v>0</v>
      </c>
      <c r="C10" s="899">
        <v>0</v>
      </c>
      <c r="D10" s="899">
        <v>0</v>
      </c>
      <c r="E10" s="899">
        <v>0</v>
      </c>
      <c r="F10" s="899">
        <v>134473061.30000001</v>
      </c>
      <c r="G10" s="899">
        <v>0</v>
      </c>
      <c r="H10" s="899">
        <v>4270655.26</v>
      </c>
      <c r="I10" s="899">
        <v>1145548.6299999999</v>
      </c>
      <c r="J10" s="899">
        <v>1426015.88</v>
      </c>
      <c r="K10" s="899">
        <v>10095981.539999999</v>
      </c>
      <c r="L10" s="1576">
        <v>0</v>
      </c>
      <c r="M10" s="899">
        <v>391601</v>
      </c>
      <c r="N10" s="899">
        <v>0</v>
      </c>
      <c r="O10" s="1576">
        <v>0</v>
      </c>
      <c r="P10" s="899">
        <v>0</v>
      </c>
      <c r="Q10" s="900">
        <v>0</v>
      </c>
      <c r="R10" s="899">
        <v>393667.8</v>
      </c>
      <c r="S10" s="899">
        <v>2386848</v>
      </c>
      <c r="T10" s="900">
        <v>989092.27</v>
      </c>
      <c r="U10" s="899">
        <v>38980.75</v>
      </c>
      <c r="V10" s="900">
        <v>5379034</v>
      </c>
    </row>
    <row r="11" spans="1:22" x14ac:dyDescent="0.2">
      <c r="A11" s="898" t="s">
        <v>1768</v>
      </c>
      <c r="B11" s="1576">
        <v>9085652.4100000001</v>
      </c>
      <c r="C11" s="899">
        <v>213250819.56</v>
      </c>
      <c r="D11" s="899">
        <v>153905994.19999999</v>
      </c>
      <c r="E11" s="899">
        <v>109917019.98999999</v>
      </c>
      <c r="F11" s="899">
        <v>350640092.89999998</v>
      </c>
      <c r="G11" s="899">
        <v>107815928.69</v>
      </c>
      <c r="H11" s="899">
        <v>747565723.08000004</v>
      </c>
      <c r="I11" s="899">
        <v>481006.8</v>
      </c>
      <c r="J11" s="899">
        <v>32564172.289999999</v>
      </c>
      <c r="K11" s="899">
        <v>18128896.75</v>
      </c>
      <c r="L11" s="1576">
        <v>186456</v>
      </c>
      <c r="M11" s="899">
        <v>24033542</v>
      </c>
      <c r="N11" s="899">
        <v>583622.93000000005</v>
      </c>
      <c r="O11" s="1576">
        <v>228324499.53</v>
      </c>
      <c r="P11" s="899">
        <v>185422878.43000001</v>
      </c>
      <c r="Q11" s="900">
        <v>883790.61</v>
      </c>
      <c r="R11" s="899">
        <v>29751679.149999999</v>
      </c>
      <c r="S11" s="899">
        <v>2717779</v>
      </c>
      <c r="T11" s="900">
        <v>4665300.7</v>
      </c>
      <c r="U11" s="899">
        <v>59483015.509999998</v>
      </c>
      <c r="V11" s="900">
        <v>76004979</v>
      </c>
    </row>
    <row r="12" spans="1:22" x14ac:dyDescent="0.2">
      <c r="A12" s="898" t="s">
        <v>1769</v>
      </c>
      <c r="B12" s="1576">
        <v>166550.32</v>
      </c>
      <c r="C12" s="899">
        <v>13295646.630000001</v>
      </c>
      <c r="D12" s="899">
        <v>71341030.980000004</v>
      </c>
      <c r="E12" s="899">
        <v>4369357.6900000004</v>
      </c>
      <c r="F12" s="899">
        <v>55414343.090000004</v>
      </c>
      <c r="G12" s="899">
        <v>12646300.76</v>
      </c>
      <c r="H12" s="899">
        <v>157498796.56</v>
      </c>
      <c r="I12" s="899">
        <v>0</v>
      </c>
      <c r="J12" s="899">
        <v>0</v>
      </c>
      <c r="K12" s="899">
        <v>741996.32</v>
      </c>
      <c r="L12" s="1576">
        <v>0</v>
      </c>
      <c r="M12" s="899">
        <v>3488283</v>
      </c>
      <c r="N12" s="899">
        <v>0</v>
      </c>
      <c r="O12" s="1576">
        <v>8603911.5600000005</v>
      </c>
      <c r="P12" s="899">
        <v>9992873.0199999996</v>
      </c>
      <c r="Q12" s="900">
        <v>0</v>
      </c>
      <c r="R12" s="899">
        <v>0</v>
      </c>
      <c r="S12" s="899">
        <v>0</v>
      </c>
      <c r="T12" s="900">
        <v>0</v>
      </c>
      <c r="U12" s="899">
        <v>0</v>
      </c>
      <c r="V12" s="900">
        <v>93082</v>
      </c>
    </row>
    <row r="13" spans="1:22" x14ac:dyDescent="0.2">
      <c r="A13" s="898" t="s">
        <v>1770</v>
      </c>
      <c r="B13" s="1576">
        <v>0</v>
      </c>
      <c r="C13" s="899">
        <v>153100032.50999999</v>
      </c>
      <c r="D13" s="899">
        <v>704067417.20000005</v>
      </c>
      <c r="E13" s="899">
        <v>50665632.789999999</v>
      </c>
      <c r="F13" s="899">
        <v>595809206.39999998</v>
      </c>
      <c r="G13" s="899">
        <v>38620735.43</v>
      </c>
      <c r="H13" s="899">
        <v>390536667.13999999</v>
      </c>
      <c r="I13" s="899">
        <v>0</v>
      </c>
      <c r="J13" s="899">
        <v>38289067.719999999</v>
      </c>
      <c r="K13" s="899">
        <v>71038140.849999994</v>
      </c>
      <c r="L13" s="1576">
        <v>0</v>
      </c>
      <c r="M13" s="899">
        <v>619531749</v>
      </c>
      <c r="N13" s="899">
        <v>730.28</v>
      </c>
      <c r="O13" s="1576">
        <v>118085236.84999999</v>
      </c>
      <c r="P13" s="899">
        <v>47159608.770000003</v>
      </c>
      <c r="Q13" s="900">
        <v>932091.98</v>
      </c>
      <c r="R13" s="899">
        <v>0</v>
      </c>
      <c r="S13" s="899">
        <v>856711</v>
      </c>
      <c r="T13" s="900">
        <v>0</v>
      </c>
      <c r="U13" s="899">
        <v>6740780.6399999997</v>
      </c>
      <c r="V13" s="900">
        <v>910651</v>
      </c>
    </row>
    <row r="14" spans="1:22" x14ac:dyDescent="0.2">
      <c r="A14" s="898" t="s">
        <v>1771</v>
      </c>
      <c r="B14" s="1576">
        <v>0</v>
      </c>
      <c r="C14" s="899">
        <v>6837650.5</v>
      </c>
      <c r="D14" s="899">
        <v>0</v>
      </c>
      <c r="E14" s="899">
        <v>0</v>
      </c>
      <c r="F14" s="899">
        <v>46811883.270000003</v>
      </c>
      <c r="G14" s="899">
        <v>0</v>
      </c>
      <c r="H14" s="899">
        <v>12756810.560000001</v>
      </c>
      <c r="I14" s="899">
        <v>4257.21</v>
      </c>
      <c r="J14" s="899">
        <v>113215.33</v>
      </c>
      <c r="K14" s="899">
        <v>0</v>
      </c>
      <c r="L14" s="1576">
        <v>0</v>
      </c>
      <c r="M14" s="899">
        <v>406972</v>
      </c>
      <c r="N14" s="899">
        <v>6938.3</v>
      </c>
      <c r="O14" s="1576">
        <v>1427311.54</v>
      </c>
      <c r="P14" s="899">
        <v>747071.45</v>
      </c>
      <c r="Q14" s="900">
        <v>0</v>
      </c>
      <c r="R14" s="899">
        <v>422143.05</v>
      </c>
      <c r="S14" s="899">
        <v>71555</v>
      </c>
      <c r="T14" s="900">
        <v>94402.240000000005</v>
      </c>
      <c r="U14" s="899">
        <v>9696210.4900000002</v>
      </c>
      <c r="V14" s="900">
        <v>3525726</v>
      </c>
    </row>
    <row r="15" spans="1:22" x14ac:dyDescent="0.2">
      <c r="A15" s="898" t="s">
        <v>1772</v>
      </c>
      <c r="B15" s="1576">
        <v>0</v>
      </c>
      <c r="C15" s="899">
        <v>0</v>
      </c>
      <c r="D15" s="899">
        <v>0</v>
      </c>
      <c r="E15" s="899">
        <v>0</v>
      </c>
      <c r="F15" s="899">
        <v>0</v>
      </c>
      <c r="G15" s="899">
        <v>0</v>
      </c>
      <c r="H15" s="899">
        <v>0</v>
      </c>
      <c r="I15" s="899">
        <v>0</v>
      </c>
      <c r="J15" s="899">
        <v>0</v>
      </c>
      <c r="K15" s="899">
        <v>0</v>
      </c>
      <c r="L15" s="1576">
        <v>20738729.460000001</v>
      </c>
      <c r="M15" s="899">
        <v>2384635</v>
      </c>
      <c r="N15" s="899">
        <v>0</v>
      </c>
      <c r="O15" s="1576">
        <v>0</v>
      </c>
      <c r="P15" s="899">
        <v>0</v>
      </c>
      <c r="Q15" s="900">
        <v>0</v>
      </c>
      <c r="R15" s="899">
        <v>0</v>
      </c>
      <c r="S15" s="899">
        <v>0</v>
      </c>
      <c r="T15" s="900">
        <v>157676.35999999999</v>
      </c>
      <c r="U15" s="899">
        <v>0</v>
      </c>
      <c r="V15" s="900">
        <v>577817</v>
      </c>
    </row>
    <row r="16" spans="1:22" x14ac:dyDescent="0.2">
      <c r="A16" s="894" t="s">
        <v>1773</v>
      </c>
      <c r="B16" s="1575">
        <v>117707241.42000002</v>
      </c>
      <c r="C16" s="896">
        <v>89225018.510000005</v>
      </c>
      <c r="D16" s="896">
        <v>1602536227.5400002</v>
      </c>
      <c r="E16" s="896">
        <v>95405686.079999998</v>
      </c>
      <c r="F16" s="896">
        <v>329986019.14000005</v>
      </c>
      <c r="G16" s="896">
        <v>81651101.50999999</v>
      </c>
      <c r="H16" s="896">
        <v>749748622.29999995</v>
      </c>
      <c r="I16" s="896">
        <v>18493450.739999998</v>
      </c>
      <c r="J16" s="896">
        <v>109984.96000000001</v>
      </c>
      <c r="K16" s="896">
        <v>76146566.289999992</v>
      </c>
      <c r="L16" s="1575">
        <v>7695402.9299999997</v>
      </c>
      <c r="M16" s="896">
        <v>901006063</v>
      </c>
      <c r="N16" s="896">
        <v>48987677.789999999</v>
      </c>
      <c r="O16" s="1575">
        <v>672820597.0200001</v>
      </c>
      <c r="P16" s="896">
        <v>71071838.969999999</v>
      </c>
      <c r="Q16" s="897">
        <v>327351203.15000004</v>
      </c>
      <c r="R16" s="896">
        <v>506246572.74000007</v>
      </c>
      <c r="S16" s="896">
        <v>64249053</v>
      </c>
      <c r="T16" s="897">
        <v>59132074.300000004</v>
      </c>
      <c r="U16" s="896">
        <v>582818383.92000008</v>
      </c>
      <c r="V16" s="897">
        <v>125929176</v>
      </c>
    </row>
    <row r="17" spans="1:22" x14ac:dyDescent="0.2">
      <c r="A17" s="898" t="s">
        <v>1774</v>
      </c>
      <c r="B17" s="1576">
        <v>0</v>
      </c>
      <c r="C17" s="899">
        <v>0</v>
      </c>
      <c r="D17" s="899">
        <v>162081.03</v>
      </c>
      <c r="E17" s="899">
        <v>0</v>
      </c>
      <c r="F17" s="899">
        <v>203896.36</v>
      </c>
      <c r="G17" s="899">
        <v>48804.73</v>
      </c>
      <c r="H17" s="899">
        <v>327964193.58999997</v>
      </c>
      <c r="I17" s="899">
        <v>34104</v>
      </c>
      <c r="J17" s="899">
        <v>0</v>
      </c>
      <c r="K17" s="899">
        <v>7381953.2699999996</v>
      </c>
      <c r="L17" s="1576">
        <v>3857798.26</v>
      </c>
      <c r="M17" s="899">
        <v>831722205</v>
      </c>
      <c r="N17" s="899">
        <v>0</v>
      </c>
      <c r="O17" s="1576">
        <v>101871178.89</v>
      </c>
      <c r="P17" s="899">
        <v>63285833</v>
      </c>
      <c r="Q17" s="900">
        <v>0</v>
      </c>
      <c r="R17" s="899">
        <v>32290266.969999999</v>
      </c>
      <c r="S17" s="899">
        <v>215934</v>
      </c>
      <c r="T17" s="900">
        <v>472620.1</v>
      </c>
      <c r="U17" s="899">
        <v>0</v>
      </c>
      <c r="V17" s="900">
        <v>11089139</v>
      </c>
    </row>
    <row r="18" spans="1:22" x14ac:dyDescent="0.2">
      <c r="A18" s="898" t="s">
        <v>1775</v>
      </c>
      <c r="B18" s="1576">
        <v>114788771.7</v>
      </c>
      <c r="C18" s="899">
        <v>0</v>
      </c>
      <c r="D18" s="899">
        <v>0</v>
      </c>
      <c r="E18" s="899">
        <v>0</v>
      </c>
      <c r="F18" s="899">
        <v>503102.36</v>
      </c>
      <c r="G18" s="899">
        <v>0</v>
      </c>
      <c r="H18" s="899">
        <v>0</v>
      </c>
      <c r="I18" s="899">
        <v>0</v>
      </c>
      <c r="J18" s="899">
        <v>0</v>
      </c>
      <c r="K18" s="899">
        <v>0</v>
      </c>
      <c r="L18" s="1576">
        <v>0</v>
      </c>
      <c r="M18" s="899">
        <v>0</v>
      </c>
      <c r="N18" s="899">
        <v>0</v>
      </c>
      <c r="O18" s="1576">
        <v>0</v>
      </c>
      <c r="P18" s="899">
        <v>0</v>
      </c>
      <c r="Q18" s="900">
        <v>0</v>
      </c>
      <c r="R18" s="899">
        <v>443688618.87</v>
      </c>
      <c r="S18" s="899">
        <v>877933</v>
      </c>
      <c r="T18" s="900">
        <v>58152458.539999999</v>
      </c>
      <c r="U18" s="899">
        <v>0</v>
      </c>
      <c r="V18" s="900">
        <v>34800000</v>
      </c>
    </row>
    <row r="19" spans="1:22" x14ac:dyDescent="0.2">
      <c r="A19" s="898" t="s">
        <v>1776</v>
      </c>
      <c r="B19" s="1576">
        <v>0</v>
      </c>
      <c r="C19" s="899">
        <v>0</v>
      </c>
      <c r="D19" s="899">
        <v>1665860.14</v>
      </c>
      <c r="E19" s="899">
        <v>3264482.71</v>
      </c>
      <c r="F19" s="899">
        <v>0</v>
      </c>
      <c r="G19" s="899">
        <v>0</v>
      </c>
      <c r="H19" s="899">
        <v>27925398.5</v>
      </c>
      <c r="I19" s="899">
        <v>0</v>
      </c>
      <c r="J19" s="899">
        <v>32016</v>
      </c>
      <c r="K19" s="899">
        <v>185696</v>
      </c>
      <c r="L19" s="1576">
        <v>2121905</v>
      </c>
      <c r="M19" s="899">
        <v>64468493</v>
      </c>
      <c r="N19" s="899">
        <v>114840</v>
      </c>
      <c r="O19" s="1576">
        <v>216922038.97</v>
      </c>
      <c r="P19" s="899">
        <v>6945747.1200000001</v>
      </c>
      <c r="Q19" s="900">
        <v>138657361.40000001</v>
      </c>
      <c r="R19" s="899">
        <v>23489063.469999999</v>
      </c>
      <c r="S19" s="899">
        <v>0</v>
      </c>
      <c r="T19" s="900">
        <v>0</v>
      </c>
      <c r="U19" s="899">
        <v>35026471.829999998</v>
      </c>
      <c r="V19" s="900">
        <v>19508905</v>
      </c>
    </row>
    <row r="20" spans="1:22" x14ac:dyDescent="0.2">
      <c r="A20" s="898" t="s">
        <v>1777</v>
      </c>
      <c r="B20" s="1576">
        <v>2149405.1800000002</v>
      </c>
      <c r="C20" s="899">
        <v>79282458.299999997</v>
      </c>
      <c r="D20" s="899">
        <v>1598198473</v>
      </c>
      <c r="E20" s="899">
        <v>82248444.980000004</v>
      </c>
      <c r="F20" s="899">
        <v>318651744.80000001</v>
      </c>
      <c r="G20" s="899">
        <v>36752987.259999998</v>
      </c>
      <c r="H20" s="899">
        <v>389961488.11000001</v>
      </c>
      <c r="I20" s="899">
        <v>18459346.739999998</v>
      </c>
      <c r="J20" s="899">
        <v>71752.600000000006</v>
      </c>
      <c r="K20" s="899">
        <v>66630026.920000002</v>
      </c>
      <c r="L20" s="1576">
        <v>2842.56</v>
      </c>
      <c r="M20" s="899">
        <v>3544739</v>
      </c>
      <c r="N20" s="899">
        <v>48872837.789999999</v>
      </c>
      <c r="O20" s="1576">
        <v>330322017.23000002</v>
      </c>
      <c r="P20" s="899">
        <v>840258.85</v>
      </c>
      <c r="Q20" s="900">
        <v>147561918.68000001</v>
      </c>
      <c r="R20" s="899">
        <v>375946.87</v>
      </c>
      <c r="S20" s="899">
        <v>63120074</v>
      </c>
      <c r="T20" s="900">
        <v>465046.71</v>
      </c>
      <c r="U20" s="899">
        <v>537384586.70000005</v>
      </c>
      <c r="V20" s="900">
        <v>54622176</v>
      </c>
    </row>
    <row r="21" spans="1:22" x14ac:dyDescent="0.2">
      <c r="A21" s="898" t="s">
        <v>1778</v>
      </c>
      <c r="B21" s="1576">
        <v>0</v>
      </c>
      <c r="C21" s="899">
        <v>0</v>
      </c>
      <c r="D21" s="899">
        <v>0</v>
      </c>
      <c r="E21" s="899">
        <v>0</v>
      </c>
      <c r="F21" s="899">
        <v>0</v>
      </c>
      <c r="G21" s="899">
        <v>0</v>
      </c>
      <c r="H21" s="899">
        <v>0</v>
      </c>
      <c r="I21" s="899">
        <v>0</v>
      </c>
      <c r="J21" s="899">
        <v>0</v>
      </c>
      <c r="K21" s="899">
        <v>0</v>
      </c>
      <c r="L21" s="1576">
        <v>0</v>
      </c>
      <c r="M21" s="899">
        <v>0</v>
      </c>
      <c r="N21" s="899">
        <v>0</v>
      </c>
      <c r="O21" s="1576">
        <v>5285351.6500000004</v>
      </c>
      <c r="P21" s="899">
        <v>0</v>
      </c>
      <c r="Q21" s="900">
        <v>0</v>
      </c>
      <c r="R21" s="899">
        <v>0</v>
      </c>
      <c r="S21" s="899">
        <v>0</v>
      </c>
      <c r="T21" s="900">
        <v>0</v>
      </c>
      <c r="U21" s="899">
        <v>0</v>
      </c>
      <c r="V21" s="900">
        <v>0</v>
      </c>
    </row>
    <row r="22" spans="1:22" x14ac:dyDescent="0.2">
      <c r="A22" s="898" t="s">
        <v>1779</v>
      </c>
      <c r="B22" s="1576">
        <v>769064.54</v>
      </c>
      <c r="C22" s="899">
        <v>4617072.62</v>
      </c>
      <c r="D22" s="899">
        <v>499497.97</v>
      </c>
      <c r="E22" s="899">
        <v>2062453.44</v>
      </c>
      <c r="F22" s="899">
        <v>0</v>
      </c>
      <c r="G22" s="899">
        <v>16006726.02</v>
      </c>
      <c r="H22" s="899">
        <v>2571771.67</v>
      </c>
      <c r="I22" s="899">
        <v>0</v>
      </c>
      <c r="J22" s="899">
        <v>0</v>
      </c>
      <c r="K22" s="899">
        <v>387983.16</v>
      </c>
      <c r="L22" s="1576">
        <v>0</v>
      </c>
      <c r="M22" s="899">
        <v>630510</v>
      </c>
      <c r="N22" s="899">
        <v>0</v>
      </c>
      <c r="O22" s="1576">
        <v>702596.59</v>
      </c>
      <c r="P22" s="899">
        <v>0</v>
      </c>
      <c r="Q22" s="900">
        <v>0</v>
      </c>
      <c r="R22" s="899">
        <v>0</v>
      </c>
      <c r="S22" s="899">
        <v>35112</v>
      </c>
      <c r="T22" s="900">
        <v>11908.56</v>
      </c>
      <c r="U22" s="899">
        <v>10247275.550000001</v>
      </c>
      <c r="V22" s="900">
        <v>1214151</v>
      </c>
    </row>
    <row r="23" spans="1:22" x14ac:dyDescent="0.2">
      <c r="A23" s="898" t="s">
        <v>1780</v>
      </c>
      <c r="B23" s="1576">
        <v>0</v>
      </c>
      <c r="C23" s="899">
        <v>4907105.22</v>
      </c>
      <c r="D23" s="899">
        <v>2010315.4</v>
      </c>
      <c r="E23" s="899">
        <v>7830304.9500000002</v>
      </c>
      <c r="F23" s="899">
        <v>10627275.619999999</v>
      </c>
      <c r="G23" s="899">
        <v>27724833.34</v>
      </c>
      <c r="H23" s="899">
        <v>0</v>
      </c>
      <c r="I23" s="899">
        <v>0</v>
      </c>
      <c r="J23" s="899">
        <v>0</v>
      </c>
      <c r="K23" s="899">
        <v>1560906.94</v>
      </c>
      <c r="L23" s="1576">
        <v>0</v>
      </c>
      <c r="M23" s="899">
        <v>0</v>
      </c>
      <c r="N23" s="899">
        <v>0</v>
      </c>
      <c r="O23" s="1576">
        <v>0</v>
      </c>
      <c r="P23" s="899">
        <v>0</v>
      </c>
      <c r="Q23" s="900">
        <v>0.02</v>
      </c>
      <c r="R23" s="899">
        <v>6402676.5599999996</v>
      </c>
      <c r="S23" s="899">
        <v>0</v>
      </c>
      <c r="T23" s="900">
        <v>14878.93</v>
      </c>
      <c r="U23" s="899">
        <v>160049.84</v>
      </c>
      <c r="V23" s="900">
        <v>0</v>
      </c>
    </row>
    <row r="24" spans="1:22" x14ac:dyDescent="0.2">
      <c r="A24" s="898" t="s">
        <v>1781</v>
      </c>
      <c r="B24" s="1576">
        <v>0</v>
      </c>
      <c r="C24" s="899">
        <v>418382.37</v>
      </c>
      <c r="D24" s="899">
        <v>0</v>
      </c>
      <c r="E24" s="899">
        <v>0</v>
      </c>
      <c r="F24" s="899">
        <v>0</v>
      </c>
      <c r="G24" s="899">
        <v>1117750.1599999999</v>
      </c>
      <c r="H24" s="899">
        <v>1325770.43</v>
      </c>
      <c r="I24" s="899">
        <v>0</v>
      </c>
      <c r="J24" s="899">
        <v>6216.36</v>
      </c>
      <c r="K24" s="899">
        <v>0</v>
      </c>
      <c r="L24" s="1576">
        <v>1712857.11</v>
      </c>
      <c r="M24" s="899">
        <v>640116</v>
      </c>
      <c r="N24" s="899">
        <v>0</v>
      </c>
      <c r="O24" s="1576">
        <v>17717413.690000001</v>
      </c>
      <c r="P24" s="899">
        <v>0</v>
      </c>
      <c r="Q24" s="900">
        <v>41131923.049999997</v>
      </c>
      <c r="R24" s="899">
        <v>0</v>
      </c>
      <c r="S24" s="899">
        <v>0</v>
      </c>
      <c r="T24" s="900">
        <v>15161.46</v>
      </c>
      <c r="U24" s="899">
        <v>0</v>
      </c>
      <c r="V24" s="900">
        <v>4694805</v>
      </c>
    </row>
    <row r="25" spans="1:22" ht="13.5" thickBot="1" x14ac:dyDescent="0.25">
      <c r="A25" s="898" t="s">
        <v>1782</v>
      </c>
      <c r="B25" s="1576">
        <v>0</v>
      </c>
      <c r="C25" s="899">
        <v>0</v>
      </c>
      <c r="D25" s="899">
        <v>0</v>
      </c>
      <c r="E25" s="899">
        <v>0</v>
      </c>
      <c r="F25" s="899">
        <v>0</v>
      </c>
      <c r="G25" s="899">
        <v>0</v>
      </c>
      <c r="H25" s="899">
        <v>0</v>
      </c>
      <c r="I25" s="899">
        <v>0</v>
      </c>
      <c r="J25" s="899">
        <v>0</v>
      </c>
      <c r="K25" s="899">
        <v>0</v>
      </c>
      <c r="L25" s="1576">
        <v>0</v>
      </c>
      <c r="M25" s="899">
        <v>0</v>
      </c>
      <c r="N25" s="899">
        <v>0</v>
      </c>
      <c r="O25" s="1576">
        <v>0</v>
      </c>
      <c r="P25" s="899">
        <v>0</v>
      </c>
      <c r="Q25" s="900">
        <v>0</v>
      </c>
      <c r="R25" s="899">
        <v>0</v>
      </c>
      <c r="S25" s="899">
        <v>0</v>
      </c>
      <c r="T25" s="900">
        <v>0</v>
      </c>
      <c r="U25" s="899">
        <v>0</v>
      </c>
      <c r="V25" s="900">
        <v>0</v>
      </c>
    </row>
    <row r="26" spans="1:22" ht="13.5" thickBot="1" x14ac:dyDescent="0.25">
      <c r="A26" s="890" t="s">
        <v>676</v>
      </c>
      <c r="B26" s="1573">
        <v>13490086.469999999</v>
      </c>
      <c r="C26" s="893">
        <v>352572363.19999999</v>
      </c>
      <c r="D26" s="893">
        <v>1629564502.8000002</v>
      </c>
      <c r="E26" s="893">
        <v>209654151.40999997</v>
      </c>
      <c r="F26" s="893">
        <v>697434527.92999983</v>
      </c>
      <c r="G26" s="893">
        <v>175054632.73999998</v>
      </c>
      <c r="H26" s="893">
        <v>1323705077.54</v>
      </c>
      <c r="I26" s="893">
        <v>5343934.8</v>
      </c>
      <c r="J26" s="893">
        <v>46051079.07</v>
      </c>
      <c r="K26" s="893">
        <v>120001265.59</v>
      </c>
      <c r="L26" s="1573">
        <v>14086564.530000001</v>
      </c>
      <c r="M26" s="893">
        <v>561842834</v>
      </c>
      <c r="N26" s="893">
        <v>9310841.4200000018</v>
      </c>
      <c r="O26" s="1577">
        <v>779434129.20000005</v>
      </c>
      <c r="P26" s="891">
        <v>179721485.36000001</v>
      </c>
      <c r="Q26" s="892">
        <v>122460628.21000001</v>
      </c>
      <c r="R26" s="891">
        <v>191284124.25999999</v>
      </c>
      <c r="S26" s="891">
        <v>50247316</v>
      </c>
      <c r="T26" s="892">
        <v>11647860.35</v>
      </c>
      <c r="U26" s="891">
        <v>459238218.44999999</v>
      </c>
      <c r="V26" s="892">
        <v>151861277</v>
      </c>
    </row>
    <row r="27" spans="1:22" x14ac:dyDescent="0.2">
      <c r="A27" s="894" t="s">
        <v>1783</v>
      </c>
      <c r="B27" s="1574">
        <v>513004.26</v>
      </c>
      <c r="C27" s="895">
        <v>229837860.28</v>
      </c>
      <c r="D27" s="895">
        <v>161248565.36000001</v>
      </c>
      <c r="E27" s="895">
        <v>122580955.42</v>
      </c>
      <c r="F27" s="895">
        <v>502116941.4799999</v>
      </c>
      <c r="G27" s="895">
        <v>109263030.06999999</v>
      </c>
      <c r="H27" s="895">
        <v>1095999370.7</v>
      </c>
      <c r="I27" s="895">
        <v>745525.4</v>
      </c>
      <c r="J27" s="895">
        <v>31852029.439999998</v>
      </c>
      <c r="K27" s="895">
        <v>81910344.020000011</v>
      </c>
      <c r="L27" s="1574">
        <v>7440586.21</v>
      </c>
      <c r="M27" s="895">
        <v>76908415</v>
      </c>
      <c r="N27" s="895">
        <v>9185610.620000001</v>
      </c>
      <c r="O27" s="1575">
        <v>367156106.56999999</v>
      </c>
      <c r="P27" s="896">
        <v>136620359.28</v>
      </c>
      <c r="Q27" s="897">
        <v>38955787.560000002</v>
      </c>
      <c r="R27" s="896">
        <v>46562753.360000007</v>
      </c>
      <c r="S27" s="896">
        <v>7482941</v>
      </c>
      <c r="T27" s="897">
        <v>3842043.05</v>
      </c>
      <c r="U27" s="896">
        <v>83136554.310000002</v>
      </c>
      <c r="V27" s="897">
        <v>28802400</v>
      </c>
    </row>
    <row r="28" spans="1:22" x14ac:dyDescent="0.2">
      <c r="A28" s="898" t="s">
        <v>1784</v>
      </c>
      <c r="B28" s="1576">
        <v>0</v>
      </c>
      <c r="C28" s="899">
        <v>43385613.25</v>
      </c>
      <c r="D28" s="899">
        <v>57553446.770000003</v>
      </c>
      <c r="E28" s="899">
        <v>49308770.780000001</v>
      </c>
      <c r="F28" s="899">
        <v>127403381.7</v>
      </c>
      <c r="G28" s="899">
        <v>15433294.189999999</v>
      </c>
      <c r="H28" s="899">
        <v>238899959.06</v>
      </c>
      <c r="I28" s="899">
        <v>26541.4</v>
      </c>
      <c r="J28" s="899">
        <v>7297355.0099999998</v>
      </c>
      <c r="K28" s="899">
        <v>36412669.130000003</v>
      </c>
      <c r="L28" s="1576">
        <v>3809534.33</v>
      </c>
      <c r="M28" s="899">
        <v>17478512</v>
      </c>
      <c r="N28" s="899">
        <v>1018743.78</v>
      </c>
      <c r="O28" s="1576">
        <v>213653320.49000001</v>
      </c>
      <c r="P28" s="899">
        <v>6320284.5</v>
      </c>
      <c r="Q28" s="900">
        <v>17635594.390000001</v>
      </c>
      <c r="R28" s="899">
        <v>176655.72</v>
      </c>
      <c r="S28" s="899">
        <v>3014590</v>
      </c>
      <c r="T28" s="900">
        <v>0</v>
      </c>
      <c r="U28" s="899">
        <v>29339557.289999999</v>
      </c>
      <c r="V28" s="900">
        <v>3720493</v>
      </c>
    </row>
    <row r="29" spans="1:22" x14ac:dyDescent="0.2">
      <c r="A29" s="898" t="s">
        <v>1785</v>
      </c>
      <c r="B29" s="1576">
        <v>0</v>
      </c>
      <c r="C29" s="899">
        <v>112064897.42</v>
      </c>
      <c r="D29" s="899">
        <v>9534623.5500000007</v>
      </c>
      <c r="E29" s="899">
        <v>20168288.399999999</v>
      </c>
      <c r="F29" s="899">
        <v>227442337.19999999</v>
      </c>
      <c r="G29" s="899">
        <v>47257995.630000003</v>
      </c>
      <c r="H29" s="899">
        <v>599886860.79999995</v>
      </c>
      <c r="I29" s="899">
        <v>0</v>
      </c>
      <c r="J29" s="899">
        <v>14078945.460000001</v>
      </c>
      <c r="K29" s="899">
        <v>31749218.289999999</v>
      </c>
      <c r="L29" s="1576">
        <v>0</v>
      </c>
      <c r="M29" s="899">
        <v>2956679</v>
      </c>
      <c r="N29" s="899">
        <v>0</v>
      </c>
      <c r="O29" s="1576">
        <v>36666433.07</v>
      </c>
      <c r="P29" s="899">
        <v>54308250.229999997</v>
      </c>
      <c r="Q29" s="900">
        <v>10667940</v>
      </c>
      <c r="R29" s="899">
        <v>14958277.66</v>
      </c>
      <c r="S29" s="899">
        <v>3063753</v>
      </c>
      <c r="T29" s="900">
        <v>3059694.21</v>
      </c>
      <c r="U29" s="899">
        <v>29624202.949999999</v>
      </c>
      <c r="V29" s="900">
        <v>12848289</v>
      </c>
    </row>
    <row r="30" spans="1:22" x14ac:dyDescent="0.2">
      <c r="A30" s="898" t="s">
        <v>1786</v>
      </c>
      <c r="B30" s="1576">
        <v>0</v>
      </c>
      <c r="C30" s="899">
        <v>44963795.829999998</v>
      </c>
      <c r="D30" s="899">
        <v>442374.83</v>
      </c>
      <c r="E30" s="899">
        <v>44343969.329999998</v>
      </c>
      <c r="F30" s="899">
        <v>22434579.780000001</v>
      </c>
      <c r="G30" s="899">
        <v>37944740.159999996</v>
      </c>
      <c r="H30" s="899">
        <v>63055973.350000001</v>
      </c>
      <c r="I30" s="899">
        <v>0</v>
      </c>
      <c r="J30" s="899">
        <v>4973066</v>
      </c>
      <c r="K30" s="899">
        <v>0</v>
      </c>
      <c r="L30" s="1576">
        <v>2841112.93</v>
      </c>
      <c r="M30" s="899">
        <v>22959383</v>
      </c>
      <c r="N30" s="899">
        <v>0</v>
      </c>
      <c r="O30" s="1576">
        <v>0</v>
      </c>
      <c r="P30" s="899">
        <v>0</v>
      </c>
      <c r="Q30" s="900">
        <v>0</v>
      </c>
      <c r="R30" s="899">
        <v>16919797.93</v>
      </c>
      <c r="S30" s="899">
        <v>0</v>
      </c>
      <c r="T30" s="900">
        <v>0</v>
      </c>
      <c r="U30" s="899">
        <v>4415660.6500000004</v>
      </c>
      <c r="V30" s="900">
        <v>995702</v>
      </c>
    </row>
    <row r="31" spans="1:22" ht="11.25" customHeight="1" x14ac:dyDescent="0.2">
      <c r="A31" s="898" t="s">
        <v>1817</v>
      </c>
      <c r="B31" s="1576">
        <v>0</v>
      </c>
      <c r="C31" s="899">
        <v>0</v>
      </c>
      <c r="D31" s="899">
        <v>0</v>
      </c>
      <c r="E31" s="899">
        <v>0</v>
      </c>
      <c r="F31" s="899">
        <v>0</v>
      </c>
      <c r="G31" s="899">
        <v>0</v>
      </c>
      <c r="H31" s="899">
        <v>0</v>
      </c>
      <c r="I31" s="899">
        <v>0</v>
      </c>
      <c r="J31" s="899">
        <v>0</v>
      </c>
      <c r="K31" s="899">
        <v>0</v>
      </c>
      <c r="L31" s="1576">
        <v>0</v>
      </c>
      <c r="M31" s="899">
        <v>0</v>
      </c>
      <c r="N31" s="899">
        <v>5401650.7800000003</v>
      </c>
      <c r="O31" s="1576">
        <v>0</v>
      </c>
      <c r="P31" s="899">
        <v>0</v>
      </c>
      <c r="Q31" s="900">
        <v>0</v>
      </c>
      <c r="R31" s="899">
        <v>12579123.130000001</v>
      </c>
      <c r="S31" s="899">
        <v>0</v>
      </c>
      <c r="T31" s="900">
        <v>27735.599999999999</v>
      </c>
      <c r="U31" s="899">
        <v>0</v>
      </c>
      <c r="V31" s="900">
        <v>0</v>
      </c>
    </row>
    <row r="32" spans="1:22" x14ac:dyDescent="0.2">
      <c r="A32" s="898" t="s">
        <v>1788</v>
      </c>
      <c r="B32" s="1576">
        <v>510240.23</v>
      </c>
      <c r="C32" s="899">
        <v>27388714.059999999</v>
      </c>
      <c r="D32" s="899">
        <v>43812530.979999997</v>
      </c>
      <c r="E32" s="899">
        <v>8759926.9100000001</v>
      </c>
      <c r="F32" s="899">
        <v>102113839.40000001</v>
      </c>
      <c r="G32" s="899">
        <v>8246938.0599999996</v>
      </c>
      <c r="H32" s="899">
        <v>103314042.27</v>
      </c>
      <c r="I32" s="899">
        <v>281383.53000000003</v>
      </c>
      <c r="J32" s="899">
        <v>5502662.9699999997</v>
      </c>
      <c r="K32" s="899">
        <v>13553016.220000001</v>
      </c>
      <c r="L32" s="1576">
        <v>712152.98</v>
      </c>
      <c r="M32" s="899">
        <v>9087184</v>
      </c>
      <c r="N32" s="899">
        <v>2765216.06</v>
      </c>
      <c r="O32" s="1576">
        <v>84226222.349999994</v>
      </c>
      <c r="P32" s="899">
        <v>64809835.329999998</v>
      </c>
      <c r="Q32" s="900">
        <v>10652253.17</v>
      </c>
      <c r="R32" s="899">
        <v>1928898.92</v>
      </c>
      <c r="S32" s="899">
        <v>1028934</v>
      </c>
      <c r="T32" s="900">
        <v>542088.11</v>
      </c>
      <c r="U32" s="899">
        <v>19757133.420000002</v>
      </c>
      <c r="V32" s="900">
        <v>11237916</v>
      </c>
    </row>
    <row r="33" spans="1:22" x14ac:dyDescent="0.2">
      <c r="A33" s="898" t="s">
        <v>1789</v>
      </c>
      <c r="B33" s="1576">
        <v>0</v>
      </c>
      <c r="C33" s="899">
        <v>39265</v>
      </c>
      <c r="D33" s="899">
        <v>0</v>
      </c>
      <c r="E33" s="899">
        <v>0</v>
      </c>
      <c r="F33" s="899">
        <v>0</v>
      </c>
      <c r="G33" s="899">
        <v>0</v>
      </c>
      <c r="H33" s="899">
        <v>4240896.82</v>
      </c>
      <c r="I33" s="899">
        <v>0</v>
      </c>
      <c r="J33" s="899">
        <v>0</v>
      </c>
      <c r="K33" s="899">
        <v>0</v>
      </c>
      <c r="L33" s="1576">
        <v>0</v>
      </c>
      <c r="M33" s="899">
        <v>0</v>
      </c>
      <c r="N33" s="899">
        <v>0</v>
      </c>
      <c r="O33" s="1576">
        <v>0</v>
      </c>
      <c r="P33" s="899">
        <v>0</v>
      </c>
      <c r="Q33" s="900">
        <v>0</v>
      </c>
      <c r="R33" s="899">
        <v>0</v>
      </c>
      <c r="S33" s="899">
        <v>0</v>
      </c>
      <c r="T33" s="900">
        <v>38145.550000000003</v>
      </c>
      <c r="U33" s="899">
        <v>0</v>
      </c>
      <c r="V33" s="900">
        <v>0</v>
      </c>
    </row>
    <row r="34" spans="1:22" x14ac:dyDescent="0.2">
      <c r="A34" s="898" t="s">
        <v>1790</v>
      </c>
      <c r="B34" s="1576">
        <v>2764.03</v>
      </c>
      <c r="C34" s="899">
        <v>1995574.72</v>
      </c>
      <c r="D34" s="899">
        <v>4814420.7300000004</v>
      </c>
      <c r="E34" s="899">
        <v>0</v>
      </c>
      <c r="F34" s="899">
        <v>22722803.399999999</v>
      </c>
      <c r="G34" s="899">
        <v>0</v>
      </c>
      <c r="H34" s="899">
        <v>26249393.329999998</v>
      </c>
      <c r="I34" s="899">
        <v>0</v>
      </c>
      <c r="J34" s="899">
        <v>0</v>
      </c>
      <c r="K34" s="899">
        <v>115091.37</v>
      </c>
      <c r="L34" s="1576">
        <v>0</v>
      </c>
      <c r="M34" s="899">
        <v>8122701</v>
      </c>
      <c r="N34" s="899">
        <v>0</v>
      </c>
      <c r="O34" s="1576">
        <v>7017056.0599999996</v>
      </c>
      <c r="P34" s="899">
        <v>8516303.9499999993</v>
      </c>
      <c r="Q34" s="900">
        <v>0</v>
      </c>
      <c r="R34" s="899">
        <v>0</v>
      </c>
      <c r="S34" s="899">
        <v>0</v>
      </c>
      <c r="T34" s="900">
        <v>0</v>
      </c>
      <c r="U34" s="899">
        <v>0</v>
      </c>
      <c r="V34" s="900">
        <v>0</v>
      </c>
    </row>
    <row r="35" spans="1:22" x14ac:dyDescent="0.2">
      <c r="A35" s="898" t="s">
        <v>1791</v>
      </c>
      <c r="B35" s="1576">
        <v>0</v>
      </c>
      <c r="C35" s="899">
        <v>0</v>
      </c>
      <c r="D35" s="899">
        <v>45091168.5</v>
      </c>
      <c r="E35" s="899">
        <v>0</v>
      </c>
      <c r="F35" s="899">
        <v>0</v>
      </c>
      <c r="G35" s="899">
        <v>380062.03</v>
      </c>
      <c r="H35" s="899">
        <v>60352245.07</v>
      </c>
      <c r="I35" s="899">
        <v>437600.47</v>
      </c>
      <c r="J35" s="899">
        <v>0</v>
      </c>
      <c r="K35" s="899">
        <v>80349.009999999995</v>
      </c>
      <c r="L35" s="1576">
        <v>77785.97</v>
      </c>
      <c r="M35" s="899">
        <v>16303956</v>
      </c>
      <c r="N35" s="899">
        <v>0</v>
      </c>
      <c r="O35" s="1576">
        <v>25593074.600000001</v>
      </c>
      <c r="P35" s="899">
        <v>2665685.27</v>
      </c>
      <c r="Q35" s="900">
        <v>0</v>
      </c>
      <c r="R35" s="899">
        <v>0</v>
      </c>
      <c r="S35" s="899">
        <v>375664</v>
      </c>
      <c r="T35" s="900">
        <v>174379.58</v>
      </c>
      <c r="U35" s="899">
        <v>0</v>
      </c>
      <c r="V35" s="900">
        <v>0</v>
      </c>
    </row>
    <row r="36" spans="1:22" x14ac:dyDescent="0.2">
      <c r="A36" s="894" t="s">
        <v>1792</v>
      </c>
      <c r="B36" s="1575">
        <v>12977082.209999999</v>
      </c>
      <c r="C36" s="896">
        <v>122734502.92</v>
      </c>
      <c r="D36" s="896">
        <v>1468315937.4400001</v>
      </c>
      <c r="E36" s="896">
        <v>87073195.98999998</v>
      </c>
      <c r="F36" s="896">
        <v>195317586.44999999</v>
      </c>
      <c r="G36" s="896">
        <v>65791602.669999994</v>
      </c>
      <c r="H36" s="896">
        <v>227705706.84</v>
      </c>
      <c r="I36" s="896">
        <v>4598409.3999999994</v>
      </c>
      <c r="J36" s="896">
        <v>14199049.630000001</v>
      </c>
      <c r="K36" s="896">
        <v>38090921.57</v>
      </c>
      <c r="L36" s="1575">
        <v>6645978.3200000003</v>
      </c>
      <c r="M36" s="896">
        <v>484934419</v>
      </c>
      <c r="N36" s="896">
        <v>125230.8</v>
      </c>
      <c r="O36" s="1575">
        <v>412278022.63</v>
      </c>
      <c r="P36" s="896">
        <v>43101126.080000006</v>
      </c>
      <c r="Q36" s="897">
        <v>83504840.650000006</v>
      </c>
      <c r="R36" s="896">
        <v>144721370.89999998</v>
      </c>
      <c r="S36" s="896">
        <v>42764375</v>
      </c>
      <c r="T36" s="897">
        <v>7805817.2999999998</v>
      </c>
      <c r="U36" s="896">
        <v>376101664.13999999</v>
      </c>
      <c r="V36" s="897">
        <v>123058877</v>
      </c>
    </row>
    <row r="37" spans="1:22" x14ac:dyDescent="0.2">
      <c r="A37" s="898" t="s">
        <v>1793</v>
      </c>
      <c r="B37" s="1576">
        <v>0</v>
      </c>
      <c r="C37" s="899">
        <v>0</v>
      </c>
      <c r="D37" s="899">
        <v>0</v>
      </c>
      <c r="E37" s="899">
        <v>2356327.5499999998</v>
      </c>
      <c r="F37" s="899">
        <v>0</v>
      </c>
      <c r="G37" s="899">
        <v>0</v>
      </c>
      <c r="H37" s="899">
        <v>0</v>
      </c>
      <c r="I37" s="899">
        <v>0</v>
      </c>
      <c r="J37" s="899">
        <v>0</v>
      </c>
      <c r="K37" s="899">
        <v>0</v>
      </c>
      <c r="L37" s="1576">
        <v>0</v>
      </c>
      <c r="M37" s="899">
        <v>0</v>
      </c>
      <c r="N37" s="899">
        <v>0</v>
      </c>
      <c r="O37" s="1576">
        <v>0</v>
      </c>
      <c r="P37" s="899">
        <v>0</v>
      </c>
      <c r="Q37" s="900">
        <v>4669420.4800000004</v>
      </c>
      <c r="R37" s="899">
        <v>0</v>
      </c>
      <c r="S37" s="899">
        <v>0</v>
      </c>
      <c r="T37" s="900">
        <v>0</v>
      </c>
      <c r="U37" s="899">
        <v>0</v>
      </c>
      <c r="V37" s="900">
        <v>0</v>
      </c>
    </row>
    <row r="38" spans="1:22" x14ac:dyDescent="0.2">
      <c r="A38" s="898" t="s">
        <v>1794</v>
      </c>
      <c r="B38" s="1576">
        <v>0</v>
      </c>
      <c r="C38" s="899">
        <v>82055915.730000004</v>
      </c>
      <c r="D38" s="899">
        <v>1088959864</v>
      </c>
      <c r="E38" s="899">
        <v>81675083.959999993</v>
      </c>
      <c r="F38" s="899">
        <v>0</v>
      </c>
      <c r="G38" s="899">
        <v>0</v>
      </c>
      <c r="H38" s="899">
        <v>116030402.63</v>
      </c>
      <c r="I38" s="899">
        <v>0</v>
      </c>
      <c r="J38" s="899">
        <v>0</v>
      </c>
      <c r="K38" s="899">
        <v>32144564.219999999</v>
      </c>
      <c r="L38" s="1576">
        <v>6645978.3200000003</v>
      </c>
      <c r="M38" s="899">
        <v>15215750</v>
      </c>
      <c r="N38" s="899">
        <v>0</v>
      </c>
      <c r="O38" s="1576">
        <v>7034431.0999999996</v>
      </c>
      <c r="P38" s="899">
        <v>0</v>
      </c>
      <c r="Q38" s="900">
        <v>0</v>
      </c>
      <c r="R38" s="899">
        <v>109404000</v>
      </c>
      <c r="S38" s="899">
        <v>41612421</v>
      </c>
      <c r="T38" s="900">
        <v>0</v>
      </c>
      <c r="U38" s="899">
        <v>263075429</v>
      </c>
      <c r="V38" s="900">
        <v>0</v>
      </c>
    </row>
    <row r="39" spans="1:22" x14ac:dyDescent="0.2">
      <c r="A39" s="898" t="s">
        <v>1795</v>
      </c>
      <c r="B39" s="1576">
        <v>0</v>
      </c>
      <c r="C39" s="899">
        <v>33673000</v>
      </c>
      <c r="D39" s="899">
        <v>373065000</v>
      </c>
      <c r="E39" s="899">
        <v>0</v>
      </c>
      <c r="F39" s="899">
        <v>187054100.19999999</v>
      </c>
      <c r="G39" s="899">
        <v>50980000</v>
      </c>
      <c r="H39" s="899">
        <v>43787876</v>
      </c>
      <c r="I39" s="899">
        <v>0</v>
      </c>
      <c r="J39" s="899">
        <v>13866074</v>
      </c>
      <c r="K39" s="899">
        <v>0</v>
      </c>
      <c r="L39" s="1576">
        <v>0</v>
      </c>
      <c r="M39" s="899">
        <v>272169152</v>
      </c>
      <c r="N39" s="899">
        <v>0</v>
      </c>
      <c r="O39" s="1576">
        <v>0</v>
      </c>
      <c r="P39" s="899">
        <v>0</v>
      </c>
      <c r="Q39" s="900">
        <v>0</v>
      </c>
      <c r="R39" s="899">
        <v>32480000</v>
      </c>
      <c r="S39" s="899">
        <v>0</v>
      </c>
      <c r="T39" s="900">
        <v>7805817.2999999998</v>
      </c>
      <c r="U39" s="899">
        <v>113006631</v>
      </c>
      <c r="V39" s="900">
        <v>95186301</v>
      </c>
    </row>
    <row r="40" spans="1:22" x14ac:dyDescent="0.2">
      <c r="A40" s="898" t="s">
        <v>1796</v>
      </c>
      <c r="B40" s="1576">
        <v>12944060.59</v>
      </c>
      <c r="C40" s="899">
        <v>0</v>
      </c>
      <c r="D40" s="899">
        <v>0</v>
      </c>
      <c r="E40" s="899">
        <v>0</v>
      </c>
      <c r="F40" s="899">
        <v>0</v>
      </c>
      <c r="G40" s="899">
        <v>0</v>
      </c>
      <c r="H40" s="899">
        <v>21895807.989999998</v>
      </c>
      <c r="I40" s="899">
        <v>0</v>
      </c>
      <c r="J40" s="899">
        <v>0</v>
      </c>
      <c r="K40" s="899">
        <v>0</v>
      </c>
      <c r="L40" s="1576">
        <v>0</v>
      </c>
      <c r="M40" s="899">
        <v>196753283</v>
      </c>
      <c r="N40" s="899">
        <v>0</v>
      </c>
      <c r="O40" s="1576">
        <v>126656181.88</v>
      </c>
      <c r="P40" s="899">
        <v>18779131.59</v>
      </c>
      <c r="Q40" s="900">
        <v>30639933.140000001</v>
      </c>
      <c r="R40" s="899">
        <v>0</v>
      </c>
      <c r="S40" s="899">
        <v>0</v>
      </c>
      <c r="T40" s="900">
        <v>0</v>
      </c>
      <c r="U40" s="899">
        <v>0</v>
      </c>
      <c r="V40" s="900">
        <v>0</v>
      </c>
    </row>
    <row r="41" spans="1:22" x14ac:dyDescent="0.2">
      <c r="A41" s="898" t="s">
        <v>1797</v>
      </c>
      <c r="B41" s="1576">
        <v>0</v>
      </c>
      <c r="C41" s="899">
        <v>0</v>
      </c>
      <c r="D41" s="899">
        <v>0</v>
      </c>
      <c r="E41" s="899">
        <v>0</v>
      </c>
      <c r="F41" s="899">
        <v>0</v>
      </c>
      <c r="G41" s="899">
        <v>14003130.939999999</v>
      </c>
      <c r="H41" s="899">
        <v>35681164.700000003</v>
      </c>
      <c r="I41" s="899">
        <v>4396274.67</v>
      </c>
      <c r="J41" s="899">
        <v>0</v>
      </c>
      <c r="K41" s="899">
        <v>0</v>
      </c>
      <c r="L41" s="1576">
        <v>0</v>
      </c>
      <c r="M41" s="899">
        <v>0</v>
      </c>
      <c r="N41" s="899">
        <v>116103</v>
      </c>
      <c r="O41" s="1576">
        <v>48227004</v>
      </c>
      <c r="P41" s="899">
        <v>23307420</v>
      </c>
      <c r="Q41" s="900">
        <v>2156237.14</v>
      </c>
      <c r="R41" s="899">
        <v>0</v>
      </c>
      <c r="S41" s="899">
        <v>0</v>
      </c>
      <c r="T41" s="900">
        <v>0</v>
      </c>
      <c r="U41" s="899">
        <v>0</v>
      </c>
      <c r="V41" s="900">
        <v>0</v>
      </c>
    </row>
    <row r="42" spans="1:22" x14ac:dyDescent="0.2">
      <c r="A42" s="898" t="s">
        <v>1798</v>
      </c>
      <c r="B42" s="1576">
        <v>0</v>
      </c>
      <c r="C42" s="899">
        <v>0</v>
      </c>
      <c r="D42" s="899">
        <v>0</v>
      </c>
      <c r="E42" s="899">
        <v>0</v>
      </c>
      <c r="F42" s="899">
        <v>0</v>
      </c>
      <c r="G42" s="899">
        <v>0</v>
      </c>
      <c r="H42" s="899">
        <v>0</v>
      </c>
      <c r="I42" s="899">
        <v>0</v>
      </c>
      <c r="J42" s="899">
        <v>0</v>
      </c>
      <c r="K42" s="899">
        <v>0</v>
      </c>
      <c r="L42" s="1576">
        <v>0</v>
      </c>
      <c r="M42" s="899">
        <v>0</v>
      </c>
      <c r="N42" s="899">
        <v>0</v>
      </c>
      <c r="O42" s="1576">
        <v>0</v>
      </c>
      <c r="P42" s="899">
        <v>0</v>
      </c>
      <c r="Q42" s="900">
        <v>0</v>
      </c>
      <c r="R42" s="899">
        <v>1717012.51</v>
      </c>
      <c r="S42" s="899">
        <v>0</v>
      </c>
      <c r="T42" s="900">
        <v>0</v>
      </c>
      <c r="U42" s="899">
        <v>0</v>
      </c>
      <c r="V42" s="900">
        <v>0</v>
      </c>
    </row>
    <row r="43" spans="1:22" x14ac:dyDescent="0.2">
      <c r="A43" s="898" t="s">
        <v>1799</v>
      </c>
      <c r="B43" s="1576">
        <v>33021.620000000003</v>
      </c>
      <c r="C43" s="899">
        <v>7005587.1900000004</v>
      </c>
      <c r="D43" s="899">
        <v>6291073.4400000004</v>
      </c>
      <c r="E43" s="899">
        <v>2364490.41</v>
      </c>
      <c r="F43" s="899">
        <v>8263486.25</v>
      </c>
      <c r="G43" s="899">
        <v>808471.73</v>
      </c>
      <c r="H43" s="899">
        <v>10310455.52</v>
      </c>
      <c r="I43" s="899">
        <v>97663.3</v>
      </c>
      <c r="J43" s="899">
        <v>332975.63</v>
      </c>
      <c r="K43" s="899">
        <v>5946357.3499999996</v>
      </c>
      <c r="L43" s="1576">
        <v>0</v>
      </c>
      <c r="M43" s="899">
        <v>796234</v>
      </c>
      <c r="N43" s="899">
        <v>9127.7999999999993</v>
      </c>
      <c r="O43" s="1576">
        <v>206573676.84</v>
      </c>
      <c r="P43" s="899">
        <v>1014574.49</v>
      </c>
      <c r="Q43" s="900">
        <v>46039249.890000001</v>
      </c>
      <c r="R43" s="899">
        <v>1120358.3899999999</v>
      </c>
      <c r="S43" s="899">
        <v>1151954</v>
      </c>
      <c r="T43" s="900">
        <v>0</v>
      </c>
      <c r="U43" s="899">
        <v>0</v>
      </c>
      <c r="V43" s="900">
        <v>27872576</v>
      </c>
    </row>
    <row r="44" spans="1:22" ht="13.5" thickBot="1" x14ac:dyDescent="0.25">
      <c r="A44" s="898" t="s">
        <v>1800</v>
      </c>
      <c r="B44" s="1576">
        <v>0</v>
      </c>
      <c r="C44" s="899">
        <v>0</v>
      </c>
      <c r="D44" s="899">
        <v>0</v>
      </c>
      <c r="E44" s="899">
        <v>677294.07</v>
      </c>
      <c r="F44" s="899">
        <v>0</v>
      </c>
      <c r="G44" s="899">
        <v>0</v>
      </c>
      <c r="H44" s="899">
        <v>0</v>
      </c>
      <c r="I44" s="899">
        <v>104471.43</v>
      </c>
      <c r="J44" s="899">
        <v>0</v>
      </c>
      <c r="K44" s="899">
        <v>0</v>
      </c>
      <c r="L44" s="1576">
        <v>0</v>
      </c>
      <c r="M44" s="899">
        <v>0</v>
      </c>
      <c r="N44" s="899">
        <v>0</v>
      </c>
      <c r="O44" s="1576">
        <v>23786728.809999999</v>
      </c>
      <c r="P44" s="899">
        <v>0</v>
      </c>
      <c r="Q44" s="900">
        <v>0</v>
      </c>
      <c r="R44" s="899">
        <v>0</v>
      </c>
      <c r="S44" s="899">
        <v>0</v>
      </c>
      <c r="T44" s="900">
        <v>0</v>
      </c>
      <c r="U44" s="899">
        <v>19604.14</v>
      </c>
      <c r="V44" s="900">
        <v>0</v>
      </c>
    </row>
    <row r="45" spans="1:22" ht="13.5" thickBot="1" x14ac:dyDescent="0.25">
      <c r="A45" s="890" t="s">
        <v>1801</v>
      </c>
      <c r="B45" s="1573">
        <v>114250672.59</v>
      </c>
      <c r="C45" s="893">
        <v>172925461.53999999</v>
      </c>
      <c r="D45" s="893">
        <v>950582229.61000001</v>
      </c>
      <c r="E45" s="893">
        <v>54031485.25</v>
      </c>
      <c r="F45" s="893">
        <v>911539037.42999995</v>
      </c>
      <c r="G45" s="893">
        <v>73092454.00999999</v>
      </c>
      <c r="H45" s="893">
        <v>793528836.28999996</v>
      </c>
      <c r="I45" s="893">
        <v>14843209.330000002</v>
      </c>
      <c r="J45" s="893">
        <v>28142062.529999997</v>
      </c>
      <c r="K45" s="893">
        <v>124788643.30999999</v>
      </c>
      <c r="L45" s="1573">
        <v>14553977.74</v>
      </c>
      <c r="M45" s="893">
        <v>990111340</v>
      </c>
      <c r="N45" s="893">
        <v>40274637.719999999</v>
      </c>
      <c r="O45" s="1577">
        <v>259898007.44999999</v>
      </c>
      <c r="P45" s="891">
        <v>156311960.06999999</v>
      </c>
      <c r="Q45" s="892">
        <v>206802934.77000001</v>
      </c>
      <c r="R45" s="891">
        <v>365134001.29999995</v>
      </c>
      <c r="S45" s="891">
        <v>21007609</v>
      </c>
      <c r="T45" s="892">
        <v>53788039.439999998</v>
      </c>
      <c r="U45" s="891">
        <v>213484769.11000001</v>
      </c>
      <c r="V45" s="892">
        <v>89634224</v>
      </c>
    </row>
    <row r="46" spans="1:22" x14ac:dyDescent="0.2">
      <c r="A46" s="898" t="s">
        <v>1802</v>
      </c>
      <c r="B46" s="1576">
        <v>64025900</v>
      </c>
      <c r="C46" s="899">
        <v>132516000</v>
      </c>
      <c r="D46" s="899">
        <v>288433000</v>
      </c>
      <c r="E46" s="899">
        <v>35681300</v>
      </c>
      <c r="F46" s="899">
        <v>82900000.299999997</v>
      </c>
      <c r="G46" s="899">
        <v>63000100</v>
      </c>
      <c r="H46" s="899">
        <v>537631000.00999999</v>
      </c>
      <c r="I46" s="899">
        <v>8588800</v>
      </c>
      <c r="J46" s="899">
        <v>11858000</v>
      </c>
      <c r="K46" s="899">
        <v>99511000</v>
      </c>
      <c r="L46" s="1576">
        <v>10849000</v>
      </c>
      <c r="M46" s="899">
        <v>940633000</v>
      </c>
      <c r="N46" s="899">
        <v>17000040</v>
      </c>
      <c r="O46" s="1576">
        <v>351500000</v>
      </c>
      <c r="P46" s="899">
        <v>105000000</v>
      </c>
      <c r="Q46" s="900">
        <v>184242400</v>
      </c>
      <c r="R46" s="899">
        <v>289381900</v>
      </c>
      <c r="S46" s="899">
        <v>17564000</v>
      </c>
      <c r="T46" s="900">
        <v>21000000</v>
      </c>
      <c r="U46" s="899">
        <v>297572000</v>
      </c>
      <c r="V46" s="900">
        <v>56035000</v>
      </c>
    </row>
    <row r="47" spans="1:22" x14ac:dyDescent="0.2">
      <c r="A47" s="898" t="s">
        <v>1803</v>
      </c>
      <c r="B47" s="1576">
        <v>27369424.219999999</v>
      </c>
      <c r="C47" s="899">
        <v>0</v>
      </c>
      <c r="D47" s="899">
        <v>0</v>
      </c>
      <c r="E47" s="899">
        <v>0</v>
      </c>
      <c r="F47" s="899">
        <v>0</v>
      </c>
      <c r="G47" s="899">
        <v>0</v>
      </c>
      <c r="H47" s="899">
        <v>0</v>
      </c>
      <c r="I47" s="899">
        <v>0</v>
      </c>
      <c r="J47" s="899">
        <v>349357.46</v>
      </c>
      <c r="K47" s="899">
        <v>0</v>
      </c>
      <c r="L47" s="1576">
        <v>644339</v>
      </c>
      <c r="M47" s="899">
        <v>0</v>
      </c>
      <c r="N47" s="899">
        <v>0</v>
      </c>
      <c r="O47" s="1576">
        <v>415400000</v>
      </c>
      <c r="P47" s="899">
        <v>0</v>
      </c>
      <c r="Q47" s="900">
        <v>27840000</v>
      </c>
      <c r="R47" s="899">
        <v>25634202.09</v>
      </c>
      <c r="S47" s="899">
        <v>0</v>
      </c>
      <c r="T47" s="900">
        <v>2049760</v>
      </c>
      <c r="U47" s="899">
        <v>67883865</v>
      </c>
      <c r="V47" s="900">
        <v>0</v>
      </c>
    </row>
    <row r="48" spans="1:22" x14ac:dyDescent="0.2">
      <c r="A48" s="898" t="s">
        <v>1804</v>
      </c>
      <c r="B48" s="1576">
        <v>5742414.2000000002</v>
      </c>
      <c r="C48" s="899">
        <v>0</v>
      </c>
      <c r="D48" s="899">
        <v>64758935.049999997</v>
      </c>
      <c r="E48" s="899">
        <v>396852.14</v>
      </c>
      <c r="F48" s="899">
        <v>68954963.480000004</v>
      </c>
      <c r="G48" s="899">
        <v>29248</v>
      </c>
      <c r="H48" s="899">
        <v>205762854.28</v>
      </c>
      <c r="I48" s="899">
        <v>259528.16</v>
      </c>
      <c r="J48" s="899">
        <v>0</v>
      </c>
      <c r="K48" s="899">
        <v>8528242.7400000002</v>
      </c>
      <c r="L48" s="1576">
        <v>4946244</v>
      </c>
      <c r="M48" s="899">
        <v>223380093</v>
      </c>
      <c r="N48" s="899">
        <v>7116152.0899999999</v>
      </c>
      <c r="O48" s="1576">
        <v>44669981.600000001</v>
      </c>
      <c r="P48" s="899">
        <v>3114570.21</v>
      </c>
      <c r="Q48" s="900">
        <v>7538523.9900000002</v>
      </c>
      <c r="R48" s="899">
        <v>71.040000000000006</v>
      </c>
      <c r="S48" s="899">
        <v>12077475</v>
      </c>
      <c r="T48" s="900">
        <v>8539552.6899999995</v>
      </c>
      <c r="U48" s="899">
        <v>6442877.2999999998</v>
      </c>
      <c r="V48" s="900">
        <v>13194888</v>
      </c>
    </row>
    <row r="49" spans="1:23" x14ac:dyDescent="0.2">
      <c r="A49" s="898" t="s">
        <v>1805</v>
      </c>
      <c r="B49" s="1576">
        <v>2093161.8</v>
      </c>
      <c r="C49" s="899">
        <v>14428001.25</v>
      </c>
      <c r="D49" s="899">
        <v>46163690.729999997</v>
      </c>
      <c r="E49" s="899">
        <v>1839773.39</v>
      </c>
      <c r="F49" s="899">
        <v>41450000</v>
      </c>
      <c r="G49" s="899">
        <v>1899269.93</v>
      </c>
      <c r="H49" s="899">
        <v>33355795.25</v>
      </c>
      <c r="I49" s="899">
        <v>4577648.59</v>
      </c>
      <c r="J49" s="899">
        <v>984168.4</v>
      </c>
      <c r="K49" s="899">
        <v>6787612.9299999997</v>
      </c>
      <c r="L49" s="1576">
        <v>103439</v>
      </c>
      <c r="M49" s="899">
        <v>1164622</v>
      </c>
      <c r="N49" s="899">
        <v>6608407.6799999997</v>
      </c>
      <c r="O49" s="1576">
        <v>0</v>
      </c>
      <c r="P49" s="899">
        <v>948407.4</v>
      </c>
      <c r="Q49" s="900">
        <v>10803191.310000001</v>
      </c>
      <c r="R49" s="899">
        <v>11553773.289999999</v>
      </c>
      <c r="S49" s="899">
        <v>1674763</v>
      </c>
      <c r="T49" s="900">
        <v>-1708227.22</v>
      </c>
      <c r="U49" s="899">
        <v>0</v>
      </c>
      <c r="V49" s="900">
        <v>1653330</v>
      </c>
    </row>
    <row r="50" spans="1:23" x14ac:dyDescent="0.2">
      <c r="A50" s="898" t="s">
        <v>1806</v>
      </c>
      <c r="B50" s="1576">
        <v>0</v>
      </c>
      <c r="C50" s="899">
        <v>0</v>
      </c>
      <c r="D50" s="899">
        <v>235052071.08000001</v>
      </c>
      <c r="E50" s="899">
        <v>283968</v>
      </c>
      <c r="F50" s="899">
        <v>0</v>
      </c>
      <c r="G50" s="899">
        <v>0</v>
      </c>
      <c r="H50" s="899">
        <v>0</v>
      </c>
      <c r="I50" s="899">
        <v>0</v>
      </c>
      <c r="J50" s="899">
        <v>0</v>
      </c>
      <c r="K50" s="899">
        <v>0</v>
      </c>
      <c r="L50" s="1576">
        <v>0</v>
      </c>
      <c r="M50" s="899">
        <v>0</v>
      </c>
      <c r="N50" s="899">
        <v>0</v>
      </c>
      <c r="O50" s="1576">
        <v>0</v>
      </c>
      <c r="P50" s="899">
        <v>0</v>
      </c>
      <c r="Q50" s="900">
        <v>6916352.7300000004</v>
      </c>
      <c r="R50" s="899">
        <v>25601750.52</v>
      </c>
      <c r="S50" s="899">
        <v>0</v>
      </c>
      <c r="T50" s="900">
        <v>2481207.19</v>
      </c>
      <c r="U50" s="899">
        <v>0</v>
      </c>
      <c r="V50" s="900">
        <v>194182</v>
      </c>
    </row>
    <row r="51" spans="1:23" x14ac:dyDescent="0.2">
      <c r="A51" s="898" t="s">
        <v>1807</v>
      </c>
      <c r="B51" s="1576">
        <v>0</v>
      </c>
      <c r="C51" s="899">
        <v>12128669.23</v>
      </c>
      <c r="D51" s="899">
        <v>0</v>
      </c>
      <c r="E51" s="899">
        <v>0</v>
      </c>
      <c r="F51" s="899">
        <v>-1098193.1200000001</v>
      </c>
      <c r="G51" s="899">
        <v>0</v>
      </c>
      <c r="H51" s="899">
        <v>0</v>
      </c>
      <c r="I51" s="899">
        <v>0</v>
      </c>
      <c r="J51" s="899">
        <v>1406245.5</v>
      </c>
      <c r="K51" s="899">
        <v>0</v>
      </c>
      <c r="L51" s="1576">
        <v>0</v>
      </c>
      <c r="M51" s="899">
        <v>0</v>
      </c>
      <c r="N51" s="899">
        <v>0</v>
      </c>
      <c r="O51" s="1576">
        <v>0</v>
      </c>
      <c r="P51" s="899">
        <v>3328958.85</v>
      </c>
      <c r="Q51" s="900">
        <v>0</v>
      </c>
      <c r="R51" s="899">
        <v>0</v>
      </c>
      <c r="S51" s="899">
        <v>20742</v>
      </c>
      <c r="T51" s="900">
        <v>0</v>
      </c>
      <c r="U51" s="899">
        <v>0</v>
      </c>
      <c r="V51" s="900">
        <v>0</v>
      </c>
    </row>
    <row r="52" spans="1:23" x14ac:dyDescent="0.2">
      <c r="A52" s="898" t="s">
        <v>1808</v>
      </c>
      <c r="B52" s="1576">
        <v>11104.49</v>
      </c>
      <c r="C52" s="899">
        <v>1283087.1499999999</v>
      </c>
      <c r="D52" s="899">
        <v>5746393.4500000002</v>
      </c>
      <c r="E52" s="899">
        <v>7648.88</v>
      </c>
      <c r="F52" s="899">
        <v>9324666.2699999996</v>
      </c>
      <c r="G52" s="899">
        <v>0</v>
      </c>
      <c r="H52" s="899">
        <v>11446618.630000001</v>
      </c>
      <c r="I52" s="899">
        <v>3839000.35</v>
      </c>
      <c r="J52" s="899">
        <v>79647.429999999993</v>
      </c>
      <c r="K52" s="899">
        <v>1266.76</v>
      </c>
      <c r="L52" s="1576">
        <v>0</v>
      </c>
      <c r="M52" s="899">
        <v>0</v>
      </c>
      <c r="N52" s="899">
        <v>1336884.69</v>
      </c>
      <c r="O52" s="1576">
        <v>0</v>
      </c>
      <c r="P52" s="899">
        <v>3306545.98</v>
      </c>
      <c r="Q52" s="900">
        <v>1237542.8</v>
      </c>
      <c r="R52" s="899">
        <v>2685332.58</v>
      </c>
      <c r="S52" s="899">
        <v>483412</v>
      </c>
      <c r="T52" s="900">
        <v>717485.49</v>
      </c>
      <c r="U52" s="899">
        <v>3198280</v>
      </c>
      <c r="V52" s="900">
        <v>75554</v>
      </c>
    </row>
    <row r="53" spans="1:23" x14ac:dyDescent="0.2">
      <c r="A53" s="898" t="s">
        <v>1809</v>
      </c>
      <c r="B53" s="1576">
        <v>8864894.9000000004</v>
      </c>
      <c r="C53" s="899">
        <v>3698393.93</v>
      </c>
      <c r="D53" s="899">
        <v>305445272.51999998</v>
      </c>
      <c r="E53" s="899">
        <v>15278179.84</v>
      </c>
      <c r="F53" s="899">
        <v>686565751.10000002</v>
      </c>
      <c r="G53" s="899">
        <v>7851851.7599999998</v>
      </c>
      <c r="H53" s="899">
        <v>619276.53</v>
      </c>
      <c r="I53" s="899">
        <v>-2458138.7000000002</v>
      </c>
      <c r="J53" s="899">
        <v>10787320.18</v>
      </c>
      <c r="K53" s="899">
        <v>3866690.89</v>
      </c>
      <c r="L53" s="1576">
        <v>-2023217.47</v>
      </c>
      <c r="M53" s="899">
        <v>-180254102</v>
      </c>
      <c r="N53" s="899">
        <v>7942245.8899999997</v>
      </c>
      <c r="O53" s="1576">
        <v>-569951168.84000003</v>
      </c>
      <c r="P53" s="899">
        <v>-6726620.5300000003</v>
      </c>
      <c r="Q53" s="900">
        <v>-1.05</v>
      </c>
      <c r="R53" s="899">
        <v>23118016.699999999</v>
      </c>
      <c r="S53" s="899">
        <v>-11023668</v>
      </c>
      <c r="T53" s="900">
        <v>11099815.560000001</v>
      </c>
      <c r="U53" s="899">
        <v>-122477526.38</v>
      </c>
      <c r="V53" s="900">
        <v>4042925</v>
      </c>
    </row>
    <row r="54" spans="1:23" ht="13.5" thickBot="1" x14ac:dyDescent="0.25">
      <c r="A54" s="898" t="s">
        <v>1810</v>
      </c>
      <c r="B54" s="1576">
        <v>6143772.9800000004</v>
      </c>
      <c r="C54" s="899">
        <v>8871309.9800000004</v>
      </c>
      <c r="D54" s="899">
        <v>4982866.78</v>
      </c>
      <c r="E54" s="899">
        <v>543763</v>
      </c>
      <c r="F54" s="899">
        <v>23441849.399999999</v>
      </c>
      <c r="G54" s="899">
        <v>311984.32</v>
      </c>
      <c r="H54" s="899">
        <v>4713291.59</v>
      </c>
      <c r="I54" s="899">
        <v>36370.93</v>
      </c>
      <c r="J54" s="899">
        <v>2677323.56</v>
      </c>
      <c r="K54" s="899">
        <v>6093829.9900000002</v>
      </c>
      <c r="L54" s="1576">
        <v>34173.21</v>
      </c>
      <c r="M54" s="899">
        <v>5187727</v>
      </c>
      <c r="N54" s="899">
        <v>270907.37</v>
      </c>
      <c r="O54" s="1576">
        <v>18279194.690000001</v>
      </c>
      <c r="P54" s="899">
        <v>47340098.159999996</v>
      </c>
      <c r="Q54" s="900">
        <v>-31775075.010000002</v>
      </c>
      <c r="R54" s="899">
        <v>-12841044.92</v>
      </c>
      <c r="S54" s="899">
        <v>210885</v>
      </c>
      <c r="T54" s="900">
        <v>9608445.7300000004</v>
      </c>
      <c r="U54" s="899">
        <v>-39134726.810000002</v>
      </c>
      <c r="V54" s="900">
        <v>14438345</v>
      </c>
    </row>
    <row r="55" spans="1:23" ht="13.5" thickBot="1" x14ac:dyDescent="0.25">
      <c r="A55" s="1578" t="s">
        <v>677</v>
      </c>
      <c r="B55" s="1573">
        <v>127740759.06</v>
      </c>
      <c r="C55" s="893">
        <v>525497824.74000001</v>
      </c>
      <c r="D55" s="893">
        <v>2580146732.4100003</v>
      </c>
      <c r="E55" s="893">
        <v>263685636.65999997</v>
      </c>
      <c r="F55" s="893">
        <v>1608973565.3599997</v>
      </c>
      <c r="G55" s="893">
        <v>248147086.74999997</v>
      </c>
      <c r="H55" s="893">
        <v>2117233913.8299999</v>
      </c>
      <c r="I55" s="893">
        <v>20187144.130000003</v>
      </c>
      <c r="J55" s="893">
        <v>74193141.599999994</v>
      </c>
      <c r="K55" s="893">
        <v>244789908.89999998</v>
      </c>
      <c r="L55" s="1573">
        <v>28640542.270000003</v>
      </c>
      <c r="M55" s="893">
        <v>1551954174</v>
      </c>
      <c r="N55" s="893">
        <v>49585479.140000001</v>
      </c>
      <c r="O55" s="1577">
        <v>1039332136.6500001</v>
      </c>
      <c r="P55" s="891">
        <v>336033445.43000001</v>
      </c>
      <c r="Q55" s="892">
        <v>329263562.98000002</v>
      </c>
      <c r="R55" s="891">
        <v>556418125.55999994</v>
      </c>
      <c r="S55" s="891">
        <v>71254925</v>
      </c>
      <c r="T55" s="892">
        <v>65435899.789999999</v>
      </c>
      <c r="U55" s="891">
        <v>672722987.55999994</v>
      </c>
      <c r="V55" s="892">
        <v>241495501</v>
      </c>
    </row>
    <row r="56" spans="1:23" x14ac:dyDescent="0.2">
      <c r="A56" s="1579" t="s">
        <v>1811</v>
      </c>
      <c r="B56" s="1580">
        <v>0</v>
      </c>
      <c r="C56" s="901">
        <v>0</v>
      </c>
      <c r="D56" s="901">
        <v>0</v>
      </c>
      <c r="E56" s="901">
        <v>0</v>
      </c>
      <c r="F56" s="901">
        <v>0</v>
      </c>
      <c r="G56" s="901">
        <v>0</v>
      </c>
      <c r="H56" s="901">
        <v>68808960.120000005</v>
      </c>
      <c r="I56" s="901">
        <v>0</v>
      </c>
      <c r="J56" s="901">
        <v>0</v>
      </c>
      <c r="K56" s="901">
        <v>0</v>
      </c>
      <c r="L56" s="1580">
        <v>0</v>
      </c>
      <c r="M56" s="901">
        <v>0</v>
      </c>
      <c r="N56" s="901">
        <v>0</v>
      </c>
      <c r="O56" s="1576">
        <v>0</v>
      </c>
      <c r="P56" s="899">
        <v>0</v>
      </c>
      <c r="Q56" s="900">
        <v>0</v>
      </c>
      <c r="R56" s="901">
        <v>0</v>
      </c>
      <c r="S56" s="901">
        <v>14058</v>
      </c>
      <c r="T56" s="902">
        <v>0</v>
      </c>
      <c r="U56" s="901">
        <v>0</v>
      </c>
      <c r="V56" s="902">
        <v>0</v>
      </c>
    </row>
    <row r="57" spans="1:23" ht="13.5" thickBot="1" x14ac:dyDescent="0.25">
      <c r="A57" s="903" t="s">
        <v>678</v>
      </c>
      <c r="B57" s="904">
        <v>0</v>
      </c>
      <c r="C57" s="905">
        <v>0</v>
      </c>
      <c r="D57" s="905">
        <v>0</v>
      </c>
      <c r="E57" s="905">
        <v>0</v>
      </c>
      <c r="F57" s="905">
        <v>0</v>
      </c>
      <c r="G57" s="905">
        <v>0</v>
      </c>
      <c r="H57" s="905">
        <v>-68808960.120000005</v>
      </c>
      <c r="I57" s="905">
        <v>0</v>
      </c>
      <c r="J57" s="905">
        <v>0</v>
      </c>
      <c r="K57" s="905">
        <v>0</v>
      </c>
      <c r="L57" s="904">
        <v>0</v>
      </c>
      <c r="M57" s="905">
        <v>0</v>
      </c>
      <c r="N57" s="905">
        <v>0</v>
      </c>
      <c r="O57" s="904">
        <v>0</v>
      </c>
      <c r="P57" s="905">
        <v>0</v>
      </c>
      <c r="Q57" s="906">
        <v>0</v>
      </c>
      <c r="R57" s="905">
        <v>0</v>
      </c>
      <c r="S57" s="905">
        <v>14058</v>
      </c>
      <c r="T57" s="906">
        <v>0</v>
      </c>
      <c r="U57" s="905">
        <v>0</v>
      </c>
      <c r="V57" s="906">
        <v>0</v>
      </c>
    </row>
    <row r="58" spans="1:23" ht="6" customHeight="1" x14ac:dyDescent="0.2">
      <c r="A58" s="879"/>
      <c r="B58" s="880"/>
      <c r="C58" s="880"/>
      <c r="D58" s="880"/>
      <c r="E58" s="880"/>
      <c r="F58" s="880"/>
      <c r="G58" s="880"/>
      <c r="H58" s="880"/>
      <c r="I58" s="880"/>
      <c r="J58" s="880"/>
      <c r="K58" s="880"/>
      <c r="L58" s="880"/>
      <c r="M58" s="880"/>
      <c r="N58" s="880"/>
      <c r="O58" s="880"/>
      <c r="P58" s="880"/>
      <c r="Q58" s="880"/>
      <c r="R58" s="880"/>
      <c r="S58" s="880"/>
      <c r="T58" s="880"/>
      <c r="U58" s="880"/>
      <c r="V58" s="880"/>
    </row>
    <row r="59" spans="1:23" x14ac:dyDescent="0.2">
      <c r="A59" s="881" t="s">
        <v>1818</v>
      </c>
      <c r="B59" s="882"/>
      <c r="C59" s="882"/>
      <c r="D59" s="882"/>
      <c r="E59" s="882"/>
      <c r="F59" s="882"/>
      <c r="G59" s="882"/>
      <c r="H59" s="883"/>
      <c r="I59" s="883"/>
      <c r="J59" s="883"/>
      <c r="K59" s="883"/>
      <c r="L59" s="883"/>
      <c r="M59" s="883"/>
      <c r="N59" s="883"/>
      <c r="O59" s="883"/>
      <c r="P59" s="883"/>
      <c r="Q59" s="883"/>
      <c r="R59" s="883"/>
      <c r="S59" s="883"/>
      <c r="T59" s="882"/>
      <c r="U59" s="882"/>
    </row>
    <row r="60" spans="1:23" x14ac:dyDescent="0.2">
      <c r="A60" s="907"/>
      <c r="B60" s="907"/>
      <c r="C60" s="907"/>
      <c r="D60" s="907"/>
      <c r="E60" s="907"/>
      <c r="F60" s="907"/>
      <c r="G60" s="907"/>
      <c r="H60" s="883"/>
      <c r="I60" s="883"/>
      <c r="J60" s="883"/>
      <c r="K60" s="883"/>
      <c r="L60" s="883"/>
      <c r="M60" s="883"/>
      <c r="N60" s="883"/>
      <c r="O60" s="883"/>
      <c r="P60" s="883"/>
      <c r="Q60" s="883"/>
      <c r="R60" s="882"/>
      <c r="S60" s="882"/>
      <c r="T60" s="882"/>
      <c r="U60" s="882"/>
    </row>
    <row r="61" spans="1:23" x14ac:dyDescent="0.2">
      <c r="B61" s="908"/>
      <c r="C61" s="908"/>
      <c r="D61" s="908"/>
      <c r="E61" s="908"/>
      <c r="F61" s="908"/>
      <c r="G61" s="908"/>
      <c r="H61" s="908"/>
      <c r="I61" s="908"/>
      <c r="J61" s="908"/>
      <c r="K61" s="908"/>
      <c r="L61" s="908"/>
      <c r="M61" s="908"/>
      <c r="N61" s="908"/>
      <c r="O61" s="908"/>
      <c r="P61" s="908"/>
      <c r="Q61" s="908"/>
      <c r="R61" s="908"/>
      <c r="S61" s="908"/>
      <c r="T61" s="908"/>
      <c r="U61" s="908"/>
      <c r="V61" s="908"/>
      <c r="W61" s="908"/>
    </row>
    <row r="62" spans="1:23" x14ac:dyDescent="0.2">
      <c r="D62" s="908"/>
      <c r="E62" s="908"/>
      <c r="F62" s="908"/>
      <c r="G62" s="908"/>
      <c r="H62" s="908"/>
      <c r="I62" s="908"/>
      <c r="J62" s="908"/>
      <c r="K62" s="908"/>
      <c r="L62" s="908"/>
      <c r="M62" s="908"/>
      <c r="N62" s="908"/>
      <c r="O62" s="908"/>
      <c r="P62" s="908"/>
      <c r="Q62" s="908"/>
      <c r="R62" s="908"/>
      <c r="S62" s="908"/>
      <c r="T62" s="908"/>
      <c r="U62" s="908"/>
    </row>
  </sheetData>
  <mergeCells count="8">
    <mergeCell ref="A1:V1"/>
    <mergeCell ref="A2:V2"/>
    <mergeCell ref="A3:V3"/>
    <mergeCell ref="B5:K5"/>
    <mergeCell ref="L5:N5"/>
    <mergeCell ref="O5:Q5"/>
    <mergeCell ref="R5:T5"/>
    <mergeCell ref="U5:V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showGridLines="0" zoomScaleNormal="100" workbookViewId="0">
      <selection activeCell="G25" sqref="G25"/>
    </sheetView>
  </sheetViews>
  <sheetFormatPr baseColWidth="10" defaultColWidth="9.140625" defaultRowHeight="12.75" x14ac:dyDescent="0.2"/>
  <cols>
    <col min="1" max="1" width="52.140625" style="849" customWidth="1"/>
    <col min="2" max="4" width="17" style="849" customWidth="1"/>
    <col min="5" max="5" width="21" style="849" customWidth="1"/>
    <col min="6" max="6" width="13.140625" style="849" bestFit="1" customWidth="1"/>
    <col min="7" max="7" width="15.5703125" style="849" bestFit="1" customWidth="1"/>
    <col min="8" max="9" width="16.5703125" style="849" customWidth="1"/>
    <col min="10" max="10" width="18.42578125" style="849" customWidth="1"/>
    <col min="11" max="15" width="0" style="849" hidden="1" customWidth="1"/>
    <col min="16" max="16384" width="9.140625" style="849"/>
  </cols>
  <sheetData>
    <row r="1" spans="1:15" ht="15.75" x14ac:dyDescent="0.25">
      <c r="A1" s="1870" t="s">
        <v>912</v>
      </c>
      <c r="B1" s="1870"/>
      <c r="C1" s="1870"/>
      <c r="D1" s="1870"/>
      <c r="E1" s="1870"/>
      <c r="F1" s="1870"/>
      <c r="G1" s="1870"/>
      <c r="H1" s="1870"/>
      <c r="I1" s="1870"/>
      <c r="J1" s="1870"/>
      <c r="K1" s="1870"/>
      <c r="L1" s="1870"/>
      <c r="M1" s="1870"/>
      <c r="N1" s="1870"/>
      <c r="O1" s="1870"/>
    </row>
    <row r="2" spans="1:15" ht="15.75" x14ac:dyDescent="0.25">
      <c r="A2" s="1870" t="s">
        <v>1826</v>
      </c>
      <c r="B2" s="1870"/>
      <c r="C2" s="1870"/>
      <c r="D2" s="1870"/>
      <c r="E2" s="1870"/>
      <c r="F2" s="1870"/>
      <c r="G2" s="1870"/>
      <c r="H2" s="1870"/>
      <c r="I2" s="1870"/>
      <c r="J2" s="1870"/>
      <c r="K2" s="1870"/>
      <c r="L2" s="1870"/>
      <c r="M2" s="1870"/>
      <c r="N2" s="1870"/>
      <c r="O2" s="1870"/>
    </row>
    <row r="3" spans="1:15" ht="15.75" x14ac:dyDescent="0.25">
      <c r="A3" s="1870" t="s">
        <v>2414</v>
      </c>
      <c r="B3" s="1870"/>
      <c r="C3" s="1870"/>
      <c r="D3" s="1870"/>
      <c r="E3" s="1870"/>
      <c r="F3" s="1870"/>
      <c r="G3" s="1870"/>
      <c r="H3" s="1870"/>
      <c r="I3" s="1870"/>
      <c r="J3" s="1870"/>
      <c r="K3" s="1870"/>
      <c r="L3" s="1870"/>
      <c r="M3" s="1870"/>
      <c r="N3" s="1870"/>
      <c r="O3" s="1870"/>
    </row>
    <row r="4" spans="1:15" ht="15.75" x14ac:dyDescent="0.25">
      <c r="A4" s="1872" t="s">
        <v>958</v>
      </c>
      <c r="B4" s="1872"/>
      <c r="C4" s="1872"/>
      <c r="D4" s="1872"/>
      <c r="E4" s="1872"/>
      <c r="F4" s="1872"/>
      <c r="G4" s="1872"/>
      <c r="H4" s="1872"/>
      <c r="I4" s="1872"/>
      <c r="J4" s="1872"/>
      <c r="K4" s="1872"/>
      <c r="L4" s="1872"/>
      <c r="M4" s="1872"/>
      <c r="N4" s="1872"/>
      <c r="O4" s="1872"/>
    </row>
    <row r="5" spans="1:15" s="851" customFormat="1" ht="4.5" customHeight="1" thickBot="1" x14ac:dyDescent="0.3">
      <c r="A5" s="1540"/>
      <c r="B5" s="1540"/>
      <c r="C5" s="1540"/>
      <c r="D5" s="1540"/>
      <c r="E5" s="1540"/>
      <c r="F5" s="1540"/>
      <c r="G5" s="1540"/>
      <c r="H5" s="1540"/>
      <c r="I5" s="1540"/>
      <c r="J5" s="1540"/>
      <c r="K5" s="1581"/>
      <c r="L5" s="1581"/>
      <c r="M5" s="1581"/>
      <c r="N5" s="1582"/>
      <c r="O5" s="1582"/>
    </row>
    <row r="6" spans="1:15" ht="27.75" customHeight="1" thickBot="1" x14ac:dyDescent="0.25">
      <c r="A6" s="1888"/>
      <c r="B6" s="1889" t="s">
        <v>1827</v>
      </c>
      <c r="C6" s="1890"/>
      <c r="D6" s="1890"/>
      <c r="E6" s="909" t="s">
        <v>1828</v>
      </c>
      <c r="F6" s="1890" t="s">
        <v>1829</v>
      </c>
      <c r="G6" s="1890"/>
      <c r="H6" s="1890"/>
      <c r="I6" s="1890"/>
      <c r="J6" s="1890"/>
      <c r="K6" s="1883"/>
      <c r="L6" s="1883"/>
      <c r="M6" s="1883"/>
      <c r="N6" s="1883"/>
      <c r="O6" s="1884"/>
    </row>
    <row r="7" spans="1:15" ht="12.75" customHeight="1" thickBot="1" x14ac:dyDescent="0.25">
      <c r="A7" s="1888"/>
      <c r="B7" s="1716" t="s">
        <v>649</v>
      </c>
      <c r="C7" s="1717" t="s">
        <v>650</v>
      </c>
      <c r="D7" s="1717" t="s">
        <v>651</v>
      </c>
      <c r="E7" s="910" t="s">
        <v>648</v>
      </c>
      <c r="F7" s="1717" t="s">
        <v>652</v>
      </c>
      <c r="G7" s="1717" t="s">
        <v>653</v>
      </c>
      <c r="H7" s="1717" t="s">
        <v>654</v>
      </c>
      <c r="I7" s="1717" t="s">
        <v>655</v>
      </c>
      <c r="J7" s="1631" t="s">
        <v>657</v>
      </c>
      <c r="K7" s="1583"/>
      <c r="L7" s="1584"/>
      <c r="M7" s="1584"/>
      <c r="N7" s="1584"/>
      <c r="O7" s="1585"/>
    </row>
    <row r="8" spans="1:15" ht="13.5" customHeight="1" thickBot="1" x14ac:dyDescent="0.25">
      <c r="A8" s="911" t="s">
        <v>675</v>
      </c>
      <c r="B8" s="2206">
        <v>8301548716.7399998</v>
      </c>
      <c r="C8" s="2207">
        <v>276803321.12</v>
      </c>
      <c r="D8" s="2207">
        <v>8165360850</v>
      </c>
      <c r="E8" s="2209">
        <v>391668637.72000003</v>
      </c>
      <c r="F8" s="2207">
        <v>2067257240.8700004</v>
      </c>
      <c r="G8" s="2207">
        <v>16044355301</v>
      </c>
      <c r="H8" s="2207">
        <v>631025824.38999999</v>
      </c>
      <c r="I8" s="2207">
        <v>5526467932</v>
      </c>
      <c r="J8" s="2208">
        <v>13587506900</v>
      </c>
      <c r="K8" s="1586">
        <v>0</v>
      </c>
      <c r="L8" s="1586">
        <v>0</v>
      </c>
      <c r="M8" s="1586">
        <v>0</v>
      </c>
      <c r="N8" s="1586">
        <v>0</v>
      </c>
      <c r="O8" s="1587">
        <v>0</v>
      </c>
    </row>
    <row r="9" spans="1:15" x14ac:dyDescent="0.2">
      <c r="A9" s="1588" t="s">
        <v>1765</v>
      </c>
      <c r="B9" s="1589">
        <v>2838955657.5399995</v>
      </c>
      <c r="C9" s="913">
        <v>109669586.34999999</v>
      </c>
      <c r="D9" s="913">
        <v>2489185818</v>
      </c>
      <c r="E9" s="915">
        <v>25518683.16</v>
      </c>
      <c r="F9" s="913">
        <v>205911032.63000003</v>
      </c>
      <c r="G9" s="913">
        <v>4315766299</v>
      </c>
      <c r="H9" s="913">
        <v>127338274.61</v>
      </c>
      <c r="I9" s="913">
        <v>1147192854</v>
      </c>
      <c r="J9" s="914">
        <v>2946585314</v>
      </c>
      <c r="K9" s="1586">
        <v>0</v>
      </c>
      <c r="L9" s="1586">
        <v>0</v>
      </c>
      <c r="M9" s="1586">
        <v>0</v>
      </c>
      <c r="N9" s="1586">
        <v>0</v>
      </c>
      <c r="O9" s="1587">
        <v>0</v>
      </c>
    </row>
    <row r="10" spans="1:15" x14ac:dyDescent="0.2">
      <c r="A10" s="1590" t="s">
        <v>1766</v>
      </c>
      <c r="B10" s="1572">
        <v>1023496743.97</v>
      </c>
      <c r="C10" s="862">
        <v>25677851.57</v>
      </c>
      <c r="D10" s="862">
        <v>712638477</v>
      </c>
      <c r="E10" s="1308">
        <v>1001355.67</v>
      </c>
      <c r="F10" s="862">
        <v>58583670.229999997</v>
      </c>
      <c r="G10" s="862">
        <v>3014133940</v>
      </c>
      <c r="H10" s="862">
        <v>6248658.5099999998</v>
      </c>
      <c r="I10" s="862">
        <v>499844386</v>
      </c>
      <c r="J10" s="864">
        <v>1546266058</v>
      </c>
      <c r="K10" s="868">
        <v>4209335.09</v>
      </c>
      <c r="L10" s="868">
        <v>385910470</v>
      </c>
      <c r="M10" s="868">
        <v>183480708</v>
      </c>
      <c r="N10" s="868">
        <v>1562543528</v>
      </c>
      <c r="O10" s="1587">
        <v>0</v>
      </c>
    </row>
    <row r="11" spans="1:15" x14ac:dyDescent="0.2">
      <c r="A11" s="1590" t="s">
        <v>1767</v>
      </c>
      <c r="B11" s="1572">
        <v>657310464.62</v>
      </c>
      <c r="C11" s="862">
        <v>20871348.510000002</v>
      </c>
      <c r="D11" s="862">
        <v>1078241550</v>
      </c>
      <c r="E11" s="1308">
        <v>0</v>
      </c>
      <c r="F11" s="862">
        <v>29441368.27</v>
      </c>
      <c r="G11" s="862">
        <v>251072919</v>
      </c>
      <c r="H11" s="862">
        <v>39581.449999999997</v>
      </c>
      <c r="I11" s="862">
        <v>0</v>
      </c>
      <c r="J11" s="864">
        <v>1138235067</v>
      </c>
      <c r="K11" s="868">
        <v>35010.910000000003</v>
      </c>
      <c r="L11" s="868">
        <v>0</v>
      </c>
      <c r="M11" s="868">
        <v>1946053</v>
      </c>
      <c r="N11" s="868">
        <v>1896629184</v>
      </c>
      <c r="O11" s="1587">
        <v>0</v>
      </c>
    </row>
    <row r="12" spans="1:15" x14ac:dyDescent="0.2">
      <c r="A12" s="1590" t="s">
        <v>1768</v>
      </c>
      <c r="B12" s="1572">
        <v>854046165.99000001</v>
      </c>
      <c r="C12" s="862">
        <v>16615958.73</v>
      </c>
      <c r="D12" s="862">
        <v>613363638</v>
      </c>
      <c r="E12" s="1308">
        <v>15478846.4</v>
      </c>
      <c r="F12" s="862">
        <v>35906025.060000002</v>
      </c>
      <c r="G12" s="862">
        <v>552186559</v>
      </c>
      <c r="H12" s="862">
        <v>43964059.299999997</v>
      </c>
      <c r="I12" s="862">
        <v>357890732</v>
      </c>
      <c r="J12" s="864">
        <v>262084189</v>
      </c>
      <c r="K12" s="868">
        <v>39639914.539999999</v>
      </c>
      <c r="L12" s="868">
        <v>383561396</v>
      </c>
      <c r="M12" s="868">
        <v>320355338</v>
      </c>
      <c r="N12" s="868">
        <v>637850926</v>
      </c>
      <c r="O12" s="1587">
        <v>0</v>
      </c>
    </row>
    <row r="13" spans="1:15" x14ac:dyDescent="0.2">
      <c r="A13" s="1590" t="s">
        <v>1769</v>
      </c>
      <c r="B13" s="1572">
        <v>13358432.810000001</v>
      </c>
      <c r="C13" s="862">
        <v>0</v>
      </c>
      <c r="D13" s="862">
        <v>59454957</v>
      </c>
      <c r="E13" s="1308">
        <v>0</v>
      </c>
      <c r="F13" s="862">
        <v>10541455.300000001</v>
      </c>
      <c r="G13" s="862">
        <v>0</v>
      </c>
      <c r="H13" s="862">
        <v>111593.67</v>
      </c>
      <c r="I13" s="862">
        <v>233102262</v>
      </c>
      <c r="J13" s="864">
        <v>0</v>
      </c>
      <c r="K13" s="868">
        <v>0</v>
      </c>
      <c r="L13" s="868">
        <v>358941829</v>
      </c>
      <c r="M13" s="868">
        <v>0</v>
      </c>
      <c r="N13" s="868">
        <v>19876582</v>
      </c>
      <c r="O13" s="1587">
        <v>0</v>
      </c>
    </row>
    <row r="14" spans="1:15" x14ac:dyDescent="0.2">
      <c r="A14" s="1590" t="s">
        <v>1770</v>
      </c>
      <c r="B14" s="1572">
        <v>227990029.93000001</v>
      </c>
      <c r="C14" s="862">
        <v>45651399.549999997</v>
      </c>
      <c r="D14" s="862">
        <v>6290502</v>
      </c>
      <c r="E14" s="1308">
        <v>5078511.1500000004</v>
      </c>
      <c r="F14" s="862">
        <v>48448791.210000001</v>
      </c>
      <c r="G14" s="862">
        <v>24129057</v>
      </c>
      <c r="H14" s="862">
        <v>75096602.480000004</v>
      </c>
      <c r="I14" s="862">
        <v>7387853</v>
      </c>
      <c r="J14" s="864">
        <v>0</v>
      </c>
      <c r="K14" s="868">
        <v>6081565.0700000003</v>
      </c>
      <c r="L14" s="868">
        <v>18430539</v>
      </c>
      <c r="M14" s="868">
        <v>0</v>
      </c>
      <c r="N14" s="868">
        <v>0</v>
      </c>
      <c r="O14" s="1587">
        <v>0</v>
      </c>
    </row>
    <row r="15" spans="1:15" x14ac:dyDescent="0.2">
      <c r="A15" s="1590" t="s">
        <v>1771</v>
      </c>
      <c r="B15" s="1572">
        <v>62753820.219999999</v>
      </c>
      <c r="C15" s="862">
        <v>853027.99</v>
      </c>
      <c r="D15" s="862">
        <v>19196694</v>
      </c>
      <c r="E15" s="1308">
        <v>3959969.94</v>
      </c>
      <c r="F15" s="862">
        <v>7797377.9800000004</v>
      </c>
      <c r="G15" s="862">
        <v>474243824</v>
      </c>
      <c r="H15" s="862">
        <v>1877779.2</v>
      </c>
      <c r="I15" s="862">
        <v>0</v>
      </c>
      <c r="J15" s="864">
        <v>0</v>
      </c>
      <c r="K15" s="868">
        <v>1921244.26</v>
      </c>
      <c r="L15" s="868">
        <v>0</v>
      </c>
      <c r="M15" s="868">
        <v>0</v>
      </c>
      <c r="N15" s="868">
        <v>0</v>
      </c>
      <c r="O15" s="1587">
        <v>0</v>
      </c>
    </row>
    <row r="16" spans="1:15" x14ac:dyDescent="0.2">
      <c r="A16" s="1590" t="s">
        <v>1772</v>
      </c>
      <c r="B16" s="1572">
        <v>0</v>
      </c>
      <c r="C16" s="862">
        <v>0</v>
      </c>
      <c r="D16" s="862">
        <v>0</v>
      </c>
      <c r="E16" s="1308">
        <v>0</v>
      </c>
      <c r="F16" s="862">
        <v>15192344.58</v>
      </c>
      <c r="G16" s="862">
        <v>0</v>
      </c>
      <c r="H16" s="862">
        <v>0</v>
      </c>
      <c r="I16" s="862">
        <v>48967621</v>
      </c>
      <c r="J16" s="864">
        <v>0</v>
      </c>
      <c r="K16" s="868">
        <v>0</v>
      </c>
      <c r="L16" s="868">
        <v>2792775</v>
      </c>
      <c r="M16" s="868">
        <v>0</v>
      </c>
      <c r="N16" s="868">
        <v>0</v>
      </c>
      <c r="O16" s="1587">
        <v>0</v>
      </c>
    </row>
    <row r="17" spans="1:15" x14ac:dyDescent="0.2">
      <c r="A17" s="1591" t="s">
        <v>1773</v>
      </c>
      <c r="B17" s="1592">
        <v>5462593059.1999998</v>
      </c>
      <c r="C17" s="916">
        <v>167133734.77000001</v>
      </c>
      <c r="D17" s="916">
        <v>5676175032</v>
      </c>
      <c r="E17" s="1309">
        <v>366149954.56</v>
      </c>
      <c r="F17" s="916">
        <v>1861346208.2400002</v>
      </c>
      <c r="G17" s="916">
        <v>11728589002</v>
      </c>
      <c r="H17" s="916">
        <v>503687549.78000003</v>
      </c>
      <c r="I17" s="916">
        <v>4379275078</v>
      </c>
      <c r="J17" s="917">
        <v>10640921586</v>
      </c>
      <c r="K17" s="1593">
        <v>13145488182</v>
      </c>
      <c r="L17" s="1593">
        <v>4339556929</v>
      </c>
      <c r="M17" s="1593">
        <v>3624693576</v>
      </c>
      <c r="N17" s="1593">
        <v>13145488182</v>
      </c>
      <c r="O17" s="1594">
        <v>0</v>
      </c>
    </row>
    <row r="18" spans="1:15" x14ac:dyDescent="0.2">
      <c r="A18" s="1590" t="s">
        <v>1774</v>
      </c>
      <c r="B18" s="1572">
        <v>569444138.40999997</v>
      </c>
      <c r="C18" s="862">
        <v>725170.28</v>
      </c>
      <c r="D18" s="862">
        <v>201375241</v>
      </c>
      <c r="E18" s="1308">
        <v>510035.46</v>
      </c>
      <c r="F18" s="862">
        <v>140806487.63999999</v>
      </c>
      <c r="G18" s="862">
        <v>7764884</v>
      </c>
      <c r="H18" s="862">
        <v>161889.12</v>
      </c>
      <c r="I18" s="862">
        <v>0</v>
      </c>
      <c r="J18" s="864">
        <v>1932462</v>
      </c>
      <c r="K18" s="1595">
        <v>1932462</v>
      </c>
      <c r="L18" s="1586">
        <v>0</v>
      </c>
      <c r="M18" s="1586">
        <v>8700</v>
      </c>
      <c r="N18" s="1586">
        <v>1932462</v>
      </c>
      <c r="O18" s="1587">
        <v>0</v>
      </c>
    </row>
    <row r="19" spans="1:15" x14ac:dyDescent="0.2">
      <c r="A19" s="1590" t="s">
        <v>1775</v>
      </c>
      <c r="B19" s="1572">
        <v>1246201105.9000001</v>
      </c>
      <c r="C19" s="862">
        <v>96294311.700000003</v>
      </c>
      <c r="D19" s="862">
        <v>0</v>
      </c>
      <c r="E19" s="1308">
        <v>0</v>
      </c>
      <c r="F19" s="862">
        <v>0</v>
      </c>
      <c r="G19" s="862">
        <v>515147533</v>
      </c>
      <c r="H19" s="862">
        <v>0</v>
      </c>
      <c r="I19" s="862">
        <v>71569946</v>
      </c>
      <c r="J19" s="864">
        <v>1237113138</v>
      </c>
      <c r="K19" s="1595">
        <v>2609423592</v>
      </c>
      <c r="L19" s="1586">
        <v>37467741</v>
      </c>
      <c r="M19" s="1586">
        <v>0</v>
      </c>
      <c r="N19" s="1586">
        <v>2609423592</v>
      </c>
      <c r="O19" s="1587">
        <v>0</v>
      </c>
    </row>
    <row r="20" spans="1:15" x14ac:dyDescent="0.2">
      <c r="A20" s="1590" t="s">
        <v>1776</v>
      </c>
      <c r="B20" s="1572">
        <v>13351622.810000001</v>
      </c>
      <c r="C20" s="862">
        <v>4603166.66</v>
      </c>
      <c r="D20" s="862">
        <v>1242036528</v>
      </c>
      <c r="E20" s="1308">
        <v>0</v>
      </c>
      <c r="F20" s="862">
        <v>210726273.78</v>
      </c>
      <c r="G20" s="862">
        <v>748570982</v>
      </c>
      <c r="H20" s="862">
        <v>78398.399999999994</v>
      </c>
      <c r="I20" s="862">
        <v>640406331</v>
      </c>
      <c r="J20" s="864">
        <v>64689012</v>
      </c>
      <c r="K20" s="1595">
        <v>63739705</v>
      </c>
      <c r="L20" s="1586">
        <v>0</v>
      </c>
      <c r="M20" s="1586">
        <v>9826414</v>
      </c>
      <c r="N20" s="1586">
        <v>63739705</v>
      </c>
      <c r="O20" s="1587">
        <v>0</v>
      </c>
    </row>
    <row r="21" spans="1:15" x14ac:dyDescent="0.2">
      <c r="A21" s="1590" t="s">
        <v>1777</v>
      </c>
      <c r="B21" s="1572">
        <v>3145506774.6900001</v>
      </c>
      <c r="C21" s="862">
        <v>65511086.130000003</v>
      </c>
      <c r="D21" s="862">
        <v>3912596605</v>
      </c>
      <c r="E21" s="1308">
        <v>362670072</v>
      </c>
      <c r="F21" s="862">
        <v>902524224.46000004</v>
      </c>
      <c r="G21" s="862">
        <v>9725025480</v>
      </c>
      <c r="H21" s="862">
        <v>314142159.60000002</v>
      </c>
      <c r="I21" s="862">
        <v>2406818328</v>
      </c>
      <c r="J21" s="864">
        <v>9257610586</v>
      </c>
      <c r="K21" s="1595">
        <v>10270993454</v>
      </c>
      <c r="L21" s="1586">
        <v>3161342139</v>
      </c>
      <c r="M21" s="1586">
        <v>3614839892</v>
      </c>
      <c r="N21" s="1586">
        <v>10270993454</v>
      </c>
      <c r="O21" s="1587">
        <v>0</v>
      </c>
    </row>
    <row r="22" spans="1:15" x14ac:dyDescent="0.2">
      <c r="A22" s="1590" t="s">
        <v>1778</v>
      </c>
      <c r="B22" s="1572">
        <v>0</v>
      </c>
      <c r="C22" s="862">
        <v>0</v>
      </c>
      <c r="D22" s="862">
        <v>0</v>
      </c>
      <c r="E22" s="1308">
        <v>0</v>
      </c>
      <c r="F22" s="862">
        <v>588161911.41999996</v>
      </c>
      <c r="G22" s="862">
        <v>0</v>
      </c>
      <c r="H22" s="862">
        <v>173369675.69999999</v>
      </c>
      <c r="I22" s="862">
        <v>0</v>
      </c>
      <c r="J22" s="864">
        <v>0</v>
      </c>
      <c r="K22" s="1595">
        <v>0</v>
      </c>
      <c r="L22" s="1586">
        <v>0</v>
      </c>
      <c r="M22" s="1586">
        <v>0</v>
      </c>
      <c r="N22" s="1586">
        <v>0</v>
      </c>
      <c r="O22" s="1587">
        <v>0</v>
      </c>
    </row>
    <row r="23" spans="1:15" x14ac:dyDescent="0.2">
      <c r="A23" s="1590" t="s">
        <v>1779</v>
      </c>
      <c r="B23" s="1572">
        <v>0</v>
      </c>
      <c r="C23" s="862">
        <v>0</v>
      </c>
      <c r="D23" s="862">
        <v>0</v>
      </c>
      <c r="E23" s="1308">
        <v>0</v>
      </c>
      <c r="F23" s="862">
        <v>689100.79</v>
      </c>
      <c r="G23" s="862">
        <v>732080123</v>
      </c>
      <c r="H23" s="862">
        <v>244935.67</v>
      </c>
      <c r="I23" s="862">
        <v>780551393</v>
      </c>
      <c r="J23" s="864">
        <v>79576388</v>
      </c>
      <c r="K23" s="1595">
        <v>199398969</v>
      </c>
      <c r="L23" s="1586">
        <v>0</v>
      </c>
      <c r="M23" s="1586">
        <v>0</v>
      </c>
      <c r="N23" s="1586">
        <v>199398969</v>
      </c>
      <c r="O23" s="1587">
        <v>0</v>
      </c>
    </row>
    <row r="24" spans="1:15" x14ac:dyDescent="0.2">
      <c r="A24" s="1590" t="s">
        <v>1780</v>
      </c>
      <c r="B24" s="1572">
        <v>0</v>
      </c>
      <c r="C24" s="862">
        <v>0</v>
      </c>
      <c r="D24" s="862">
        <v>0</v>
      </c>
      <c r="E24" s="1308">
        <v>2969847.1</v>
      </c>
      <c r="F24" s="862">
        <v>17785919.140000001</v>
      </c>
      <c r="G24" s="862">
        <v>0</v>
      </c>
      <c r="H24" s="862">
        <v>15690491.289999999</v>
      </c>
      <c r="I24" s="862">
        <v>0</v>
      </c>
      <c r="J24" s="864">
        <v>0</v>
      </c>
      <c r="K24" s="1595">
        <v>0</v>
      </c>
      <c r="L24" s="1586">
        <v>825469337</v>
      </c>
      <c r="M24" s="1586">
        <v>18570</v>
      </c>
      <c r="N24" s="1586">
        <v>0</v>
      </c>
      <c r="O24" s="1587">
        <v>0</v>
      </c>
    </row>
    <row r="25" spans="1:15" x14ac:dyDescent="0.2">
      <c r="A25" s="1590" t="s">
        <v>1781</v>
      </c>
      <c r="B25" s="1572">
        <v>488089417.38999999</v>
      </c>
      <c r="C25" s="862">
        <v>0</v>
      </c>
      <c r="D25" s="862">
        <v>320166658</v>
      </c>
      <c r="E25" s="1308">
        <v>0</v>
      </c>
      <c r="F25" s="862">
        <v>652291.01</v>
      </c>
      <c r="G25" s="862">
        <v>0</v>
      </c>
      <c r="H25" s="862">
        <v>0</v>
      </c>
      <c r="I25" s="862">
        <v>479929080</v>
      </c>
      <c r="J25" s="864">
        <v>0</v>
      </c>
      <c r="K25" s="1595">
        <v>0</v>
      </c>
      <c r="L25" s="1586">
        <v>315277712</v>
      </c>
      <c r="M25" s="1586">
        <v>0</v>
      </c>
      <c r="N25" s="1586">
        <v>0</v>
      </c>
      <c r="O25" s="1587"/>
    </row>
    <row r="26" spans="1:15" ht="13.5" thickBot="1" x14ac:dyDescent="0.25">
      <c r="A26" s="918" t="s">
        <v>1782</v>
      </c>
      <c r="B26" s="874">
        <v>0</v>
      </c>
      <c r="C26" s="872">
        <v>0</v>
      </c>
      <c r="D26" s="872">
        <v>0</v>
      </c>
      <c r="E26" s="919">
        <v>0</v>
      </c>
      <c r="F26" s="872">
        <v>0</v>
      </c>
      <c r="G26" s="872">
        <v>0</v>
      </c>
      <c r="H26" s="872">
        <v>0</v>
      </c>
      <c r="I26" s="872">
        <v>0</v>
      </c>
      <c r="J26" s="875">
        <v>0</v>
      </c>
      <c r="K26" s="1595">
        <v>0</v>
      </c>
      <c r="L26" s="1586">
        <v>0</v>
      </c>
      <c r="M26" s="1586">
        <v>0</v>
      </c>
      <c r="N26" s="1586">
        <v>0</v>
      </c>
      <c r="O26" s="1587">
        <v>0</v>
      </c>
    </row>
    <row r="27" spans="1:15" ht="13.5" thickBot="1" x14ac:dyDescent="0.25">
      <c r="A27" s="890" t="s">
        <v>676</v>
      </c>
      <c r="B27" s="890">
        <v>1177838790.5799999</v>
      </c>
      <c r="C27" s="920">
        <v>97018588.569999993</v>
      </c>
      <c r="D27" s="920">
        <v>1054991436</v>
      </c>
      <c r="E27" s="912">
        <v>276425258.56</v>
      </c>
      <c r="F27" s="920">
        <v>778945762.07999992</v>
      </c>
      <c r="G27" s="920">
        <v>4372967155</v>
      </c>
      <c r="H27" s="920">
        <v>206100992.91999999</v>
      </c>
      <c r="I27" s="920">
        <v>3429454547</v>
      </c>
      <c r="J27" s="921">
        <v>2978394894</v>
      </c>
      <c r="K27" s="1586">
        <v>0</v>
      </c>
      <c r="L27" s="1586">
        <v>0</v>
      </c>
      <c r="M27" s="1586">
        <v>0</v>
      </c>
      <c r="N27" s="1586">
        <v>0</v>
      </c>
      <c r="O27" s="1587">
        <v>0</v>
      </c>
    </row>
    <row r="28" spans="1:15" x14ac:dyDescent="0.2">
      <c r="A28" s="922" t="s">
        <v>1783</v>
      </c>
      <c r="B28" s="1589">
        <v>322274482.07999998</v>
      </c>
      <c r="C28" s="913">
        <v>48389460.75</v>
      </c>
      <c r="D28" s="913">
        <v>327101959</v>
      </c>
      <c r="E28" s="915">
        <v>151186846.34</v>
      </c>
      <c r="F28" s="913">
        <v>145987138.70999998</v>
      </c>
      <c r="G28" s="913">
        <v>1094760097</v>
      </c>
      <c r="H28" s="913">
        <v>76015791.280000001</v>
      </c>
      <c r="I28" s="913">
        <v>2082445217</v>
      </c>
      <c r="J28" s="914">
        <v>242751682</v>
      </c>
      <c r="K28" s="1586">
        <v>660052692</v>
      </c>
      <c r="L28" s="1586">
        <v>1616074765.6400001</v>
      </c>
      <c r="M28" s="1586">
        <v>456032393</v>
      </c>
      <c r="N28" s="1586">
        <v>660052692</v>
      </c>
      <c r="O28" s="1587">
        <v>0</v>
      </c>
    </row>
    <row r="29" spans="1:15" x14ac:dyDescent="0.2">
      <c r="A29" s="923" t="s">
        <v>1784</v>
      </c>
      <c r="B29" s="1572">
        <v>133976879.56999999</v>
      </c>
      <c r="C29" s="862">
        <v>6066447.5800000001</v>
      </c>
      <c r="D29" s="862">
        <v>269835294</v>
      </c>
      <c r="E29" s="1308">
        <v>6571318.0099999998</v>
      </c>
      <c r="F29" s="862">
        <v>26429703.969999999</v>
      </c>
      <c r="G29" s="862">
        <v>554608575</v>
      </c>
      <c r="H29" s="862">
        <v>8514858.5</v>
      </c>
      <c r="I29" s="862">
        <v>1215503522</v>
      </c>
      <c r="J29" s="864">
        <v>65403540</v>
      </c>
      <c r="K29" s="1595">
        <v>117268016</v>
      </c>
      <c r="L29" s="1586">
        <v>656863894.48000002</v>
      </c>
      <c r="M29" s="1586">
        <v>42088766</v>
      </c>
      <c r="N29" s="1586">
        <v>117268016</v>
      </c>
      <c r="O29" s="1587">
        <v>0</v>
      </c>
    </row>
    <row r="30" spans="1:15" x14ac:dyDescent="0.2">
      <c r="A30" s="923" t="s">
        <v>1785</v>
      </c>
      <c r="B30" s="1572">
        <v>0</v>
      </c>
      <c r="C30" s="862">
        <v>0</v>
      </c>
      <c r="D30" s="862">
        <v>0</v>
      </c>
      <c r="E30" s="1308">
        <v>48012021.579999998</v>
      </c>
      <c r="F30" s="862">
        <v>61756752.530000001</v>
      </c>
      <c r="G30" s="862">
        <v>0</v>
      </c>
      <c r="H30" s="862">
        <v>57762867.109999999</v>
      </c>
      <c r="I30" s="862">
        <v>92887041</v>
      </c>
      <c r="J30" s="864">
        <v>0</v>
      </c>
      <c r="K30" s="1595">
        <v>88167286</v>
      </c>
      <c r="L30" s="1586">
        <v>62062238.359999999</v>
      </c>
      <c r="M30" s="1586">
        <v>32681</v>
      </c>
      <c r="N30" s="1586">
        <v>88167286</v>
      </c>
      <c r="O30" s="1587">
        <v>0</v>
      </c>
    </row>
    <row r="31" spans="1:15" x14ac:dyDescent="0.2">
      <c r="A31" s="923" t="s">
        <v>1786</v>
      </c>
      <c r="B31" s="1572">
        <v>1309176</v>
      </c>
      <c r="C31" s="862">
        <v>2130000</v>
      </c>
      <c r="D31" s="862">
        <v>0</v>
      </c>
      <c r="E31" s="1308">
        <v>0</v>
      </c>
      <c r="F31" s="862">
        <v>49000000</v>
      </c>
      <c r="G31" s="862">
        <v>0</v>
      </c>
      <c r="H31" s="862">
        <v>0</v>
      </c>
      <c r="I31" s="862">
        <v>369304777</v>
      </c>
      <c r="J31" s="864">
        <v>49186726</v>
      </c>
      <c r="K31" s="1595">
        <v>44705780</v>
      </c>
      <c r="L31" s="1586">
        <v>376157758.80000001</v>
      </c>
      <c r="M31" s="1586">
        <v>87791924</v>
      </c>
      <c r="N31" s="1586">
        <v>44705780</v>
      </c>
      <c r="O31" s="1587">
        <v>0</v>
      </c>
    </row>
    <row r="32" spans="1:15" ht="18.75" customHeight="1" x14ac:dyDescent="0.2">
      <c r="A32" s="923" t="s">
        <v>1817</v>
      </c>
      <c r="B32" s="1572">
        <v>62235742.200000003</v>
      </c>
      <c r="C32" s="862">
        <v>26753920</v>
      </c>
      <c r="D32" s="862">
        <v>0</v>
      </c>
      <c r="E32" s="1308">
        <v>0</v>
      </c>
      <c r="F32" s="862">
        <v>0</v>
      </c>
      <c r="G32" s="862">
        <v>0</v>
      </c>
      <c r="H32" s="862">
        <v>0</v>
      </c>
      <c r="I32" s="862">
        <v>0</v>
      </c>
      <c r="J32" s="864">
        <v>24684747</v>
      </c>
      <c r="K32" s="1595">
        <v>0</v>
      </c>
      <c r="L32" s="1586">
        <v>113637554</v>
      </c>
      <c r="M32" s="1586">
        <v>0</v>
      </c>
      <c r="N32" s="1586">
        <v>0</v>
      </c>
      <c r="O32" s="1587">
        <v>0</v>
      </c>
    </row>
    <row r="33" spans="1:15" x14ac:dyDescent="0.2">
      <c r="A33" s="923" t="s">
        <v>1788</v>
      </c>
      <c r="B33" s="1572">
        <v>104962755.40000001</v>
      </c>
      <c r="C33" s="862">
        <v>13439093.17</v>
      </c>
      <c r="D33" s="862">
        <v>57266665</v>
      </c>
      <c r="E33" s="1308">
        <v>43997806.759999998</v>
      </c>
      <c r="F33" s="862">
        <v>1172322.73</v>
      </c>
      <c r="G33" s="862">
        <v>517467215</v>
      </c>
      <c r="H33" s="862">
        <v>9450209.3900000006</v>
      </c>
      <c r="I33" s="862">
        <v>196107208</v>
      </c>
      <c r="J33" s="864">
        <v>54408309</v>
      </c>
      <c r="K33" s="1595">
        <v>136981486</v>
      </c>
      <c r="L33" s="1586">
        <v>337013635</v>
      </c>
      <c r="M33" s="1586">
        <v>103083279</v>
      </c>
      <c r="N33" s="1586">
        <v>136981486</v>
      </c>
      <c r="O33" s="1587">
        <v>0</v>
      </c>
    </row>
    <row r="34" spans="1:15" x14ac:dyDescent="0.2">
      <c r="A34" s="923" t="s">
        <v>1789</v>
      </c>
      <c r="B34" s="1572">
        <v>1865769.29</v>
      </c>
      <c r="C34" s="862">
        <v>0</v>
      </c>
      <c r="D34" s="862">
        <v>0</v>
      </c>
      <c r="E34" s="1308">
        <v>0</v>
      </c>
      <c r="F34" s="862">
        <v>0</v>
      </c>
      <c r="G34" s="862">
        <v>22684307</v>
      </c>
      <c r="H34" s="862">
        <v>130408.77</v>
      </c>
      <c r="I34" s="862">
        <v>0</v>
      </c>
      <c r="J34" s="864">
        <v>0</v>
      </c>
      <c r="K34" s="1595">
        <v>0</v>
      </c>
      <c r="L34" s="1586">
        <v>70339685</v>
      </c>
      <c r="M34" s="1586">
        <v>0</v>
      </c>
      <c r="N34" s="1586">
        <v>0</v>
      </c>
      <c r="O34" s="1587">
        <v>0</v>
      </c>
    </row>
    <row r="35" spans="1:15" x14ac:dyDescent="0.2">
      <c r="A35" s="923" t="s">
        <v>1790</v>
      </c>
      <c r="B35" s="1572">
        <v>0</v>
      </c>
      <c r="C35" s="862">
        <v>0</v>
      </c>
      <c r="D35" s="862">
        <v>0</v>
      </c>
      <c r="E35" s="1308">
        <v>52605699.990000002</v>
      </c>
      <c r="F35" s="862">
        <v>0</v>
      </c>
      <c r="G35" s="862">
        <v>0</v>
      </c>
      <c r="H35" s="862">
        <v>0</v>
      </c>
      <c r="I35" s="862">
        <v>208642669</v>
      </c>
      <c r="J35" s="864">
        <v>0</v>
      </c>
      <c r="K35" s="1595">
        <v>0</v>
      </c>
      <c r="L35" s="1586">
        <v>0</v>
      </c>
      <c r="M35" s="1586">
        <v>0</v>
      </c>
      <c r="N35" s="1586">
        <v>0</v>
      </c>
      <c r="O35" s="1587">
        <v>0</v>
      </c>
    </row>
    <row r="36" spans="1:15" x14ac:dyDescent="0.2">
      <c r="A36" s="923" t="s">
        <v>1791</v>
      </c>
      <c r="B36" s="1572">
        <v>17924159.620000001</v>
      </c>
      <c r="C36" s="862">
        <v>0</v>
      </c>
      <c r="D36" s="862">
        <v>0</v>
      </c>
      <c r="E36" s="1308">
        <v>0</v>
      </c>
      <c r="F36" s="862">
        <v>7628359.4800000004</v>
      </c>
      <c r="G36" s="862">
        <v>0</v>
      </c>
      <c r="H36" s="862">
        <v>157447.51</v>
      </c>
      <c r="I36" s="862">
        <v>0</v>
      </c>
      <c r="J36" s="864">
        <v>49068360</v>
      </c>
      <c r="K36" s="1595">
        <v>272930124</v>
      </c>
      <c r="L36" s="1586">
        <v>0</v>
      </c>
      <c r="M36" s="1586">
        <v>223035743</v>
      </c>
      <c r="N36" s="1586">
        <v>272930124</v>
      </c>
      <c r="O36" s="1587">
        <v>0</v>
      </c>
    </row>
    <row r="37" spans="1:15" x14ac:dyDescent="0.2">
      <c r="A37" s="922" t="s">
        <v>1792</v>
      </c>
      <c r="B37" s="1592">
        <v>855564308.5</v>
      </c>
      <c r="C37" s="916">
        <v>48629127.82</v>
      </c>
      <c r="D37" s="916">
        <v>727889477</v>
      </c>
      <c r="E37" s="1309">
        <v>125238412.22</v>
      </c>
      <c r="F37" s="916">
        <v>632958623.37</v>
      </c>
      <c r="G37" s="916">
        <v>3278207058</v>
      </c>
      <c r="H37" s="916">
        <v>130085201.63999999</v>
      </c>
      <c r="I37" s="916">
        <v>1347009330</v>
      </c>
      <c r="J37" s="917">
        <v>2735643212</v>
      </c>
      <c r="K37" s="1586">
        <v>0</v>
      </c>
      <c r="L37" s="1586">
        <v>0</v>
      </c>
      <c r="M37" s="1586">
        <v>0</v>
      </c>
      <c r="N37" s="1586">
        <v>0</v>
      </c>
      <c r="O37" s="1587">
        <v>0</v>
      </c>
    </row>
    <row r="38" spans="1:15" x14ac:dyDescent="0.2">
      <c r="A38" s="923" t="s">
        <v>1793</v>
      </c>
      <c r="B38" s="1572">
        <v>0</v>
      </c>
      <c r="C38" s="862">
        <v>0</v>
      </c>
      <c r="D38" s="862">
        <v>0</v>
      </c>
      <c r="E38" s="1308">
        <v>0</v>
      </c>
      <c r="F38" s="862">
        <v>0</v>
      </c>
      <c r="G38" s="862">
        <v>0</v>
      </c>
      <c r="H38" s="862">
        <v>0</v>
      </c>
      <c r="I38" s="862">
        <v>0</v>
      </c>
      <c r="J38" s="864">
        <v>0</v>
      </c>
      <c r="K38" s="1596">
        <v>0</v>
      </c>
      <c r="L38" s="1596">
        <v>0</v>
      </c>
      <c r="M38" s="1596">
        <v>0</v>
      </c>
      <c r="N38" s="1596">
        <v>0</v>
      </c>
      <c r="O38" s="1587">
        <v>0</v>
      </c>
    </row>
    <row r="39" spans="1:15" x14ac:dyDescent="0.2">
      <c r="A39" s="923" t="s">
        <v>1794</v>
      </c>
      <c r="B39" s="1572">
        <v>0</v>
      </c>
      <c r="C39" s="862">
        <v>0</v>
      </c>
      <c r="D39" s="862">
        <v>0</v>
      </c>
      <c r="E39" s="1308">
        <v>101522588.5</v>
      </c>
      <c r="F39" s="862">
        <v>418199922.33999997</v>
      </c>
      <c r="G39" s="862">
        <v>0</v>
      </c>
      <c r="H39" s="862">
        <v>105455640.8</v>
      </c>
      <c r="I39" s="862">
        <v>181669334</v>
      </c>
      <c r="J39" s="864">
        <v>0</v>
      </c>
      <c r="K39" s="1596">
        <v>333076229</v>
      </c>
      <c r="L39" s="1596">
        <v>82767387.359999999</v>
      </c>
      <c r="M39" s="1596">
        <v>0</v>
      </c>
      <c r="N39" s="1596">
        <v>333076229</v>
      </c>
      <c r="O39" s="1587">
        <v>0</v>
      </c>
    </row>
    <row r="40" spans="1:15" x14ac:dyDescent="0.2">
      <c r="A40" s="923" t="s">
        <v>1795</v>
      </c>
      <c r="B40" s="1572">
        <v>0</v>
      </c>
      <c r="C40" s="862">
        <v>40345750</v>
      </c>
      <c r="D40" s="862">
        <v>0</v>
      </c>
      <c r="E40" s="1308">
        <v>0</v>
      </c>
      <c r="F40" s="862">
        <v>176391363.86000001</v>
      </c>
      <c r="G40" s="862">
        <v>0</v>
      </c>
      <c r="H40" s="862">
        <v>0</v>
      </c>
      <c r="I40" s="862">
        <v>827819835</v>
      </c>
      <c r="J40" s="864">
        <v>173464044</v>
      </c>
      <c r="K40" s="1596">
        <v>451817325</v>
      </c>
      <c r="L40" s="1596">
        <v>1949944217</v>
      </c>
      <c r="M40" s="1596">
        <v>800425056</v>
      </c>
      <c r="N40" s="1596">
        <v>451817325</v>
      </c>
      <c r="O40" s="1587">
        <v>0</v>
      </c>
    </row>
    <row r="41" spans="1:15" x14ac:dyDescent="0.2">
      <c r="A41" s="923" t="s">
        <v>1796</v>
      </c>
      <c r="B41" s="1572">
        <v>0</v>
      </c>
      <c r="C41" s="862">
        <v>0</v>
      </c>
      <c r="D41" s="862">
        <v>0</v>
      </c>
      <c r="E41" s="1308">
        <v>0</v>
      </c>
      <c r="F41" s="862">
        <v>0</v>
      </c>
      <c r="G41" s="862">
        <v>0</v>
      </c>
      <c r="H41" s="862">
        <v>0</v>
      </c>
      <c r="I41" s="862">
        <v>0</v>
      </c>
      <c r="J41" s="864">
        <v>0</v>
      </c>
      <c r="K41" s="1596">
        <v>0</v>
      </c>
      <c r="L41" s="1596">
        <v>0</v>
      </c>
      <c r="M41" s="1596">
        <v>0</v>
      </c>
      <c r="N41" s="1596">
        <v>0</v>
      </c>
      <c r="O41" s="1587">
        <v>0</v>
      </c>
    </row>
    <row r="42" spans="1:15" x14ac:dyDescent="0.2">
      <c r="A42" s="923" t="s">
        <v>1797</v>
      </c>
      <c r="B42" s="1572">
        <v>0</v>
      </c>
      <c r="C42" s="862">
        <v>8283377.8200000003</v>
      </c>
      <c r="D42" s="862">
        <v>0</v>
      </c>
      <c r="E42" s="1308">
        <v>18511029.530000001</v>
      </c>
      <c r="F42" s="862">
        <v>0</v>
      </c>
      <c r="G42" s="862">
        <v>0</v>
      </c>
      <c r="H42" s="862">
        <v>6339426.6799999997</v>
      </c>
      <c r="I42" s="862">
        <v>0</v>
      </c>
      <c r="J42" s="864">
        <v>1551613445</v>
      </c>
      <c r="K42" s="1596">
        <v>1428228912</v>
      </c>
      <c r="L42" s="1596">
        <v>315795</v>
      </c>
      <c r="M42" s="1596">
        <v>204077</v>
      </c>
      <c r="N42" s="1596">
        <v>1428228912</v>
      </c>
      <c r="O42" s="1587">
        <v>0</v>
      </c>
    </row>
    <row r="43" spans="1:15" x14ac:dyDescent="0.2">
      <c r="A43" s="923" t="s">
        <v>1798</v>
      </c>
      <c r="B43" s="1572">
        <v>0</v>
      </c>
      <c r="C43" s="862">
        <v>0</v>
      </c>
      <c r="D43" s="862">
        <v>0</v>
      </c>
      <c r="E43" s="1308">
        <v>0</v>
      </c>
      <c r="F43" s="862">
        <v>0</v>
      </c>
      <c r="G43" s="862">
        <v>3191767814</v>
      </c>
      <c r="H43" s="862">
        <v>0</v>
      </c>
      <c r="I43" s="862">
        <v>0</v>
      </c>
      <c r="J43" s="864">
        <v>958217098</v>
      </c>
      <c r="K43" s="1596">
        <v>371127208</v>
      </c>
      <c r="L43" s="1596">
        <v>0</v>
      </c>
      <c r="M43" s="1596">
        <v>0</v>
      </c>
      <c r="N43" s="1596">
        <v>371127208</v>
      </c>
      <c r="O43" s="1587">
        <v>0</v>
      </c>
    </row>
    <row r="44" spans="1:15" x14ac:dyDescent="0.2">
      <c r="A44" s="923" t="s">
        <v>1799</v>
      </c>
      <c r="B44" s="1572">
        <v>855564308.5</v>
      </c>
      <c r="C44" s="862">
        <v>0</v>
      </c>
      <c r="D44" s="862">
        <v>24902604</v>
      </c>
      <c r="E44" s="1308">
        <v>5204794.1900000004</v>
      </c>
      <c r="F44" s="862">
        <v>38367337.170000002</v>
      </c>
      <c r="G44" s="862">
        <v>86439244</v>
      </c>
      <c r="H44" s="862">
        <v>16898134.16</v>
      </c>
      <c r="I44" s="862">
        <v>105160801</v>
      </c>
      <c r="J44" s="864">
        <v>52348625</v>
      </c>
      <c r="K44" s="1596">
        <v>48138181</v>
      </c>
      <c r="L44" s="1596">
        <v>73296230</v>
      </c>
      <c r="M44" s="1596">
        <v>0</v>
      </c>
      <c r="N44" s="1596">
        <v>48138181</v>
      </c>
      <c r="O44" s="1587">
        <v>0</v>
      </c>
    </row>
    <row r="45" spans="1:15" ht="13.5" thickBot="1" x14ac:dyDescent="0.25">
      <c r="A45" s="923" t="s">
        <v>1800</v>
      </c>
      <c r="B45" s="1572">
        <v>0</v>
      </c>
      <c r="C45" s="862">
        <v>0</v>
      </c>
      <c r="D45" s="862">
        <v>702986873</v>
      </c>
      <c r="E45" s="1308">
        <v>0</v>
      </c>
      <c r="F45" s="862">
        <v>0</v>
      </c>
      <c r="G45" s="862">
        <v>0</v>
      </c>
      <c r="H45" s="862">
        <v>1392000</v>
      </c>
      <c r="I45" s="862">
        <v>232359360</v>
      </c>
      <c r="J45" s="864">
        <v>0</v>
      </c>
      <c r="K45" s="1596">
        <v>0</v>
      </c>
      <c r="L45" s="1596">
        <v>169087437</v>
      </c>
      <c r="M45" s="1596">
        <v>768257196</v>
      </c>
      <c r="N45" s="1596">
        <v>0</v>
      </c>
      <c r="O45" s="1587">
        <v>0</v>
      </c>
    </row>
    <row r="46" spans="1:15" ht="13.5" thickBot="1" x14ac:dyDescent="0.25">
      <c r="A46" s="890" t="s">
        <v>1801</v>
      </c>
      <c r="B46" s="890">
        <v>7123709926.1600008</v>
      </c>
      <c r="C46" s="920">
        <v>179784732.55000001</v>
      </c>
      <c r="D46" s="920">
        <v>7110369414</v>
      </c>
      <c r="E46" s="912">
        <v>115243378.85000001</v>
      </c>
      <c r="F46" s="920">
        <v>1288311478.7900002</v>
      </c>
      <c r="G46" s="920">
        <v>11671388146</v>
      </c>
      <c r="H46" s="920">
        <v>424924831.48999989</v>
      </c>
      <c r="I46" s="920">
        <v>2097013385</v>
      </c>
      <c r="J46" s="921">
        <v>10609112006</v>
      </c>
      <c r="K46" s="1597">
        <v>12558339395</v>
      </c>
      <c r="L46" s="1597">
        <v>0</v>
      </c>
      <c r="M46" s="1597">
        <v>0</v>
      </c>
      <c r="N46" s="1597">
        <v>0</v>
      </c>
      <c r="O46" s="1598">
        <v>0</v>
      </c>
    </row>
    <row r="47" spans="1:15" x14ac:dyDescent="0.2">
      <c r="A47" s="923" t="s">
        <v>1802</v>
      </c>
      <c r="B47" s="1572">
        <v>1343952000</v>
      </c>
      <c r="C47" s="862">
        <v>89000000</v>
      </c>
      <c r="D47" s="862">
        <v>1609932000</v>
      </c>
      <c r="E47" s="1308">
        <v>76000000</v>
      </c>
      <c r="F47" s="862">
        <v>229698200</v>
      </c>
      <c r="G47" s="862">
        <v>1280898800</v>
      </c>
      <c r="H47" s="862">
        <v>132244800</v>
      </c>
      <c r="I47" s="862">
        <v>201561800</v>
      </c>
      <c r="J47" s="864">
        <v>1738494800</v>
      </c>
      <c r="K47" s="1595">
        <v>88033500</v>
      </c>
      <c r="L47" s="1586">
        <v>201561800</v>
      </c>
      <c r="M47" s="1586">
        <v>617600000</v>
      </c>
      <c r="N47" s="1586">
        <v>1738494800</v>
      </c>
      <c r="O47" s="1587">
        <v>0</v>
      </c>
    </row>
    <row r="48" spans="1:15" x14ac:dyDescent="0.2">
      <c r="A48" s="923" t="s">
        <v>1803</v>
      </c>
      <c r="B48" s="1572">
        <v>715455589.99000001</v>
      </c>
      <c r="C48" s="862">
        <v>0</v>
      </c>
      <c r="D48" s="862">
        <v>801969085</v>
      </c>
      <c r="E48" s="1308">
        <v>0</v>
      </c>
      <c r="F48" s="862">
        <v>14416395</v>
      </c>
      <c r="G48" s="862">
        <v>1098550600</v>
      </c>
      <c r="H48" s="862">
        <v>132690.92000000001</v>
      </c>
      <c r="I48" s="862">
        <v>0</v>
      </c>
      <c r="J48" s="864">
        <v>875699000</v>
      </c>
      <c r="K48" s="1595">
        <v>0</v>
      </c>
      <c r="L48" s="1586">
        <v>0</v>
      </c>
      <c r="M48" s="1586">
        <v>0</v>
      </c>
      <c r="N48" s="1586">
        <v>875699000</v>
      </c>
      <c r="O48" s="1587">
        <v>0</v>
      </c>
    </row>
    <row r="49" spans="1:15" x14ac:dyDescent="0.2">
      <c r="A49" s="923" t="s">
        <v>1804</v>
      </c>
      <c r="B49" s="1572">
        <v>1277354025.52</v>
      </c>
      <c r="C49" s="862">
        <v>55496594.630000003</v>
      </c>
      <c r="D49" s="862">
        <v>1530151902</v>
      </c>
      <c r="E49" s="1308">
        <v>74309640.090000004</v>
      </c>
      <c r="F49" s="862">
        <v>224306381.59999999</v>
      </c>
      <c r="G49" s="862">
        <v>1063970706</v>
      </c>
      <c r="H49" s="862">
        <v>129306750.8</v>
      </c>
      <c r="I49" s="862">
        <v>167655687</v>
      </c>
      <c r="J49" s="864">
        <v>2463228563</v>
      </c>
      <c r="K49" s="1595">
        <v>0</v>
      </c>
      <c r="L49" s="1586">
        <v>293836</v>
      </c>
      <c r="M49" s="1586">
        <v>0</v>
      </c>
      <c r="N49" s="1586">
        <v>0</v>
      </c>
      <c r="O49" s="1587">
        <v>0</v>
      </c>
    </row>
    <row r="50" spans="1:15" x14ac:dyDescent="0.2">
      <c r="A50" s="923" t="s">
        <v>1805</v>
      </c>
      <c r="B50" s="1572">
        <v>540231688.94000006</v>
      </c>
      <c r="C50" s="862">
        <v>8646700.4600000009</v>
      </c>
      <c r="D50" s="862">
        <v>645818248</v>
      </c>
      <c r="E50" s="1308">
        <v>5072196.4000000004</v>
      </c>
      <c r="F50" s="862">
        <v>53451400.43</v>
      </c>
      <c r="G50" s="862">
        <v>5768351370</v>
      </c>
      <c r="H50" s="862">
        <v>9891942.0600000005</v>
      </c>
      <c r="I50" s="862">
        <v>101350393</v>
      </c>
      <c r="J50" s="864">
        <v>2032606639</v>
      </c>
      <c r="K50" s="1595">
        <v>0</v>
      </c>
      <c r="L50" s="1586">
        <v>0</v>
      </c>
      <c r="M50" s="1586">
        <v>0</v>
      </c>
      <c r="N50" s="1586">
        <v>0</v>
      </c>
      <c r="O50" s="1587">
        <v>0</v>
      </c>
    </row>
    <row r="51" spans="1:15" x14ac:dyDescent="0.2">
      <c r="A51" s="923" t="s">
        <v>1806</v>
      </c>
      <c r="B51" s="1572">
        <v>0</v>
      </c>
      <c r="C51" s="862">
        <v>0</v>
      </c>
      <c r="D51" s="862">
        <v>0</v>
      </c>
      <c r="E51" s="1308">
        <v>0</v>
      </c>
      <c r="F51" s="862">
        <v>226645316.62</v>
      </c>
      <c r="G51" s="862">
        <v>0</v>
      </c>
      <c r="H51" s="862">
        <v>0</v>
      </c>
      <c r="I51" s="862">
        <v>0</v>
      </c>
      <c r="J51" s="864">
        <v>0</v>
      </c>
      <c r="K51" s="1595">
        <v>2125102.67</v>
      </c>
      <c r="L51" s="1586">
        <v>101350393</v>
      </c>
      <c r="M51" s="1586">
        <v>695094238</v>
      </c>
      <c r="N51" s="1586">
        <v>1848295810</v>
      </c>
      <c r="O51" s="1587">
        <v>0</v>
      </c>
    </row>
    <row r="52" spans="1:15" x14ac:dyDescent="0.2">
      <c r="A52" s="923" t="s">
        <v>1807</v>
      </c>
      <c r="B52" s="1572">
        <v>1104657000</v>
      </c>
      <c r="C52" s="862">
        <v>0</v>
      </c>
      <c r="D52" s="862">
        <v>459370716</v>
      </c>
      <c r="E52" s="1308">
        <v>3761256</v>
      </c>
      <c r="F52" s="862">
        <v>160301057</v>
      </c>
      <c r="G52" s="862">
        <v>78644501</v>
      </c>
      <c r="H52" s="862">
        <v>60186963.659999996</v>
      </c>
      <c r="I52" s="862">
        <v>293836</v>
      </c>
      <c r="J52" s="864">
        <v>0</v>
      </c>
      <c r="K52" s="1595">
        <v>65548820.759999998</v>
      </c>
      <c r="L52" s="1586">
        <v>150823291</v>
      </c>
      <c r="M52" s="1586">
        <v>548177839</v>
      </c>
      <c r="N52" s="1586">
        <v>2271674645</v>
      </c>
      <c r="O52" s="1587">
        <v>0</v>
      </c>
    </row>
    <row r="53" spans="1:15" x14ac:dyDescent="0.2">
      <c r="A53" s="923" t="s">
        <v>1808</v>
      </c>
      <c r="B53" s="1572">
        <v>1926313289.8599999</v>
      </c>
      <c r="C53" s="862">
        <v>5328967.93</v>
      </c>
      <c r="D53" s="862">
        <v>1965271022</v>
      </c>
      <c r="E53" s="1308">
        <v>8179136</v>
      </c>
      <c r="F53" s="862">
        <v>280787435.14999998</v>
      </c>
      <c r="G53" s="862">
        <v>2135591297</v>
      </c>
      <c r="H53" s="862">
        <v>92264674.030000001</v>
      </c>
      <c r="I53" s="862">
        <v>39172806</v>
      </c>
      <c r="J53" s="864">
        <v>2154621360</v>
      </c>
      <c r="K53" s="1595">
        <v>2200964.84</v>
      </c>
      <c r="L53" s="1586">
        <v>32753047</v>
      </c>
      <c r="M53" s="1586">
        <v>278805065</v>
      </c>
      <c r="N53" s="1586">
        <v>1929861540</v>
      </c>
      <c r="O53" s="1587">
        <v>0</v>
      </c>
    </row>
    <row r="54" spans="1:15" x14ac:dyDescent="0.2">
      <c r="A54" s="923" t="s">
        <v>1809</v>
      </c>
      <c r="B54" s="1572">
        <v>117270148.13</v>
      </c>
      <c r="C54" s="862">
        <v>28214589.16</v>
      </c>
      <c r="D54" s="862">
        <v>85049003</v>
      </c>
      <c r="E54" s="1308">
        <v>-39781986.049999997</v>
      </c>
      <c r="F54" s="862">
        <v>118076681</v>
      </c>
      <c r="G54" s="862">
        <v>19262657</v>
      </c>
      <c r="H54" s="862">
        <v>0</v>
      </c>
      <c r="I54" s="862">
        <v>1531267028</v>
      </c>
      <c r="J54" s="864">
        <v>1088988262</v>
      </c>
      <c r="K54" s="1595">
        <v>-760357.32</v>
      </c>
      <c r="L54" s="1586">
        <v>1432686089</v>
      </c>
      <c r="M54" s="1586">
        <v>157354995</v>
      </c>
      <c r="N54" s="1586">
        <v>4096730483</v>
      </c>
      <c r="O54" s="1587">
        <v>0</v>
      </c>
    </row>
    <row r="55" spans="1:15" ht="13.5" thickBot="1" x14ac:dyDescent="0.25">
      <c r="A55" s="923" t="s">
        <v>1810</v>
      </c>
      <c r="B55" s="1572">
        <v>98476183.719999999</v>
      </c>
      <c r="C55" s="862">
        <v>-6902119.6299999999</v>
      </c>
      <c r="D55" s="862">
        <v>12807438</v>
      </c>
      <c r="E55" s="1308">
        <v>-12296863.59</v>
      </c>
      <c r="F55" s="862">
        <v>-19371388.010000002</v>
      </c>
      <c r="G55" s="862">
        <v>226118215</v>
      </c>
      <c r="H55" s="862">
        <v>897010.02</v>
      </c>
      <c r="I55" s="862">
        <v>55711835</v>
      </c>
      <c r="J55" s="864">
        <v>255473382</v>
      </c>
      <c r="K55" s="1595">
        <v>1308052.95</v>
      </c>
      <c r="L55" s="1586">
        <v>24275839</v>
      </c>
      <c r="M55" s="1586">
        <v>53838676</v>
      </c>
      <c r="N55" s="1586">
        <v>142007928</v>
      </c>
      <c r="O55" s="1587">
        <v>0</v>
      </c>
    </row>
    <row r="56" spans="1:15" ht="13.5" thickBot="1" x14ac:dyDescent="0.25">
      <c r="A56" s="890" t="s">
        <v>677</v>
      </c>
      <c r="B56" s="890">
        <v>8301548716.7400007</v>
      </c>
      <c r="C56" s="920">
        <v>276803321.12</v>
      </c>
      <c r="D56" s="920">
        <v>8165360850</v>
      </c>
      <c r="E56" s="912">
        <v>391668637.41000003</v>
      </c>
      <c r="F56" s="920">
        <v>2067257240.8700001</v>
      </c>
      <c r="G56" s="920">
        <v>16044355301</v>
      </c>
      <c r="H56" s="920">
        <v>631025824.40999985</v>
      </c>
      <c r="I56" s="920">
        <v>5526467932</v>
      </c>
      <c r="J56" s="921">
        <v>13587506900</v>
      </c>
      <c r="K56" s="890">
        <v>12558339395</v>
      </c>
      <c r="L56" s="890">
        <v>0</v>
      </c>
      <c r="M56" s="890">
        <v>0</v>
      </c>
      <c r="N56" s="890">
        <v>0</v>
      </c>
      <c r="O56" s="890">
        <v>0</v>
      </c>
    </row>
    <row r="57" spans="1:15" x14ac:dyDescent="0.2">
      <c r="A57" s="1599" t="s">
        <v>1811</v>
      </c>
      <c r="B57" s="1600">
        <v>0</v>
      </c>
      <c r="C57" s="924">
        <v>0</v>
      </c>
      <c r="D57" s="924">
        <v>0</v>
      </c>
      <c r="E57" s="926">
        <v>0</v>
      </c>
      <c r="F57" s="924">
        <v>0</v>
      </c>
      <c r="G57" s="924">
        <v>0</v>
      </c>
      <c r="H57" s="924">
        <v>0</v>
      </c>
      <c r="I57" s="924">
        <v>0</v>
      </c>
      <c r="J57" s="925">
        <v>0</v>
      </c>
      <c r="K57" s="1586">
        <v>0</v>
      </c>
      <c r="L57" s="1586">
        <v>0</v>
      </c>
      <c r="M57" s="1586">
        <v>0</v>
      </c>
      <c r="N57" s="1586">
        <v>0</v>
      </c>
      <c r="O57" s="1587">
        <v>0</v>
      </c>
    </row>
    <row r="58" spans="1:15" ht="13.5" thickBot="1" x14ac:dyDescent="0.25">
      <c r="A58" s="918" t="s">
        <v>678</v>
      </c>
      <c r="B58" s="927">
        <v>0</v>
      </c>
      <c r="C58" s="928">
        <v>0</v>
      </c>
      <c r="D58" s="928">
        <v>0</v>
      </c>
      <c r="E58" s="930">
        <v>0</v>
      </c>
      <c r="F58" s="928">
        <v>0</v>
      </c>
      <c r="G58" s="928">
        <v>0</v>
      </c>
      <c r="H58" s="928">
        <v>0</v>
      </c>
      <c r="I58" s="928">
        <v>0</v>
      </c>
      <c r="J58" s="929">
        <v>0</v>
      </c>
      <c r="K58" s="1601">
        <v>0</v>
      </c>
      <c r="L58" s="1601">
        <v>0</v>
      </c>
      <c r="M58" s="1601">
        <v>0</v>
      </c>
      <c r="N58" s="1601">
        <v>0</v>
      </c>
      <c r="O58" s="1602">
        <v>0</v>
      </c>
    </row>
    <row r="59" spans="1:15" ht="4.5" customHeight="1" x14ac:dyDescent="0.2">
      <c r="A59" s="931"/>
      <c r="B59" s="932"/>
      <c r="C59" s="932"/>
      <c r="D59" s="932"/>
      <c r="E59" s="932"/>
      <c r="F59" s="932"/>
      <c r="G59" s="932"/>
      <c r="H59" s="932"/>
      <c r="I59" s="932"/>
      <c r="J59" s="932"/>
      <c r="K59" s="932"/>
      <c r="L59" s="932"/>
      <c r="M59" s="932"/>
      <c r="N59" s="932"/>
      <c r="O59" s="932"/>
    </row>
    <row r="60" spans="1:15" x14ac:dyDescent="0.2">
      <c r="A60" s="881" t="s">
        <v>1830</v>
      </c>
      <c r="B60" s="882"/>
      <c r="C60" s="882"/>
      <c r="D60" s="882"/>
      <c r="E60" s="882"/>
      <c r="F60" s="882"/>
      <c r="G60" s="882"/>
      <c r="H60" s="882"/>
      <c r="I60" s="882"/>
      <c r="J60" s="882"/>
      <c r="K60" s="882"/>
      <c r="L60" s="882"/>
      <c r="M60" s="882"/>
      <c r="N60" s="882"/>
      <c r="O60" s="882"/>
    </row>
    <row r="62" spans="1:15" x14ac:dyDescent="0.2">
      <c r="B62" s="908"/>
      <c r="C62" s="908"/>
      <c r="D62" s="908"/>
      <c r="E62" s="908"/>
      <c r="F62" s="908"/>
      <c r="G62" s="908"/>
      <c r="H62" s="908"/>
      <c r="I62" s="908"/>
      <c r="J62" s="908"/>
      <c r="K62" s="908">
        <v>12558339395</v>
      </c>
      <c r="L62" s="908">
        <v>0</v>
      </c>
      <c r="M62" s="908">
        <v>0</v>
      </c>
      <c r="N62" s="908">
        <v>0</v>
      </c>
      <c r="O62" s="908">
        <v>0</v>
      </c>
    </row>
  </sheetData>
  <mergeCells count="7">
    <mergeCell ref="A1:O1"/>
    <mergeCell ref="A2:O2"/>
    <mergeCell ref="A3:O3"/>
    <mergeCell ref="A4:O4"/>
    <mergeCell ref="A6:A7"/>
    <mergeCell ref="B6:D6"/>
    <mergeCell ref="F6:O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2</vt:i4>
      </vt:variant>
    </vt:vector>
  </HeadingPairs>
  <TitlesOfParts>
    <vt:vector size="47" baseType="lpstr">
      <vt:lpstr>ÍNDICE</vt:lpstr>
      <vt:lpstr>1</vt:lpstr>
      <vt:lpstr>2</vt:lpstr>
      <vt:lpstr>3</vt:lpstr>
      <vt:lpstr>Hoja10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ABREVIATURAS</vt:lpstr>
      <vt:lpstr>'25'!Área_de_impresión</vt:lpstr>
      <vt:lpstr>'33'!Área_de_impresión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ADOLFO GODOY QUISBERT</dc:creator>
  <cp:lastModifiedBy>Usi Administrador</cp:lastModifiedBy>
  <cp:lastPrinted>2023-06-20T15:40:01Z</cp:lastPrinted>
  <dcterms:created xsi:type="dcterms:W3CDTF">2023-06-19T13:27:02Z</dcterms:created>
  <dcterms:modified xsi:type="dcterms:W3CDTF">2024-08-16T22:06:30Z</dcterms:modified>
</cp:coreProperties>
</file>