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REPORTE VALORES v2\"/>
    </mc:Choice>
  </mc:AlternateContent>
  <bookViews>
    <workbookView xWindow="0" yWindow="0" windowWidth="17925" windowHeight="9645" tabRatio="714"/>
  </bookViews>
  <sheets>
    <sheet name="INDICE" sheetId="17" r:id="rId1"/>
    <sheet name="1" sheetId="195" r:id="rId2"/>
    <sheet name="2" sheetId="219" r:id="rId3"/>
    <sheet name="3" sheetId="185" r:id="rId4"/>
    <sheet name="4" sheetId="186" r:id="rId5"/>
    <sheet name="5" sheetId="209" r:id="rId6"/>
    <sheet name="6" sheetId="210" r:id="rId7"/>
    <sheet name="7" sheetId="211" r:id="rId8"/>
    <sheet name="8" sheetId="212" r:id="rId9"/>
    <sheet name="9" sheetId="184" r:id="rId10"/>
    <sheet name="10" sheetId="213" r:id="rId11"/>
    <sheet name="11" sheetId="214" r:id="rId12"/>
    <sheet name="12" sheetId="215" r:id="rId13"/>
    <sheet name="13" sheetId="192" r:id="rId14"/>
    <sheet name="14" sheetId="193" r:id="rId15"/>
    <sheet name="15" sheetId="194" r:id="rId16"/>
    <sheet name="16" sheetId="168" r:id="rId17"/>
    <sheet name="17" sheetId="217" r:id="rId18"/>
    <sheet name="ABREVIATURAS" sheetId="18" r:id="rId19"/>
  </sheets>
  <calcPr calcId="162913"/>
</workbook>
</file>

<file path=xl/calcChain.xml><?xml version="1.0" encoding="utf-8"?>
<calcChain xmlns="http://schemas.openxmlformats.org/spreadsheetml/2006/main">
  <c r="E29" i="217" l="1"/>
  <c r="E6" i="217"/>
  <c r="D29" i="217"/>
  <c r="C29" i="217"/>
  <c r="B29" i="217"/>
  <c r="E28" i="217"/>
  <c r="E7" i="217"/>
  <c r="E8" i="217"/>
  <c r="E9" i="217"/>
  <c r="E10" i="217"/>
  <c r="E11" i="217"/>
  <c r="E12" i="217"/>
  <c r="E13" i="217"/>
  <c r="E14" i="217"/>
  <c r="E15" i="217"/>
  <c r="E16" i="217"/>
  <c r="E17" i="217"/>
  <c r="E18" i="217"/>
  <c r="E19" i="217"/>
  <c r="E20" i="217"/>
  <c r="E21" i="217"/>
  <c r="E22" i="217"/>
  <c r="E23" i="217"/>
  <c r="E24" i="217"/>
  <c r="E25" i="217"/>
  <c r="E26" i="217"/>
  <c r="E27" i="217"/>
  <c r="C7" i="193"/>
  <c r="F7" i="192"/>
  <c r="F6" i="192"/>
  <c r="D18" i="192"/>
  <c r="E9" i="184"/>
  <c r="E8" i="184"/>
  <c r="D51" i="184"/>
  <c r="C51" i="184"/>
  <c r="E35" i="184"/>
  <c r="E36" i="184"/>
  <c r="E37" i="184"/>
  <c r="E38" i="184"/>
  <c r="E39" i="184"/>
  <c r="E40" i="184"/>
  <c r="E41" i="184"/>
  <c r="C8" i="211"/>
  <c r="C9" i="211"/>
  <c r="C10" i="211"/>
  <c r="C11" i="211"/>
  <c r="C12" i="211"/>
  <c r="C13" i="211"/>
  <c r="C14" i="211"/>
  <c r="C15" i="211"/>
  <c r="C16" i="211"/>
  <c r="C17" i="211"/>
  <c r="C18" i="211"/>
  <c r="C19" i="211"/>
  <c r="C20" i="211"/>
  <c r="C21" i="211"/>
  <c r="C22" i="211"/>
  <c r="C23" i="211"/>
  <c r="C24" i="211"/>
  <c r="C25" i="211"/>
  <c r="C26" i="211"/>
  <c r="C27" i="211"/>
  <c r="C28" i="211"/>
  <c r="C29" i="211"/>
  <c r="C30" i="211"/>
  <c r="C31" i="211"/>
  <c r="C32" i="211"/>
  <c r="C33" i="211"/>
  <c r="C34" i="211"/>
  <c r="C35" i="211"/>
  <c r="C36" i="211"/>
  <c r="C37" i="211"/>
  <c r="C38" i="211"/>
  <c r="C39" i="211"/>
  <c r="C40" i="211"/>
  <c r="C41" i="211"/>
  <c r="C42" i="211"/>
  <c r="C43" i="211"/>
  <c r="C44" i="211"/>
  <c r="C45" i="211"/>
  <c r="C7" i="211"/>
  <c r="B78" i="211"/>
  <c r="C20" i="210"/>
  <c r="C19" i="210"/>
  <c r="C18" i="210"/>
  <c r="C17" i="210"/>
  <c r="C16" i="210"/>
  <c r="C15" i="210"/>
  <c r="C14" i="210"/>
  <c r="C13" i="210"/>
  <c r="C12" i="210"/>
  <c r="C11" i="210"/>
  <c r="C10" i="210"/>
  <c r="C9" i="210"/>
  <c r="C8" i="210"/>
  <c r="C7" i="210"/>
  <c r="C9" i="209"/>
  <c r="C10" i="209"/>
  <c r="C11" i="209"/>
  <c r="C12" i="209"/>
  <c r="C13" i="209"/>
  <c r="C14" i="209"/>
  <c r="C15" i="209"/>
  <c r="C16" i="209"/>
  <c r="C17" i="209"/>
  <c r="C18" i="209"/>
  <c r="C19" i="209"/>
  <c r="C20" i="209"/>
  <c r="C21" i="209"/>
  <c r="C22" i="209"/>
  <c r="C23" i="209"/>
  <c r="C24" i="209"/>
  <c r="C25" i="209"/>
  <c r="C26" i="209"/>
  <c r="C27" i="209"/>
  <c r="C28" i="209"/>
  <c r="C29" i="209"/>
  <c r="C30" i="209"/>
  <c r="C31" i="209"/>
  <c r="C32" i="209"/>
  <c r="C33" i="209"/>
  <c r="C34" i="209"/>
  <c r="C35" i="209"/>
  <c r="C36" i="209"/>
  <c r="C37" i="209"/>
  <c r="C38" i="209"/>
  <c r="C39" i="209"/>
  <c r="C40" i="209"/>
  <c r="C41" i="209"/>
  <c r="C42" i="209"/>
  <c r="C43" i="209"/>
  <c r="C44" i="209"/>
  <c r="C45" i="209"/>
  <c r="C46" i="209"/>
  <c r="C47" i="209"/>
  <c r="C48" i="209"/>
  <c r="C49" i="209"/>
  <c r="C50" i="209"/>
  <c r="C51" i="209"/>
  <c r="C52" i="209"/>
  <c r="C53" i="209"/>
  <c r="C54" i="209"/>
  <c r="C55" i="209"/>
  <c r="C56" i="209"/>
  <c r="C57" i="209"/>
  <c r="C58" i="209"/>
  <c r="C59" i="209"/>
  <c r="C60" i="209"/>
  <c r="C61" i="209"/>
  <c r="C62" i="209"/>
  <c r="C63" i="209"/>
  <c r="C64" i="209"/>
  <c r="C65" i="209"/>
  <c r="C66" i="209"/>
  <c r="C67" i="209"/>
  <c r="C68" i="209"/>
  <c r="C69" i="209"/>
  <c r="C70" i="209"/>
  <c r="C71" i="209"/>
  <c r="C72" i="209"/>
  <c r="C73" i="209"/>
  <c r="C74" i="209"/>
  <c r="C75" i="209"/>
  <c r="C8" i="209"/>
  <c r="C84" i="186" l="1"/>
  <c r="D110" i="185"/>
  <c r="C28" i="185"/>
  <c r="J11" i="195" l="1"/>
  <c r="J25" i="195"/>
  <c r="B18" i="193" l="1"/>
  <c r="B121" i="168" l="1"/>
  <c r="C69" i="185" l="1"/>
  <c r="D109" i="185"/>
  <c r="F17" i="192" l="1"/>
  <c r="E10" i="184" l="1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42" i="184"/>
  <c r="E43" i="184"/>
  <c r="E44" i="184"/>
  <c r="E45" i="184"/>
  <c r="E46" i="184"/>
  <c r="E47" i="184"/>
  <c r="E48" i="184"/>
  <c r="E49" i="184"/>
  <c r="E50" i="184"/>
  <c r="C101" i="212"/>
  <c r="B101" i="212"/>
  <c r="C78" i="211"/>
  <c r="C101" i="210"/>
  <c r="B101" i="210"/>
  <c r="C81" i="209"/>
  <c r="B81" i="209"/>
  <c r="D187" i="185"/>
  <c r="B22" i="194" l="1"/>
  <c r="C7" i="194" s="1"/>
  <c r="K8" i="195"/>
  <c r="J8" i="195"/>
  <c r="J9" i="195"/>
  <c r="F25" i="195"/>
  <c r="B25" i="195"/>
  <c r="G25" i="195"/>
  <c r="B18" i="192"/>
  <c r="F8" i="192"/>
  <c r="F9" i="192"/>
  <c r="F10" i="192"/>
  <c r="F11" i="192"/>
  <c r="F12" i="192"/>
  <c r="F13" i="192"/>
  <c r="F14" i="192"/>
  <c r="F15" i="192"/>
  <c r="F16" i="192"/>
  <c r="C28" i="186"/>
  <c r="D188" i="185"/>
  <c r="D28" i="185"/>
  <c r="J16" i="195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J10" i="195"/>
  <c r="J12" i="195"/>
  <c r="J13" i="195"/>
  <c r="J14" i="195"/>
  <c r="J15" i="195"/>
  <c r="J17" i="195"/>
  <c r="J18" i="195"/>
  <c r="J19" i="195"/>
  <c r="J20" i="195"/>
  <c r="J21" i="195"/>
  <c r="J22" i="195"/>
  <c r="J23" i="195"/>
  <c r="J24" i="195"/>
  <c r="E51" i="184"/>
  <c r="C90" i="186"/>
  <c r="C91" i="186" s="1"/>
  <c r="C47" i="186"/>
  <c r="C187" i="185"/>
  <c r="C25" i="195"/>
  <c r="I25" i="195"/>
  <c r="E25" i="195"/>
  <c r="B19" i="168"/>
  <c r="C52" i="186"/>
  <c r="D69" i="185"/>
  <c r="C109" i="185"/>
  <c r="D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C12" i="194" l="1"/>
  <c r="C13" i="194"/>
  <c r="C53" i="186"/>
  <c r="K25" i="195"/>
  <c r="C8" i="193"/>
  <c r="C12" i="193"/>
  <c r="C16" i="193"/>
  <c r="C14" i="193"/>
  <c r="C9" i="193"/>
  <c r="C13" i="193"/>
  <c r="C17" i="193"/>
  <c r="C10" i="193"/>
  <c r="C11" i="193"/>
  <c r="C15" i="193"/>
  <c r="F18" i="192"/>
  <c r="C8" i="194"/>
  <c r="B83" i="211"/>
  <c r="C14" i="194"/>
  <c r="C11" i="194"/>
  <c r="C16" i="194"/>
  <c r="C17" i="194"/>
  <c r="C18" i="194"/>
  <c r="C15" i="194"/>
  <c r="C20" i="194"/>
  <c r="C21" i="194"/>
  <c r="C19" i="194"/>
  <c r="C9" i="194"/>
  <c r="C10" i="194"/>
  <c r="C93" i="186"/>
  <c r="B86" i="209"/>
  <c r="C22" i="194" l="1"/>
  <c r="D190" i="185"/>
  <c r="C18" i="193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<sst xmlns="http://schemas.openxmlformats.org/spreadsheetml/2006/main" count="2430" uniqueCount="1148">
  <si>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</si>
  <si>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</si>
  <si>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</si>
  <si>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</si>
  <si>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</si>
  <si>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</si>
  <si>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</si>
  <si>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</si>
  <si>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</si>
  <si>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</si>
  <si>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</si>
  <si>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</si>
  <si>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</si>
  <si>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</si>
  <si>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</si>
  <si>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</si>
  <si>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</si>
  <si>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</si>
  <si>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</si>
  <si>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</si>
  <si>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</si>
  <si>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</si>
  <si>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</si>
  <si>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</si>
  <si>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</si>
  <si>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</si>
  <si>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</si>
  <si>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</si>
  <si>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</si>
  <si>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</si>
  <si>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</si>
  <si>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</si>
  <si>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</si>
  <si>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</si>
  <si>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</si>
  <si>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</si>
  <si>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</si>
  <si>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</si>
  <si>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</si>
  <si>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</si>
  <si>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</si>
  <si>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</si>
  <si>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</si>
  <si>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</si>
  <si>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</si>
  <si>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</si>
  <si>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</si>
  <si>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</si>
  <si>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</si>
  <si>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</si>
  <si>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</si>
  <si>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</si>
  <si>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</si>
  <si>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</si>
  <si>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</si>
  <si>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</si>
  <si>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</si>
  <si>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</si>
  <si>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</si>
  <si>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</si>
  <si>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</si>
  <si>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</si>
  <si>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</si>
  <si>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</si>
  <si>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</si>
  <si>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</si>
  <si>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</si>
  <si>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</si>
  <si>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</si>
  <si>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</si>
  <si>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</si>
  <si>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</si>
  <si>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</si>
  <si>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</si>
  <si>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</si>
  <si>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</si>
  <si>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</si>
  <si>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</si>
  <si>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</si>
  <si>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</si>
  <si>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</si>
  <si>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</si>
  <si>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</si>
  <si>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</si>
  <si>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</si>
  <si>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</si>
  <si>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</si>
  <si>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</si>
  <si>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</si>
  <si>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</si>
  <si>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</si>
  <si>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</si>
  <si>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</si>
  <si>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</si>
  <si>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</si>
  <si>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</si>
  <si>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</si>
  <si>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</si>
  <si>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</si>
  <si>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</si>
  <si>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</si>
  <si>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</si>
  <si>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</si>
  <si>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</si>
  <si>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</si>
  <si>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ASFI/DSV-EM-AGU-001/2010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</si>
  <si>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</si>
  <si>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</si>
  <si>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</si>
  <si>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</si>
  <si>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</si>
  <si>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</si>
  <si>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</si>
  <si>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</si>
  <si>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</si>
  <si>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</si>
  <si>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</si>
  <si>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</si>
  <si>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</si>
  <si>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</si>
  <si>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</si>
  <si>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</si>
  <si>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SAFI</t>
  </si>
  <si>
    <t>FONDOS DE INVERSIÓN ABIERTOS</t>
  </si>
  <si>
    <t>TR</t>
  </si>
  <si>
    <t>1 Día</t>
  </si>
  <si>
    <t>30 Días</t>
  </si>
  <si>
    <t>A MEDIDA</t>
  </si>
  <si>
    <t>ULTRA UFV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</si>
  <si>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</si>
  <si>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</si>
  <si>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</si>
  <si>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</si>
  <si>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</si>
  <si>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</si>
  <si>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</si>
  <si>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</si>
  <si>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</si>
  <si>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</si>
  <si>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</si>
  <si>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</si>
  <si>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</si>
  <si>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</si>
  <si>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</si>
  <si>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</si>
  <si>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</si>
  <si>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</si>
  <si>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</si>
  <si>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</si>
  <si>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</si>
  <si>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</si>
  <si>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</si>
  <si>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</si>
  <si>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</si>
  <si>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</si>
  <si>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</si>
  <si>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</si>
  <si>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</si>
  <si>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</si>
  <si>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</si>
  <si>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</si>
  <si>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</si>
  <si>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</si>
  <si>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</si>
  <si>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</si>
  <si>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</si>
  <si>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</si>
  <si>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</si>
  <si>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</si>
  <si>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</si>
  <si>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</si>
  <si>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</si>
  <si>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</si>
  <si>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</si>
  <si>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</si>
  <si>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</si>
  <si>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</si>
  <si>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</si>
  <si>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</si>
  <si>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</si>
  <si>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</si>
  <si>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</si>
  <si>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</si>
  <si>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</si>
  <si>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</si>
  <si>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</si>
  <si>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</si>
  <si>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</si>
  <si>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</si>
  <si>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</si>
  <si>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</si>
  <si>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</si>
  <si>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</si>
  <si>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</si>
  <si>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</si>
  <si>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</si>
  <si>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</si>
  <si>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</si>
  <si>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</si>
  <si>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</si>
  <si>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</si>
  <si>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</si>
  <si>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</si>
  <si>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</si>
  <si>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</si>
  <si>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</si>
  <si>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</si>
  <si>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</si>
  <si>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</si>
  <si>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</si>
  <si>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</si>
  <si>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</si>
  <si>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</si>
  <si>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</si>
  <si>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</si>
  <si>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</si>
  <si>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</si>
  <si>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</si>
  <si>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</si>
  <si>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</si>
  <si>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</si>
  <si>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</si>
  <si>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</si>
  <si>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</si>
  <si>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</si>
  <si>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</si>
  <si>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</si>
  <si>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</si>
  <si>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</si>
  <si>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</si>
  <si>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</si>
  <si>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</si>
  <si>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</si>
  <si>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</si>
  <si>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</si>
  <si>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</si>
  <si>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</si>
  <si>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</si>
  <si>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</si>
  <si>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</si>
  <si>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</si>
  <si>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</si>
  <si>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</si>
  <si>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</si>
  <si>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</si>
  <si>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</si>
  <si>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</si>
  <si>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</si>
  <si>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</si>
  <si>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</si>
  <si>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</si>
  <si>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</si>
  <si>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</si>
  <si>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</si>
  <si>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</si>
  <si>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</si>
  <si>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</si>
  <si>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</si>
  <si>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</si>
  <si>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</si>
  <si>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</si>
  <si>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</si>
  <si>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</si>
  <si>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</si>
  <si>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</si>
  <si>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</si>
  <si>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</si>
  <si>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</si>
  <si>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</si>
  <si>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</si>
  <si>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</si>
  <si>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</si>
  <si>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</si>
  <si>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</si>
  <si>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</si>
  <si>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</si>
  <si>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</si>
  <si>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</si>
  <si>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</si>
  <si>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</si>
  <si>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</si>
  <si>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</si>
  <si>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</si>
  <si>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</si>
  <si>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</si>
  <si>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</si>
  <si>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</si>
  <si>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</si>
  <si>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</si>
  <si>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</si>
  <si>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</si>
  <si>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</si>
  <si>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</si>
  <si>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</si>
  <si>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</si>
  <si>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</si>
  <si>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</si>
  <si>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</si>
  <si>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</si>
  <si>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</si>
  <si>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</si>
  <si>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</si>
  <si>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</si>
  <si>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</si>
  <si>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</si>
  <si>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</si>
  <si>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</si>
  <si>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</si>
  <si>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</si>
  <si>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</si>
  <si>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</si>
  <si>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</si>
  <si>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</si>
  <si>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</si>
  <si>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</si>
  <si>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</si>
  <si>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</si>
  <si>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</si>
  <si>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</si>
  <si>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</si>
  <si>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</si>
  <si>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</si>
  <si>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</si>
  <si>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</si>
  <si>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</si>
  <si>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</si>
  <si>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</si>
  <si>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</si>
  <si>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</si>
  <si>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</si>
  <si>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</si>
  <si>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</si>
  <si>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</si>
  <si>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</si>
  <si>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</si>
  <si>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</si>
  <si>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</si>
  <si>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</si>
  <si>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</si>
  <si>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</si>
  <si>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</si>
  <si>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</si>
  <si>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</si>
  <si>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</si>
  <si>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</si>
  <si>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</si>
  <si>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</si>
  <si>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</si>
  <si>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</si>
  <si>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</si>
  <si>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</si>
  <si>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</si>
  <si>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</si>
  <si>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</si>
  <si>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</si>
  <si>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</si>
  <si>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</si>
  <si>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</si>
  <si>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</si>
  <si>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</si>
  <si>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</si>
  <si>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</si>
  <si>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</si>
  <si>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</si>
  <si>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</si>
  <si>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</si>
  <si>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</si>
  <si>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</si>
  <si>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</si>
  <si>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</si>
  <si>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</si>
  <si>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</si>
  <si>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</si>
  <si>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</si>
  <si>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</si>
  <si>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</si>
  <si>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</si>
  <si>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</si>
  <si>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</si>
  <si>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</si>
  <si>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</si>
  <si>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</si>
  <si>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</si>
  <si>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</si>
  <si>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</si>
  <si>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</si>
  <si>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</si>
  <si>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</si>
  <si>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</si>
  <si>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</si>
  <si>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</si>
  <si>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</si>
  <si>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</si>
  <si>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</si>
  <si>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</si>
  <si>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</si>
  <si>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</si>
  <si>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</si>
  <si>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</si>
  <si>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</si>
  <si>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</si>
  <si>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</si>
  <si>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</si>
  <si>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</si>
  <si>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</si>
  <si>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</si>
  <si>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</si>
  <si>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</si>
  <si>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</si>
  <si>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</si>
  <si>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</si>
  <si>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</si>
  <si>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+ RENDIMIENTO</t>
  </si>
  <si>
    <t>ACELERADOR</t>
  </si>
  <si>
    <t>K12 FIC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</si>
  <si>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</si>
  <si>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</si>
  <si>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</si>
  <si>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</si>
  <si>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</si>
  <si>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</si>
  <si>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</si>
  <si>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</si>
  <si>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</si>
  <si>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</si>
  <si>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</si>
  <si>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BDI</t>
  </si>
  <si>
    <t>Bonos IASA II - Emisión 2</t>
  </si>
  <si>
    <t>ASFI/DSV-ED-FIN-032/2012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</si>
  <si>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</si>
  <si>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</si>
  <si>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</si>
  <si>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</si>
  <si>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</si>
  <si>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</si>
  <si>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</si>
  <si>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</si>
  <si>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</si>
  <si>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</si>
  <si>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</si>
  <si>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</si>
  <si>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</si>
  <si>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</si>
  <si>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</si>
  <si>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</si>
  <si>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</si>
  <si>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</si>
  <si>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</si>
  <si>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</si>
  <si>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</si>
  <si>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</si>
  <si>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</si>
  <si>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</si>
  <si>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</si>
  <si>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</si>
  <si>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</si>
  <si>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</si>
  <si>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</si>
  <si>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</si>
  <si>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</si>
  <si>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</si>
  <si>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</si>
  <si>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</si>
  <si>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</si>
  <si>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</si>
  <si>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</si>
  <si>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</si>
  <si>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</si>
  <si>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</si>
  <si>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ASFI/DSV-ED-BME-002/2015</t>
  </si>
  <si>
    <t>BME-1-E1B-15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</si>
  <si>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</si>
  <si>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</si>
  <si>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</si>
  <si>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</si>
  <si>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</si>
  <si>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</si>
  <si>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</si>
  <si>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</si>
  <si>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</si>
  <si>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</si>
  <si>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</si>
  <si>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</si>
  <si>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</si>
  <si>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Bonos IASA III - Emisión 4</t>
  </si>
  <si>
    <t>ASFI/DSV-ED-FIN-010/2015</t>
  </si>
  <si>
    <t>FIN-3-E1U-15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</si>
  <si>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</si>
  <si>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</si>
  <si>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</si>
  <si>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</si>
  <si>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</si>
  <si>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</si>
  <si>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</si>
  <si>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</si>
  <si>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</si>
  <si>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</si>
  <si>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</si>
  <si>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</si>
  <si>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</si>
  <si>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</si>
  <si>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</si>
  <si>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</si>
  <si>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</si>
  <si>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</si>
  <si>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</si>
  <si>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</si>
  <si>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</si>
  <si>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</si>
  <si>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</si>
  <si>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</si>
  <si>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</si>
  <si>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</si>
  <si>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</si>
  <si>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</si>
  <si>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</si>
  <si>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</si>
  <si>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</si>
  <si>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</si>
  <si>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</si>
  <si>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</si>
  <si>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</si>
  <si>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</si>
  <si>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</si>
  <si>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</si>
  <si>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</si>
  <si>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</si>
  <si>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</si>
  <si>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</si>
  <si>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</si>
  <si>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</si>
  <si>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</si>
  <si>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</si>
  <si>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</si>
  <si>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</si>
  <si>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</si>
  <si>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</si>
  <si>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</si>
  <si>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</si>
  <si>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</si>
  <si>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</si>
  <si>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</si>
  <si>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</si>
  <si>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</si>
  <si>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</si>
  <si>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CARTERA FONDOS</t>
  </si>
  <si>
    <t>CARTERA FONDOS EXPRESADO EN $US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</si>
  <si>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</si>
  <si>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</si>
  <si>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</si>
  <si>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</si>
  <si>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</si>
  <si>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</si>
  <si>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</si>
  <si>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</si>
  <si>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</si>
  <si>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</si>
  <si>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</si>
  <si>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</si>
  <si>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</si>
  <si>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</si>
  <si>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</si>
  <si>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</si>
  <si>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</si>
  <si>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</si>
  <si>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</si>
  <si>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</si>
  <si>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</si>
  <si>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</si>
  <si>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</si>
  <si>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</si>
  <si>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</si>
  <si>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</si>
  <si>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</si>
  <si>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</si>
  <si>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</si>
  <si>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</si>
  <si>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</si>
  <si>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</si>
  <si>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</si>
  <si>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La Papelera</t>
  </si>
  <si>
    <t>Bonos LA PAPELERA I - Emisión 2</t>
  </si>
  <si>
    <t>ASFI/DSVSC-ED-PAP-030/2015</t>
  </si>
  <si>
    <t>PAP-1-N2U-15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</si>
  <si>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</si>
  <si>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</si>
  <si>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</si>
  <si>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</si>
  <si>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</si>
  <si>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</si>
  <si>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</si>
  <si>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</si>
  <si>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</si>
  <si>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</si>
  <si>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</si>
  <si>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</si>
  <si>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</si>
  <si>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</si>
  <si>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</si>
  <si>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</si>
  <si>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</si>
  <si>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</si>
  <si>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</si>
  <si>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</si>
  <si>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</si>
  <si>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</si>
  <si>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</si>
  <si>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</si>
  <si>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</si>
  <si>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</si>
  <si>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</si>
  <si>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</si>
  <si>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</si>
  <si>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</si>
  <si>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</si>
  <si>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</si>
  <si>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</si>
  <si>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</si>
  <si>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</si>
  <si>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</si>
  <si>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</si>
  <si>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</si>
  <si>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</si>
  <si>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</si>
  <si>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</si>
  <si>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</si>
  <si>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</si>
  <si>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</si>
  <si>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</si>
  <si>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</si>
  <si>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Y TASAS DE RENDIMIENTO</t>
  </si>
  <si>
    <t>NÚMERO DE CLIENTES POR FONDO DE INVERSIÓN</t>
  </si>
  <si>
    <t>NÚMERO DE CLIENTES POR AGENCIAS DE BOLSA</t>
  </si>
  <si>
    <t>TIPO DE INSTRUMENTO</t>
  </si>
  <si>
    <t>CARTERA PROPIA POR TIPO DE INSTRUMENTO</t>
  </si>
  <si>
    <t>MONTO ($US)</t>
  </si>
  <si>
    <t>PARTICIPACIÓN (%)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</si>
  <si>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</si>
  <si>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</si>
  <si>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</si>
  <si>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</si>
  <si>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</si>
  <si>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</si>
  <si>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</si>
  <si>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</si>
  <si>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</si>
  <si>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GLOBAL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</si>
  <si>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</si>
  <si>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</si>
  <si>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</si>
  <si>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</si>
  <si>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</si>
  <si>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</si>
  <si>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</si>
  <si>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</si>
  <si>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</si>
  <si>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</si>
  <si>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</si>
  <si>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</si>
  <si>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</si>
  <si>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</si>
  <si>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</si>
  <si>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</si>
  <si>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</si>
  <si>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</si>
  <si>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</si>
  <si>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</si>
  <si>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</si>
  <si>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</si>
  <si>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</si>
  <si>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</si>
  <si>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</si>
  <si>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</si>
  <si>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</si>
  <si>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Santa Cruz Securities S.A. Agencia de Bolsa Filial del Banco Fassil S.A.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</si>
  <si>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</si>
  <si>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</si>
  <si>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</si>
  <si>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</si>
  <si>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</si>
  <si>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</si>
  <si>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</si>
  <si>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</si>
  <si>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</si>
  <si>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</si>
  <si>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</si>
  <si>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</si>
  <si>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</si>
  <si>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</si>
  <si>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</si>
  <si>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</si>
  <si>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</si>
  <si>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</si>
  <si>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</si>
  <si>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</si>
  <si>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</si>
  <si>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</si>
  <si>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</si>
  <si>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</si>
  <si>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</si>
  <si>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</si>
  <si>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</si>
  <si>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</si>
  <si>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</si>
  <si>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</si>
  <si>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</si>
  <si>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</si>
  <si>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</si>
  <si>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</si>
  <si>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</si>
  <si>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</si>
  <si>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</si>
  <si>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</si>
  <si>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</si>
  <si>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</si>
  <si>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</si>
  <si>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</si>
  <si>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</si>
  <si>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</si>
  <si>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</si>
  <si>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</si>
  <si>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AGENCIA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</si>
  <si>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</si>
  <si>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</si>
  <si>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</si>
  <si>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</si>
  <si>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</si>
  <si>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</si>
  <si>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</si>
  <si>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</si>
  <si>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</si>
  <si>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</si>
  <si>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</si>
  <si>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</si>
  <si>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</si>
  <si>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</si>
  <si>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</si>
  <si>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</si>
  <si>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</si>
  <si>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</si>
  <si>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</si>
  <si>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</si>
  <si>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</si>
  <si>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</si>
  <si>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</si>
  <si>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</si>
  <si>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</si>
  <si>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</si>
  <si>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</si>
  <si>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</si>
  <si>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</si>
  <si>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</si>
  <si>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</si>
  <si>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</si>
  <si>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</si>
  <si>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</si>
  <si>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</si>
  <si>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</si>
  <si>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</si>
  <si>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</si>
  <si>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</si>
  <si>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</si>
  <si>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</si>
  <si>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</si>
  <si>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</si>
  <si>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</si>
  <si>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</si>
  <si>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</si>
  <si>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</si>
  <si>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</si>
  <si>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</si>
  <si>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Bonos INTI VI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</si>
  <si>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</si>
  <si>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</si>
  <si>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</si>
  <si>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</si>
  <si>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</si>
  <si>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</si>
  <si>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</si>
  <si>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</si>
  <si>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</si>
  <si>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</si>
  <si>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</si>
  <si>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</si>
  <si>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</si>
  <si>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</si>
  <si>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</si>
  <si>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SOBOCE S.A.</t>
  </si>
  <si>
    <t>Bonos Soboce VI - Emisión 2</t>
  </si>
  <si>
    <t>ASFI/DSV-ED-SBC-036/2013</t>
  </si>
  <si>
    <t>SBC-6-N1U-13</t>
  </si>
  <si>
    <t>ASFI/DSVSC-ED-SBC-030/2016</t>
  </si>
  <si>
    <t>SBC-7-N1U-16</t>
  </si>
  <si>
    <t>FORTALEZA DISPONIBLE</t>
  </si>
  <si>
    <t>FORTALEZA PLANIFICA</t>
  </si>
  <si>
    <t>PAM</t>
  </si>
  <si>
    <t>Banco Pyme ECOFUTURO S.A.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</si>
  <si>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</si>
  <si>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</si>
  <si>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</si>
  <si>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</si>
  <si>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</si>
  <si>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</si>
  <si>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</si>
  <si>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</si>
  <si>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</si>
  <si>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</si>
  <si>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</si>
  <si>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</si>
  <si>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</si>
  <si>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</si>
  <si>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</si>
  <si>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</si>
  <si>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</si>
  <si>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</si>
  <si>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</si>
  <si>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</si>
  <si>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</si>
  <si>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</si>
  <si>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</si>
  <si>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</si>
  <si>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</si>
  <si>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</si>
  <si>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</si>
  <si>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</si>
  <si>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</si>
  <si>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</si>
  <si>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</si>
  <si>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</si>
  <si>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</si>
  <si>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</si>
  <si>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Nota 1:  Cuadro procesado con la informacion electronica remitida por la Jefatura de Sistemas Informaticos de la ASFI</t>
  </si>
  <si>
    <t>Ameco S.A.</t>
  </si>
  <si>
    <t>ASFI/DSV-ED-BGA-02012014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</si>
  <si>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</si>
  <si>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</si>
  <si>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</si>
  <si>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</si>
  <si>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</si>
  <si>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</si>
  <si>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</si>
  <si>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</si>
  <si>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</si>
  <si>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</si>
  <si>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</si>
  <si>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>ASFI/DSVSC-ED-ISA-021/2017</t>
  </si>
  <si>
    <t>ISA-1-E1U-17</t>
  </si>
  <si>
    <t>ASFI/DSVSC-ED-ISA-022/2017</t>
  </si>
  <si>
    <t>ISA-1-E2U-17</t>
  </si>
  <si>
    <t xml:space="preserve">Multivalores Agencia de Bolsa S.A. </t>
  </si>
  <si>
    <t>MAB</t>
  </si>
  <si>
    <t>Banco Do Brasil S.A.- Sucursal Bolivia</t>
  </si>
  <si>
    <t xml:space="preserve">Cooperativa de Ahorro y Crédito Abierta Jesús Nazareno Ltda.                                                                                                                                            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</si>
  <si>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</si>
  <si>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</si>
  <si>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</si>
  <si>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</si>
  <si>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</si>
  <si>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</si>
  <si>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</si>
  <si>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</si>
  <si>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</si>
  <si>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</si>
  <si>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</si>
  <si>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</si>
  <si>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</si>
  <si>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</si>
  <si>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</si>
  <si>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</si>
  <si>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</si>
  <si>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</si>
  <si>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</si>
  <si>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</si>
  <si>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</si>
  <si>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</si>
  <si>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</si>
  <si>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</si>
  <si>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</si>
  <si>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</si>
  <si>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</si>
  <si>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</si>
  <si>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</si>
  <si>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</si>
  <si>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</si>
  <si>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</si>
  <si>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</si>
  <si>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</si>
  <si>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</si>
  <si>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</si>
  <si>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</si>
  <si>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</si>
  <si>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</si>
  <si>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</si>
  <si>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</si>
  <si>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</si>
  <si>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</si>
  <si>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MICROFIC</t>
  </si>
  <si>
    <t xml:space="preserve">FUTURO ASEGURADO </t>
  </si>
  <si>
    <t xml:space="preserve">FORTALEZA POTENCIA BOLIVIANOS </t>
  </si>
  <si>
    <t xml:space="preserve">CRECER BOLIVIANOS </t>
  </si>
  <si>
    <t>ACTIVO UNIÓN</t>
  </si>
  <si>
    <t xml:space="preserve">DINERO UNIÓN </t>
  </si>
  <si>
    <t>FORTALEZA PORVENIR</t>
  </si>
  <si>
    <t>FORTALEZA RENTA MIXTA</t>
  </si>
  <si>
    <t>MERCANTIL FONDO MUTUO</t>
  </si>
  <si>
    <t>FONDO DE INVERSIÓN MUTUO</t>
  </si>
  <si>
    <t>CRECIMIENTO</t>
  </si>
  <si>
    <t>SEMBRAR PRODUCTIVO</t>
  </si>
  <si>
    <t>CREDIFONDO GARANTIZA-A</t>
  </si>
  <si>
    <t>CREDIFONDO GARANTIZA-B</t>
  </si>
  <si>
    <t>PYME II FONDO DE INVERSIÓN CERRADO</t>
  </si>
  <si>
    <t>PYME PROGRESO-A</t>
  </si>
  <si>
    <t>PYME PROGRESO-B</t>
  </si>
  <si>
    <t>RENTA ACTIVA EMERGENTE</t>
  </si>
  <si>
    <t>RENTA ACTIVA PYME</t>
  </si>
  <si>
    <t>RENTA ACTIVA PUENTE</t>
  </si>
  <si>
    <t>PROPYME UNIÓN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</si>
  <si>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</si>
  <si>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</si>
  <si>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DENOMINACIÓN DE LA EMISIÓN AUTORIZADA</t>
  </si>
  <si>
    <t>ASFI/DSVSC-ED-BIS-039/2015</t>
  </si>
  <si>
    <t>BIS-1-N1U-15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</si>
  <si>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</si>
  <si>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</si>
  <si>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</si>
  <si>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</si>
  <si>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</si>
  <si>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</si>
  <si>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</si>
  <si>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</si>
  <si>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</si>
  <si>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</si>
  <si>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</si>
  <si>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</si>
  <si>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</si>
  <si>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</si>
  <si>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PMD-TD-NA</t>
  </si>
  <si>
    <t>PMD-TD-NB</t>
  </si>
  <si>
    <t>PMD-TD-NC</t>
  </si>
  <si>
    <t>PMD-TD-ND</t>
  </si>
  <si>
    <t>PREVISOR FONDO MUTUO</t>
  </si>
  <si>
    <t>CRECIMIENTO Bs.</t>
  </si>
  <si>
    <t xml:space="preserve">CRECIMIENTO USD </t>
  </si>
  <si>
    <t>PMD</t>
  </si>
  <si>
    <t xml:space="preserve">Credibolsa S.A. Agencia de Bolsa          </t>
  </si>
  <si>
    <t>NR00391806</t>
  </si>
  <si>
    <t>NR00391807</t>
  </si>
  <si>
    <t>ASFI/DSVSC-ED-BIL-002/2018</t>
  </si>
  <si>
    <t>BIL-4-N1A-18</t>
  </si>
  <si>
    <t>BIL-4-N1B-18</t>
  </si>
  <si>
    <t>BIL-4-N1C-18</t>
  </si>
  <si>
    <t>ASFI/DSVSC-ED-TYS-001/2018</t>
  </si>
  <si>
    <t>TYS-PB2-E1U</t>
  </si>
  <si>
    <t>Bonos Subordinados BCP – Emisión II</t>
  </si>
  <si>
    <t xml:space="preserve">Banco de Desarrollo Productivo S.A.M. 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</si>
  <si>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</si>
  <si>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</si>
  <si>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</si>
  <si>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</si>
  <si>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</si>
  <si>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</si>
  <si>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</si>
  <si>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</si>
  <si>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</si>
  <si>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Crecimiento</t>
  </si>
  <si>
    <t>Capital + Gestionadora de Activos Sociedad Administradora de Fondos de Inversión Sociedad Anónima</t>
  </si>
  <si>
    <t>PYME Progreso-A</t>
  </si>
  <si>
    <t>PYME Progreso-B</t>
  </si>
  <si>
    <t>Renta Activa PYME</t>
  </si>
  <si>
    <t>PROPYME Unión</t>
  </si>
  <si>
    <t>Crecimiento Bs.</t>
  </si>
  <si>
    <t xml:space="preserve">Crecer Bolivianos </t>
  </si>
  <si>
    <t>Previsor Fondo Mutuo</t>
  </si>
  <si>
    <t>Activo</t>
  </si>
  <si>
    <t>Dinero Unión Mediano</t>
  </si>
  <si>
    <t>Crecimiento USD.</t>
  </si>
  <si>
    <t>Fortaleza Porvenir</t>
  </si>
  <si>
    <t>Fortaleza Renta Mixt</t>
  </si>
  <si>
    <t>Global</t>
  </si>
  <si>
    <t>SEMBRAR EXPORTADOR</t>
  </si>
  <si>
    <t>RUEDO Y MERCADO ELECTRÓNICO DE LA BOLSA BOLIVIANA DE VALORES S.A.</t>
  </si>
  <si>
    <t>Bonos Banco Mercantil Santa Cruz - Emisión 1</t>
  </si>
  <si>
    <t>Bonos Banco FIE 2 - Emisión 1</t>
  </si>
  <si>
    <t>Bonos Banco FIE 2 - Emisión 2</t>
  </si>
  <si>
    <t>Bonos Subordinados Banco FIE 3</t>
  </si>
  <si>
    <t>Bonos Subordinados Banco FIE 4</t>
  </si>
  <si>
    <t>ASFI/DSVSC-ED-TYS-006/2018</t>
  </si>
  <si>
    <t>TYS-PB2-E3U</t>
  </si>
  <si>
    <t>Patrimonio Autónomo CRESPAL - BDP ST 035</t>
  </si>
  <si>
    <t>Renta Activa EMERGENTE</t>
  </si>
  <si>
    <t>Renta Activa PUENTE</t>
  </si>
  <si>
    <t>OPERACIONES  EN DOLARES ESTADOUNIDENSES</t>
  </si>
  <si>
    <t>Bonos Subordinados - Banco de Crédito de Bolivia - Emisión I</t>
  </si>
  <si>
    <t>Bonos Subordinados BEC II - Emisión 3</t>
  </si>
  <si>
    <t>Bonos Banco Fortaleza</t>
  </si>
  <si>
    <t>Bonos Subordinados Banco Fortaleza - Emisión 1</t>
  </si>
  <si>
    <t>Bonos Subordinados Banco Fortaleza - Emisión 2</t>
  </si>
  <si>
    <t>Bonos Banco FIE 2-Emisión 3</t>
  </si>
  <si>
    <t>ASFI/DSVSC-RED-FIE-008/2018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</si>
  <si>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</si>
  <si>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</si>
  <si>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</si>
  <si>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</si>
  <si>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</si>
  <si>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</si>
  <si>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</si>
  <si>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</si>
  <si>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</si>
  <si>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 - Emisión 4</t>
  </si>
  <si>
    <t>Bonos COBEE IV - Emisión 3</t>
  </si>
  <si>
    <t>Bonos COBEE IV - Emisión 4</t>
  </si>
  <si>
    <t>Bonos COBEE IV - Emisión 5</t>
  </si>
  <si>
    <t>Bonos Subordinados ECOFUTURO 2 - Emisión 2</t>
  </si>
  <si>
    <t>Bonos Subordinados ECOFUTURO 3</t>
  </si>
  <si>
    <t>ASFI/DSVSC-ED-MLP-007/2018</t>
  </si>
  <si>
    <t>MLP-1-N1U-18</t>
  </si>
  <si>
    <t>Bonos Toyosa I - Emisión 2</t>
  </si>
  <si>
    <t>ASFI/DSVSC-ED-TYS-009/2018</t>
  </si>
  <si>
    <t>TYS-PB2-E4U</t>
  </si>
  <si>
    <t xml:space="preserve"> + BENEFICIO</t>
  </si>
  <si>
    <t>BNB Sociedad Administradora de Fondos de Inversión S.A.</t>
  </si>
  <si>
    <t xml:space="preserve">Futuro Asegurado </t>
  </si>
  <si>
    <t xml:space="preserve">Fortaleza Potencia Bolivianos </t>
  </si>
  <si>
    <t>BMS</t>
  </si>
  <si>
    <t>Bonos Subordinados Banco BISA - Emisión 2</t>
  </si>
  <si>
    <t>Bonos Subordinados Banco BISA - Emisión 1</t>
  </si>
  <si>
    <t>NR00261832</t>
  </si>
  <si>
    <t>NR00391832</t>
  </si>
  <si>
    <t>NR00391834</t>
  </si>
  <si>
    <t>Bonos Banco Mercantil Santa Cruz - Emisión 5</t>
  </si>
  <si>
    <t>Bonos Subordiandos  Banco Mercatil Santa Cruz  – Emisión 1</t>
  </si>
  <si>
    <t>Bonos Subordiandos  Banco Mercatil Santa Cruz  – Emisión 2</t>
  </si>
  <si>
    <t>Bonos BISA LEASING IV- Emisión 4</t>
  </si>
  <si>
    <t>Bonos INTI IV Emisión 1</t>
  </si>
  <si>
    <t>Bonos INTI V -  Emisión 1</t>
  </si>
  <si>
    <t>ASFI/DSVSC-ED-G&amp;E-010/2018</t>
  </si>
  <si>
    <t>GYE-2-N1A-18</t>
  </si>
  <si>
    <t>GYE-2-N1B-18</t>
  </si>
  <si>
    <t>BONOS SOFIA I – EMISIÓN 1</t>
  </si>
  <si>
    <t>BONOS SOFIA I - EMISION 2</t>
  </si>
  <si>
    <t>BONOS IOL II - Emisión 1</t>
  </si>
  <si>
    <t>BONOS ISA - EMISIÓN 1</t>
  </si>
  <si>
    <t>BONOS ISA-EMISIÓN 2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</si>
  <si>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</si>
  <si>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</si>
  <si>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</si>
  <si>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</si>
  <si>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</si>
  <si>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</si>
  <si>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</si>
  <si>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</si>
  <si>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</si>
  <si>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</si>
  <si>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</si>
  <si>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BONOS TOYOSA II - EMISIÓN 1</t>
  </si>
  <si>
    <t>BONOS TOYOSA II - EMISIÓN 2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</si>
  <si>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</si>
  <si>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</si>
  <si>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</si>
  <si>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</si>
  <si>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TOYOSA III - EMISIÓN 1</t>
  </si>
  <si>
    <t>SEMBRAR MICRO CAPITAL</t>
  </si>
  <si>
    <t xml:space="preserve">PYME II 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</si>
  <si>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</si>
  <si>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</si>
  <si>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</si>
  <si>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</si>
  <si>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</si>
  <si>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</si>
  <si>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</si>
  <si>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</si>
  <si>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DIVERSIFICACIÓN POR INSTRUMENTO Y VALOR DE LA CARTERA DE FONDOS DE INVERSIÓN CERRADOS</t>
  </si>
  <si>
    <t xml:space="preserve">* Solo se toma en cuenta las operaciones realizadas en Ruedo de Bolsa </t>
  </si>
  <si>
    <t>COMPRA/VENTA DEFINITIVA</t>
  </si>
  <si>
    <t>MERCADO PRIMARIO</t>
  </si>
  <si>
    <t>COMPRA/VENTA DE REPORTO</t>
  </si>
  <si>
    <t>Bonos GAS &amp; ELECTRICIDAD Sociedad Anónima</t>
  </si>
  <si>
    <t>TOTAL CARTERA DE AGENCIAS DE BOLSA</t>
  </si>
  <si>
    <t>AL 31 DE OCTUBRE DE 2018</t>
  </si>
  <si>
    <t>AL  31 DE OCTUBRE DE  2018</t>
  </si>
  <si>
    <t>AL  31  DE  OCTUBRE  DE  2018</t>
  </si>
  <si>
    <t>ASFI/DSVSC-ED-BIS-011/2018</t>
  </si>
  <si>
    <t>BIS-1-N1U-18</t>
  </si>
  <si>
    <t>NR00261836</t>
  </si>
  <si>
    <t>NR00261842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</si>
  <si>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</si>
  <si>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</si>
  <si>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</si>
  <si>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</si>
  <si>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</si>
  <si>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</si>
  <si>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</si>
  <si>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Ferroviaria Oriental - Emisión 4</t>
  </si>
  <si>
    <t>ASFI/DSV-ED-EFO-019/2014</t>
  </si>
  <si>
    <t>EFO-1-N2C-14</t>
  </si>
  <si>
    <t>EFO-1-N2D-14</t>
  </si>
  <si>
    <t>EFO-1-N2E-14</t>
  </si>
  <si>
    <t>BONOS EQUIPETROL-EMISIÓN 1</t>
  </si>
  <si>
    <t>BONOS EQUIPETROL-EMISIÓN 2</t>
  </si>
  <si>
    <t>Bonos FANCESA IV - EMISIÓN 2</t>
  </si>
  <si>
    <t>Bonos GAS &amp; ELECTRICIDAD II-Emisión 1</t>
  </si>
  <si>
    <t>BONOS MUNICIPALES GAMLP - EMISIÓN 1</t>
  </si>
  <si>
    <t>PAP-1-N2U-15Q</t>
  </si>
  <si>
    <t>VALORES DE TITULARIZACIÓN CRECER - BDP ST 036</t>
  </si>
  <si>
    <t>VALORES DE TITULARIZACIÓN CRECER IFD - BDP ST 037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</si>
  <si>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</si>
  <si>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</si>
  <si>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</si>
  <si>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</si>
  <si>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</si>
  <si>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</si>
  <si>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</si>
  <si>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TOYOSA I - Emisión 3</t>
  </si>
  <si>
    <t>Bonos Subordiandos Banco BISA - Emisión 3</t>
  </si>
  <si>
    <t>Bonos Subordinados BEC II - Emisión 2</t>
  </si>
  <si>
    <t>Bonos Subordinados BEC III - Emisión 1</t>
  </si>
  <si>
    <t>Bonos Subordinados BEC III - Emisión 2</t>
  </si>
  <si>
    <t>Bonos Subordinados Banco  FIE 3</t>
  </si>
  <si>
    <t>BonosFANCESA IV - EMISIÓN 1</t>
  </si>
  <si>
    <t>Bonos GAS &amp; ELECTRICIDAD - EMISIÓN 2</t>
  </si>
  <si>
    <t>Bonos MERINCO – EMISIÓN 4 DENTRO DEL PROGRAMA</t>
  </si>
  <si>
    <t>Bonos NUTRIOIL I - EMISION 1</t>
  </si>
  <si>
    <t>Bonos Prolega I – Emisión 3</t>
  </si>
  <si>
    <t>Bonos Prolega I - Emisión 4</t>
  </si>
  <si>
    <t>Bonos Prolega I - Emisión 5</t>
  </si>
  <si>
    <t>Bonos Prolega I - Emisión 6</t>
  </si>
  <si>
    <t>Bonos Prolega I - Emisión 1</t>
  </si>
  <si>
    <t>Bonos Prolega I - Emisión 2</t>
  </si>
  <si>
    <t>Bonos Prolega II - Emisión 1</t>
  </si>
  <si>
    <t>Bonos Prolega II - Emisión 3</t>
  </si>
  <si>
    <t>Bonos Prolega II - Emisión 2</t>
  </si>
  <si>
    <t>Bonos Soboce VII - Emisión 1</t>
  </si>
  <si>
    <t>Patrimonio Autónomo Microcrédito IFD - BDP ST 032</t>
  </si>
  <si>
    <t>Patrimonio Autónomo Microcrédito IFD - BDP ST 034</t>
  </si>
  <si>
    <t>Patrimonio Autónomo Microcrédito IFD - BDP ST 036</t>
  </si>
  <si>
    <t>Patrimonio Autónomo Microcrédito IFD - BDP ST 037</t>
  </si>
  <si>
    <t>Patrimonio Autónomo Microcrédito IFD - BDP ST 038</t>
  </si>
  <si>
    <t>Bonos TELECEL II- Emisión 2</t>
  </si>
  <si>
    <t>Bonos TELECEL II - Emisión 3</t>
  </si>
  <si>
    <t>Bonos TELECEL II - Emisión 1</t>
  </si>
  <si>
    <t>MSC Expansión FIC</t>
  </si>
  <si>
    <t>AL  31  DE OCTUBRE  DE  2018</t>
  </si>
  <si>
    <t>AL  31  DE  OCTUBRE DE  2018</t>
  </si>
  <si>
    <t>PMF</t>
  </si>
  <si>
    <t>AL  31  DE OCTUBRE  DE 2018</t>
  </si>
  <si>
    <t>AL  31  DE OCTUBRE DE  2018</t>
  </si>
  <si>
    <t>AL  31  DE OCTUBRE DE 2018</t>
  </si>
  <si>
    <t>AL 31 DE OCTUBRE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</si>
</sst>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0.5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Times New Roman"/>
      <family val="1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8"/>
      </patternFill>
    </fill>
    <fill>
      <patternFill patternType="solid">
        <fgColor rgb="FF979FAD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theme="0"/>
        <bgColor indexed="23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21" applyNumberFormat="0" applyAlignment="0" applyProtection="0"/>
    <xf numFmtId="0" fontId="36" fillId="22" borderId="21" applyNumberFormat="0" applyAlignment="0" applyProtection="0"/>
    <xf numFmtId="0" fontId="37" fillId="23" borderId="22" applyNumberFormat="0" applyAlignment="0" applyProtection="0"/>
    <xf numFmtId="0" fontId="37" fillId="23" borderId="22" applyNumberFormat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171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ill="0" applyBorder="0" applyAlignment="0" applyProtection="0"/>
    <xf numFmtId="43" fontId="33" fillId="0" borderId="0" applyFont="0" applyFill="0" applyBorder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21" applyNumberFormat="0" applyAlignment="0" applyProtection="0"/>
    <xf numFmtId="0" fontId="41" fillId="30" borderId="21" applyNumberFormat="0" applyAlignment="0" applyProtection="0"/>
    <xf numFmtId="17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4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32" borderId="25" applyNumberFormat="0" applyFont="0" applyAlignment="0" applyProtection="0"/>
    <xf numFmtId="0" fontId="33" fillId="32" borderId="25" applyNumberFormat="0" applyFont="0" applyAlignment="0" applyProtection="0"/>
    <xf numFmtId="0" fontId="33" fillId="32" borderId="25" applyNumberFormat="0" applyFont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2" borderId="26" applyNumberFormat="0" applyAlignment="0" applyProtection="0"/>
    <xf numFmtId="0" fontId="43" fillId="22" borderId="2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/>
  </cellStyleXfs>
  <cellXfs count="422">
    <xf numFmtId="0" fontId="0" fillId="0" borderId="0" xfId="0"/>
    <xf numFmtId="0" fontId="5" fillId="0" borderId="0" xfId="0" applyFont="1" applyBorder="1"/>
    <xf numFmtId="0" fontId="5" fillId="33" borderId="0" xfId="0" applyFont="1" applyFill="1" applyBorder="1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/>
    <xf numFmtId="0" fontId="7" fillId="2" borderId="0" xfId="0" applyFont="1" applyFill="1" applyBorder="1" applyAlignment="1">
      <alignment horizontal="center"/>
    </xf>
    <xf numFmtId="165" fontId="11" fillId="0" borderId="0" xfId="109" applyNumberFormat="1" applyFont="1" applyFill="1" applyBorder="1" applyAlignment="1">
      <alignment horizontal="right"/>
    </xf>
    <xf numFmtId="165" fontId="12" fillId="34" borderId="0" xfId="109" applyNumberFormat="1" applyFont="1" applyFill="1" applyBorder="1" applyAlignment="1">
      <alignment horizontal="right"/>
    </xf>
    <xf numFmtId="165" fontId="3" fillId="35" borderId="0" xfId="10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33" borderId="0" xfId="0" applyFont="1" applyFill="1" applyBorder="1"/>
    <xf numFmtId="165" fontId="4" fillId="33" borderId="0" xfId="109" applyNumberFormat="1" applyFont="1" applyFill="1" applyBorder="1"/>
    <xf numFmtId="0" fontId="49" fillId="33" borderId="0" xfId="0" applyFont="1" applyFill="1"/>
    <xf numFmtId="0" fontId="49" fillId="33" borderId="0" xfId="0" applyFont="1" applyFill="1" applyAlignment="1">
      <alignment horizontal="right"/>
    </xf>
    <xf numFmtId="0" fontId="0" fillId="0" borderId="0" xfId="0" applyFill="1"/>
    <xf numFmtId="16" fontId="16" fillId="34" borderId="0" xfId="112" quotePrefix="1" applyNumberFormat="1" applyFont="1" applyFill="1" applyBorder="1" applyAlignment="1">
      <alignment horizontal="center" vertical="center"/>
    </xf>
    <xf numFmtId="4" fontId="17" fillId="0" borderId="0" xfId="82" applyNumberFormat="1" applyFont="1" applyFill="1" applyBorder="1" applyAlignment="1">
      <alignment horizontal="right"/>
    </xf>
    <xf numFmtId="4" fontId="17" fillId="0" borderId="0" xfId="82" applyNumberFormat="1" applyFont="1" applyFill="1" applyBorder="1" applyAlignment="1">
      <alignment horizontal="center"/>
    </xf>
    <xf numFmtId="4" fontId="17" fillId="2" borderId="0" xfId="82" applyNumberFormat="1" applyFont="1" applyFill="1" applyBorder="1" applyAlignment="1">
      <alignment horizontal="center"/>
    </xf>
    <xf numFmtId="41" fontId="18" fillId="33" borderId="0" xfId="112" applyNumberFormat="1" applyFont="1" applyFill="1" applyBorder="1"/>
    <xf numFmtId="167" fontId="19" fillId="33" borderId="0" xfId="112" applyNumberFormat="1" applyFont="1" applyFill="1" applyBorder="1" applyAlignment="1">
      <alignment horizontal="left"/>
    </xf>
    <xf numFmtId="0" fontId="14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6" fillId="0" borderId="0" xfId="112" applyNumberFormat="1" applyFont="1" applyFill="1" applyBorder="1" applyAlignment="1">
      <alignment horizontal="center" vertical="center"/>
    </xf>
    <xf numFmtId="16" fontId="16" fillId="0" borderId="0" xfId="112" quotePrefix="1" applyNumberFormat="1" applyFont="1" applyFill="1" applyBorder="1" applyAlignment="1">
      <alignment horizontal="center" vertical="center"/>
    </xf>
    <xf numFmtId="4" fontId="17" fillId="0" borderId="0" xfId="112" applyNumberFormat="1" applyFont="1" applyFill="1" applyBorder="1" applyAlignment="1">
      <alignment horizontal="left"/>
    </xf>
    <xf numFmtId="43" fontId="17" fillId="0" borderId="0" xfId="82" applyFont="1" applyFill="1" applyBorder="1" applyAlignment="1">
      <alignment horizontal="right"/>
    </xf>
    <xf numFmtId="43" fontId="17" fillId="0" borderId="0" xfId="82" applyFont="1" applyFill="1" applyBorder="1" applyAlignment="1">
      <alignment horizontal="center"/>
    </xf>
    <xf numFmtId="43" fontId="17" fillId="0" borderId="0" xfId="82" applyFont="1" applyFill="1" applyBorder="1" applyAlignment="1">
      <alignment horizontal="left"/>
    </xf>
    <xf numFmtId="41" fontId="18" fillId="0" borderId="0" xfId="112" applyNumberFormat="1" applyFont="1" applyFill="1" applyBorder="1"/>
    <xf numFmtId="167" fontId="19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112" applyFont="1"/>
    <xf numFmtId="3" fontId="3" fillId="34" borderId="0" xfId="0" applyNumberFormat="1" applyFont="1" applyFill="1"/>
    <xf numFmtId="0" fontId="4" fillId="33" borderId="0" xfId="112" applyFont="1" applyFill="1"/>
    <xf numFmtId="0" fontId="10" fillId="33" borderId="0" xfId="112" applyFont="1" applyFill="1"/>
    <xf numFmtId="0" fontId="10" fillId="2" borderId="0" xfId="112" applyFont="1" applyFill="1"/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0" xfId="0" applyFont="1" applyFill="1"/>
    <xf numFmtId="3" fontId="11" fillId="0" borderId="0" xfId="121" applyNumberFormat="1" applyFont="1" applyFill="1" applyBorder="1" applyAlignment="1">
      <alignment horizontal="right" vertical="center" wrapText="1"/>
    </xf>
    <xf numFmtId="0" fontId="3" fillId="34" borderId="0" xfId="112" applyFont="1" applyFill="1" applyBorder="1" applyAlignment="1">
      <alignment horizontal="left" vertical="center"/>
    </xf>
    <xf numFmtId="0" fontId="11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1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50" fillId="0" borderId="0" xfId="0" applyFont="1"/>
    <xf numFmtId="0" fontId="0" fillId="33" borderId="0" xfId="0" applyFill="1"/>
    <xf numFmtId="0" fontId="6" fillId="2" borderId="0" xfId="111" applyFont="1" applyFill="1" applyAlignment="1">
      <alignment horizontal="center"/>
    </xf>
    <xf numFmtId="0" fontId="24" fillId="0" borderId="0" xfId="0" applyFont="1" applyAlignment="1"/>
    <xf numFmtId="0" fontId="24" fillId="33" borderId="0" xfId="0" applyFont="1" applyFill="1" applyAlignment="1"/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0" borderId="0" xfId="0" applyFont="1"/>
    <xf numFmtId="0" fontId="25" fillId="0" borderId="0" xfId="75" applyFont="1" applyAlignment="1" applyProtection="1"/>
    <xf numFmtId="0" fontId="5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6" fillId="0" borderId="0" xfId="0" applyFont="1" applyBorder="1"/>
    <xf numFmtId="0" fontId="5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2" borderId="0" xfId="0" applyFont="1" applyFill="1" applyBorder="1" applyAlignment="1">
      <alignment horizontal="right"/>
    </xf>
    <xf numFmtId="9" fontId="21" fillId="34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5" fontId="3" fillId="34" borderId="0" xfId="109" applyNumberFormat="1" applyFont="1" applyFill="1" applyBorder="1"/>
    <xf numFmtId="165" fontId="3" fillId="2" borderId="0" xfId="109" applyNumberFormat="1" applyFont="1" applyFill="1" applyBorder="1" applyAlignment="1">
      <alignment horizontal="center" vertical="center"/>
    </xf>
    <xf numFmtId="165" fontId="4" fillId="0" borderId="0" xfId="109" applyNumberFormat="1" applyFont="1" applyFill="1" applyBorder="1" applyAlignment="1"/>
    <xf numFmtId="165" fontId="3" fillId="34" borderId="0" xfId="109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3" fillId="35" borderId="0" xfId="0" applyFont="1" applyFill="1" applyBorder="1" applyAlignment="1"/>
    <xf numFmtId="0" fontId="4" fillId="33" borderId="0" xfId="0" applyFont="1" applyFill="1" applyBorder="1" applyAlignment="1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0" fillId="0" borderId="0" xfId="0"/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48" fillId="0" borderId="0" xfId="0" applyFont="1" applyAlignment="1"/>
    <xf numFmtId="0" fontId="8" fillId="36" borderId="0" xfId="123" applyFont="1" applyFill="1" applyBorder="1" applyAlignment="1">
      <alignment horizontal="center" vertical="center"/>
    </xf>
    <xf numFmtId="0" fontId="8" fillId="36" borderId="0" xfId="123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43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0" borderId="0" xfId="0" applyFont="1" applyBorder="1"/>
    <xf numFmtId="0" fontId="0" fillId="0" borderId="0" xfId="0"/>
    <xf numFmtId="0" fontId="20" fillId="0" borderId="1" xfId="120" applyFont="1" applyFill="1" applyBorder="1" applyAlignment="1">
      <alignment horizontal="right" wrapText="1"/>
    </xf>
    <xf numFmtId="0" fontId="0" fillId="0" borderId="0" xfId="0"/>
    <xf numFmtId="4" fontId="20" fillId="0" borderId="1" xfId="120" applyNumberFormat="1" applyFont="1" applyFill="1" applyBorder="1" applyAlignment="1">
      <alignment horizontal="center" wrapText="1"/>
    </xf>
    <xf numFmtId="4" fontId="11" fillId="0" borderId="0" xfId="112" applyNumberFormat="1" applyFont="1" applyBorder="1"/>
    <xf numFmtId="0" fontId="0" fillId="0" borderId="0" xfId="0"/>
    <xf numFmtId="3" fontId="5" fillId="0" borderId="0" xfId="112" applyNumberFormat="1" applyFont="1"/>
    <xf numFmtId="0" fontId="0" fillId="0" borderId="0" xfId="0"/>
    <xf numFmtId="0" fontId="0" fillId="0" borderId="0" xfId="0"/>
    <xf numFmtId="0" fontId="20" fillId="0" borderId="0" xfId="120" applyFont="1" applyFill="1" applyBorder="1" applyAlignment="1">
      <alignment horizontal="right" wrapText="1"/>
    </xf>
    <xf numFmtId="4" fontId="20" fillId="0" borderId="0" xfId="120" applyNumberFormat="1" applyFont="1" applyFill="1" applyBorder="1" applyAlignment="1">
      <alignment horizontal="center" wrapText="1"/>
    </xf>
    <xf numFmtId="0" fontId="5" fillId="37" borderId="2" xfId="119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0" fillId="0" borderId="0" xfId="0" applyFont="1"/>
    <xf numFmtId="0" fontId="21" fillId="34" borderId="0" xfId="0" applyFont="1" applyFill="1" applyBorder="1"/>
    <xf numFmtId="3" fontId="21" fillId="34" borderId="0" xfId="0" applyNumberFormat="1" applyFont="1" applyFill="1" applyBorder="1" applyAlignment="1">
      <alignment horizontal="right"/>
    </xf>
    <xf numFmtId="0" fontId="3" fillId="34" borderId="3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0" fontId="26" fillId="0" borderId="0" xfId="131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center" vertical="center"/>
    </xf>
    <xf numFmtId="0" fontId="0" fillId="38" borderId="0" xfId="0" applyFont="1" applyFill="1"/>
    <xf numFmtId="0" fontId="5" fillId="0" borderId="0" xfId="0" applyFont="1" applyFill="1" applyBorder="1" applyAlignment="1">
      <alignment horizontal="left" vertical="center"/>
    </xf>
    <xf numFmtId="3" fontId="29" fillId="34" borderId="0" xfId="0" applyNumberFormat="1" applyFont="1" applyFill="1" applyBorder="1" applyAlignment="1">
      <alignment horizontal="right" vertical="center"/>
    </xf>
    <xf numFmtId="10" fontId="21" fillId="34" borderId="0" xfId="157" applyNumberFormat="1" applyFont="1" applyFill="1" applyBorder="1" applyAlignment="1">
      <alignment horizontal="right" vertical="center"/>
    </xf>
    <xf numFmtId="10" fontId="26" fillId="0" borderId="0" xfId="157" applyNumberFormat="1" applyFont="1" applyFill="1" applyBorder="1" applyAlignment="1" applyProtection="1">
      <alignment horizontal="right" vertical="center"/>
      <protection locked="0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right" vertical="center"/>
    </xf>
    <xf numFmtId="10" fontId="5" fillId="34" borderId="0" xfId="157" applyNumberFormat="1" applyFont="1" applyFill="1" applyBorder="1" applyAlignment="1">
      <alignment horizontal="right" vertical="center"/>
    </xf>
    <xf numFmtId="43" fontId="5" fillId="34" borderId="0" xfId="78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5" fillId="0" borderId="0" xfId="15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0" fontId="5" fillId="0" borderId="0" xfId="157" applyNumberFormat="1" applyFont="1" applyBorder="1" applyAlignment="1">
      <alignment vertical="center"/>
    </xf>
    <xf numFmtId="3" fontId="5" fillId="0" borderId="0" xfId="108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0" fillId="0" borderId="0" xfId="0" applyNumberFormat="1" applyFont="1"/>
    <xf numFmtId="43" fontId="33" fillId="0" borderId="0" xfId="78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21" fillId="34" borderId="0" xfId="0" applyNumberFormat="1" applyFont="1" applyFill="1"/>
    <xf numFmtId="4" fontId="49" fillId="0" borderId="0" xfId="0" applyNumberFormat="1" applyFont="1"/>
    <xf numFmtId="3" fontId="26" fillId="0" borderId="0" xfId="0" applyNumberFormat="1" applyFont="1" applyBorder="1"/>
    <xf numFmtId="3" fontId="49" fillId="0" borderId="0" xfId="0" applyNumberFormat="1" applyFont="1"/>
    <xf numFmtId="168" fontId="26" fillId="0" borderId="0" xfId="0" applyNumberFormat="1" applyFont="1" applyBorder="1"/>
    <xf numFmtId="3" fontId="21" fillId="34" borderId="0" xfId="0" applyNumberFormat="1" applyFont="1" applyFill="1" applyBorder="1"/>
    <xf numFmtId="10" fontId="26" fillId="0" borderId="0" xfId="131" applyNumberFormat="1" applyFont="1" applyBorder="1"/>
    <xf numFmtId="9" fontId="21" fillId="34" borderId="0" xfId="131" applyNumberFormat="1" applyFont="1" applyFill="1" applyBorder="1"/>
    <xf numFmtId="0" fontId="21" fillId="35" borderId="0" xfId="0" applyFont="1" applyFill="1" applyBorder="1" applyAlignment="1">
      <alignment horizontal="left"/>
    </xf>
    <xf numFmtId="165" fontId="21" fillId="35" borderId="0" xfId="109" applyNumberFormat="1" applyFont="1" applyFill="1" applyBorder="1" applyAlignment="1">
      <alignment vertical="center"/>
    </xf>
    <xf numFmtId="164" fontId="5" fillId="37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6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31" fillId="0" borderId="0" xfId="119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3" fontId="4" fillId="0" borderId="0" xfId="112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3" fontId="3" fillId="34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0" fillId="0" borderId="0" xfId="0"/>
    <xf numFmtId="176" fontId="33" fillId="0" borderId="0" xfId="78" applyNumberFormat="1" applyFont="1"/>
    <xf numFmtId="176" fontId="33" fillId="0" borderId="0" xfId="78" applyNumberFormat="1" applyFont="1"/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21" fillId="34" borderId="6" xfId="0" applyNumberFormat="1" applyFont="1" applyFill="1" applyBorder="1" applyAlignment="1">
      <alignment horizontal="right"/>
    </xf>
    <xf numFmtId="3" fontId="21" fillId="34" borderId="3" xfId="0" applyNumberFormat="1" applyFont="1" applyFill="1" applyBorder="1" applyAlignment="1">
      <alignment horizontal="right"/>
    </xf>
    <xf numFmtId="3" fontId="21" fillId="34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21" fillId="34" borderId="14" xfId="0" applyFont="1" applyFill="1" applyBorder="1"/>
    <xf numFmtId="0" fontId="26" fillId="37" borderId="2" xfId="119" applyFont="1" applyFill="1" applyBorder="1" applyAlignment="1">
      <alignment vertical="center" wrapText="1"/>
    </xf>
    <xf numFmtId="0" fontId="26" fillId="37" borderId="2" xfId="119" applyFont="1" applyFill="1" applyBorder="1"/>
    <xf numFmtId="0" fontId="26" fillId="39" borderId="0" xfId="119" applyFont="1" applyFill="1"/>
    <xf numFmtId="0" fontId="49" fillId="37" borderId="2" xfId="0" applyFont="1" applyFill="1" applyBorder="1" applyAlignment="1">
      <alignment vertical="center" wrapText="1"/>
    </xf>
    <xf numFmtId="0" fontId="26" fillId="37" borderId="2" xfId="119" applyFont="1" applyFill="1" applyBorder="1" applyAlignment="1">
      <alignment vertical="center"/>
    </xf>
    <xf numFmtId="0" fontId="5" fillId="37" borderId="0" xfId="119" applyFont="1" applyFill="1" applyBorder="1" applyAlignment="1">
      <alignment horizontal="left" vertical="center"/>
    </xf>
    <xf numFmtId="0" fontId="1" fillId="37" borderId="0" xfId="119" applyFill="1" applyBorder="1"/>
    <xf numFmtId="164" fontId="5" fillId="37" borderId="0" xfId="119" applyNumberFormat="1" applyFont="1" applyFill="1" applyBorder="1" applyAlignment="1">
      <alignment horizontal="left" vertical="center" wrapText="1"/>
    </xf>
    <xf numFmtId="0" fontId="5" fillId="37" borderId="0" xfId="119" applyFont="1" applyFill="1" applyAlignment="1">
      <alignment horizontal="left" vertical="center"/>
    </xf>
    <xf numFmtId="0" fontId="1" fillId="37" borderId="0" xfId="119" applyFill="1"/>
    <xf numFmtId="0" fontId="5" fillId="40" borderId="0" xfId="123" applyFont="1" applyFill="1" applyBorder="1" applyAlignment="1">
      <alignment horizontal="left" vertical="top"/>
    </xf>
    <xf numFmtId="0" fontId="5" fillId="40" borderId="0" xfId="123" applyFont="1" applyFill="1" applyBorder="1" applyAlignment="1">
      <alignment horizontal="left" vertical="top" wrapText="1"/>
    </xf>
    <xf numFmtId="10" fontId="4" fillId="0" borderId="0" xfId="158" applyNumberFormat="1" applyFont="1"/>
    <xf numFmtId="3" fontId="3" fillId="34" borderId="15" xfId="112" applyNumberFormat="1" applyFont="1" applyFill="1" applyBorder="1" applyAlignment="1">
      <alignment horizontal="right"/>
    </xf>
    <xf numFmtId="3" fontId="3" fillId="34" borderId="16" xfId="112" applyNumberFormat="1" applyFont="1" applyFill="1" applyBorder="1" applyAlignment="1">
      <alignment horizontal="center"/>
    </xf>
    <xf numFmtId="3" fontId="3" fillId="34" borderId="17" xfId="112" applyNumberFormat="1" applyFont="1" applyFill="1" applyBorder="1" applyAlignment="1">
      <alignment horizontal="right"/>
    </xf>
    <xf numFmtId="9" fontId="21" fillId="34" borderId="0" xfId="131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wrapText="1"/>
    </xf>
    <xf numFmtId="0" fontId="11" fillId="0" borderId="0" xfId="122" applyFont="1" applyFill="1" applyBorder="1" applyAlignment="1">
      <alignment wrapText="1"/>
    </xf>
    <xf numFmtId="3" fontId="11" fillId="0" borderId="0" xfId="122" applyNumberFormat="1" applyFont="1" applyFill="1" applyBorder="1" applyAlignment="1">
      <alignment horizontal="right" wrapText="1"/>
    </xf>
    <xf numFmtId="10" fontId="11" fillId="0" borderId="0" xfId="15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7" fillId="0" borderId="0" xfId="82" applyNumberFormat="1" applyFont="1" applyFill="1" applyBorder="1" applyAlignment="1">
      <alignment horizontal="right" vertical="center"/>
    </xf>
    <xf numFmtId="165" fontId="3" fillId="34" borderId="0" xfId="109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7" fillId="2" borderId="0" xfId="82" applyNumberFormat="1" applyFont="1" applyFill="1" applyBorder="1" applyAlignment="1">
      <alignment horizontal="right"/>
    </xf>
    <xf numFmtId="4" fontId="18" fillId="33" borderId="0" xfId="112" applyNumberFormat="1" applyFont="1" applyFill="1" applyBorder="1"/>
    <xf numFmtId="4" fontId="18" fillId="33" borderId="0" xfId="112" applyNumberFormat="1" applyFont="1" applyFill="1" applyBorder="1" applyAlignment="1"/>
    <xf numFmtId="4" fontId="19" fillId="33" borderId="0" xfId="112" applyNumberFormat="1" applyFont="1" applyFill="1" applyBorder="1" applyAlignment="1">
      <alignment horizontal="left"/>
    </xf>
    <xf numFmtId="4" fontId="48" fillId="0" borderId="0" xfId="0" applyNumberFormat="1" applyFont="1"/>
    <xf numFmtId="0" fontId="0" fillId="0" borderId="0" xfId="0"/>
    <xf numFmtId="0" fontId="11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3" fillId="34" borderId="0" xfId="0" applyFont="1" applyFill="1" applyBorder="1" applyAlignment="1">
      <alignment horizontal="left"/>
    </xf>
    <xf numFmtId="4" fontId="17" fillId="34" borderId="0" xfId="112" applyNumberFormat="1" applyFont="1" applyFill="1" applyBorder="1" applyAlignment="1">
      <alignment horizontal="left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16" fontId="16" fillId="34" borderId="20" xfId="11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9" fontId="3" fillId="34" borderId="0" xfId="0" applyNumberFormat="1" applyFont="1" applyFill="1" applyBorder="1" applyAlignment="1">
      <alignment vertical="center"/>
    </xf>
    <xf numFmtId="0" fontId="7" fillId="2" borderId="0" xfId="112" applyFont="1" applyFill="1"/>
    <xf numFmtId="0" fontId="5" fillId="0" borderId="0" xfId="112" applyFont="1"/>
    <xf numFmtId="4" fontId="20" fillId="0" borderId="1" xfId="173" applyNumberFormat="1" applyFont="1" applyFill="1" applyBorder="1" applyAlignment="1">
      <alignment horizontal="right" wrapText="1"/>
    </xf>
    <xf numFmtId="10" fontId="5" fillId="0" borderId="0" xfId="132" applyNumberFormat="1" applyFont="1"/>
    <xf numFmtId="0" fontId="3" fillId="34" borderId="0" xfId="0" applyFont="1" applyFill="1" applyAlignment="1">
      <alignment horizontal="right" vertical="center"/>
    </xf>
    <xf numFmtId="3" fontId="34" fillId="0" borderId="0" xfId="0" applyNumberFormat="1" applyFont="1"/>
    <xf numFmtId="0" fontId="3" fillId="34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33" borderId="0" xfId="112" applyFont="1" applyFill="1" applyBorder="1"/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3" fillId="34" borderId="0" xfId="0" applyNumberFormat="1" applyFont="1" applyFill="1"/>
    <xf numFmtId="0" fontId="3" fillId="34" borderId="0" xfId="0" applyFont="1" applyFill="1"/>
    <xf numFmtId="0" fontId="3" fillId="34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horizontal="right" vertical="center"/>
    </xf>
    <xf numFmtId="10" fontId="11" fillId="0" borderId="0" xfId="157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4" fillId="0" borderId="0" xfId="0" applyFont="1" applyFill="1" applyBorder="1"/>
    <xf numFmtId="165" fontId="11" fillId="0" borderId="0" xfId="109" applyNumberFormat="1" applyFont="1" applyFill="1" applyBorder="1" applyAlignment="1">
      <alignment horizontal="right"/>
    </xf>
    <xf numFmtId="165" fontId="11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165" fontId="11" fillId="0" borderId="0" xfId="109" applyNumberFormat="1" applyFont="1" applyFill="1" applyBorder="1" applyAlignment="1">
      <alignment horizontal="right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8" fillId="0" borderId="0" xfId="0" applyFont="1"/>
    <xf numFmtId="0" fontId="61" fillId="0" borderId="0" xfId="0" applyFont="1"/>
    <xf numFmtId="10" fontId="26" fillId="0" borderId="0" xfId="131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/>
    <xf numFmtId="0" fontId="48" fillId="0" borderId="29" xfId="0" applyFont="1" applyBorder="1"/>
    <xf numFmtId="0" fontId="0" fillId="0" borderId="29" xfId="0" applyBorder="1"/>
    <xf numFmtId="0" fontId="0" fillId="0" borderId="0" xfId="0"/>
    <xf numFmtId="4" fontId="30" fillId="0" borderId="0" xfId="0" applyNumberFormat="1" applyFont="1" applyFill="1" applyBorder="1" applyAlignment="1">
      <alignment horizontal="left" vertical="center"/>
    </xf>
    <xf numFmtId="3" fontId="0" fillId="0" borderId="0" xfId="0" applyNumberFormat="1"/>
    <xf numFmtId="43" fontId="0" fillId="0" borderId="0" xfId="78" applyFont="1"/>
    <xf numFmtId="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3" fontId="0" fillId="0" borderId="0" xfId="0" applyNumberFormat="1" applyFont="1" applyBorder="1"/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176" fontId="58" fillId="0" borderId="0" xfId="0" applyNumberFormat="1" applyFont="1"/>
    <xf numFmtId="0" fontId="5" fillId="37" borderId="2" xfId="119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9" fontId="3" fillId="34" borderId="0" xfId="0" applyNumberFormat="1" applyFont="1" applyFill="1"/>
    <xf numFmtId="3" fontId="5" fillId="0" borderId="0" xfId="0" applyNumberFormat="1" applyFont="1" applyFill="1" applyBorder="1" applyAlignment="1">
      <alignment horizontal="left"/>
    </xf>
    <xf numFmtId="43" fontId="0" fillId="0" borderId="0" xfId="0" applyNumberFormat="1"/>
    <xf numFmtId="0" fontId="0" fillId="0" borderId="0" xfId="0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1" fillId="0" borderId="0" xfId="109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4" fontId="17" fillId="0" borderId="0" xfId="82" applyNumberFormat="1" applyFont="1" applyFill="1" applyBorder="1" applyAlignment="1">
      <alignment horizontal="right"/>
    </xf>
    <xf numFmtId="4" fontId="17" fillId="0" borderId="0" xfId="82" applyNumberFormat="1" applyFont="1" applyFill="1" applyBorder="1" applyAlignment="1">
      <alignment horizontal="center"/>
    </xf>
    <xf numFmtId="4" fontId="17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7" fillId="0" borderId="0" xfId="82" applyNumberFormat="1" applyFont="1" applyFill="1" applyBorder="1" applyAlignment="1">
      <alignment horizontal="right"/>
    </xf>
    <xf numFmtId="4" fontId="17" fillId="0" borderId="0" xfId="82" applyNumberFormat="1" applyFont="1" applyFill="1" applyBorder="1" applyAlignment="1">
      <alignment horizontal="center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4" fontId="17" fillId="0" borderId="0" xfId="82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center" wrapText="1"/>
    </xf>
    <xf numFmtId="43" fontId="59" fillId="33" borderId="0" xfId="97" applyFont="1" applyFill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5" fillId="37" borderId="31" xfId="119" applyFont="1" applyFill="1" applyBorder="1" applyAlignment="1">
      <alignment horizontal="left" vertical="center" wrapText="1"/>
    </xf>
    <xf numFmtId="0" fontId="5" fillId="37" borderId="32" xfId="119" applyFont="1" applyFill="1" applyBorder="1" applyAlignment="1">
      <alignment horizontal="left" vertical="center" wrapText="1"/>
    </xf>
    <xf numFmtId="0" fontId="5" fillId="37" borderId="33" xfId="119" applyFont="1" applyFill="1" applyBorder="1" applyAlignment="1">
      <alignment horizontal="left" vertical="center" wrapText="1"/>
    </xf>
    <xf numFmtId="0" fontId="6" fillId="40" borderId="0" xfId="123" applyFont="1" applyFill="1" applyBorder="1" applyAlignment="1">
      <alignment horizontal="center" vertical="center"/>
    </xf>
    <xf numFmtId="0" fontId="6" fillId="41" borderId="0" xfId="123" applyFont="1" applyFill="1" applyBorder="1" applyAlignment="1">
      <alignment horizontal="center" vertical="center"/>
    </xf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3" fontId="4" fillId="0" borderId="0" xfId="108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 vertical="center"/>
    </xf>
    <xf numFmtId="0" fontId="21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165" fontId="3" fillId="35" borderId="0" xfId="109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8" fillId="0" borderId="0" xfId="0" applyFont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7" fillId="33" borderId="0" xfId="112" applyFont="1" applyFill="1" applyAlignment="1">
      <alignment horizontal="center"/>
    </xf>
    <xf numFmtId="0" fontId="3" fillId="34" borderId="6" xfId="112" applyFont="1" applyFill="1" applyBorder="1" applyAlignment="1">
      <alignment horizontal="center"/>
    </xf>
    <xf numFmtId="0" fontId="3" fillId="34" borderId="4" xfId="112" applyFont="1" applyFill="1" applyBorder="1" applyAlignment="1">
      <alignment horizontal="center"/>
    </xf>
    <xf numFmtId="0" fontId="9" fillId="33" borderId="0" xfId="111" applyFont="1" applyFill="1" applyAlignment="1">
      <alignment horizontal="center" vertical="center" wrapText="1"/>
    </xf>
    <xf numFmtId="0" fontId="9" fillId="33" borderId="0" xfId="111" applyFont="1" applyFill="1" applyAlignment="1">
      <alignment horizontal="center"/>
    </xf>
    <xf numFmtId="0" fontId="22" fillId="33" borderId="0" xfId="111" applyFont="1" applyFill="1" applyAlignment="1">
      <alignment horizontal="center"/>
    </xf>
    <xf numFmtId="0" fontId="3" fillId="34" borderId="0" xfId="112" applyFont="1" applyFill="1" applyBorder="1" applyAlignment="1">
      <alignment horizontal="center" vertical="center"/>
    </xf>
    <xf numFmtId="0" fontId="3" fillId="34" borderId="0" xfId="112" applyFont="1" applyFill="1" applyBorder="1" applyAlignment="1">
      <alignment horizontal="center" vertical="center" wrapText="1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14" fillId="33" borderId="0" xfId="112" applyFont="1" applyFill="1" applyBorder="1" applyAlignment="1">
      <alignment horizontal="center" wrapText="1"/>
    </xf>
    <xf numFmtId="0" fontId="14" fillId="33" borderId="0" xfId="112" applyFont="1" applyFill="1" applyBorder="1" applyAlignment="1">
      <alignment horizontal="center"/>
    </xf>
    <xf numFmtId="0" fontId="0" fillId="33" borderId="0" xfId="0" applyFill="1" applyAlignment="1"/>
    <xf numFmtId="166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5" fillId="2" borderId="0" xfId="112" applyFont="1" applyFill="1" applyBorder="1" applyAlignment="1">
      <alignment horizontal="center"/>
    </xf>
    <xf numFmtId="0" fontId="16" fillId="34" borderId="0" xfId="112" applyFont="1" applyFill="1" applyBorder="1" applyAlignment="1">
      <alignment horizontal="center" vertical="center"/>
    </xf>
    <xf numFmtId="16" fontId="16" fillId="34" borderId="20" xfId="112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6" fillId="0" borderId="0" xfId="112" applyNumberFormat="1" applyFont="1" applyFill="1" applyBorder="1" applyAlignment="1">
      <alignment horizontal="center" vertical="center"/>
    </xf>
    <xf numFmtId="4" fontId="17" fillId="34" borderId="0" xfId="112" applyNumberFormat="1" applyFont="1" applyFill="1" applyBorder="1" applyAlignment="1">
      <alignment horizontal="left"/>
    </xf>
    <xf numFmtId="0" fontId="0" fillId="34" borderId="0" xfId="0" applyFill="1" applyAlignment="1"/>
    <xf numFmtId="0" fontId="14" fillId="33" borderId="0" xfId="112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left" vertical="center"/>
    </xf>
    <xf numFmtId="165" fontId="21" fillId="35" borderId="0" xfId="109" applyNumberFormat="1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/>
    </xf>
  </cellXfs>
  <cellStyles count="17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9" xfId="173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3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5.28515625" customWidth="1"/>
    <col min="3" max="3" width="8.5703125" customWidth="1"/>
    <col min="4" max="16384" width="11.42578125" hidden="1"/>
  </cols>
  <sheetData>
    <row r="1" spans="2:3" s="65" customFormat="1" ht="6.75" customHeight="1" x14ac:dyDescent="0.2">
      <c r="B1" s="66"/>
      <c r="C1" s="66"/>
    </row>
    <row r="2" spans="2:3" s="65" customFormat="1" ht="30" customHeight="1" x14ac:dyDescent="0.2">
      <c r="B2" s="67" t="s">
        <v>475</v>
      </c>
      <c r="C2" s="68"/>
    </row>
    <row r="3" spans="2:3" s="65" customFormat="1" ht="23.25" x14ac:dyDescent="0.2">
      <c r="B3" s="79" t="s">
        <v>1078</v>
      </c>
      <c r="C3" s="68"/>
    </row>
    <row r="4" spans="2:3" s="65" customFormat="1" ht="19.5" customHeight="1" x14ac:dyDescent="0.25">
      <c r="B4" s="69" t="s">
        <v>476</v>
      </c>
      <c r="C4" s="70"/>
    </row>
    <row r="5" spans="2:3" x14ac:dyDescent="0.25">
      <c r="B5" s="62"/>
      <c r="C5" s="62"/>
    </row>
    <row r="6" spans="2:3" x14ac:dyDescent="0.25">
      <c r="B6" s="72" t="s">
        <v>477</v>
      </c>
      <c r="C6" s="62">
        <v>1</v>
      </c>
    </row>
    <row r="7" spans="2:3" x14ac:dyDescent="0.25">
      <c r="B7" s="72" t="s">
        <v>478</v>
      </c>
      <c r="C7" s="62">
        <v>2</v>
      </c>
    </row>
    <row r="8" spans="2:3" x14ac:dyDescent="0.25">
      <c r="B8" s="62"/>
      <c r="C8" s="62"/>
    </row>
    <row r="9" spans="2:3" ht="15.75" x14ac:dyDescent="0.25">
      <c r="B9" s="71" t="s">
        <v>479</v>
      </c>
      <c r="C9" s="62"/>
    </row>
    <row r="10" spans="2:3" x14ac:dyDescent="0.25">
      <c r="B10" s="72" t="s">
        <v>491</v>
      </c>
      <c r="C10" s="62">
        <v>3</v>
      </c>
    </row>
    <row r="11" spans="2:3" x14ac:dyDescent="0.25">
      <c r="B11" s="72" t="s">
        <v>492</v>
      </c>
      <c r="C11" s="62">
        <v>4</v>
      </c>
    </row>
    <row r="12" spans="2:3" x14ac:dyDescent="0.25">
      <c r="B12" s="72" t="s">
        <v>499</v>
      </c>
      <c r="C12" s="62">
        <v>5</v>
      </c>
    </row>
    <row r="13" spans="2:3" x14ac:dyDescent="0.25">
      <c r="B13" s="72" t="s">
        <v>500</v>
      </c>
      <c r="C13" s="62">
        <v>6</v>
      </c>
    </row>
    <row r="14" spans="2:3" x14ac:dyDescent="0.25">
      <c r="B14" s="72" t="s">
        <v>501</v>
      </c>
      <c r="C14" s="62">
        <v>7</v>
      </c>
    </row>
    <row r="15" spans="2:3" x14ac:dyDescent="0.25">
      <c r="B15" s="72" t="s">
        <v>502</v>
      </c>
      <c r="C15" s="62">
        <v>8</v>
      </c>
    </row>
    <row r="16" spans="2:3" x14ac:dyDescent="0.25">
      <c r="B16" s="72" t="s">
        <v>647</v>
      </c>
      <c r="C16" s="62">
        <v>9</v>
      </c>
    </row>
    <row r="17" spans="2:3" x14ac:dyDescent="0.25">
      <c r="B17" s="62"/>
      <c r="C17" s="62"/>
    </row>
    <row r="18" spans="2:3" ht="15.75" x14ac:dyDescent="0.25">
      <c r="B18" s="71" t="s">
        <v>496</v>
      </c>
      <c r="C18" s="62"/>
    </row>
    <row r="19" spans="2:3" x14ac:dyDescent="0.25">
      <c r="B19" s="72" t="s">
        <v>493</v>
      </c>
      <c r="C19" s="62">
        <v>10</v>
      </c>
    </row>
    <row r="20" spans="2:3" x14ac:dyDescent="0.25">
      <c r="B20" s="72" t="s">
        <v>494</v>
      </c>
      <c r="C20" s="62">
        <v>11</v>
      </c>
    </row>
    <row r="21" spans="2:3" x14ac:dyDescent="0.25">
      <c r="B21" s="72" t="s">
        <v>495</v>
      </c>
      <c r="C21" s="62">
        <v>12</v>
      </c>
    </row>
    <row r="22" spans="2:3" x14ac:dyDescent="0.25">
      <c r="B22" s="62"/>
      <c r="C22" s="62"/>
    </row>
    <row r="23" spans="2:3" ht="15.75" x14ac:dyDescent="0.25">
      <c r="B23" s="71" t="s">
        <v>480</v>
      </c>
      <c r="C23" s="62"/>
    </row>
    <row r="24" spans="2:3" x14ac:dyDescent="0.25">
      <c r="B24" s="72" t="s">
        <v>497</v>
      </c>
      <c r="C24" s="62">
        <v>13</v>
      </c>
    </row>
    <row r="25" spans="2:3" x14ac:dyDescent="0.25">
      <c r="B25" s="72" t="s">
        <v>640</v>
      </c>
      <c r="C25" s="62">
        <v>14</v>
      </c>
    </row>
    <row r="26" spans="2:3" x14ac:dyDescent="0.25">
      <c r="B26" s="72" t="s">
        <v>639</v>
      </c>
      <c r="C26" s="62">
        <v>15</v>
      </c>
    </row>
    <row r="27" spans="2:3" x14ac:dyDescent="0.25">
      <c r="B27" s="72" t="s">
        <v>498</v>
      </c>
      <c r="C27" s="62">
        <v>16</v>
      </c>
    </row>
    <row r="28" spans="2:3" x14ac:dyDescent="0.25">
      <c r="B28" s="62"/>
      <c r="C28" s="62"/>
    </row>
    <row r="29" spans="2:3" ht="15.75" x14ac:dyDescent="0.25">
      <c r="B29" s="71" t="s">
        <v>343</v>
      </c>
    </row>
    <row r="30" spans="2:3" x14ac:dyDescent="0.25">
      <c r="B30" s="72" t="s">
        <v>645</v>
      </c>
      <c r="C30" s="62">
        <v>17</v>
      </c>
    </row>
    <row r="31" spans="2:3" x14ac:dyDescent="0.25">
      <c r="B31" s="62"/>
    </row>
    <row r="32" spans="2:3" x14ac:dyDescent="0.25">
      <c r="B32" s="72" t="s">
        <v>267</v>
      </c>
    </row>
    <row r="33" spans="2:3" ht="9.75" customHeight="1" x14ac:dyDescent="0.25">
      <c r="B33" s="63"/>
      <c r="C33" s="63"/>
    </row>
    <row r="34" spans="2:3" x14ac:dyDescent="0.25"/>
    <row r="35" spans="2:3" hidden="1" x14ac:dyDescent="0.25"/>
    <row r="36" spans="2:3" hidden="1" x14ac:dyDescent="0.25"/>
    <row r="37" spans="2:3" hidden="1" x14ac:dyDescent="0.25"/>
    <row r="38" spans="2:3" hidden="1" x14ac:dyDescent="0.25"/>
    <row r="39" spans="2:3" hidden="1" x14ac:dyDescent="0.25"/>
    <row r="40" spans="2:3" ht="15" hidden="1" customHeight="1" x14ac:dyDescent="0.25"/>
    <row r="41" spans="2:3" ht="15" hidden="1" customHeight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hyperlinks>
    <hyperlink ref="B32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4" location="'7'!A1" display="Fondos de inversión cerrados: Diversificación de la cartera por emisor y valor"/>
    <hyperlink ref="B15" location="'8'!A1" display="Fondos de inversión cerrados: Diversificación de la cartera por instrumento y valor"/>
    <hyperlink ref="B19" location="'10'!A1" display="De compra venta en el mercado primario"/>
    <hyperlink ref="B20" location="'11'!A1" display="De compra venta en el mercado secundario"/>
    <hyperlink ref="B21" location="'12'!A1" display="De reporto"/>
    <hyperlink ref="B24" location="'13'!A1" display="Cartera propia y clientes"/>
    <hyperlink ref="B27" location="'16'!A1" display="Número de clientes"/>
    <hyperlink ref="B30" location="'17'!A1" display="Operaciones ruedo"/>
    <hyperlink ref="B25" location="'14'!A1" display="Cartera propia por tipo de instrumento"/>
    <hyperlink ref="B26" location="'15'!A1" display="Cartera de clientes por tipo de instrumento"/>
    <hyperlink ref="B16" location="'9'!A1" display="Estratificación de la cartera por plazo de vid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9"/>
  <sheetViews>
    <sheetView showGridLines="0" zoomScale="80" zoomScaleNormal="80" workbookViewId="0">
      <selection activeCell="C26" sqref="C26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392" t="s">
        <v>648</v>
      </c>
      <c r="B1" s="392"/>
      <c r="C1" s="392"/>
      <c r="D1" s="392"/>
      <c r="E1" s="392"/>
    </row>
    <row r="2" spans="1:11" ht="15.75" x14ac:dyDescent="0.25">
      <c r="A2" s="393" t="s">
        <v>629</v>
      </c>
      <c r="B2" s="393"/>
      <c r="C2" s="393"/>
      <c r="D2" s="393"/>
      <c r="E2" s="393"/>
    </row>
    <row r="3" spans="1:11" x14ac:dyDescent="0.25">
      <c r="A3" s="394" t="s">
        <v>1146</v>
      </c>
      <c r="B3" s="394"/>
      <c r="C3" s="394"/>
      <c r="D3" s="394"/>
      <c r="E3" s="394"/>
    </row>
    <row r="4" spans="1:11" x14ac:dyDescent="0.25">
      <c r="A4" s="394" t="s">
        <v>503</v>
      </c>
      <c r="B4" s="394"/>
      <c r="C4" s="394"/>
      <c r="D4" s="394"/>
      <c r="E4" s="394"/>
    </row>
    <row r="5" spans="1:11" ht="3.75" customHeight="1" x14ac:dyDescent="0.3">
      <c r="A5" s="64"/>
      <c r="B5" s="64"/>
      <c r="C5" s="64"/>
      <c r="D5" s="64"/>
      <c r="E5" s="64"/>
    </row>
    <row r="6" spans="1:11" ht="25.5" customHeight="1" x14ac:dyDescent="0.25">
      <c r="A6" s="395" t="s">
        <v>651</v>
      </c>
      <c r="B6" s="395"/>
      <c r="C6" s="396" t="s">
        <v>123</v>
      </c>
      <c r="D6" s="396" t="s">
        <v>154</v>
      </c>
      <c r="E6" s="396" t="s">
        <v>166</v>
      </c>
      <c r="F6" s="251"/>
    </row>
    <row r="7" spans="1:11" x14ac:dyDescent="0.25">
      <c r="A7" s="51" t="s">
        <v>649</v>
      </c>
      <c r="B7" s="51" t="s">
        <v>650</v>
      </c>
      <c r="C7" s="396"/>
      <c r="D7" s="396"/>
      <c r="E7" s="396"/>
      <c r="F7" s="251"/>
      <c r="G7" s="294"/>
      <c r="H7" s="294"/>
      <c r="I7" s="294"/>
      <c r="J7" s="294"/>
      <c r="K7" s="294"/>
    </row>
    <row r="8" spans="1:11" x14ac:dyDescent="0.25">
      <c r="A8" s="119">
        <v>0</v>
      </c>
      <c r="B8" s="119">
        <v>30</v>
      </c>
      <c r="C8" s="262">
        <v>36291286.43</v>
      </c>
      <c r="D8" s="262">
        <v>62409771.560000002</v>
      </c>
      <c r="E8" s="121">
        <f>C8+D8</f>
        <v>98701057.99000001</v>
      </c>
      <c r="F8" s="251"/>
      <c r="G8" s="294"/>
      <c r="H8" s="294"/>
      <c r="I8" s="294"/>
      <c r="J8" s="294"/>
      <c r="K8" s="294"/>
    </row>
    <row r="9" spans="1:11" x14ac:dyDescent="0.25">
      <c r="A9" s="119">
        <v>31</v>
      </c>
      <c r="B9" s="119">
        <v>60</v>
      </c>
      <c r="C9" s="262">
        <v>16683576.140000001</v>
      </c>
      <c r="D9" s="262">
        <v>43824910.549999997</v>
      </c>
      <c r="E9" s="121">
        <f>C9+D9</f>
        <v>60508486.689999998</v>
      </c>
      <c r="F9" s="251"/>
      <c r="G9" s="294"/>
      <c r="H9" s="294"/>
      <c r="I9" s="294"/>
      <c r="J9" s="294"/>
      <c r="K9" s="294"/>
    </row>
    <row r="10" spans="1:11" x14ac:dyDescent="0.25">
      <c r="A10" s="119">
        <v>61</v>
      </c>
      <c r="B10" s="119">
        <v>90</v>
      </c>
      <c r="C10" s="262">
        <v>15296380.4</v>
      </c>
      <c r="D10" s="262">
        <v>33013663.390000001</v>
      </c>
      <c r="E10" s="121">
        <f t="shared" ref="E10:E50" si="0">C10+D10</f>
        <v>48310043.789999999</v>
      </c>
      <c r="F10" s="251"/>
      <c r="G10" s="294"/>
      <c r="H10" s="294"/>
      <c r="I10" s="294"/>
      <c r="J10" s="294"/>
      <c r="K10" s="294"/>
    </row>
    <row r="11" spans="1:11" x14ac:dyDescent="0.25">
      <c r="A11" s="119">
        <v>91</v>
      </c>
      <c r="B11" s="119">
        <v>120</v>
      </c>
      <c r="C11" s="262">
        <v>27891876.670000002</v>
      </c>
      <c r="D11" s="262">
        <v>17932441.300000001</v>
      </c>
      <c r="E11" s="121">
        <f t="shared" si="0"/>
        <v>45824317.969999999</v>
      </c>
      <c r="F11" s="251"/>
      <c r="G11" s="294"/>
      <c r="H11" s="294"/>
      <c r="I11" s="294"/>
      <c r="J11" s="294"/>
      <c r="K11" s="294"/>
    </row>
    <row r="12" spans="1:11" x14ac:dyDescent="0.25">
      <c r="A12" s="119">
        <v>121</v>
      </c>
      <c r="B12" s="119">
        <v>150</v>
      </c>
      <c r="C12" s="262">
        <v>44719054.799999997</v>
      </c>
      <c r="D12" s="262">
        <v>20041039.379999999</v>
      </c>
      <c r="E12" s="121">
        <f t="shared" si="0"/>
        <v>64760094.179999992</v>
      </c>
      <c r="F12" s="251"/>
      <c r="G12" s="294"/>
      <c r="H12" s="294"/>
      <c r="I12" s="294"/>
      <c r="J12" s="294"/>
      <c r="K12" s="294"/>
    </row>
    <row r="13" spans="1:11" x14ac:dyDescent="0.25">
      <c r="A13" s="119">
        <v>151</v>
      </c>
      <c r="B13" s="119">
        <v>180</v>
      </c>
      <c r="C13" s="262">
        <v>11078877.140000001</v>
      </c>
      <c r="D13" s="262">
        <v>28558680.530000001</v>
      </c>
      <c r="E13" s="121">
        <f t="shared" si="0"/>
        <v>39637557.670000002</v>
      </c>
      <c r="F13" s="251"/>
      <c r="G13" s="294"/>
      <c r="H13" s="294"/>
      <c r="I13" s="294"/>
      <c r="J13" s="294"/>
      <c r="K13" s="294"/>
    </row>
    <row r="14" spans="1:11" x14ac:dyDescent="0.25">
      <c r="A14" s="119">
        <v>181</v>
      </c>
      <c r="B14" s="119">
        <v>210</v>
      </c>
      <c r="C14" s="262">
        <v>26405145.550000001</v>
      </c>
      <c r="D14" s="262">
        <v>46547330.170000002</v>
      </c>
      <c r="E14" s="121">
        <f t="shared" si="0"/>
        <v>72952475.719999999</v>
      </c>
      <c r="F14" s="251"/>
      <c r="G14" s="294"/>
      <c r="H14" s="294"/>
      <c r="I14" s="294"/>
      <c r="J14" s="294"/>
      <c r="K14" s="294"/>
    </row>
    <row r="15" spans="1:11" x14ac:dyDescent="0.25">
      <c r="A15" s="119">
        <v>211</v>
      </c>
      <c r="B15" s="119">
        <v>240</v>
      </c>
      <c r="C15" s="262">
        <v>14797431.390000001</v>
      </c>
      <c r="D15" s="262">
        <v>11867595.35</v>
      </c>
      <c r="E15" s="121">
        <f t="shared" si="0"/>
        <v>26665026.740000002</v>
      </c>
      <c r="F15" s="251"/>
      <c r="G15" s="294"/>
      <c r="H15" s="294"/>
      <c r="I15" s="294"/>
      <c r="J15" s="294"/>
      <c r="K15" s="294"/>
    </row>
    <row r="16" spans="1:11" x14ac:dyDescent="0.25">
      <c r="A16" s="119">
        <v>241</v>
      </c>
      <c r="B16" s="119">
        <v>270</v>
      </c>
      <c r="C16" s="262">
        <v>12454921.16</v>
      </c>
      <c r="D16" s="262">
        <v>11005398.369999999</v>
      </c>
      <c r="E16" s="121">
        <f t="shared" si="0"/>
        <v>23460319.530000001</v>
      </c>
      <c r="F16" s="251"/>
      <c r="G16" s="294"/>
      <c r="H16" s="294"/>
      <c r="I16" s="294"/>
      <c r="J16" s="294"/>
      <c r="K16" s="294"/>
    </row>
    <row r="17" spans="1:11" x14ac:dyDescent="0.25">
      <c r="A17" s="119">
        <v>271</v>
      </c>
      <c r="B17" s="119">
        <v>300</v>
      </c>
      <c r="C17" s="262">
        <v>27566441.300000001</v>
      </c>
      <c r="D17" s="262">
        <v>22942402.120000001</v>
      </c>
      <c r="E17" s="121">
        <f t="shared" si="0"/>
        <v>50508843.420000002</v>
      </c>
      <c r="F17" s="251"/>
      <c r="G17" s="294"/>
      <c r="H17" s="294"/>
      <c r="I17" s="294"/>
      <c r="J17" s="294"/>
      <c r="K17" s="294"/>
    </row>
    <row r="18" spans="1:11" x14ac:dyDescent="0.25">
      <c r="A18" s="119">
        <v>301</v>
      </c>
      <c r="B18" s="119">
        <v>330</v>
      </c>
      <c r="C18" s="262">
        <v>6940976.5</v>
      </c>
      <c r="D18" s="262">
        <v>21556801.690000001</v>
      </c>
      <c r="E18" s="121">
        <f t="shared" si="0"/>
        <v>28497778.190000001</v>
      </c>
      <c r="F18" s="251"/>
      <c r="G18" s="294"/>
      <c r="H18" s="294"/>
      <c r="I18" s="294"/>
      <c r="J18" s="294"/>
      <c r="K18" s="294"/>
    </row>
    <row r="19" spans="1:11" x14ac:dyDescent="0.25">
      <c r="A19" s="119">
        <v>331</v>
      </c>
      <c r="B19" s="119">
        <v>360</v>
      </c>
      <c r="C19" s="262">
        <v>21728256.66</v>
      </c>
      <c r="D19" s="262">
        <v>20996326.390000001</v>
      </c>
      <c r="E19" s="121">
        <f t="shared" si="0"/>
        <v>42724583.049999997</v>
      </c>
      <c r="F19" s="251"/>
      <c r="G19" s="294"/>
      <c r="H19" s="294"/>
      <c r="I19" s="294"/>
      <c r="J19" s="294"/>
      <c r="K19" s="294"/>
    </row>
    <row r="20" spans="1:11" x14ac:dyDescent="0.25">
      <c r="A20" s="119">
        <v>361</v>
      </c>
      <c r="B20" s="119">
        <v>420</v>
      </c>
      <c r="C20" s="262">
        <v>13150464.82</v>
      </c>
      <c r="D20" s="262">
        <v>23682832.129999999</v>
      </c>
      <c r="E20" s="121">
        <f t="shared" si="0"/>
        <v>36833296.950000003</v>
      </c>
      <c r="F20" s="251"/>
      <c r="G20" s="294"/>
      <c r="H20" s="294"/>
      <c r="I20" s="294"/>
      <c r="J20" s="294"/>
      <c r="K20" s="294"/>
    </row>
    <row r="21" spans="1:11" x14ac:dyDescent="0.25">
      <c r="A21" s="119">
        <v>421</v>
      </c>
      <c r="B21" s="119">
        <v>480</v>
      </c>
      <c r="C21" s="262">
        <v>31904372.629999999</v>
      </c>
      <c r="D21" s="262">
        <v>28856568.100000001</v>
      </c>
      <c r="E21" s="121">
        <f t="shared" si="0"/>
        <v>60760940.730000004</v>
      </c>
      <c r="F21" s="251"/>
      <c r="G21" s="294"/>
      <c r="H21" s="294"/>
      <c r="I21" s="294"/>
      <c r="J21" s="294"/>
      <c r="K21" s="294"/>
    </row>
    <row r="22" spans="1:11" x14ac:dyDescent="0.25">
      <c r="A22" s="119">
        <v>481</v>
      </c>
      <c r="B22" s="119">
        <v>540</v>
      </c>
      <c r="C22" s="262">
        <v>32039783.68</v>
      </c>
      <c r="D22" s="262">
        <v>19822728.579999998</v>
      </c>
      <c r="E22" s="121">
        <f t="shared" si="0"/>
        <v>51862512.259999998</v>
      </c>
      <c r="F22" s="251"/>
      <c r="G22" s="294"/>
      <c r="H22" s="294"/>
      <c r="I22" s="294"/>
      <c r="J22" s="294"/>
      <c r="K22" s="294"/>
    </row>
    <row r="23" spans="1:11" x14ac:dyDescent="0.25">
      <c r="A23" s="119">
        <v>541</v>
      </c>
      <c r="B23" s="119">
        <v>600</v>
      </c>
      <c r="C23" s="262">
        <v>42963278.530000001</v>
      </c>
      <c r="D23" s="262">
        <v>12897793.390000001</v>
      </c>
      <c r="E23" s="121">
        <f t="shared" si="0"/>
        <v>55861071.920000002</v>
      </c>
      <c r="F23" s="251"/>
      <c r="G23" s="294"/>
      <c r="H23" s="294"/>
      <c r="I23" s="294"/>
      <c r="J23" s="294"/>
      <c r="K23" s="294"/>
    </row>
    <row r="24" spans="1:11" x14ac:dyDescent="0.25">
      <c r="A24" s="119">
        <v>601</v>
      </c>
      <c r="B24" s="119">
        <v>660</v>
      </c>
      <c r="C24" s="262">
        <v>17514019.73</v>
      </c>
      <c r="D24" s="262">
        <v>16654419.48</v>
      </c>
      <c r="E24" s="121">
        <f t="shared" si="0"/>
        <v>34168439.210000001</v>
      </c>
      <c r="F24" s="251"/>
      <c r="G24" s="294"/>
      <c r="H24" s="294"/>
      <c r="I24" s="294"/>
      <c r="J24" s="294"/>
      <c r="K24" s="294"/>
    </row>
    <row r="25" spans="1:11" x14ac:dyDescent="0.25">
      <c r="A25" s="119">
        <v>661</v>
      </c>
      <c r="B25" s="119">
        <v>720</v>
      </c>
      <c r="C25" s="262">
        <v>26338023.52</v>
      </c>
      <c r="D25" s="262">
        <v>12722648.380000001</v>
      </c>
      <c r="E25" s="121">
        <f t="shared" si="0"/>
        <v>39060671.899999999</v>
      </c>
      <c r="F25" s="251"/>
      <c r="G25" s="294"/>
      <c r="H25" s="294"/>
      <c r="I25" s="294"/>
      <c r="J25" s="294"/>
      <c r="K25" s="294"/>
    </row>
    <row r="26" spans="1:11" x14ac:dyDescent="0.25">
      <c r="A26" s="119">
        <v>721</v>
      </c>
      <c r="B26" s="119">
        <v>810</v>
      </c>
      <c r="C26" s="262">
        <v>33547338.190000001</v>
      </c>
      <c r="D26" s="262">
        <v>34425245.810000002</v>
      </c>
      <c r="E26" s="121">
        <f t="shared" si="0"/>
        <v>67972584</v>
      </c>
      <c r="F26" s="251"/>
      <c r="G26" s="294"/>
      <c r="H26" s="294"/>
      <c r="I26" s="294"/>
      <c r="J26" s="294"/>
      <c r="K26" s="294"/>
    </row>
    <row r="27" spans="1:11" x14ac:dyDescent="0.25">
      <c r="A27" s="119">
        <v>811</v>
      </c>
      <c r="B27" s="119">
        <v>900</v>
      </c>
      <c r="C27" s="262">
        <v>35014081.960000001</v>
      </c>
      <c r="D27" s="262">
        <v>22376178.100000001</v>
      </c>
      <c r="E27" s="121">
        <f t="shared" si="0"/>
        <v>57390260.060000002</v>
      </c>
      <c r="F27" s="251"/>
      <c r="G27" s="294"/>
      <c r="H27" s="294"/>
      <c r="I27" s="294"/>
      <c r="J27" s="294"/>
      <c r="K27" s="294"/>
    </row>
    <row r="28" spans="1:11" x14ac:dyDescent="0.25">
      <c r="A28" s="119">
        <v>901</v>
      </c>
      <c r="B28" s="119">
        <v>990</v>
      </c>
      <c r="C28" s="262">
        <v>24278506.649999999</v>
      </c>
      <c r="D28" s="262">
        <v>9163384.7599999998</v>
      </c>
      <c r="E28" s="121">
        <f t="shared" si="0"/>
        <v>33441891.409999996</v>
      </c>
      <c r="F28" s="251"/>
      <c r="G28" s="294"/>
      <c r="H28" s="294"/>
      <c r="I28" s="294"/>
      <c r="J28" s="294"/>
      <c r="K28" s="294"/>
    </row>
    <row r="29" spans="1:11" x14ac:dyDescent="0.25">
      <c r="A29" s="119">
        <v>991</v>
      </c>
      <c r="B29" s="119">
        <v>1080</v>
      </c>
      <c r="C29" s="262">
        <v>36243436.380000003</v>
      </c>
      <c r="D29" s="262">
        <v>30427932.969999999</v>
      </c>
      <c r="E29" s="121">
        <f t="shared" si="0"/>
        <v>66671369.350000001</v>
      </c>
      <c r="F29" s="251"/>
      <c r="G29" s="294"/>
      <c r="H29" s="294"/>
      <c r="I29" s="294"/>
      <c r="J29" s="294"/>
      <c r="K29" s="294"/>
    </row>
    <row r="30" spans="1:11" x14ac:dyDescent="0.25">
      <c r="A30" s="119">
        <v>1081</v>
      </c>
      <c r="B30" s="119">
        <v>1260</v>
      </c>
      <c r="C30" s="262">
        <v>43702965.770000003</v>
      </c>
      <c r="D30" s="262">
        <v>15638620.41</v>
      </c>
      <c r="E30" s="121">
        <f t="shared" si="0"/>
        <v>59341586.180000007</v>
      </c>
      <c r="F30" s="251"/>
      <c r="G30" s="294"/>
      <c r="H30" s="294"/>
      <c r="I30" s="294"/>
      <c r="J30" s="294"/>
      <c r="K30" s="294"/>
    </row>
    <row r="31" spans="1:11" x14ac:dyDescent="0.25">
      <c r="A31" s="119">
        <v>1261</v>
      </c>
      <c r="B31" s="119">
        <v>1440</v>
      </c>
      <c r="C31" s="262">
        <v>37837654.990000002</v>
      </c>
      <c r="D31" s="262">
        <v>23809356.379999999</v>
      </c>
      <c r="E31" s="121">
        <f t="shared" si="0"/>
        <v>61647011.370000005</v>
      </c>
      <c r="F31" s="251"/>
      <c r="G31" s="294"/>
      <c r="H31" s="294"/>
      <c r="I31" s="294"/>
      <c r="J31" s="294"/>
      <c r="K31" s="294"/>
    </row>
    <row r="32" spans="1:11" x14ac:dyDescent="0.25">
      <c r="A32" s="119">
        <v>1441</v>
      </c>
      <c r="B32" s="119">
        <v>1620</v>
      </c>
      <c r="C32" s="262">
        <v>34842939.130000003</v>
      </c>
      <c r="D32" s="262">
        <v>11192033.32</v>
      </c>
      <c r="E32" s="121">
        <f t="shared" si="0"/>
        <v>46034972.450000003</v>
      </c>
      <c r="F32" s="251"/>
      <c r="G32" s="294"/>
      <c r="H32" s="294"/>
      <c r="I32" s="294"/>
      <c r="J32" s="294"/>
      <c r="K32" s="294"/>
    </row>
    <row r="33" spans="1:11" x14ac:dyDescent="0.25">
      <c r="A33" s="119">
        <v>1621</v>
      </c>
      <c r="B33" s="119">
        <v>1800</v>
      </c>
      <c r="C33" s="262">
        <v>38033549.960000001</v>
      </c>
      <c r="D33" s="262">
        <v>22503392.420000002</v>
      </c>
      <c r="E33" s="121">
        <f t="shared" si="0"/>
        <v>60536942.380000003</v>
      </c>
      <c r="F33" s="251"/>
      <c r="G33" s="294"/>
      <c r="H33" s="294"/>
      <c r="I33" s="294"/>
      <c r="J33" s="294"/>
      <c r="K33" s="294"/>
    </row>
    <row r="34" spans="1:11" x14ac:dyDescent="0.25">
      <c r="A34" s="119">
        <v>1801</v>
      </c>
      <c r="B34" s="119">
        <v>1980</v>
      </c>
      <c r="C34" s="262">
        <v>26196273.010000002</v>
      </c>
      <c r="D34" s="262">
        <v>14865423.880000001</v>
      </c>
      <c r="E34" s="121">
        <f t="shared" si="0"/>
        <v>41061696.890000001</v>
      </c>
      <c r="F34" s="251"/>
      <c r="G34" s="294"/>
      <c r="H34" s="294"/>
      <c r="I34" s="294"/>
      <c r="J34" s="294"/>
      <c r="K34" s="294"/>
    </row>
    <row r="35" spans="1:11" s="328" customFormat="1" x14ac:dyDescent="0.25">
      <c r="A35" s="119">
        <v>1981</v>
      </c>
      <c r="B35" s="119">
        <v>2160</v>
      </c>
      <c r="C35" s="262">
        <v>34214942.969999999</v>
      </c>
      <c r="D35" s="262">
        <v>15582394.41</v>
      </c>
      <c r="E35" s="121">
        <f t="shared" si="0"/>
        <v>49797337.379999995</v>
      </c>
    </row>
    <row r="36" spans="1:11" s="328" customFormat="1" x14ac:dyDescent="0.25">
      <c r="A36" s="119">
        <v>2161</v>
      </c>
      <c r="B36" s="119">
        <v>2340</v>
      </c>
      <c r="C36" s="262">
        <v>15367398.1</v>
      </c>
      <c r="D36" s="262">
        <v>11154302.43</v>
      </c>
      <c r="E36" s="121">
        <f t="shared" si="0"/>
        <v>26521700.530000001</v>
      </c>
    </row>
    <row r="37" spans="1:11" s="328" customFormat="1" x14ac:dyDescent="0.25">
      <c r="A37" s="119">
        <v>2341</v>
      </c>
      <c r="B37" s="119">
        <v>2520</v>
      </c>
      <c r="C37" s="262">
        <v>20103621.559999999</v>
      </c>
      <c r="D37" s="262">
        <v>17421647.050000001</v>
      </c>
      <c r="E37" s="121">
        <f t="shared" si="0"/>
        <v>37525268.609999999</v>
      </c>
    </row>
    <row r="38" spans="1:11" s="328" customFormat="1" x14ac:dyDescent="0.25">
      <c r="A38" s="119">
        <v>2521</v>
      </c>
      <c r="B38" s="119">
        <v>2700</v>
      </c>
      <c r="C38" s="262">
        <v>15705313.789999999</v>
      </c>
      <c r="D38" s="262">
        <v>6139915.6900000004</v>
      </c>
      <c r="E38" s="121">
        <f t="shared" si="0"/>
        <v>21845229.48</v>
      </c>
    </row>
    <row r="39" spans="1:11" s="328" customFormat="1" x14ac:dyDescent="0.25">
      <c r="A39" s="119">
        <v>2701</v>
      </c>
      <c r="B39" s="119">
        <v>2880</v>
      </c>
      <c r="C39" s="262">
        <v>14792860.949999999</v>
      </c>
      <c r="D39" s="262">
        <v>12905222.59</v>
      </c>
      <c r="E39" s="121">
        <f t="shared" si="0"/>
        <v>27698083.539999999</v>
      </c>
    </row>
    <row r="40" spans="1:11" s="328" customFormat="1" x14ac:dyDescent="0.25">
      <c r="A40" s="119">
        <v>2881</v>
      </c>
      <c r="B40" s="119">
        <v>3060</v>
      </c>
      <c r="C40" s="262">
        <v>14574260.189999999</v>
      </c>
      <c r="D40" s="262">
        <v>4627587.66</v>
      </c>
      <c r="E40" s="121">
        <f t="shared" si="0"/>
        <v>19201847.850000001</v>
      </c>
    </row>
    <row r="41" spans="1:11" s="328" customFormat="1" x14ac:dyDescent="0.25">
      <c r="A41" s="119">
        <v>3061</v>
      </c>
      <c r="B41" s="119">
        <v>3240</v>
      </c>
      <c r="C41" s="262">
        <v>4044423.38</v>
      </c>
      <c r="D41" s="262">
        <v>2603703.17</v>
      </c>
      <c r="E41" s="121">
        <f t="shared" si="0"/>
        <v>6648126.5499999998</v>
      </c>
    </row>
    <row r="42" spans="1:11" x14ac:dyDescent="0.25">
      <c r="A42" s="119">
        <v>3241</v>
      </c>
      <c r="B42" s="119">
        <v>3510</v>
      </c>
      <c r="C42" s="262">
        <v>26770811.09</v>
      </c>
      <c r="D42" s="262">
        <v>11834258.02</v>
      </c>
      <c r="E42" s="121">
        <f t="shared" si="0"/>
        <v>38605069.109999999</v>
      </c>
      <c r="F42" s="251"/>
      <c r="G42" s="294"/>
      <c r="H42" s="294"/>
      <c r="I42" s="294"/>
      <c r="J42" s="294"/>
      <c r="K42" s="294"/>
    </row>
    <row r="43" spans="1:11" x14ac:dyDescent="0.25">
      <c r="A43" s="119">
        <v>3511</v>
      </c>
      <c r="B43" s="119">
        <v>3780</v>
      </c>
      <c r="C43" s="262">
        <v>5490485.4100000001</v>
      </c>
      <c r="D43" s="262">
        <v>7062798.1500000004</v>
      </c>
      <c r="E43" s="121">
        <f t="shared" si="0"/>
        <v>12553283.560000001</v>
      </c>
      <c r="F43" s="251"/>
      <c r="G43" s="294"/>
      <c r="H43" s="294"/>
      <c r="I43" s="294"/>
      <c r="J43" s="294"/>
      <c r="K43" s="294"/>
    </row>
    <row r="44" spans="1:11" x14ac:dyDescent="0.25">
      <c r="A44" s="119">
        <v>3781</v>
      </c>
      <c r="B44" s="119">
        <v>4050</v>
      </c>
      <c r="C44" s="262">
        <v>598004.06000000006</v>
      </c>
      <c r="D44" s="262">
        <v>5381.5</v>
      </c>
      <c r="E44" s="121">
        <f t="shared" si="0"/>
        <v>603385.56000000006</v>
      </c>
      <c r="F44" s="251"/>
      <c r="G44" s="294"/>
      <c r="H44" s="294"/>
      <c r="I44" s="294"/>
      <c r="J44" s="294"/>
      <c r="K44" s="294"/>
    </row>
    <row r="45" spans="1:11" x14ac:dyDescent="0.25">
      <c r="A45" s="119">
        <v>4051</v>
      </c>
      <c r="B45" s="119">
        <v>4320</v>
      </c>
      <c r="C45" s="262">
        <v>5079353.4800000004</v>
      </c>
      <c r="D45" s="262">
        <v>6460742.3499999996</v>
      </c>
      <c r="E45" s="121">
        <f t="shared" si="0"/>
        <v>11540095.83</v>
      </c>
      <c r="F45" s="251"/>
      <c r="G45" s="294"/>
      <c r="H45" s="294"/>
      <c r="I45" s="294"/>
      <c r="J45" s="294"/>
      <c r="K45" s="294"/>
    </row>
    <row r="46" spans="1:11" x14ac:dyDescent="0.25">
      <c r="A46" s="119">
        <v>4321</v>
      </c>
      <c r="B46" s="119">
        <v>4590</v>
      </c>
      <c r="C46" s="262">
        <v>1279100.78</v>
      </c>
      <c r="D46" s="262"/>
      <c r="E46" s="121">
        <f t="shared" si="0"/>
        <v>1279100.78</v>
      </c>
      <c r="F46" s="251"/>
      <c r="G46" s="294"/>
      <c r="H46" s="294"/>
      <c r="I46" s="294"/>
      <c r="J46" s="294"/>
      <c r="K46" s="294"/>
    </row>
    <row r="47" spans="1:11" x14ac:dyDescent="0.25">
      <c r="A47" s="119">
        <v>4591</v>
      </c>
      <c r="B47" s="119">
        <v>4860</v>
      </c>
      <c r="C47" s="262">
        <v>2403491.61</v>
      </c>
      <c r="D47" s="262"/>
      <c r="E47" s="121">
        <f t="shared" si="0"/>
        <v>2403491.61</v>
      </c>
      <c r="F47" s="251"/>
      <c r="G47" s="294"/>
      <c r="H47" s="294"/>
      <c r="I47" s="294"/>
      <c r="J47" s="294"/>
      <c r="K47" s="294"/>
    </row>
    <row r="48" spans="1:11" x14ac:dyDescent="0.25">
      <c r="A48" s="119">
        <v>4861</v>
      </c>
      <c r="B48" s="119">
        <v>5130</v>
      </c>
      <c r="C48" s="262">
        <v>7653891.6900000004</v>
      </c>
      <c r="D48" s="262"/>
      <c r="E48" s="121">
        <f t="shared" si="0"/>
        <v>7653891.6900000004</v>
      </c>
      <c r="F48" s="251"/>
      <c r="G48" s="294"/>
      <c r="H48" s="294"/>
      <c r="I48" s="294"/>
      <c r="J48" s="294"/>
      <c r="K48" s="294"/>
    </row>
    <row r="49" spans="1:11" x14ac:dyDescent="0.25">
      <c r="A49" s="119">
        <v>5131</v>
      </c>
      <c r="B49" s="119">
        <v>5400</v>
      </c>
      <c r="C49" s="262">
        <v>17529015.530000001</v>
      </c>
      <c r="D49" s="262">
        <v>2638034.75</v>
      </c>
      <c r="E49" s="121">
        <f t="shared" si="0"/>
        <v>20167050.280000001</v>
      </c>
      <c r="F49" s="251"/>
      <c r="G49" s="294"/>
      <c r="H49" s="294"/>
      <c r="I49" s="294"/>
      <c r="J49" s="294"/>
      <c r="K49" s="294"/>
    </row>
    <row r="50" spans="1:11" ht="15.75" thickBot="1" x14ac:dyDescent="0.3">
      <c r="A50" s="119">
        <v>5401</v>
      </c>
      <c r="B50" s="119">
        <v>5760</v>
      </c>
      <c r="C50" s="262">
        <v>5465115.1399999997</v>
      </c>
      <c r="D50" s="262"/>
      <c r="E50" s="121">
        <f t="shared" si="0"/>
        <v>5465115.1399999997</v>
      </c>
      <c r="F50" s="251"/>
      <c r="G50" s="294"/>
      <c r="H50" s="294"/>
      <c r="I50" s="294"/>
      <c r="J50" s="294"/>
      <c r="K50" s="294"/>
    </row>
    <row r="51" spans="1:11" s="126" customFormat="1" ht="15.75" thickBot="1" x14ac:dyDescent="0.3">
      <c r="A51" s="390" t="s">
        <v>166</v>
      </c>
      <c r="B51" s="391"/>
      <c r="C51" s="227">
        <f>SUM(C8:C50)</f>
        <v>926533002.81999993</v>
      </c>
      <c r="D51" s="225">
        <f>SUM(D8:D50)</f>
        <v>738170906.67999983</v>
      </c>
      <c r="E51" s="226">
        <f>SUM(E8:E50)</f>
        <v>1664703909.5</v>
      </c>
      <c r="F51" s="190"/>
      <c r="G51" s="294"/>
      <c r="H51" s="294"/>
      <c r="I51" s="294"/>
      <c r="J51" s="294"/>
      <c r="K51" s="294"/>
    </row>
    <row r="52" spans="1:11" s="126" customFormat="1" x14ac:dyDescent="0.25">
      <c r="A52" s="127"/>
      <c r="B52" s="127"/>
      <c r="C52" s="128"/>
      <c r="D52" s="128"/>
      <c r="E52" s="128"/>
      <c r="G52" s="294"/>
      <c r="H52" s="294"/>
      <c r="I52" s="294"/>
      <c r="J52" s="294"/>
      <c r="K52" s="294"/>
    </row>
    <row r="53" spans="1:11" s="126" customFormat="1" x14ac:dyDescent="0.25">
      <c r="A53" s="127"/>
      <c r="B53" s="127"/>
      <c r="C53" s="128"/>
      <c r="D53" s="128"/>
      <c r="E53" s="128"/>
      <c r="G53" s="294"/>
      <c r="H53" s="294"/>
      <c r="I53" s="294"/>
      <c r="J53" s="294"/>
      <c r="K53" s="294"/>
    </row>
    <row r="54" spans="1:11" s="126" customFormat="1" x14ac:dyDescent="0.25">
      <c r="A54" s="127"/>
      <c r="B54" s="127"/>
      <c r="C54" s="128"/>
      <c r="D54" s="128"/>
      <c r="E54" s="128"/>
      <c r="G54" s="294"/>
      <c r="H54" s="294"/>
      <c r="I54" s="294"/>
      <c r="J54" s="294"/>
      <c r="K54" s="294"/>
    </row>
    <row r="55" spans="1:11" x14ac:dyDescent="0.25">
      <c r="A55" s="52" t="s">
        <v>797</v>
      </c>
      <c r="B55" s="52"/>
      <c r="C55" s="52"/>
      <c r="D55" s="53"/>
      <c r="E55" s="54"/>
      <c r="G55" s="294"/>
      <c r="H55" s="294"/>
      <c r="I55" s="294"/>
      <c r="J55" s="294"/>
      <c r="K55" s="294"/>
    </row>
    <row r="56" spans="1:11" x14ac:dyDescent="0.25">
      <c r="A56" s="52" t="s">
        <v>828</v>
      </c>
      <c r="B56" s="52"/>
      <c r="C56" s="52"/>
      <c r="D56" s="53"/>
      <c r="E56" s="54"/>
      <c r="G56" s="294"/>
      <c r="H56" s="294"/>
      <c r="I56" s="294"/>
      <c r="J56" s="294"/>
      <c r="K56" s="294"/>
    </row>
    <row r="57" spans="1:11" x14ac:dyDescent="0.25">
      <c r="A57" s="52"/>
      <c r="B57" s="52"/>
      <c r="C57" s="52"/>
      <c r="D57" s="53"/>
      <c r="E57" s="54"/>
      <c r="G57" s="294"/>
      <c r="H57" s="294"/>
      <c r="I57" s="294"/>
      <c r="J57" s="294"/>
      <c r="K57" s="294"/>
    </row>
    <row r="58" spans="1:11" x14ac:dyDescent="0.25">
      <c r="A58" s="52"/>
      <c r="B58" s="52"/>
      <c r="C58" s="122"/>
      <c r="D58" s="122"/>
      <c r="E58" s="54"/>
      <c r="G58" s="294"/>
      <c r="H58" s="294"/>
      <c r="I58" s="294"/>
      <c r="J58" s="294"/>
      <c r="K58" s="294"/>
    </row>
    <row r="59" spans="1:11" x14ac:dyDescent="0.25">
      <c r="A59" s="52"/>
      <c r="B59" s="52"/>
      <c r="C59" s="50"/>
      <c r="E59" s="54"/>
      <c r="G59" s="294"/>
      <c r="H59" s="294"/>
      <c r="I59" s="294"/>
      <c r="J59" s="294"/>
      <c r="K59" s="294"/>
    </row>
    <row r="60" spans="1:11" x14ac:dyDescent="0.25">
      <c r="A60" s="52"/>
      <c r="B60" s="52"/>
      <c r="C60" s="50"/>
      <c r="D60" s="124"/>
      <c r="E60" s="54"/>
      <c r="G60" s="294"/>
      <c r="H60" s="294"/>
      <c r="I60" s="294"/>
      <c r="J60" s="294"/>
      <c r="K60" s="294"/>
    </row>
    <row r="61" spans="1:11" x14ac:dyDescent="0.25">
      <c r="A61" s="52"/>
      <c r="B61" s="52"/>
      <c r="C61" s="50"/>
      <c r="D61" s="124"/>
      <c r="E61" s="54"/>
      <c r="G61" s="294"/>
      <c r="H61" s="294"/>
      <c r="I61" s="294"/>
      <c r="J61" s="294"/>
      <c r="K61" s="294"/>
    </row>
    <row r="62" spans="1:11" x14ac:dyDescent="0.25">
      <c r="A62" s="52"/>
      <c r="B62" s="52"/>
      <c r="C62" s="50"/>
      <c r="D62" s="124"/>
      <c r="E62" s="54"/>
      <c r="G62" s="294"/>
      <c r="H62" s="294"/>
      <c r="I62" s="294"/>
      <c r="J62" s="294"/>
      <c r="K62" s="294"/>
    </row>
    <row r="63" spans="1:11" x14ac:dyDescent="0.25">
      <c r="A63" s="52"/>
      <c r="B63" s="52"/>
      <c r="C63" s="122"/>
      <c r="D63" s="53"/>
      <c r="E63" s="54"/>
      <c r="G63" s="294"/>
      <c r="H63" s="294"/>
      <c r="I63" s="294"/>
      <c r="J63" s="294"/>
      <c r="K63" s="294"/>
    </row>
    <row r="64" spans="1:11" x14ac:dyDescent="0.25">
      <c r="A64" s="52"/>
      <c r="B64" s="52"/>
      <c r="C64" s="52"/>
      <c r="D64" s="53"/>
      <c r="E64" s="54"/>
      <c r="G64" s="294"/>
      <c r="H64" s="294"/>
      <c r="I64" s="294"/>
      <c r="J64" s="294"/>
      <c r="K64" s="294"/>
    </row>
    <row r="65" spans="1:11" x14ac:dyDescent="0.25">
      <c r="A65" s="52"/>
      <c r="B65" s="52"/>
      <c r="D65" s="53"/>
      <c r="E65" s="54"/>
      <c r="G65" s="294"/>
      <c r="H65" s="294"/>
      <c r="I65" s="294"/>
      <c r="J65" s="294"/>
      <c r="K65" s="294"/>
    </row>
    <row r="66" spans="1:11" x14ac:dyDescent="0.25">
      <c r="A66" s="52"/>
      <c r="B66" s="52"/>
      <c r="C66" s="52"/>
      <c r="D66" s="53"/>
      <c r="E66" s="54"/>
      <c r="G66" s="294"/>
      <c r="H66" s="294"/>
      <c r="I66" s="294"/>
      <c r="J66" s="294"/>
      <c r="K66" s="294"/>
    </row>
    <row r="67" spans="1:11" x14ac:dyDescent="0.25">
      <c r="A67" s="52"/>
      <c r="B67" s="52"/>
      <c r="C67" s="52"/>
      <c r="D67" s="53"/>
      <c r="E67" s="54"/>
      <c r="G67" s="294"/>
      <c r="H67" s="294"/>
      <c r="I67" s="294"/>
      <c r="J67" s="294"/>
      <c r="K67" s="294"/>
    </row>
    <row r="68" spans="1:11" x14ac:dyDescent="0.25">
      <c r="A68" s="52"/>
      <c r="B68" s="52"/>
      <c r="C68" s="52"/>
      <c r="D68" s="53"/>
      <c r="E68" s="54"/>
      <c r="G68" s="294"/>
      <c r="H68" s="294"/>
      <c r="I68" s="294"/>
      <c r="J68" s="294"/>
      <c r="K68" s="294"/>
    </row>
    <row r="69" spans="1:11" x14ac:dyDescent="0.25">
      <c r="A69" s="52"/>
      <c r="B69" s="52"/>
      <c r="C69" s="52"/>
      <c r="D69" s="53"/>
      <c r="E69" s="54"/>
      <c r="G69" s="294"/>
      <c r="H69" s="294"/>
      <c r="I69" s="294"/>
      <c r="J69" s="294"/>
      <c r="K69" s="294"/>
    </row>
    <row r="70" spans="1:11" x14ac:dyDescent="0.25">
      <c r="A70" s="52"/>
      <c r="B70" s="52"/>
      <c r="C70" s="52"/>
      <c r="D70" s="53"/>
      <c r="E70" s="54"/>
      <c r="G70" s="294"/>
      <c r="H70" s="294"/>
      <c r="I70" s="294"/>
      <c r="J70" s="294"/>
      <c r="K70" s="294"/>
    </row>
    <row r="71" spans="1:11" x14ac:dyDescent="0.25">
      <c r="A71" s="52"/>
      <c r="B71" s="52"/>
      <c r="C71" s="52"/>
      <c r="D71" s="53"/>
      <c r="E71" s="54"/>
      <c r="G71" s="294"/>
      <c r="H71" s="294"/>
      <c r="I71" s="294"/>
      <c r="J71" s="294"/>
      <c r="K71" s="294"/>
    </row>
    <row r="72" spans="1:11" x14ac:dyDescent="0.25">
      <c r="A72" s="52"/>
      <c r="B72" s="52"/>
      <c r="C72" s="52"/>
      <c r="D72" s="53"/>
      <c r="E72" s="54"/>
      <c r="G72" s="294"/>
      <c r="H72" s="294"/>
      <c r="I72" s="294"/>
      <c r="J72" s="294"/>
      <c r="K72" s="294"/>
    </row>
    <row r="73" spans="1:11" x14ac:dyDescent="0.25">
      <c r="A73" s="52"/>
      <c r="B73" s="52"/>
      <c r="C73" s="52"/>
      <c r="D73" s="53"/>
      <c r="E73" s="54"/>
      <c r="G73" s="294"/>
      <c r="H73" s="294"/>
      <c r="I73" s="294"/>
      <c r="J73" s="294"/>
      <c r="K73" s="294"/>
    </row>
    <row r="74" spans="1:11" x14ac:dyDescent="0.25">
      <c r="A74" s="52"/>
      <c r="B74" s="52"/>
      <c r="C74" s="52"/>
      <c r="D74" s="53"/>
      <c r="E74" s="54"/>
      <c r="G74" s="294"/>
      <c r="H74" s="294"/>
      <c r="I74" s="294"/>
      <c r="J74" s="294"/>
      <c r="K74" s="294"/>
    </row>
    <row r="75" spans="1:11" x14ac:dyDescent="0.25">
      <c r="A75" s="52"/>
      <c r="B75" s="52"/>
      <c r="C75" s="52"/>
      <c r="D75" s="53"/>
      <c r="E75" s="54"/>
      <c r="G75" s="294"/>
      <c r="H75" s="294"/>
      <c r="I75" s="294"/>
      <c r="J75" s="294"/>
      <c r="K75" s="294"/>
    </row>
    <row r="76" spans="1:11" x14ac:dyDescent="0.25">
      <c r="A76" s="52"/>
      <c r="B76" s="52"/>
      <c r="C76" s="52"/>
      <c r="D76" s="53"/>
      <c r="E76" s="54"/>
      <c r="G76" s="294"/>
      <c r="H76" s="294"/>
      <c r="I76" s="294"/>
      <c r="J76" s="294"/>
      <c r="K76" s="294"/>
    </row>
    <row r="77" spans="1:11" x14ac:dyDescent="0.25">
      <c r="A77" s="52"/>
      <c r="B77" s="52"/>
      <c r="C77" s="52"/>
      <c r="D77" s="53"/>
      <c r="E77" s="54"/>
      <c r="G77" s="294"/>
      <c r="H77" s="294"/>
      <c r="I77" s="294"/>
      <c r="J77" s="294"/>
      <c r="K77" s="294"/>
    </row>
    <row r="78" spans="1:11" x14ac:dyDescent="0.25">
      <c r="A78" s="52"/>
      <c r="B78" s="52"/>
      <c r="C78" s="52"/>
      <c r="D78" s="53"/>
      <c r="E78" s="54"/>
      <c r="G78" s="294"/>
      <c r="H78" s="294"/>
      <c r="I78" s="294"/>
      <c r="J78" s="294"/>
      <c r="K78" s="294"/>
    </row>
    <row r="79" spans="1:11" x14ac:dyDescent="0.25">
      <c r="A79" s="52"/>
      <c r="B79" s="52"/>
      <c r="C79" s="52"/>
      <c r="D79" s="53"/>
      <c r="E79" s="54"/>
      <c r="G79" s="294"/>
      <c r="H79" s="294"/>
      <c r="I79" s="294"/>
      <c r="J79" s="294"/>
      <c r="K79" s="294"/>
    </row>
    <row r="80" spans="1:11" x14ac:dyDescent="0.25">
      <c r="A80" s="52"/>
      <c r="B80" s="52"/>
      <c r="C80" s="52"/>
      <c r="D80" s="53"/>
      <c r="E80" s="54"/>
      <c r="G80" s="294"/>
      <c r="H80" s="294"/>
      <c r="I80" s="294"/>
      <c r="J80" s="294"/>
      <c r="K80" s="294"/>
    </row>
    <row r="81" spans="1:11" x14ac:dyDescent="0.25">
      <c r="A81" s="52"/>
      <c r="B81" s="52"/>
      <c r="C81" s="52"/>
      <c r="D81" s="53"/>
      <c r="E81" s="54"/>
      <c r="G81" s="294"/>
      <c r="H81" s="294"/>
      <c r="I81" s="294"/>
      <c r="J81" s="294"/>
      <c r="K81" s="294"/>
    </row>
    <row r="82" spans="1:11" x14ac:dyDescent="0.25">
      <c r="A82" s="52"/>
      <c r="B82" s="52"/>
      <c r="C82" s="52"/>
      <c r="D82" s="53"/>
      <c r="E82" s="54"/>
      <c r="G82" s="294"/>
      <c r="H82" s="294"/>
      <c r="I82" s="294"/>
      <c r="J82" s="294"/>
      <c r="K82" s="294"/>
    </row>
    <row r="83" spans="1:11" x14ac:dyDescent="0.25">
      <c r="A83" s="52"/>
      <c r="B83" s="52"/>
      <c r="C83" s="52"/>
      <c r="D83" s="53"/>
      <c r="E83" s="54"/>
      <c r="G83" s="294"/>
      <c r="H83" s="294"/>
      <c r="I83" s="294"/>
      <c r="J83" s="294"/>
      <c r="K83" s="294"/>
    </row>
    <row r="84" spans="1:11" x14ac:dyDescent="0.25">
      <c r="A84" s="52"/>
      <c r="B84" s="52"/>
      <c r="C84" s="52"/>
      <c r="D84" s="53"/>
      <c r="E84" s="54"/>
      <c r="G84" s="294"/>
      <c r="H84" s="294"/>
      <c r="I84" s="294"/>
      <c r="J84" s="294"/>
      <c r="K84" s="294"/>
    </row>
    <row r="85" spans="1:11" x14ac:dyDescent="0.25">
      <c r="A85" s="52"/>
      <c r="B85" s="52"/>
      <c r="C85" s="52"/>
      <c r="D85" s="53"/>
      <c r="E85" s="54"/>
      <c r="G85" s="294"/>
      <c r="H85" s="294"/>
      <c r="I85" s="294"/>
      <c r="J85" s="294"/>
      <c r="K85" s="294"/>
    </row>
    <row r="86" spans="1:11" x14ac:dyDescent="0.25">
      <c r="A86" s="52"/>
      <c r="B86" s="52"/>
      <c r="C86" s="52"/>
      <c r="D86" s="53"/>
      <c r="E86" s="54"/>
      <c r="G86" s="294"/>
      <c r="H86" s="294"/>
      <c r="I86" s="294"/>
      <c r="J86" s="294"/>
      <c r="K86" s="294"/>
    </row>
    <row r="87" spans="1:11" x14ac:dyDescent="0.25">
      <c r="A87" s="52"/>
      <c r="B87" s="52"/>
      <c r="C87" s="52"/>
      <c r="D87" s="53"/>
      <c r="E87" s="54"/>
      <c r="G87" s="294"/>
      <c r="H87" s="294"/>
      <c r="I87" s="294"/>
      <c r="J87" s="294"/>
      <c r="K87" s="294"/>
    </row>
    <row r="88" spans="1:11" x14ac:dyDescent="0.25">
      <c r="A88" s="52"/>
      <c r="B88" s="52"/>
      <c r="C88" s="52"/>
      <c r="D88" s="53"/>
      <c r="E88" s="54"/>
      <c r="G88" s="294"/>
      <c r="H88" s="294"/>
      <c r="I88" s="294"/>
      <c r="J88" s="294"/>
      <c r="K88" s="294"/>
    </row>
    <row r="89" spans="1:11" x14ac:dyDescent="0.25">
      <c r="A89" s="52"/>
      <c r="B89" s="52"/>
      <c r="C89" s="52"/>
      <c r="D89" s="53"/>
      <c r="E89" s="54"/>
      <c r="G89" s="294"/>
      <c r="H89" s="294"/>
      <c r="I89" s="294"/>
      <c r="J89" s="294"/>
      <c r="K89" s="294"/>
    </row>
    <row r="90" spans="1:11" x14ac:dyDescent="0.25">
      <c r="A90" s="52"/>
      <c r="B90" s="52"/>
      <c r="C90" s="52"/>
      <c r="D90" s="53"/>
      <c r="E90" s="54"/>
      <c r="G90" s="294"/>
      <c r="H90" s="294"/>
      <c r="I90" s="294"/>
      <c r="J90" s="294"/>
      <c r="K90" s="294"/>
    </row>
    <row r="91" spans="1:11" x14ac:dyDescent="0.25">
      <c r="A91" s="52"/>
      <c r="B91" s="52"/>
      <c r="C91" s="52"/>
      <c r="D91" s="53"/>
      <c r="E91" s="54"/>
      <c r="G91" s="294"/>
      <c r="H91" s="294"/>
      <c r="I91" s="294"/>
      <c r="J91" s="294"/>
      <c r="K91" s="294"/>
    </row>
    <row r="92" spans="1:11" x14ac:dyDescent="0.25">
      <c r="A92" s="52"/>
      <c r="B92" s="52"/>
      <c r="C92" s="52"/>
      <c r="D92" s="53"/>
      <c r="E92" s="54"/>
      <c r="G92" s="294"/>
      <c r="H92" s="294"/>
      <c r="I92" s="294"/>
      <c r="J92" s="294"/>
      <c r="K92" s="294"/>
    </row>
    <row r="93" spans="1:11" x14ac:dyDescent="0.25">
      <c r="A93" s="52"/>
      <c r="B93" s="52"/>
      <c r="C93" s="52"/>
      <c r="D93" s="53"/>
      <c r="E93" s="54"/>
      <c r="G93" s="294"/>
      <c r="H93" s="294"/>
      <c r="I93" s="294"/>
      <c r="J93" s="294"/>
      <c r="K93" s="294"/>
    </row>
    <row r="94" spans="1:11" x14ac:dyDescent="0.25">
      <c r="A94" s="52"/>
      <c r="B94" s="52"/>
      <c r="C94" s="52"/>
      <c r="D94" s="53"/>
      <c r="E94" s="54"/>
    </row>
    <row r="95" spans="1:11" x14ac:dyDescent="0.25">
      <c r="A95" s="52"/>
      <c r="B95" s="52"/>
      <c r="C95" s="52"/>
      <c r="D95" s="53"/>
      <c r="E95" s="54"/>
    </row>
    <row r="96" spans="1:11" x14ac:dyDescent="0.25">
      <c r="A96" s="52"/>
      <c r="B96" s="52"/>
      <c r="C96" s="52"/>
      <c r="D96" s="53"/>
      <c r="E96" s="54"/>
    </row>
    <row r="97" spans="1:5" x14ac:dyDescent="0.25">
      <c r="A97" s="52"/>
      <c r="B97" s="52"/>
      <c r="C97" s="52"/>
      <c r="D97" s="53"/>
      <c r="E97" s="54"/>
    </row>
    <row r="98" spans="1:5" x14ac:dyDescent="0.25">
      <c r="A98" s="52"/>
      <c r="B98" s="52"/>
      <c r="C98" s="52"/>
      <c r="D98" s="53"/>
      <c r="E98" s="54"/>
    </row>
    <row r="99" spans="1:5" x14ac:dyDescent="0.25">
      <c r="A99" s="52"/>
      <c r="B99" s="52"/>
      <c r="C99" s="52"/>
      <c r="D99" s="53"/>
      <c r="E99" s="54"/>
    </row>
    <row r="100" spans="1:5" x14ac:dyDescent="0.25">
      <c r="A100" s="52"/>
      <c r="B100" s="52"/>
      <c r="C100" s="52"/>
      <c r="D100" s="53"/>
      <c r="E100" s="54"/>
    </row>
    <row r="101" spans="1:5" x14ac:dyDescent="0.25">
      <c r="A101" s="52"/>
      <c r="B101" s="52"/>
      <c r="C101" s="52"/>
      <c r="D101" s="53"/>
      <c r="E101" s="54"/>
    </row>
    <row r="102" spans="1:5" x14ac:dyDescent="0.25">
      <c r="A102" s="52"/>
      <c r="B102" s="52"/>
      <c r="C102" s="52"/>
      <c r="D102" s="53"/>
      <c r="E102" s="54"/>
    </row>
    <row r="103" spans="1:5" x14ac:dyDescent="0.25">
      <c r="A103" s="52"/>
      <c r="B103" s="52"/>
      <c r="C103" s="52"/>
      <c r="D103" s="52"/>
      <c r="E103" s="55"/>
    </row>
    <row r="105" spans="1:5" x14ac:dyDescent="0.25">
      <c r="A105" s="56"/>
      <c r="B105" s="56"/>
      <c r="C105" s="56"/>
      <c r="D105" s="57"/>
      <c r="E105" s="58"/>
    </row>
    <row r="106" spans="1:5" x14ac:dyDescent="0.25">
      <c r="A106" s="59"/>
      <c r="B106" s="59"/>
      <c r="C106" s="59"/>
      <c r="D106" s="60"/>
      <c r="E106" s="61"/>
    </row>
    <row r="107" spans="1:5" x14ac:dyDescent="0.25">
      <c r="A107" s="56"/>
      <c r="B107" s="56"/>
      <c r="C107" s="56"/>
      <c r="D107" s="57"/>
      <c r="E107" s="58"/>
    </row>
    <row r="108" spans="1:5" x14ac:dyDescent="0.25">
      <c r="A108" s="7" t="s">
        <v>266</v>
      </c>
      <c r="B108" s="7"/>
      <c r="C108" s="7"/>
      <c r="D108" s="42"/>
      <c r="E108" s="42"/>
    </row>
    <row r="109" spans="1:5" x14ac:dyDescent="0.25">
      <c r="A109" s="7" t="s">
        <v>2</v>
      </c>
      <c r="B109" s="7"/>
      <c r="C109" s="7"/>
    </row>
  </sheetData>
  <mergeCells count="9">
    <mergeCell ref="A51:B51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sqref="A1:N1"/>
    </sheetView>
  </sheetViews>
  <sheetFormatPr baseColWidth="10" defaultColWidth="0" defaultRowHeight="15" zeroHeight="1" x14ac:dyDescent="0.25"/>
  <cols>
    <col min="1" max="1" width="13.7109375" style="294" customWidth="1"/>
    <col min="2" max="11" width="10.7109375" style="294" customWidth="1"/>
    <col min="12" max="12" width="10.42578125" style="294" hidden="1" customWidth="1"/>
    <col min="13" max="13" width="10.7109375" style="294" hidden="1" customWidth="1"/>
    <col min="14" max="14" width="10.5703125" style="230" hidden="1" customWidth="1"/>
    <col min="15" max="17" width="9.140625" style="230" hidden="1" customWidth="1"/>
    <col min="18" max="256" width="9.140625" style="294" hidden="1"/>
    <col min="257" max="257" width="13.7109375" style="294" customWidth="1"/>
    <col min="258" max="267" width="10.7109375" style="294" customWidth="1"/>
    <col min="268" max="273" width="9.140625" style="294" hidden="1" customWidth="1"/>
    <col min="274" max="512" width="9.140625" style="294" hidden="1"/>
    <col min="513" max="513" width="13.7109375" style="294" customWidth="1"/>
    <col min="514" max="523" width="10.7109375" style="294" customWidth="1"/>
    <col min="524" max="529" width="9.140625" style="294" hidden="1" customWidth="1"/>
    <col min="530" max="768" width="9.140625" style="294" hidden="1"/>
    <col min="769" max="769" width="13.7109375" style="294" customWidth="1"/>
    <col min="770" max="779" width="10.7109375" style="294" customWidth="1"/>
    <col min="780" max="785" width="9.140625" style="294" hidden="1" customWidth="1"/>
    <col min="786" max="1024" width="9.140625" style="294" hidden="1"/>
    <col min="1025" max="1025" width="13.7109375" style="294" customWidth="1"/>
    <col min="1026" max="1035" width="10.7109375" style="294" customWidth="1"/>
    <col min="1036" max="1041" width="9.140625" style="294" hidden="1" customWidth="1"/>
    <col min="1042" max="1280" width="9.140625" style="294" hidden="1"/>
    <col min="1281" max="1281" width="13.7109375" style="294" customWidth="1"/>
    <col min="1282" max="1291" width="10.7109375" style="294" customWidth="1"/>
    <col min="1292" max="1297" width="9.140625" style="294" hidden="1" customWidth="1"/>
    <col min="1298" max="1536" width="9.140625" style="294" hidden="1"/>
    <col min="1537" max="1537" width="13.7109375" style="294" customWidth="1"/>
    <col min="1538" max="1547" width="10.7109375" style="294" customWidth="1"/>
    <col min="1548" max="1553" width="9.140625" style="294" hidden="1" customWidth="1"/>
    <col min="1554" max="1792" width="9.140625" style="294" hidden="1"/>
    <col min="1793" max="1793" width="13.7109375" style="294" customWidth="1"/>
    <col min="1794" max="1803" width="10.7109375" style="294" customWidth="1"/>
    <col min="1804" max="1809" width="9.140625" style="294" hidden="1" customWidth="1"/>
    <col min="1810" max="2048" width="9.140625" style="294" hidden="1"/>
    <col min="2049" max="2049" width="13.7109375" style="294" customWidth="1"/>
    <col min="2050" max="2059" width="10.7109375" style="294" customWidth="1"/>
    <col min="2060" max="2065" width="9.140625" style="294" hidden="1" customWidth="1"/>
    <col min="2066" max="2304" width="9.140625" style="294" hidden="1"/>
    <col min="2305" max="2305" width="13.7109375" style="294" customWidth="1"/>
    <col min="2306" max="2315" width="10.7109375" style="294" customWidth="1"/>
    <col min="2316" max="2321" width="9.140625" style="294" hidden="1" customWidth="1"/>
    <col min="2322" max="2560" width="9.140625" style="294" hidden="1"/>
    <col min="2561" max="2561" width="13.7109375" style="294" customWidth="1"/>
    <col min="2562" max="2571" width="10.7109375" style="294" customWidth="1"/>
    <col min="2572" max="2577" width="9.140625" style="294" hidden="1" customWidth="1"/>
    <col min="2578" max="2816" width="9.140625" style="294" hidden="1"/>
    <col min="2817" max="2817" width="13.7109375" style="294" customWidth="1"/>
    <col min="2818" max="2827" width="10.7109375" style="294" customWidth="1"/>
    <col min="2828" max="2833" width="9.140625" style="294" hidden="1" customWidth="1"/>
    <col min="2834" max="3072" width="9.140625" style="294" hidden="1"/>
    <col min="3073" max="3073" width="13.7109375" style="294" customWidth="1"/>
    <col min="3074" max="3083" width="10.7109375" style="294" customWidth="1"/>
    <col min="3084" max="3089" width="9.140625" style="294" hidden="1" customWidth="1"/>
    <col min="3090" max="3328" width="9.140625" style="294" hidden="1"/>
    <col min="3329" max="3329" width="13.7109375" style="294" customWidth="1"/>
    <col min="3330" max="3339" width="10.7109375" style="294" customWidth="1"/>
    <col min="3340" max="3345" width="9.140625" style="294" hidden="1" customWidth="1"/>
    <col min="3346" max="3584" width="9.140625" style="294" hidden="1"/>
    <col min="3585" max="3585" width="13.7109375" style="294" customWidth="1"/>
    <col min="3586" max="3595" width="10.7109375" style="294" customWidth="1"/>
    <col min="3596" max="3601" width="9.140625" style="294" hidden="1" customWidth="1"/>
    <col min="3602" max="3840" width="9.140625" style="294" hidden="1"/>
    <col min="3841" max="3841" width="13.7109375" style="294" customWidth="1"/>
    <col min="3842" max="3851" width="10.7109375" style="294" customWidth="1"/>
    <col min="3852" max="3857" width="9.140625" style="294" hidden="1" customWidth="1"/>
    <col min="3858" max="4096" width="9.140625" style="294" hidden="1"/>
    <col min="4097" max="4097" width="13.7109375" style="294" customWidth="1"/>
    <col min="4098" max="4107" width="10.7109375" style="294" customWidth="1"/>
    <col min="4108" max="4113" width="9.140625" style="294" hidden="1" customWidth="1"/>
    <col min="4114" max="4352" width="9.140625" style="294" hidden="1"/>
    <col min="4353" max="4353" width="13.7109375" style="294" customWidth="1"/>
    <col min="4354" max="4363" width="10.7109375" style="294" customWidth="1"/>
    <col min="4364" max="4369" width="9.140625" style="294" hidden="1" customWidth="1"/>
    <col min="4370" max="4608" width="9.140625" style="294" hidden="1"/>
    <col min="4609" max="4609" width="13.7109375" style="294" customWidth="1"/>
    <col min="4610" max="4619" width="10.7109375" style="294" customWidth="1"/>
    <col min="4620" max="4625" width="9.140625" style="294" hidden="1" customWidth="1"/>
    <col min="4626" max="4864" width="9.140625" style="294" hidden="1"/>
    <col min="4865" max="4865" width="13.7109375" style="294" customWidth="1"/>
    <col min="4866" max="4875" width="10.7109375" style="294" customWidth="1"/>
    <col min="4876" max="4881" width="9.140625" style="294" hidden="1" customWidth="1"/>
    <col min="4882" max="5120" width="9.140625" style="294" hidden="1"/>
    <col min="5121" max="5121" width="13.7109375" style="294" customWidth="1"/>
    <col min="5122" max="5131" width="10.7109375" style="294" customWidth="1"/>
    <col min="5132" max="5137" width="9.140625" style="294" hidden="1" customWidth="1"/>
    <col min="5138" max="5376" width="9.140625" style="294" hidden="1"/>
    <col min="5377" max="5377" width="13.7109375" style="294" customWidth="1"/>
    <col min="5378" max="5387" width="10.7109375" style="294" customWidth="1"/>
    <col min="5388" max="5393" width="9.140625" style="294" hidden="1" customWidth="1"/>
    <col min="5394" max="5632" width="9.140625" style="294" hidden="1"/>
    <col min="5633" max="5633" width="13.7109375" style="294" customWidth="1"/>
    <col min="5634" max="5643" width="10.7109375" style="294" customWidth="1"/>
    <col min="5644" max="5649" width="9.140625" style="294" hidden="1" customWidth="1"/>
    <col min="5650" max="5888" width="9.140625" style="294" hidden="1"/>
    <col min="5889" max="5889" width="13.7109375" style="294" customWidth="1"/>
    <col min="5890" max="5899" width="10.7109375" style="294" customWidth="1"/>
    <col min="5900" max="5905" width="9.140625" style="294" hidden="1" customWidth="1"/>
    <col min="5906" max="6144" width="9.140625" style="294" hidden="1"/>
    <col min="6145" max="6145" width="13.7109375" style="294" customWidth="1"/>
    <col min="6146" max="6155" width="10.7109375" style="294" customWidth="1"/>
    <col min="6156" max="6161" width="9.140625" style="294" hidden="1" customWidth="1"/>
    <col min="6162" max="6400" width="9.140625" style="294" hidden="1"/>
    <col min="6401" max="6401" width="13.7109375" style="294" customWidth="1"/>
    <col min="6402" max="6411" width="10.7109375" style="294" customWidth="1"/>
    <col min="6412" max="6417" width="9.140625" style="294" hidden="1" customWidth="1"/>
    <col min="6418" max="6656" width="9.140625" style="294" hidden="1"/>
    <col min="6657" max="6657" width="13.7109375" style="294" customWidth="1"/>
    <col min="6658" max="6667" width="10.7109375" style="294" customWidth="1"/>
    <col min="6668" max="6673" width="9.140625" style="294" hidden="1" customWidth="1"/>
    <col min="6674" max="6912" width="9.140625" style="294" hidden="1"/>
    <col min="6913" max="6913" width="13.7109375" style="294" customWidth="1"/>
    <col min="6914" max="6923" width="10.7109375" style="294" customWidth="1"/>
    <col min="6924" max="6929" width="9.140625" style="294" hidden="1" customWidth="1"/>
    <col min="6930" max="7168" width="9.140625" style="294" hidden="1"/>
    <col min="7169" max="7169" width="13.7109375" style="294" customWidth="1"/>
    <col min="7170" max="7179" width="10.7109375" style="294" customWidth="1"/>
    <col min="7180" max="7185" width="9.140625" style="294" hidden="1" customWidth="1"/>
    <col min="7186" max="7424" width="9.140625" style="294" hidden="1"/>
    <col min="7425" max="7425" width="13.7109375" style="294" customWidth="1"/>
    <col min="7426" max="7435" width="10.7109375" style="294" customWidth="1"/>
    <col min="7436" max="7441" width="9.140625" style="294" hidden="1" customWidth="1"/>
    <col min="7442" max="7680" width="9.140625" style="294" hidden="1"/>
    <col min="7681" max="7681" width="13.7109375" style="294" customWidth="1"/>
    <col min="7682" max="7691" width="10.7109375" style="294" customWidth="1"/>
    <col min="7692" max="7697" width="9.140625" style="294" hidden="1" customWidth="1"/>
    <col min="7698" max="7936" width="9.140625" style="294" hidden="1"/>
    <col min="7937" max="7937" width="13.7109375" style="294" customWidth="1"/>
    <col min="7938" max="7947" width="10.7109375" style="294" customWidth="1"/>
    <col min="7948" max="7953" width="9.140625" style="294" hidden="1" customWidth="1"/>
    <col min="7954" max="8192" width="9.140625" style="294" hidden="1"/>
    <col min="8193" max="8193" width="13.7109375" style="294" customWidth="1"/>
    <col min="8194" max="8203" width="10.7109375" style="294" customWidth="1"/>
    <col min="8204" max="8209" width="9.140625" style="294" hidden="1" customWidth="1"/>
    <col min="8210" max="8448" width="9.140625" style="294" hidden="1"/>
    <col min="8449" max="8449" width="13.7109375" style="294" customWidth="1"/>
    <col min="8450" max="8459" width="10.7109375" style="294" customWidth="1"/>
    <col min="8460" max="8465" width="9.140625" style="294" hidden="1" customWidth="1"/>
    <col min="8466" max="8704" width="9.140625" style="294" hidden="1"/>
    <col min="8705" max="8705" width="13.7109375" style="294" customWidth="1"/>
    <col min="8706" max="8715" width="10.7109375" style="294" customWidth="1"/>
    <col min="8716" max="8721" width="9.140625" style="294" hidden="1" customWidth="1"/>
    <col min="8722" max="8960" width="9.140625" style="294" hidden="1"/>
    <col min="8961" max="8961" width="13.7109375" style="294" customWidth="1"/>
    <col min="8962" max="8971" width="10.7109375" style="294" customWidth="1"/>
    <col min="8972" max="8977" width="9.140625" style="294" hidden="1" customWidth="1"/>
    <col min="8978" max="9216" width="9.140625" style="294" hidden="1"/>
    <col min="9217" max="9217" width="13.7109375" style="294" customWidth="1"/>
    <col min="9218" max="9227" width="10.7109375" style="294" customWidth="1"/>
    <col min="9228" max="9233" width="9.140625" style="294" hidden="1" customWidth="1"/>
    <col min="9234" max="9472" width="9.140625" style="294" hidden="1"/>
    <col min="9473" max="9473" width="13.7109375" style="294" customWidth="1"/>
    <col min="9474" max="9483" width="10.7109375" style="294" customWidth="1"/>
    <col min="9484" max="9489" width="9.140625" style="294" hidden="1" customWidth="1"/>
    <col min="9490" max="9728" width="9.140625" style="294" hidden="1"/>
    <col min="9729" max="9729" width="13.7109375" style="294" customWidth="1"/>
    <col min="9730" max="9739" width="10.7109375" style="294" customWidth="1"/>
    <col min="9740" max="9745" width="9.140625" style="294" hidden="1" customWidth="1"/>
    <col min="9746" max="9984" width="9.140625" style="294" hidden="1"/>
    <col min="9985" max="9985" width="13.7109375" style="294" customWidth="1"/>
    <col min="9986" max="9995" width="10.7109375" style="294" customWidth="1"/>
    <col min="9996" max="10001" width="9.140625" style="294" hidden="1" customWidth="1"/>
    <col min="10002" max="10240" width="9.140625" style="294" hidden="1"/>
    <col min="10241" max="10241" width="13.7109375" style="294" customWidth="1"/>
    <col min="10242" max="10251" width="10.7109375" style="294" customWidth="1"/>
    <col min="10252" max="10257" width="9.140625" style="294" hidden="1" customWidth="1"/>
    <col min="10258" max="10496" width="9.140625" style="294" hidden="1"/>
    <col min="10497" max="10497" width="13.7109375" style="294" customWidth="1"/>
    <col min="10498" max="10507" width="10.7109375" style="294" customWidth="1"/>
    <col min="10508" max="10513" width="9.140625" style="294" hidden="1" customWidth="1"/>
    <col min="10514" max="10752" width="9.140625" style="294" hidden="1"/>
    <col min="10753" max="10753" width="13.7109375" style="294" customWidth="1"/>
    <col min="10754" max="10763" width="10.7109375" style="294" customWidth="1"/>
    <col min="10764" max="10769" width="9.140625" style="294" hidden="1" customWidth="1"/>
    <col min="10770" max="11008" width="9.140625" style="294" hidden="1"/>
    <col min="11009" max="11009" width="13.7109375" style="294" customWidth="1"/>
    <col min="11010" max="11019" width="10.7109375" style="294" customWidth="1"/>
    <col min="11020" max="11025" width="9.140625" style="294" hidden="1" customWidth="1"/>
    <col min="11026" max="11264" width="9.140625" style="294" hidden="1"/>
    <col min="11265" max="11265" width="13.7109375" style="294" customWidth="1"/>
    <col min="11266" max="11275" width="10.7109375" style="294" customWidth="1"/>
    <col min="11276" max="11281" width="9.140625" style="294" hidden="1" customWidth="1"/>
    <col min="11282" max="11520" width="9.140625" style="294" hidden="1"/>
    <col min="11521" max="11521" width="13.7109375" style="294" customWidth="1"/>
    <col min="11522" max="11531" width="10.7109375" style="294" customWidth="1"/>
    <col min="11532" max="11537" width="9.140625" style="294" hidden="1" customWidth="1"/>
    <col min="11538" max="11776" width="9.140625" style="294" hidden="1"/>
    <col min="11777" max="11777" width="13.7109375" style="294" customWidth="1"/>
    <col min="11778" max="11787" width="10.7109375" style="294" customWidth="1"/>
    <col min="11788" max="11793" width="9.140625" style="294" hidden="1" customWidth="1"/>
    <col min="11794" max="12032" width="9.140625" style="294" hidden="1"/>
    <col min="12033" max="12033" width="13.7109375" style="294" customWidth="1"/>
    <col min="12034" max="12043" width="10.7109375" style="294" customWidth="1"/>
    <col min="12044" max="12049" width="9.140625" style="294" hidden="1" customWidth="1"/>
    <col min="12050" max="12288" width="9.140625" style="294" hidden="1"/>
    <col min="12289" max="12289" width="13.7109375" style="294" customWidth="1"/>
    <col min="12290" max="12299" width="10.7109375" style="294" customWidth="1"/>
    <col min="12300" max="12305" width="9.140625" style="294" hidden="1" customWidth="1"/>
    <col min="12306" max="12544" width="9.140625" style="294" hidden="1"/>
    <col min="12545" max="12545" width="13.7109375" style="294" customWidth="1"/>
    <col min="12546" max="12555" width="10.7109375" style="294" customWidth="1"/>
    <col min="12556" max="12561" width="9.140625" style="294" hidden="1" customWidth="1"/>
    <col min="12562" max="12800" width="9.140625" style="294" hidden="1"/>
    <col min="12801" max="12801" width="13.7109375" style="294" customWidth="1"/>
    <col min="12802" max="12811" width="10.7109375" style="294" customWidth="1"/>
    <col min="12812" max="12817" width="9.140625" style="294" hidden="1" customWidth="1"/>
    <col min="12818" max="13056" width="9.140625" style="294" hidden="1"/>
    <col min="13057" max="13057" width="13.7109375" style="294" customWidth="1"/>
    <col min="13058" max="13067" width="10.7109375" style="294" customWidth="1"/>
    <col min="13068" max="13073" width="9.140625" style="294" hidden="1" customWidth="1"/>
    <col min="13074" max="13312" width="9.140625" style="294" hidden="1"/>
    <col min="13313" max="13313" width="13.7109375" style="294" customWidth="1"/>
    <col min="13314" max="13323" width="10.7109375" style="294" customWidth="1"/>
    <col min="13324" max="13329" width="9.140625" style="294" hidden="1" customWidth="1"/>
    <col min="13330" max="13568" width="9.140625" style="294" hidden="1"/>
    <col min="13569" max="13569" width="13.7109375" style="294" customWidth="1"/>
    <col min="13570" max="13579" width="10.7109375" style="294" customWidth="1"/>
    <col min="13580" max="13585" width="9.140625" style="294" hidden="1" customWidth="1"/>
    <col min="13586" max="13824" width="9.140625" style="294" hidden="1"/>
    <col min="13825" max="13825" width="13.7109375" style="294" customWidth="1"/>
    <col min="13826" max="13835" width="10.7109375" style="294" customWidth="1"/>
    <col min="13836" max="13841" width="9.140625" style="294" hidden="1" customWidth="1"/>
    <col min="13842" max="14080" width="9.140625" style="294" hidden="1"/>
    <col min="14081" max="14081" width="13.7109375" style="294" customWidth="1"/>
    <col min="14082" max="14091" width="10.7109375" style="294" customWidth="1"/>
    <col min="14092" max="14097" width="9.140625" style="294" hidden="1" customWidth="1"/>
    <col min="14098" max="14336" width="9.140625" style="294" hidden="1"/>
    <col min="14337" max="14337" width="13.7109375" style="294" customWidth="1"/>
    <col min="14338" max="14347" width="10.7109375" style="294" customWidth="1"/>
    <col min="14348" max="14353" width="9.140625" style="294" hidden="1" customWidth="1"/>
    <col min="14354" max="14592" width="9.140625" style="294" hidden="1"/>
    <col min="14593" max="14593" width="13.7109375" style="294" customWidth="1"/>
    <col min="14594" max="14603" width="10.7109375" style="294" customWidth="1"/>
    <col min="14604" max="14609" width="9.140625" style="294" hidden="1" customWidth="1"/>
    <col min="14610" max="14848" width="9.140625" style="294" hidden="1"/>
    <col min="14849" max="14849" width="13.7109375" style="294" customWidth="1"/>
    <col min="14850" max="14859" width="10.7109375" style="294" customWidth="1"/>
    <col min="14860" max="14865" width="9.140625" style="294" hidden="1" customWidth="1"/>
    <col min="14866" max="15104" width="9.140625" style="294" hidden="1"/>
    <col min="15105" max="15105" width="13.7109375" style="294" customWidth="1"/>
    <col min="15106" max="15115" width="10.7109375" style="294" customWidth="1"/>
    <col min="15116" max="15121" width="9.140625" style="294" hidden="1" customWidth="1"/>
    <col min="15122" max="15360" width="9.140625" style="294" hidden="1"/>
    <col min="15361" max="15361" width="13.7109375" style="294" customWidth="1"/>
    <col min="15362" max="15371" width="10.7109375" style="294" customWidth="1"/>
    <col min="15372" max="15377" width="9.140625" style="294" hidden="1" customWidth="1"/>
    <col min="15378" max="15616" width="9.140625" style="294" hidden="1"/>
    <col min="15617" max="15617" width="13.7109375" style="294" customWidth="1"/>
    <col min="15618" max="15627" width="10.7109375" style="294" customWidth="1"/>
    <col min="15628" max="15633" width="9.140625" style="294" hidden="1" customWidth="1"/>
    <col min="15634" max="15872" width="9.140625" style="294" hidden="1"/>
    <col min="15873" max="15873" width="13.7109375" style="294" customWidth="1"/>
    <col min="15874" max="15883" width="10.7109375" style="294" customWidth="1"/>
    <col min="15884" max="15889" width="9.140625" style="294" hidden="1" customWidth="1"/>
    <col min="15890" max="16128" width="9.140625" style="294" hidden="1"/>
    <col min="16129" max="16129" width="13.7109375" style="294" customWidth="1"/>
    <col min="16130" max="16139" width="10.7109375" style="294" customWidth="1"/>
    <col min="16140" max="16145" width="9.140625" style="294" hidden="1" customWidth="1"/>
    <col min="16146" max="16384" width="9.140625" style="294" hidden="1"/>
  </cols>
  <sheetData>
    <row r="1" spans="1:16" ht="41.25" customHeight="1" x14ac:dyDescent="0.25">
      <c r="A1" s="399" t="s">
        <v>167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</row>
    <row r="2" spans="1:16" ht="18.75" x14ac:dyDescent="0.3">
      <c r="A2" s="402" t="s">
        <v>1080</v>
      </c>
      <c r="B2" s="402"/>
      <c r="C2" s="402"/>
      <c r="D2" s="403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6" ht="18" x14ac:dyDescent="0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</row>
    <row r="4" spans="1:16" ht="5.25" customHeight="1" x14ac:dyDescent="0.25">
      <c r="A4" s="404"/>
      <c r="B4" s="404"/>
      <c r="C4" s="404"/>
      <c r="D4" s="404"/>
      <c r="E4" s="404"/>
    </row>
    <row r="5" spans="1:16" x14ac:dyDescent="0.25">
      <c r="A5" s="405" t="s">
        <v>168</v>
      </c>
      <c r="B5" s="405" t="s">
        <v>169</v>
      </c>
      <c r="C5" s="406" t="s">
        <v>170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256"/>
      <c r="O5" s="408"/>
      <c r="P5" s="408"/>
    </row>
    <row r="6" spans="1:16" x14ac:dyDescent="0.25">
      <c r="A6" s="405"/>
      <c r="B6" s="405"/>
      <c r="C6" s="19" t="s">
        <v>171</v>
      </c>
      <c r="D6" s="19" t="s">
        <v>172</v>
      </c>
      <c r="E6" s="19" t="s">
        <v>173</v>
      </c>
      <c r="F6" s="19" t="s">
        <v>174</v>
      </c>
      <c r="G6" s="19" t="s">
        <v>175</v>
      </c>
      <c r="H6" s="19" t="s">
        <v>176</v>
      </c>
      <c r="I6" s="19" t="s">
        <v>177</v>
      </c>
      <c r="J6" s="19" t="s">
        <v>178</v>
      </c>
      <c r="K6" s="19" t="s">
        <v>179</v>
      </c>
      <c r="L6" s="19" t="s">
        <v>179</v>
      </c>
      <c r="M6" s="19" t="e">
        <v>#REF!</v>
      </c>
      <c r="N6" s="19" t="e">
        <v>#REF!</v>
      </c>
      <c r="O6" s="408"/>
      <c r="P6" s="408"/>
    </row>
    <row r="7" spans="1:16" x14ac:dyDescent="0.25">
      <c r="A7" s="409" t="s">
        <v>180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10"/>
    </row>
    <row r="8" spans="1:16" ht="0" hidden="1" customHeight="1" x14ac:dyDescent="0.25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2">
        <v>3.78</v>
      </c>
      <c r="M8" s="22" t="e">
        <v>#REF!</v>
      </c>
      <c r="N8" s="22" t="e">
        <v>#REF!</v>
      </c>
    </row>
    <row r="9" spans="1:16" ht="0" hidden="1" customHeight="1" x14ac:dyDescent="0.25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2" t="e">
        <v>#REF!</v>
      </c>
      <c r="M9" s="22" t="e">
        <v>#REF!</v>
      </c>
      <c r="N9" s="22" t="e">
        <v>#REF!</v>
      </c>
    </row>
    <row r="10" spans="1:16" ht="0" hidden="1" customHeight="1" x14ac:dyDescent="0.25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 t="e">
        <v>#REF!</v>
      </c>
      <c r="M10" s="22" t="e">
        <v>#REF!</v>
      </c>
      <c r="N10" s="22" t="e">
        <v>#REF!</v>
      </c>
    </row>
    <row r="11" spans="1:16" ht="0" hidden="1" customHeight="1" x14ac:dyDescent="0.2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 t="e">
        <v>#REF!</v>
      </c>
      <c r="M11" s="22" t="e">
        <v>#REF!</v>
      </c>
      <c r="N11" s="22" t="e">
        <v>#REF!</v>
      </c>
    </row>
    <row r="12" spans="1:16" ht="0" hidden="1" customHeight="1" x14ac:dyDescent="0.25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 t="e">
        <v>#REF!</v>
      </c>
      <c r="M12" s="22" t="e">
        <v>#REF!</v>
      </c>
      <c r="N12" s="22" t="e">
        <v>#REF!</v>
      </c>
    </row>
    <row r="13" spans="1:16" ht="0" hidden="1" customHeight="1" x14ac:dyDescent="0.25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 t="e">
        <v>#REF!</v>
      </c>
      <c r="M13" s="22" t="e">
        <v>#REF!</v>
      </c>
      <c r="N13" s="22" t="e">
        <v>#REF!</v>
      </c>
    </row>
    <row r="14" spans="1:16" ht="0" hidden="1" customHeight="1" x14ac:dyDescent="0.2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 t="e">
        <v>#REF!</v>
      </c>
      <c r="M14" s="22" t="e">
        <v>#REF!</v>
      </c>
      <c r="N14" s="22" t="e">
        <v>#REF!</v>
      </c>
    </row>
    <row r="15" spans="1:16" ht="0" hidden="1" customHeight="1" x14ac:dyDescent="0.2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 t="e">
        <v>#REF!</v>
      </c>
      <c r="M15" s="22" t="e">
        <v>#REF!</v>
      </c>
      <c r="N15" s="22" t="e">
        <v>#REF!</v>
      </c>
    </row>
    <row r="16" spans="1:16" ht="0" hidden="1" customHeight="1" x14ac:dyDescent="0.25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 t="e">
        <v>#REF!</v>
      </c>
      <c r="M16" s="22" t="e">
        <v>#REF!</v>
      </c>
      <c r="N16" s="22" t="e">
        <v>#REF!</v>
      </c>
    </row>
    <row r="17" spans="1:14" ht="0" hidden="1" customHeight="1" x14ac:dyDescent="0.25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 t="e">
        <v>#REF!</v>
      </c>
      <c r="M17" s="22" t="e">
        <v>#REF!</v>
      </c>
      <c r="N17" s="22" t="e">
        <v>#REF!</v>
      </c>
    </row>
    <row r="18" spans="1:14" ht="0" hidden="1" customHeight="1" x14ac:dyDescent="0.2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 t="e">
        <v>#REF!</v>
      </c>
      <c r="M18" s="22" t="e">
        <v>#REF!</v>
      </c>
      <c r="N18" s="22" t="e">
        <v>#REF!</v>
      </c>
    </row>
    <row r="19" spans="1:14" ht="0" hidden="1" customHeight="1" x14ac:dyDescent="0.2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 t="e">
        <v>#REF!</v>
      </c>
      <c r="M19" s="22" t="e">
        <v>#REF!</v>
      </c>
      <c r="N19" s="22" t="e">
        <v>#REF!</v>
      </c>
    </row>
    <row r="20" spans="1:14" ht="0" hidden="1" customHeight="1" x14ac:dyDescent="0.2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 t="e">
        <v>#REF!</v>
      </c>
      <c r="M20" s="22" t="e">
        <v>#REF!</v>
      </c>
      <c r="N20" s="22" t="e">
        <v>#REF!</v>
      </c>
    </row>
    <row r="21" spans="1:14" ht="0" hidden="1" customHeight="1" x14ac:dyDescent="0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 t="e">
        <v>#REF!</v>
      </c>
      <c r="M21" s="22" t="e">
        <v>#REF!</v>
      </c>
      <c r="N21" s="22" t="e">
        <v>#REF!</v>
      </c>
    </row>
    <row r="22" spans="1:14" ht="0" hidden="1" customHeight="1" x14ac:dyDescent="0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 t="e">
        <v>#REF!</v>
      </c>
      <c r="M22" s="22" t="e">
        <v>#REF!</v>
      </c>
      <c r="N22" s="22" t="e">
        <v>#REF!</v>
      </c>
    </row>
    <row r="23" spans="1:14" ht="0" hidden="1" customHeight="1" x14ac:dyDescent="0.2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2"/>
      <c r="N23" s="22"/>
    </row>
    <row r="24" spans="1:14" ht="0" hidden="1" customHeight="1" x14ac:dyDescent="0.2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2"/>
    </row>
    <row r="25" spans="1:14" ht="0" hidden="1" customHeight="1" x14ac:dyDescent="0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</row>
    <row r="26" spans="1:14" ht="0" hidden="1" customHeight="1" x14ac:dyDescent="0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</row>
    <row r="27" spans="1:14" ht="0" hidden="1" customHeight="1" x14ac:dyDescent="0.25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</row>
    <row r="28" spans="1:14" ht="0" hidden="1" customHeight="1" x14ac:dyDescent="0.25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</row>
    <row r="29" spans="1:14" ht="0" hidden="1" customHeight="1" x14ac:dyDescent="0.25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</row>
    <row r="30" spans="1:14" ht="0" hidden="1" customHeight="1" x14ac:dyDescent="0.2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  <row r="31" spans="1:14" ht="0" hidden="1" customHeight="1" x14ac:dyDescent="0.2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</row>
    <row r="32" spans="1:14" ht="0" hidden="1" customHeight="1" x14ac:dyDescent="0.2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4" ht="0" hidden="1" customHeight="1" x14ac:dyDescent="0.2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4" ht="0" hidden="1" customHeight="1" x14ac:dyDescent="0.2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</row>
    <row r="35" spans="1:14" ht="0" hidden="1" customHeight="1" x14ac:dyDescent="0.25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</row>
    <row r="36" spans="1:14" ht="0" hidden="1" customHeight="1" x14ac:dyDescent="0.2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</row>
    <row r="37" spans="1:14" ht="0" hidden="1" customHeight="1" x14ac:dyDescent="0.2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</row>
    <row r="38" spans="1:14" ht="0" hidden="1" customHeight="1" x14ac:dyDescent="0.2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</row>
    <row r="39" spans="1:14" ht="0" hidden="1" customHeight="1" x14ac:dyDescent="0.2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</row>
    <row r="40" spans="1:14" ht="0" hidden="1" customHeight="1" x14ac:dyDescent="0.2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</row>
    <row r="41" spans="1:14" x14ac:dyDescent="0.25">
      <c r="A41" s="397" t="s">
        <v>188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8"/>
    </row>
    <row r="42" spans="1:14" ht="0" hidden="1" customHeight="1" x14ac:dyDescent="0.2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 t="e">
        <v>#REF!</v>
      </c>
      <c r="M42" s="22" t="e">
        <v>#REF!</v>
      </c>
      <c r="N42" s="22" t="e">
        <v>#REF!</v>
      </c>
    </row>
    <row r="43" spans="1:14" ht="0" hidden="1" customHeight="1" x14ac:dyDescent="0.2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</row>
    <row r="44" spans="1:14" ht="0" hidden="1" customHeight="1" x14ac:dyDescent="0.25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</row>
    <row r="45" spans="1:14" ht="0" hidden="1" customHeight="1" x14ac:dyDescent="0.2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</row>
    <row r="46" spans="1:14" x14ac:dyDescent="0.25">
      <c r="A46" s="397" t="s">
        <v>991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x14ac:dyDescent="0.25">
      <c r="A47" s="338" t="s">
        <v>181</v>
      </c>
      <c r="B47" s="338" t="s">
        <v>193</v>
      </c>
      <c r="C47" s="339"/>
      <c r="D47" s="339"/>
      <c r="E47" s="339"/>
      <c r="F47" s="339"/>
      <c r="G47" s="339"/>
      <c r="H47" s="339"/>
      <c r="I47" s="339"/>
      <c r="J47" s="339"/>
      <c r="K47" s="339">
        <v>5.12</v>
      </c>
      <c r="L47" s="243">
        <v>8.5</v>
      </c>
      <c r="M47" s="243" t="e">
        <v>#REF!</v>
      </c>
      <c r="N47" s="243" t="e">
        <v>#REF!</v>
      </c>
    </row>
    <row r="48" spans="1:14" ht="0" hidden="1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43">
        <v>3.85</v>
      </c>
      <c r="M48" s="243" t="e">
        <v>#REF!</v>
      </c>
      <c r="N48" s="243" t="e">
        <v>#REF!</v>
      </c>
    </row>
    <row r="49" spans="1:14" ht="0" hidden="1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43">
        <v>1.65</v>
      </c>
      <c r="M49" s="243" t="e">
        <v>#REF!</v>
      </c>
      <c r="N49" s="243" t="e">
        <v>#REF!</v>
      </c>
    </row>
    <row r="50" spans="1:14" ht="0" hidden="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43">
        <v>0.95</v>
      </c>
      <c r="M50" s="243" t="e">
        <v>#REF!</v>
      </c>
      <c r="N50" s="243" t="e">
        <v>#REF!</v>
      </c>
    </row>
    <row r="51" spans="1:14" ht="0" hidden="1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43">
        <v>1.55</v>
      </c>
      <c r="M51" s="243" t="e">
        <v>#REF!</v>
      </c>
      <c r="N51" s="243" t="e">
        <v>#REF!</v>
      </c>
    </row>
    <row r="52" spans="1:14" ht="0" hidden="1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43" t="e">
        <v>#REF!</v>
      </c>
      <c r="M52" s="243" t="e">
        <v>#REF!</v>
      </c>
      <c r="N52" s="243" t="e">
        <v>#REF!</v>
      </c>
    </row>
    <row r="53" spans="1:14" ht="0" hidden="1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43"/>
      <c r="M53" s="243"/>
      <c r="N53" s="243"/>
    </row>
    <row r="54" spans="1:14" ht="0" hidden="1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43">
        <v>1.5</v>
      </c>
      <c r="M54" s="243" t="e">
        <v>#REF!</v>
      </c>
      <c r="N54" s="243" t="e">
        <v>#REF!</v>
      </c>
    </row>
    <row r="55" spans="1:14" ht="0" hidden="1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43">
        <v>1.65</v>
      </c>
      <c r="M55" s="243" t="e">
        <v>#REF!</v>
      </c>
      <c r="N55" s="243" t="e">
        <v>#REF!</v>
      </c>
    </row>
    <row r="56" spans="1:14" ht="0" hidden="1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43" t="e">
        <v>#REF!</v>
      </c>
      <c r="M56" s="243" t="e">
        <v>#REF!</v>
      </c>
      <c r="N56" s="243" t="e">
        <v>#REF!</v>
      </c>
    </row>
    <row r="57" spans="1:14" ht="0" hidden="1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43"/>
      <c r="M57" s="243"/>
      <c r="N57" s="243"/>
    </row>
    <row r="58" spans="1:14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43"/>
      <c r="M58" s="243"/>
      <c r="N58" s="243"/>
    </row>
    <row r="59" spans="1:14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43"/>
      <c r="M59" s="243"/>
      <c r="N59" s="243"/>
    </row>
    <row r="60" spans="1:14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43"/>
      <c r="M60" s="243"/>
      <c r="N60" s="243"/>
    </row>
    <row r="61" spans="1:14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43"/>
      <c r="M61" s="243"/>
      <c r="N61" s="243"/>
    </row>
    <row r="62" spans="1:14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43"/>
      <c r="M62" s="243"/>
      <c r="N62" s="243"/>
    </row>
    <row r="63" spans="1:14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43"/>
      <c r="M63" s="243"/>
      <c r="N63" s="243"/>
    </row>
    <row r="64" spans="1:14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43"/>
      <c r="M64" s="243"/>
      <c r="N64" s="243"/>
    </row>
    <row r="65" spans="1:14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43"/>
      <c r="M65" s="243"/>
      <c r="N65" s="243"/>
    </row>
    <row r="66" spans="1:14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43"/>
      <c r="M66" s="243"/>
      <c r="N66" s="243"/>
    </row>
    <row r="67" spans="1:14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43"/>
      <c r="M67" s="243"/>
      <c r="N67" s="243"/>
    </row>
    <row r="68" spans="1:14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43"/>
      <c r="M68" s="243"/>
      <c r="N68" s="243"/>
    </row>
    <row r="69" spans="1:14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43"/>
      <c r="M69" s="243"/>
      <c r="N69" s="243"/>
    </row>
    <row r="70" spans="1:14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43"/>
      <c r="M70" s="243"/>
      <c r="N70" s="243"/>
    </row>
    <row r="71" spans="1:14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43"/>
      <c r="M71" s="243"/>
      <c r="N71" s="243"/>
    </row>
    <row r="72" spans="1:14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43"/>
      <c r="M72" s="243"/>
      <c r="N72" s="243"/>
    </row>
    <row r="73" spans="1:14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43"/>
      <c r="M73" s="243"/>
      <c r="N73" s="243"/>
    </row>
    <row r="74" spans="1:14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43"/>
      <c r="M74" s="243"/>
      <c r="N74" s="243"/>
    </row>
    <row r="75" spans="1:14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43"/>
      <c r="M75" s="243"/>
      <c r="N75" s="243"/>
    </row>
    <row r="76" spans="1:14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43"/>
      <c r="M76" s="243"/>
      <c r="N76" s="243"/>
    </row>
    <row r="77" spans="1:14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43"/>
      <c r="M77" s="243"/>
      <c r="N77" s="243"/>
    </row>
    <row r="78" spans="1:14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43"/>
      <c r="M78" s="243"/>
      <c r="N78" s="243"/>
    </row>
    <row r="79" spans="1:14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43"/>
      <c r="M79" s="243"/>
      <c r="N79" s="243"/>
    </row>
    <row r="80" spans="1:14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43"/>
      <c r="M80" s="243"/>
      <c r="N80" s="243"/>
    </row>
    <row r="81" spans="1:14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43"/>
      <c r="M81" s="243"/>
      <c r="N81" s="243"/>
    </row>
    <row r="82" spans="1:14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43"/>
      <c r="M82" s="243"/>
      <c r="N82" s="243"/>
    </row>
    <row r="83" spans="1:14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43"/>
      <c r="M83" s="243"/>
      <c r="N83" s="243"/>
    </row>
    <row r="84" spans="1:14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43"/>
      <c r="M84" s="243"/>
      <c r="N84" s="243"/>
    </row>
    <row r="85" spans="1:14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43"/>
      <c r="M85" s="243"/>
      <c r="N85" s="243"/>
    </row>
    <row r="86" spans="1:14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43"/>
      <c r="M86" s="243"/>
      <c r="N86" s="243"/>
    </row>
    <row r="87" spans="1:14" x14ac:dyDescent="0.25">
      <c r="A87" s="397" t="s">
        <v>190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8"/>
    </row>
    <row r="88" spans="1:14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54"/>
      <c r="M88" s="254"/>
      <c r="N88" s="255"/>
    </row>
    <row r="89" spans="1:14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54"/>
      <c r="M89" s="254"/>
      <c r="N89" s="255"/>
    </row>
    <row r="90" spans="1:14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54"/>
      <c r="M90" s="254"/>
      <c r="N90" s="255"/>
    </row>
    <row r="91" spans="1:14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54"/>
      <c r="M91" s="254"/>
      <c r="N91" s="255"/>
    </row>
    <row r="92" spans="1:14" ht="6.75" customHeight="1" x14ac:dyDescent="0.25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23"/>
      <c r="M92" s="24"/>
      <c r="N92" s="24"/>
    </row>
    <row r="93" spans="1:14" hidden="1" x14ac:dyDescent="0.25">
      <c r="A93" s="294" t="s">
        <v>191</v>
      </c>
    </row>
    <row r="94" spans="1:14" x14ac:dyDescent="0.25"/>
    <row r="96" spans="1:14" x14ac:dyDescent="0.25">
      <c r="A96" s="296" t="s">
        <v>2</v>
      </c>
    </row>
    <row r="97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8"/>
  <sheetViews>
    <sheetView workbookViewId="0">
      <selection activeCell="D126" sqref="D126"/>
    </sheetView>
  </sheetViews>
  <sheetFormatPr baseColWidth="10" defaultColWidth="0" defaultRowHeight="15" zeroHeight="1" x14ac:dyDescent="0.25"/>
  <cols>
    <col min="1" max="1" width="13.7109375" style="294" customWidth="1"/>
    <col min="2" max="11" width="10.7109375" style="294" customWidth="1"/>
    <col min="12" max="12" width="10.42578125" style="294" hidden="1" customWidth="1"/>
    <col min="13" max="13" width="10.7109375" style="294" hidden="1" customWidth="1"/>
    <col min="14" max="14" width="10.5703125" style="230" hidden="1" customWidth="1"/>
    <col min="15" max="17" width="9.140625" style="230" hidden="1" customWidth="1"/>
    <col min="18" max="256" width="9.140625" style="294" hidden="1"/>
    <col min="257" max="257" width="13.7109375" style="294" customWidth="1"/>
    <col min="258" max="267" width="10.7109375" style="294" customWidth="1"/>
    <col min="268" max="273" width="9.140625" style="294" hidden="1" customWidth="1"/>
    <col min="274" max="512" width="9.140625" style="294" hidden="1"/>
    <col min="513" max="513" width="13.7109375" style="294" customWidth="1"/>
    <col min="514" max="523" width="10.7109375" style="294" customWidth="1"/>
    <col min="524" max="529" width="9.140625" style="294" hidden="1" customWidth="1"/>
    <col min="530" max="768" width="9.140625" style="294" hidden="1"/>
    <col min="769" max="769" width="13.7109375" style="294" customWidth="1"/>
    <col min="770" max="779" width="10.7109375" style="294" customWidth="1"/>
    <col min="780" max="785" width="9.140625" style="294" hidden="1" customWidth="1"/>
    <col min="786" max="1024" width="9.140625" style="294" hidden="1"/>
    <col min="1025" max="1025" width="13.7109375" style="294" customWidth="1"/>
    <col min="1026" max="1035" width="10.7109375" style="294" customWidth="1"/>
    <col min="1036" max="1041" width="9.140625" style="294" hidden="1" customWidth="1"/>
    <col min="1042" max="1280" width="9.140625" style="294" hidden="1"/>
    <col min="1281" max="1281" width="13.7109375" style="294" customWidth="1"/>
    <col min="1282" max="1291" width="10.7109375" style="294" customWidth="1"/>
    <col min="1292" max="1297" width="9.140625" style="294" hidden="1" customWidth="1"/>
    <col min="1298" max="1536" width="9.140625" style="294" hidden="1"/>
    <col min="1537" max="1537" width="13.7109375" style="294" customWidth="1"/>
    <col min="1538" max="1547" width="10.7109375" style="294" customWidth="1"/>
    <col min="1548" max="1553" width="9.140625" style="294" hidden="1" customWidth="1"/>
    <col min="1554" max="1792" width="9.140625" style="294" hidden="1"/>
    <col min="1793" max="1793" width="13.7109375" style="294" customWidth="1"/>
    <col min="1794" max="1803" width="10.7109375" style="294" customWidth="1"/>
    <col min="1804" max="1809" width="9.140625" style="294" hidden="1" customWidth="1"/>
    <col min="1810" max="2048" width="9.140625" style="294" hidden="1"/>
    <col min="2049" max="2049" width="13.7109375" style="294" customWidth="1"/>
    <col min="2050" max="2059" width="10.7109375" style="294" customWidth="1"/>
    <col min="2060" max="2065" width="9.140625" style="294" hidden="1" customWidth="1"/>
    <col min="2066" max="2304" width="9.140625" style="294" hidden="1"/>
    <col min="2305" max="2305" width="13.7109375" style="294" customWidth="1"/>
    <col min="2306" max="2315" width="10.7109375" style="294" customWidth="1"/>
    <col min="2316" max="2321" width="9.140625" style="294" hidden="1" customWidth="1"/>
    <col min="2322" max="2560" width="9.140625" style="294" hidden="1"/>
    <col min="2561" max="2561" width="13.7109375" style="294" customWidth="1"/>
    <col min="2562" max="2571" width="10.7109375" style="294" customWidth="1"/>
    <col min="2572" max="2577" width="9.140625" style="294" hidden="1" customWidth="1"/>
    <col min="2578" max="2816" width="9.140625" style="294" hidden="1"/>
    <col min="2817" max="2817" width="13.7109375" style="294" customWidth="1"/>
    <col min="2818" max="2827" width="10.7109375" style="294" customWidth="1"/>
    <col min="2828" max="2833" width="9.140625" style="294" hidden="1" customWidth="1"/>
    <col min="2834" max="3072" width="9.140625" style="294" hidden="1"/>
    <col min="3073" max="3073" width="13.7109375" style="294" customWidth="1"/>
    <col min="3074" max="3083" width="10.7109375" style="294" customWidth="1"/>
    <col min="3084" max="3089" width="9.140625" style="294" hidden="1" customWidth="1"/>
    <col min="3090" max="3328" width="9.140625" style="294" hidden="1"/>
    <col min="3329" max="3329" width="13.7109375" style="294" customWidth="1"/>
    <col min="3330" max="3339" width="10.7109375" style="294" customWidth="1"/>
    <col min="3340" max="3345" width="9.140625" style="294" hidden="1" customWidth="1"/>
    <col min="3346" max="3584" width="9.140625" style="294" hidden="1"/>
    <col min="3585" max="3585" width="13.7109375" style="294" customWidth="1"/>
    <col min="3586" max="3595" width="10.7109375" style="294" customWidth="1"/>
    <col min="3596" max="3601" width="9.140625" style="294" hidden="1" customWidth="1"/>
    <col min="3602" max="3840" width="9.140625" style="294" hidden="1"/>
    <col min="3841" max="3841" width="13.7109375" style="294" customWidth="1"/>
    <col min="3842" max="3851" width="10.7109375" style="294" customWidth="1"/>
    <col min="3852" max="3857" width="9.140625" style="294" hidden="1" customWidth="1"/>
    <col min="3858" max="4096" width="9.140625" style="294" hidden="1"/>
    <col min="4097" max="4097" width="13.7109375" style="294" customWidth="1"/>
    <col min="4098" max="4107" width="10.7109375" style="294" customWidth="1"/>
    <col min="4108" max="4113" width="9.140625" style="294" hidden="1" customWidth="1"/>
    <col min="4114" max="4352" width="9.140625" style="294" hidden="1"/>
    <col min="4353" max="4353" width="13.7109375" style="294" customWidth="1"/>
    <col min="4354" max="4363" width="10.7109375" style="294" customWidth="1"/>
    <col min="4364" max="4369" width="9.140625" style="294" hidden="1" customWidth="1"/>
    <col min="4370" max="4608" width="9.140625" style="294" hidden="1"/>
    <col min="4609" max="4609" width="13.7109375" style="294" customWidth="1"/>
    <col min="4610" max="4619" width="10.7109375" style="294" customWidth="1"/>
    <col min="4620" max="4625" width="9.140625" style="294" hidden="1" customWidth="1"/>
    <col min="4626" max="4864" width="9.140625" style="294" hidden="1"/>
    <col min="4865" max="4865" width="13.7109375" style="294" customWidth="1"/>
    <col min="4866" max="4875" width="10.7109375" style="294" customWidth="1"/>
    <col min="4876" max="4881" width="9.140625" style="294" hidden="1" customWidth="1"/>
    <col min="4882" max="5120" width="9.140625" style="294" hidden="1"/>
    <col min="5121" max="5121" width="13.7109375" style="294" customWidth="1"/>
    <col min="5122" max="5131" width="10.7109375" style="294" customWidth="1"/>
    <col min="5132" max="5137" width="9.140625" style="294" hidden="1" customWidth="1"/>
    <col min="5138" max="5376" width="9.140625" style="294" hidden="1"/>
    <col min="5377" max="5377" width="13.7109375" style="294" customWidth="1"/>
    <col min="5378" max="5387" width="10.7109375" style="294" customWidth="1"/>
    <col min="5388" max="5393" width="9.140625" style="294" hidden="1" customWidth="1"/>
    <col min="5394" max="5632" width="9.140625" style="294" hidden="1"/>
    <col min="5633" max="5633" width="13.7109375" style="294" customWidth="1"/>
    <col min="5634" max="5643" width="10.7109375" style="294" customWidth="1"/>
    <col min="5644" max="5649" width="9.140625" style="294" hidden="1" customWidth="1"/>
    <col min="5650" max="5888" width="9.140625" style="294" hidden="1"/>
    <col min="5889" max="5889" width="13.7109375" style="294" customWidth="1"/>
    <col min="5890" max="5899" width="10.7109375" style="294" customWidth="1"/>
    <col min="5900" max="5905" width="9.140625" style="294" hidden="1" customWidth="1"/>
    <col min="5906" max="6144" width="9.140625" style="294" hidden="1"/>
    <col min="6145" max="6145" width="13.7109375" style="294" customWidth="1"/>
    <col min="6146" max="6155" width="10.7109375" style="294" customWidth="1"/>
    <col min="6156" max="6161" width="9.140625" style="294" hidden="1" customWidth="1"/>
    <col min="6162" max="6400" width="9.140625" style="294" hidden="1"/>
    <col min="6401" max="6401" width="13.7109375" style="294" customWidth="1"/>
    <col min="6402" max="6411" width="10.7109375" style="294" customWidth="1"/>
    <col min="6412" max="6417" width="9.140625" style="294" hidden="1" customWidth="1"/>
    <col min="6418" max="6656" width="9.140625" style="294" hidden="1"/>
    <col min="6657" max="6657" width="13.7109375" style="294" customWidth="1"/>
    <col min="6658" max="6667" width="10.7109375" style="294" customWidth="1"/>
    <col min="6668" max="6673" width="9.140625" style="294" hidden="1" customWidth="1"/>
    <col min="6674" max="6912" width="9.140625" style="294" hidden="1"/>
    <col min="6913" max="6913" width="13.7109375" style="294" customWidth="1"/>
    <col min="6914" max="6923" width="10.7109375" style="294" customWidth="1"/>
    <col min="6924" max="6929" width="9.140625" style="294" hidden="1" customWidth="1"/>
    <col min="6930" max="7168" width="9.140625" style="294" hidden="1"/>
    <col min="7169" max="7169" width="13.7109375" style="294" customWidth="1"/>
    <col min="7170" max="7179" width="10.7109375" style="294" customWidth="1"/>
    <col min="7180" max="7185" width="9.140625" style="294" hidden="1" customWidth="1"/>
    <col min="7186" max="7424" width="9.140625" style="294" hidden="1"/>
    <col min="7425" max="7425" width="13.7109375" style="294" customWidth="1"/>
    <col min="7426" max="7435" width="10.7109375" style="294" customWidth="1"/>
    <col min="7436" max="7441" width="9.140625" style="294" hidden="1" customWidth="1"/>
    <col min="7442" max="7680" width="9.140625" style="294" hidden="1"/>
    <col min="7681" max="7681" width="13.7109375" style="294" customWidth="1"/>
    <col min="7682" max="7691" width="10.7109375" style="294" customWidth="1"/>
    <col min="7692" max="7697" width="9.140625" style="294" hidden="1" customWidth="1"/>
    <col min="7698" max="7936" width="9.140625" style="294" hidden="1"/>
    <col min="7937" max="7937" width="13.7109375" style="294" customWidth="1"/>
    <col min="7938" max="7947" width="10.7109375" style="294" customWidth="1"/>
    <col min="7948" max="7953" width="9.140625" style="294" hidden="1" customWidth="1"/>
    <col min="7954" max="8192" width="9.140625" style="294" hidden="1"/>
    <col min="8193" max="8193" width="13.7109375" style="294" customWidth="1"/>
    <col min="8194" max="8203" width="10.7109375" style="294" customWidth="1"/>
    <col min="8204" max="8209" width="9.140625" style="294" hidden="1" customWidth="1"/>
    <col min="8210" max="8448" width="9.140625" style="294" hidden="1"/>
    <col min="8449" max="8449" width="13.7109375" style="294" customWidth="1"/>
    <col min="8450" max="8459" width="10.7109375" style="294" customWidth="1"/>
    <col min="8460" max="8465" width="9.140625" style="294" hidden="1" customWidth="1"/>
    <col min="8466" max="8704" width="9.140625" style="294" hidden="1"/>
    <col min="8705" max="8705" width="13.7109375" style="294" customWidth="1"/>
    <col min="8706" max="8715" width="10.7109375" style="294" customWidth="1"/>
    <col min="8716" max="8721" width="9.140625" style="294" hidden="1" customWidth="1"/>
    <col min="8722" max="8960" width="9.140625" style="294" hidden="1"/>
    <col min="8961" max="8961" width="13.7109375" style="294" customWidth="1"/>
    <col min="8962" max="8971" width="10.7109375" style="294" customWidth="1"/>
    <col min="8972" max="8977" width="9.140625" style="294" hidden="1" customWidth="1"/>
    <col min="8978" max="9216" width="9.140625" style="294" hidden="1"/>
    <col min="9217" max="9217" width="13.7109375" style="294" customWidth="1"/>
    <col min="9218" max="9227" width="10.7109375" style="294" customWidth="1"/>
    <col min="9228" max="9233" width="9.140625" style="294" hidden="1" customWidth="1"/>
    <col min="9234" max="9472" width="9.140625" style="294" hidden="1"/>
    <col min="9473" max="9473" width="13.7109375" style="294" customWidth="1"/>
    <col min="9474" max="9483" width="10.7109375" style="294" customWidth="1"/>
    <col min="9484" max="9489" width="9.140625" style="294" hidden="1" customWidth="1"/>
    <col min="9490" max="9728" width="9.140625" style="294" hidden="1"/>
    <col min="9729" max="9729" width="13.7109375" style="294" customWidth="1"/>
    <col min="9730" max="9739" width="10.7109375" style="294" customWidth="1"/>
    <col min="9740" max="9745" width="9.140625" style="294" hidden="1" customWidth="1"/>
    <col min="9746" max="9984" width="9.140625" style="294" hidden="1"/>
    <col min="9985" max="9985" width="13.7109375" style="294" customWidth="1"/>
    <col min="9986" max="9995" width="10.7109375" style="294" customWidth="1"/>
    <col min="9996" max="10001" width="9.140625" style="294" hidden="1" customWidth="1"/>
    <col min="10002" max="10240" width="9.140625" style="294" hidden="1"/>
    <col min="10241" max="10241" width="13.7109375" style="294" customWidth="1"/>
    <col min="10242" max="10251" width="10.7109375" style="294" customWidth="1"/>
    <col min="10252" max="10257" width="9.140625" style="294" hidden="1" customWidth="1"/>
    <col min="10258" max="10496" width="9.140625" style="294" hidden="1"/>
    <col min="10497" max="10497" width="13.7109375" style="294" customWidth="1"/>
    <col min="10498" max="10507" width="10.7109375" style="294" customWidth="1"/>
    <col min="10508" max="10513" width="9.140625" style="294" hidden="1" customWidth="1"/>
    <col min="10514" max="10752" width="9.140625" style="294" hidden="1"/>
    <col min="10753" max="10753" width="13.7109375" style="294" customWidth="1"/>
    <col min="10754" max="10763" width="10.7109375" style="294" customWidth="1"/>
    <col min="10764" max="10769" width="9.140625" style="294" hidden="1" customWidth="1"/>
    <col min="10770" max="11008" width="9.140625" style="294" hidden="1"/>
    <col min="11009" max="11009" width="13.7109375" style="294" customWidth="1"/>
    <col min="11010" max="11019" width="10.7109375" style="294" customWidth="1"/>
    <col min="11020" max="11025" width="9.140625" style="294" hidden="1" customWidth="1"/>
    <col min="11026" max="11264" width="9.140625" style="294" hidden="1"/>
    <col min="11265" max="11265" width="13.7109375" style="294" customWidth="1"/>
    <col min="11266" max="11275" width="10.7109375" style="294" customWidth="1"/>
    <col min="11276" max="11281" width="9.140625" style="294" hidden="1" customWidth="1"/>
    <col min="11282" max="11520" width="9.140625" style="294" hidden="1"/>
    <col min="11521" max="11521" width="13.7109375" style="294" customWidth="1"/>
    <col min="11522" max="11531" width="10.7109375" style="294" customWidth="1"/>
    <col min="11532" max="11537" width="9.140625" style="294" hidden="1" customWidth="1"/>
    <col min="11538" max="11776" width="9.140625" style="294" hidden="1"/>
    <col min="11777" max="11777" width="13.7109375" style="294" customWidth="1"/>
    <col min="11778" max="11787" width="10.7109375" style="294" customWidth="1"/>
    <col min="11788" max="11793" width="9.140625" style="294" hidden="1" customWidth="1"/>
    <col min="11794" max="12032" width="9.140625" style="294" hidden="1"/>
    <col min="12033" max="12033" width="13.7109375" style="294" customWidth="1"/>
    <col min="12034" max="12043" width="10.7109375" style="294" customWidth="1"/>
    <col min="12044" max="12049" width="9.140625" style="294" hidden="1" customWidth="1"/>
    <col min="12050" max="12288" width="9.140625" style="294" hidden="1"/>
    <col min="12289" max="12289" width="13.7109375" style="294" customWidth="1"/>
    <col min="12290" max="12299" width="10.7109375" style="294" customWidth="1"/>
    <col min="12300" max="12305" width="9.140625" style="294" hidden="1" customWidth="1"/>
    <col min="12306" max="12544" width="9.140625" style="294" hidden="1"/>
    <col min="12545" max="12545" width="13.7109375" style="294" customWidth="1"/>
    <col min="12546" max="12555" width="10.7109375" style="294" customWidth="1"/>
    <col min="12556" max="12561" width="9.140625" style="294" hidden="1" customWidth="1"/>
    <col min="12562" max="12800" width="9.140625" style="294" hidden="1"/>
    <col min="12801" max="12801" width="13.7109375" style="294" customWidth="1"/>
    <col min="12802" max="12811" width="10.7109375" style="294" customWidth="1"/>
    <col min="12812" max="12817" width="9.140625" style="294" hidden="1" customWidth="1"/>
    <col min="12818" max="13056" width="9.140625" style="294" hidden="1"/>
    <col min="13057" max="13057" width="13.7109375" style="294" customWidth="1"/>
    <col min="13058" max="13067" width="10.7109375" style="294" customWidth="1"/>
    <col min="13068" max="13073" width="9.140625" style="294" hidden="1" customWidth="1"/>
    <col min="13074" max="13312" width="9.140625" style="294" hidden="1"/>
    <col min="13313" max="13313" width="13.7109375" style="294" customWidth="1"/>
    <col min="13314" max="13323" width="10.7109375" style="294" customWidth="1"/>
    <col min="13324" max="13329" width="9.140625" style="294" hidden="1" customWidth="1"/>
    <col min="13330" max="13568" width="9.140625" style="294" hidden="1"/>
    <col min="13569" max="13569" width="13.7109375" style="294" customWidth="1"/>
    <col min="13570" max="13579" width="10.7109375" style="294" customWidth="1"/>
    <col min="13580" max="13585" width="9.140625" style="294" hidden="1" customWidth="1"/>
    <col min="13586" max="13824" width="9.140625" style="294" hidden="1"/>
    <col min="13825" max="13825" width="13.7109375" style="294" customWidth="1"/>
    <col min="13826" max="13835" width="10.7109375" style="294" customWidth="1"/>
    <col min="13836" max="13841" width="9.140625" style="294" hidden="1" customWidth="1"/>
    <col min="13842" max="14080" width="9.140625" style="294" hidden="1"/>
    <col min="14081" max="14081" width="13.7109375" style="294" customWidth="1"/>
    <col min="14082" max="14091" width="10.7109375" style="294" customWidth="1"/>
    <col min="14092" max="14097" width="9.140625" style="294" hidden="1" customWidth="1"/>
    <col min="14098" max="14336" width="9.140625" style="294" hidden="1"/>
    <col min="14337" max="14337" width="13.7109375" style="294" customWidth="1"/>
    <col min="14338" max="14347" width="10.7109375" style="294" customWidth="1"/>
    <col min="14348" max="14353" width="9.140625" style="294" hidden="1" customWidth="1"/>
    <col min="14354" max="14592" width="9.140625" style="294" hidden="1"/>
    <col min="14593" max="14593" width="13.7109375" style="294" customWidth="1"/>
    <col min="14594" max="14603" width="10.7109375" style="294" customWidth="1"/>
    <col min="14604" max="14609" width="9.140625" style="294" hidden="1" customWidth="1"/>
    <col min="14610" max="14848" width="9.140625" style="294" hidden="1"/>
    <col min="14849" max="14849" width="13.7109375" style="294" customWidth="1"/>
    <col min="14850" max="14859" width="10.7109375" style="294" customWidth="1"/>
    <col min="14860" max="14865" width="9.140625" style="294" hidden="1" customWidth="1"/>
    <col min="14866" max="15104" width="9.140625" style="294" hidden="1"/>
    <col min="15105" max="15105" width="13.7109375" style="294" customWidth="1"/>
    <col min="15106" max="15115" width="10.7109375" style="294" customWidth="1"/>
    <col min="15116" max="15121" width="9.140625" style="294" hidden="1" customWidth="1"/>
    <col min="15122" max="15360" width="9.140625" style="294" hidden="1"/>
    <col min="15361" max="15361" width="13.7109375" style="294" customWidth="1"/>
    <col min="15362" max="15371" width="10.7109375" style="294" customWidth="1"/>
    <col min="15372" max="15377" width="9.140625" style="294" hidden="1" customWidth="1"/>
    <col min="15378" max="15616" width="9.140625" style="294" hidden="1"/>
    <col min="15617" max="15617" width="13.7109375" style="294" customWidth="1"/>
    <col min="15618" max="15627" width="10.7109375" style="294" customWidth="1"/>
    <col min="15628" max="15633" width="9.140625" style="294" hidden="1" customWidth="1"/>
    <col min="15634" max="15872" width="9.140625" style="294" hidden="1"/>
    <col min="15873" max="15873" width="13.7109375" style="294" customWidth="1"/>
    <col min="15874" max="15883" width="10.7109375" style="294" customWidth="1"/>
    <col min="15884" max="15889" width="9.140625" style="294" hidden="1" customWidth="1"/>
    <col min="15890" max="16128" width="9.140625" style="294" hidden="1"/>
    <col min="16129" max="16129" width="13.7109375" style="294" customWidth="1"/>
    <col min="16130" max="16139" width="10.7109375" style="294" customWidth="1"/>
    <col min="16140" max="16145" width="9.140625" style="294" hidden="1" customWidth="1"/>
    <col min="16146" max="16384" width="9.140625" style="294" hidden="1"/>
  </cols>
  <sheetData>
    <row r="1" spans="1:16" ht="49.5" customHeight="1" x14ac:dyDescent="0.25">
      <c r="A1" s="399" t="s">
        <v>192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</row>
    <row r="2" spans="1:16" ht="18.75" x14ac:dyDescent="0.3">
      <c r="A2" s="402" t="s">
        <v>1080</v>
      </c>
      <c r="B2" s="402"/>
      <c r="C2" s="402"/>
      <c r="D2" s="403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6" ht="18" x14ac:dyDescent="0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</row>
    <row r="4" spans="1:16" ht="5.25" customHeight="1" x14ac:dyDescent="0.25">
      <c r="A4" s="404"/>
      <c r="B4" s="404"/>
      <c r="C4" s="404"/>
      <c r="D4" s="404"/>
      <c r="E4" s="404"/>
    </row>
    <row r="5" spans="1:16" x14ac:dyDescent="0.25">
      <c r="A5" s="405" t="s">
        <v>168</v>
      </c>
      <c r="B5" s="405" t="s">
        <v>169</v>
      </c>
      <c r="C5" s="406" t="s">
        <v>170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256"/>
      <c r="O5" s="408"/>
      <c r="P5" s="408"/>
    </row>
    <row r="6" spans="1:16" x14ac:dyDescent="0.25">
      <c r="A6" s="405"/>
      <c r="B6" s="405"/>
      <c r="C6" s="19" t="s">
        <v>171</v>
      </c>
      <c r="D6" s="19" t="s">
        <v>172</v>
      </c>
      <c r="E6" s="19" t="s">
        <v>173</v>
      </c>
      <c r="F6" s="19" t="s">
        <v>174</v>
      </c>
      <c r="G6" s="19" t="s">
        <v>175</v>
      </c>
      <c r="H6" s="19" t="s">
        <v>176</v>
      </c>
      <c r="I6" s="19" t="s">
        <v>177</v>
      </c>
      <c r="J6" s="19" t="s">
        <v>178</v>
      </c>
      <c r="K6" s="19" t="s">
        <v>179</v>
      </c>
      <c r="L6" s="19" t="s">
        <v>179</v>
      </c>
      <c r="M6" s="19" t="e">
        <v>#REF!</v>
      </c>
      <c r="N6" s="19" t="e">
        <v>#REF!</v>
      </c>
      <c r="O6" s="408"/>
      <c r="P6" s="408"/>
    </row>
    <row r="7" spans="1:16" x14ac:dyDescent="0.25">
      <c r="A7" s="409" t="s">
        <v>180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10"/>
    </row>
    <row r="8" spans="1:16" x14ac:dyDescent="0.25">
      <c r="A8" s="343" t="s">
        <v>202</v>
      </c>
      <c r="B8" s="343" t="s">
        <v>203</v>
      </c>
      <c r="C8" s="344"/>
      <c r="D8" s="344"/>
      <c r="E8" s="344"/>
      <c r="F8" s="344"/>
      <c r="G8" s="344"/>
      <c r="H8" s="344"/>
      <c r="I8" s="344"/>
      <c r="J8" s="344"/>
      <c r="K8" s="344">
        <v>2.94</v>
      </c>
      <c r="L8" s="22">
        <v>3.78</v>
      </c>
      <c r="M8" s="22" t="e">
        <v>#REF!</v>
      </c>
      <c r="N8" s="22" t="e">
        <v>#REF!</v>
      </c>
    </row>
    <row r="9" spans="1:16" x14ac:dyDescent="0.25">
      <c r="A9" s="343" t="s">
        <v>263</v>
      </c>
      <c r="B9" s="343" t="s">
        <v>203</v>
      </c>
      <c r="C9" s="344"/>
      <c r="D9" s="344"/>
      <c r="E9" s="344"/>
      <c r="F9" s="344"/>
      <c r="G9" s="344"/>
      <c r="H9" s="344"/>
      <c r="I9" s="344"/>
      <c r="J9" s="344">
        <v>0.65</v>
      </c>
      <c r="K9" s="344">
        <v>2.44</v>
      </c>
      <c r="L9" s="22" t="e">
        <v>#REF!</v>
      </c>
      <c r="M9" s="22" t="e">
        <v>#REF!</v>
      </c>
      <c r="N9" s="22" t="e">
        <v>#REF!</v>
      </c>
    </row>
    <row r="10" spans="1:16" x14ac:dyDescent="0.25">
      <c r="A10" s="343" t="s">
        <v>204</v>
      </c>
      <c r="B10" s="343" t="s">
        <v>205</v>
      </c>
      <c r="C10" s="344">
        <v>2</v>
      </c>
      <c r="D10" s="344"/>
      <c r="E10" s="344">
        <v>3.1</v>
      </c>
      <c r="F10" s="344"/>
      <c r="G10" s="344">
        <v>2.4</v>
      </c>
      <c r="H10" s="344">
        <v>2.59</v>
      </c>
      <c r="I10" s="344">
        <v>2.86</v>
      </c>
      <c r="J10" s="344">
        <v>3.36</v>
      </c>
      <c r="K10" s="344">
        <v>4.1399999999999997</v>
      </c>
      <c r="L10" s="22" t="e">
        <v>#REF!</v>
      </c>
      <c r="M10" s="22" t="e">
        <v>#REF!</v>
      </c>
      <c r="N10" s="22" t="e">
        <v>#REF!</v>
      </c>
    </row>
    <row r="11" spans="1:16" x14ac:dyDescent="0.25">
      <c r="A11" s="343" t="s">
        <v>204</v>
      </c>
      <c r="B11" s="343" t="s">
        <v>206</v>
      </c>
      <c r="C11" s="344"/>
      <c r="D11" s="344">
        <v>2.62</v>
      </c>
      <c r="E11" s="344">
        <v>2.92</v>
      </c>
      <c r="F11" s="344"/>
      <c r="G11" s="344">
        <v>2.62</v>
      </c>
      <c r="H11" s="344">
        <v>3.04</v>
      </c>
      <c r="I11" s="344">
        <v>2.6</v>
      </c>
      <c r="J11" s="344">
        <v>2.67</v>
      </c>
      <c r="K11" s="344">
        <v>2.36</v>
      </c>
      <c r="L11" s="22" t="e">
        <v>#REF!</v>
      </c>
      <c r="M11" s="22" t="e">
        <v>#REF!</v>
      </c>
      <c r="N11" s="22" t="e">
        <v>#REF!</v>
      </c>
    </row>
    <row r="12" spans="1:16" x14ac:dyDescent="0.25">
      <c r="A12" s="343" t="s">
        <v>204</v>
      </c>
      <c r="B12" s="343" t="s">
        <v>207</v>
      </c>
      <c r="C12" s="344"/>
      <c r="D12" s="344"/>
      <c r="E12" s="344"/>
      <c r="F12" s="344"/>
      <c r="G12" s="344"/>
      <c r="H12" s="344"/>
      <c r="I12" s="344"/>
      <c r="J12" s="344">
        <v>2.29</v>
      </c>
      <c r="K12" s="344">
        <v>3.99</v>
      </c>
      <c r="L12" s="22" t="e">
        <v>#REF!</v>
      </c>
      <c r="M12" s="22" t="e">
        <v>#REF!</v>
      </c>
      <c r="N12" s="22" t="e">
        <v>#REF!</v>
      </c>
    </row>
    <row r="13" spans="1:16" x14ac:dyDescent="0.25">
      <c r="A13" s="343" t="s">
        <v>204</v>
      </c>
      <c r="B13" s="343" t="s">
        <v>208</v>
      </c>
      <c r="C13" s="344">
        <v>1.7</v>
      </c>
      <c r="D13" s="344">
        <v>1.35</v>
      </c>
      <c r="E13" s="344"/>
      <c r="F13" s="344"/>
      <c r="G13" s="344">
        <v>2.68</v>
      </c>
      <c r="H13" s="344"/>
      <c r="I13" s="344"/>
      <c r="J13" s="344">
        <v>3.01</v>
      </c>
      <c r="K13" s="344">
        <v>3.03</v>
      </c>
      <c r="L13" s="22" t="e">
        <v>#REF!</v>
      </c>
      <c r="M13" s="22" t="e">
        <v>#REF!</v>
      </c>
      <c r="N13" s="22" t="e">
        <v>#REF!</v>
      </c>
    </row>
    <row r="14" spans="1:16" x14ac:dyDescent="0.25">
      <c r="A14" s="343" t="s">
        <v>204</v>
      </c>
      <c r="B14" s="343" t="s">
        <v>189</v>
      </c>
      <c r="C14" s="344"/>
      <c r="D14" s="344">
        <v>1.9</v>
      </c>
      <c r="E14" s="344"/>
      <c r="F14" s="344"/>
      <c r="G14" s="344"/>
      <c r="H14" s="344">
        <v>2.34</v>
      </c>
      <c r="I14" s="344">
        <v>2.34</v>
      </c>
      <c r="J14" s="344"/>
      <c r="K14" s="344">
        <v>2.4700000000000002</v>
      </c>
      <c r="L14" s="22" t="e">
        <v>#REF!</v>
      </c>
      <c r="M14" s="22" t="e">
        <v>#REF!</v>
      </c>
      <c r="N14" s="22" t="e">
        <v>#REF!</v>
      </c>
    </row>
    <row r="15" spans="1:16" x14ac:dyDescent="0.25">
      <c r="A15" s="343" t="s">
        <v>204</v>
      </c>
      <c r="B15" s="343" t="s">
        <v>193</v>
      </c>
      <c r="C15" s="344"/>
      <c r="D15" s="344">
        <v>2</v>
      </c>
      <c r="E15" s="344">
        <v>3.1</v>
      </c>
      <c r="F15" s="344"/>
      <c r="G15" s="344">
        <v>2.5</v>
      </c>
      <c r="H15" s="344">
        <v>2</v>
      </c>
      <c r="I15" s="344">
        <v>1.58</v>
      </c>
      <c r="J15" s="344">
        <v>2.65</v>
      </c>
      <c r="K15" s="344">
        <v>3.82</v>
      </c>
      <c r="L15" s="22" t="e">
        <v>#REF!</v>
      </c>
      <c r="M15" s="22" t="e">
        <v>#REF!</v>
      </c>
      <c r="N15" s="22" t="e">
        <v>#REF!</v>
      </c>
    </row>
    <row r="16" spans="1:16" x14ac:dyDescent="0.25">
      <c r="A16" s="343" t="s">
        <v>204</v>
      </c>
      <c r="B16" s="343" t="s">
        <v>209</v>
      </c>
      <c r="C16" s="344"/>
      <c r="D16" s="344"/>
      <c r="E16" s="344"/>
      <c r="F16" s="344"/>
      <c r="G16" s="344">
        <v>2.77</v>
      </c>
      <c r="H16" s="344"/>
      <c r="I16" s="344">
        <v>2.4</v>
      </c>
      <c r="J16" s="344">
        <v>3.2</v>
      </c>
      <c r="K16" s="344">
        <v>2.25</v>
      </c>
      <c r="L16" s="22" t="e">
        <v>#REF!</v>
      </c>
      <c r="M16" s="22" t="e">
        <v>#REF!</v>
      </c>
      <c r="N16" s="22" t="e">
        <v>#REF!</v>
      </c>
    </row>
    <row r="17" spans="1:17" x14ac:dyDescent="0.25">
      <c r="A17" s="343" t="s">
        <v>204</v>
      </c>
      <c r="B17" s="343" t="s">
        <v>210</v>
      </c>
      <c r="C17" s="344"/>
      <c r="D17" s="344"/>
      <c r="E17" s="344"/>
      <c r="F17" s="344"/>
      <c r="G17" s="344"/>
      <c r="H17" s="344"/>
      <c r="I17" s="344">
        <v>2.7</v>
      </c>
      <c r="J17" s="344">
        <v>2.4</v>
      </c>
      <c r="K17" s="344">
        <v>2.86</v>
      </c>
      <c r="L17" s="22" t="e">
        <v>#REF!</v>
      </c>
      <c r="M17" s="22" t="e">
        <v>#REF!</v>
      </c>
      <c r="N17" s="22" t="e">
        <v>#REF!</v>
      </c>
    </row>
    <row r="18" spans="1:17" x14ac:dyDescent="0.25">
      <c r="A18" s="343" t="s">
        <v>204</v>
      </c>
      <c r="B18" s="343" t="s">
        <v>211</v>
      </c>
      <c r="C18" s="344"/>
      <c r="D18" s="344"/>
      <c r="E18" s="344"/>
      <c r="F18" s="344"/>
      <c r="G18" s="344"/>
      <c r="H18" s="344"/>
      <c r="I18" s="344">
        <v>3.9</v>
      </c>
      <c r="J18" s="344"/>
      <c r="K18" s="344"/>
      <c r="L18" s="22" t="e">
        <v>#REF!</v>
      </c>
      <c r="M18" s="22" t="e">
        <v>#REF!</v>
      </c>
      <c r="N18" s="22" t="e">
        <v>#REF!</v>
      </c>
    </row>
    <row r="19" spans="1:17" x14ac:dyDescent="0.25">
      <c r="A19" s="343" t="s">
        <v>204</v>
      </c>
      <c r="B19" s="343" t="s">
        <v>212</v>
      </c>
      <c r="C19" s="344"/>
      <c r="D19" s="344"/>
      <c r="E19" s="344"/>
      <c r="F19" s="344"/>
      <c r="G19" s="344"/>
      <c r="H19" s="344">
        <v>2.74</v>
      </c>
      <c r="I19" s="344">
        <v>2.99</v>
      </c>
      <c r="J19" s="344">
        <v>1.73</v>
      </c>
      <c r="K19" s="344">
        <v>2.16</v>
      </c>
      <c r="L19" s="22" t="e">
        <v>#REF!</v>
      </c>
      <c r="M19" s="22" t="e">
        <v>#REF!</v>
      </c>
      <c r="N19" s="22" t="e">
        <v>#REF!</v>
      </c>
    </row>
    <row r="20" spans="1:17" s="336" customFormat="1" x14ac:dyDescent="0.25">
      <c r="A20" s="343" t="s">
        <v>204</v>
      </c>
      <c r="B20" s="343" t="s">
        <v>213</v>
      </c>
      <c r="C20" s="344"/>
      <c r="D20" s="344"/>
      <c r="E20" s="344"/>
      <c r="F20" s="344"/>
      <c r="G20" s="344"/>
      <c r="H20" s="344"/>
      <c r="I20" s="344">
        <v>3.64</v>
      </c>
      <c r="J20" s="344">
        <v>2</v>
      </c>
      <c r="K20" s="344">
        <v>1.4</v>
      </c>
      <c r="L20" s="340"/>
      <c r="M20" s="340"/>
      <c r="N20" s="340"/>
      <c r="O20" s="337"/>
      <c r="P20" s="337"/>
      <c r="Q20" s="337"/>
    </row>
    <row r="21" spans="1:17" s="336" customFormat="1" x14ac:dyDescent="0.25">
      <c r="A21" s="343" t="s">
        <v>204</v>
      </c>
      <c r="B21" s="343" t="s">
        <v>214</v>
      </c>
      <c r="C21" s="344"/>
      <c r="D21" s="344"/>
      <c r="E21" s="344">
        <v>3</v>
      </c>
      <c r="F21" s="344">
        <v>3</v>
      </c>
      <c r="G21" s="344"/>
      <c r="H21" s="344">
        <v>3.02</v>
      </c>
      <c r="I21" s="344">
        <v>2.99</v>
      </c>
      <c r="J21" s="344">
        <v>3.26</v>
      </c>
      <c r="K21" s="344">
        <v>3.15</v>
      </c>
      <c r="L21" s="340"/>
      <c r="M21" s="340"/>
      <c r="N21" s="340"/>
      <c r="O21" s="337"/>
      <c r="P21" s="337"/>
      <c r="Q21" s="337"/>
    </row>
    <row r="22" spans="1:17" s="336" customFormat="1" x14ac:dyDescent="0.25">
      <c r="A22" s="343" t="s">
        <v>204</v>
      </c>
      <c r="B22" s="343" t="s">
        <v>215</v>
      </c>
      <c r="C22" s="344"/>
      <c r="D22" s="344"/>
      <c r="E22" s="344"/>
      <c r="F22" s="344"/>
      <c r="G22" s="344">
        <v>2.94</v>
      </c>
      <c r="H22" s="344">
        <v>3</v>
      </c>
      <c r="I22" s="344"/>
      <c r="J22" s="344">
        <v>3.32</v>
      </c>
      <c r="K22" s="344">
        <v>3.19</v>
      </c>
      <c r="L22" s="340"/>
      <c r="M22" s="340"/>
      <c r="N22" s="340"/>
      <c r="O22" s="337"/>
      <c r="P22" s="337"/>
      <c r="Q22" s="337"/>
    </row>
    <row r="23" spans="1:17" s="336" customFormat="1" x14ac:dyDescent="0.25">
      <c r="A23" s="343" t="s">
        <v>204</v>
      </c>
      <c r="B23" s="343" t="s">
        <v>182</v>
      </c>
      <c r="C23" s="344">
        <v>2.2000000000000002</v>
      </c>
      <c r="D23" s="344">
        <v>2.84</v>
      </c>
      <c r="E23" s="344">
        <v>3.07</v>
      </c>
      <c r="F23" s="344">
        <v>3.02</v>
      </c>
      <c r="G23" s="344">
        <v>3.05</v>
      </c>
      <c r="H23" s="344">
        <v>2.62</v>
      </c>
      <c r="I23" s="344">
        <v>3.1</v>
      </c>
      <c r="J23" s="344">
        <v>3.07</v>
      </c>
      <c r="K23" s="344">
        <v>3.38</v>
      </c>
      <c r="L23" s="340"/>
      <c r="M23" s="340"/>
      <c r="N23" s="340"/>
      <c r="O23" s="337"/>
      <c r="P23" s="337"/>
      <c r="Q23" s="337"/>
    </row>
    <row r="24" spans="1:17" x14ac:dyDescent="0.25">
      <c r="A24" s="343" t="s">
        <v>204</v>
      </c>
      <c r="B24" s="343" t="s">
        <v>216</v>
      </c>
      <c r="C24" s="344"/>
      <c r="D24" s="344"/>
      <c r="E24" s="344"/>
      <c r="F24" s="344"/>
      <c r="G24" s="344"/>
      <c r="H24" s="344"/>
      <c r="I24" s="344">
        <v>2.95</v>
      </c>
      <c r="J24" s="344">
        <v>3.3</v>
      </c>
      <c r="K24" s="344">
        <v>2.86</v>
      </c>
      <c r="L24" s="22" t="e">
        <v>#REF!</v>
      </c>
      <c r="M24" s="22" t="e">
        <v>#REF!</v>
      </c>
      <c r="N24" s="22" t="e">
        <v>#REF!</v>
      </c>
    </row>
    <row r="25" spans="1:17" x14ac:dyDescent="0.25">
      <c r="A25" s="343" t="s">
        <v>204</v>
      </c>
      <c r="B25" s="343" t="s">
        <v>217</v>
      </c>
      <c r="C25" s="344"/>
      <c r="D25" s="344"/>
      <c r="E25" s="344"/>
      <c r="F25" s="344"/>
      <c r="G25" s="344"/>
      <c r="H25" s="344"/>
      <c r="I25" s="344"/>
      <c r="J25" s="344"/>
      <c r="K25" s="344">
        <v>2.1800000000000002</v>
      </c>
      <c r="L25" s="22" t="e">
        <v>#REF!</v>
      </c>
      <c r="M25" s="22" t="e">
        <v>#REF!</v>
      </c>
      <c r="N25" s="22" t="e">
        <v>#REF!</v>
      </c>
    </row>
    <row r="26" spans="1:17" x14ac:dyDescent="0.25">
      <c r="A26" s="343" t="s">
        <v>204</v>
      </c>
      <c r="B26" s="343" t="s">
        <v>194</v>
      </c>
      <c r="C26" s="344"/>
      <c r="D26" s="344"/>
      <c r="E26" s="344"/>
      <c r="F26" s="344">
        <v>3.14</v>
      </c>
      <c r="G26" s="344"/>
      <c r="H26" s="344">
        <v>2.44</v>
      </c>
      <c r="I26" s="344">
        <v>2.59</v>
      </c>
      <c r="J26" s="344">
        <v>3.24</v>
      </c>
      <c r="K26" s="344"/>
      <c r="L26" s="22" t="e">
        <v>#REF!</v>
      </c>
      <c r="M26" s="22" t="e">
        <v>#REF!</v>
      </c>
      <c r="N26" s="22" t="e">
        <v>#REF!</v>
      </c>
    </row>
    <row r="27" spans="1:17" x14ac:dyDescent="0.25">
      <c r="A27" s="343" t="s">
        <v>627</v>
      </c>
      <c r="B27" s="343" t="s">
        <v>438</v>
      </c>
      <c r="C27" s="344">
        <v>0</v>
      </c>
      <c r="D27" s="344"/>
      <c r="E27" s="344"/>
      <c r="F27" s="344"/>
      <c r="G27" s="344"/>
      <c r="H27" s="344"/>
      <c r="I27" s="344">
        <v>0.24</v>
      </c>
      <c r="J27" s="344"/>
      <c r="K27" s="344"/>
      <c r="L27" s="22"/>
      <c r="M27" s="22"/>
      <c r="N27" s="22"/>
    </row>
    <row r="28" spans="1:17" ht="0" hidden="1" customHeight="1" x14ac:dyDescent="0.25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</row>
    <row r="29" spans="1:17" ht="0" hidden="1" customHeight="1" x14ac:dyDescent="0.25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</row>
    <row r="30" spans="1:17" ht="0" hidden="1" customHeight="1" x14ac:dyDescent="0.2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  <row r="31" spans="1:17" ht="0" hidden="1" customHeight="1" x14ac:dyDescent="0.2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</row>
    <row r="32" spans="1:17" ht="0" hidden="1" customHeight="1" x14ac:dyDescent="0.2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7" ht="0" hidden="1" customHeight="1" x14ac:dyDescent="0.2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7" ht="0" hidden="1" customHeight="1" x14ac:dyDescent="0.2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</row>
    <row r="35" spans="1:17" ht="0" hidden="1" customHeight="1" x14ac:dyDescent="0.25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</row>
    <row r="36" spans="1:17" ht="0" hidden="1" customHeight="1" x14ac:dyDescent="0.2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</row>
    <row r="37" spans="1:17" ht="0" hidden="1" customHeight="1" x14ac:dyDescent="0.2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</row>
    <row r="38" spans="1:17" ht="0" hidden="1" customHeight="1" x14ac:dyDescent="0.2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</row>
    <row r="39" spans="1:17" ht="0" hidden="1" customHeight="1" x14ac:dyDescent="0.2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</row>
    <row r="40" spans="1:17" ht="0" hidden="1" customHeight="1" x14ac:dyDescent="0.2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</row>
    <row r="41" spans="1:17" ht="0" hidden="1" customHeight="1" x14ac:dyDescent="0.2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2"/>
    </row>
    <row r="42" spans="1:17" x14ac:dyDescent="0.25">
      <c r="A42" s="397" t="s">
        <v>188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8"/>
    </row>
    <row r="43" spans="1:17" ht="0" hidden="1" customHeight="1" x14ac:dyDescent="0.2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2" t="e">
        <v>#REF!</v>
      </c>
      <c r="M43" s="22" t="e">
        <v>#REF!</v>
      </c>
      <c r="N43" s="22" t="e">
        <v>#REF!</v>
      </c>
    </row>
    <row r="44" spans="1:17" ht="0" hidden="1" customHeight="1" x14ac:dyDescent="0.25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</row>
    <row r="45" spans="1:17" ht="0" hidden="1" customHeight="1" x14ac:dyDescent="0.2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</row>
    <row r="46" spans="1:17" ht="0" hidden="1" customHeight="1" x14ac:dyDescent="0.25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</row>
    <row r="47" spans="1:17" x14ac:dyDescent="0.25">
      <c r="A47" s="397" t="s">
        <v>991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8"/>
    </row>
    <row r="48" spans="1:17" s="341" customFormat="1" x14ac:dyDescent="0.25">
      <c r="A48" s="347" t="s">
        <v>204</v>
      </c>
      <c r="B48" s="347" t="s">
        <v>208</v>
      </c>
      <c r="C48" s="347"/>
      <c r="D48" s="347"/>
      <c r="E48" s="347"/>
      <c r="F48" s="347"/>
      <c r="G48" s="347">
        <v>0.6</v>
      </c>
      <c r="H48" s="347"/>
      <c r="I48" s="347"/>
      <c r="J48" s="347">
        <v>1.1100000000000001</v>
      </c>
      <c r="K48" s="347">
        <v>1.2</v>
      </c>
      <c r="L48" s="345"/>
      <c r="M48" s="345"/>
      <c r="N48" s="346"/>
      <c r="O48" s="342"/>
      <c r="P48" s="342"/>
      <c r="Q48" s="342"/>
    </row>
    <row r="49" spans="1:17" s="341" customFormat="1" x14ac:dyDescent="0.25">
      <c r="A49" s="347" t="s">
        <v>204</v>
      </c>
      <c r="B49" s="347" t="s">
        <v>210</v>
      </c>
      <c r="C49" s="347"/>
      <c r="D49" s="347">
        <v>0.44</v>
      </c>
      <c r="E49" s="347"/>
      <c r="F49" s="347"/>
      <c r="G49" s="347"/>
      <c r="H49" s="347"/>
      <c r="I49" s="347">
        <v>0.45</v>
      </c>
      <c r="J49" s="347">
        <v>0.49</v>
      </c>
      <c r="K49" s="347">
        <v>0.52</v>
      </c>
      <c r="L49" s="345"/>
      <c r="M49" s="345"/>
      <c r="N49" s="346"/>
      <c r="O49" s="342"/>
      <c r="P49" s="342"/>
      <c r="Q49" s="342"/>
    </row>
    <row r="50" spans="1:17" s="341" customFormat="1" x14ac:dyDescent="0.25">
      <c r="A50" s="347" t="s">
        <v>204</v>
      </c>
      <c r="B50" s="347" t="s">
        <v>212</v>
      </c>
      <c r="C50" s="347"/>
      <c r="D50" s="347"/>
      <c r="E50" s="347"/>
      <c r="F50" s="347"/>
      <c r="G50" s="347"/>
      <c r="H50" s="347"/>
      <c r="I50" s="347">
        <v>1.5</v>
      </c>
      <c r="J50" s="347"/>
      <c r="K50" s="347"/>
      <c r="L50" s="345"/>
      <c r="M50" s="345"/>
      <c r="N50" s="346"/>
      <c r="O50" s="342"/>
      <c r="P50" s="342"/>
      <c r="Q50" s="342"/>
    </row>
    <row r="51" spans="1:17" x14ac:dyDescent="0.25">
      <c r="A51" s="347" t="s">
        <v>204</v>
      </c>
      <c r="B51" s="347" t="s">
        <v>215</v>
      </c>
      <c r="C51" s="347"/>
      <c r="D51" s="347"/>
      <c r="E51" s="347"/>
      <c r="F51" s="347"/>
      <c r="G51" s="347"/>
      <c r="H51" s="347"/>
      <c r="I51" s="347"/>
      <c r="J51" s="347">
        <v>1.1499999999999999</v>
      </c>
      <c r="K51" s="347">
        <v>1.1499999999999999</v>
      </c>
      <c r="L51" s="243">
        <v>8.5</v>
      </c>
      <c r="M51" s="243" t="e">
        <v>#REF!</v>
      </c>
      <c r="N51" s="243" t="e">
        <v>#REF!</v>
      </c>
    </row>
    <row r="52" spans="1:17" x14ac:dyDescent="0.25">
      <c r="A52" s="347" t="s">
        <v>204</v>
      </c>
      <c r="B52" s="347" t="s">
        <v>217</v>
      </c>
      <c r="C52" s="347"/>
      <c r="D52" s="347"/>
      <c r="E52" s="347"/>
      <c r="F52" s="347"/>
      <c r="G52" s="347"/>
      <c r="H52" s="347"/>
      <c r="I52" s="347">
        <v>2.09</v>
      </c>
      <c r="J52" s="347"/>
      <c r="K52" s="347"/>
      <c r="L52" s="243">
        <v>3.85</v>
      </c>
      <c r="M52" s="243" t="e">
        <v>#REF!</v>
      </c>
      <c r="N52" s="243" t="e">
        <v>#REF!</v>
      </c>
    </row>
    <row r="53" spans="1:17" ht="0" hidden="1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43"/>
      <c r="M53" s="243"/>
      <c r="N53" s="243"/>
    </row>
    <row r="54" spans="1:17" ht="0" hidden="1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43">
        <v>1.5</v>
      </c>
      <c r="M54" s="243" t="e">
        <v>#REF!</v>
      </c>
      <c r="N54" s="243" t="e">
        <v>#REF!</v>
      </c>
    </row>
    <row r="55" spans="1:17" ht="0" hidden="1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43">
        <v>1.65</v>
      </c>
      <c r="M55" s="243" t="e">
        <v>#REF!</v>
      </c>
      <c r="N55" s="243" t="e">
        <v>#REF!</v>
      </c>
    </row>
    <row r="56" spans="1:17" ht="0" hidden="1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43" t="e">
        <v>#REF!</v>
      </c>
      <c r="M56" s="243" t="e">
        <v>#REF!</v>
      </c>
      <c r="N56" s="243" t="e">
        <v>#REF!</v>
      </c>
    </row>
    <row r="57" spans="1:17" ht="0" hidden="1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43"/>
      <c r="M57" s="243"/>
      <c r="N57" s="243"/>
    </row>
    <row r="58" spans="1:17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43"/>
      <c r="M58" s="243"/>
      <c r="N58" s="243"/>
    </row>
    <row r="59" spans="1:17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43"/>
      <c r="M59" s="243"/>
      <c r="N59" s="243"/>
    </row>
    <row r="60" spans="1:17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43"/>
      <c r="M60" s="243"/>
      <c r="N60" s="243"/>
    </row>
    <row r="61" spans="1:17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43"/>
      <c r="M61" s="243"/>
      <c r="N61" s="243"/>
    </row>
    <row r="62" spans="1:17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43"/>
      <c r="M62" s="243"/>
      <c r="N62" s="243"/>
    </row>
    <row r="63" spans="1:17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43"/>
      <c r="M63" s="243"/>
      <c r="N63" s="243"/>
    </row>
    <row r="64" spans="1:17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43"/>
      <c r="M64" s="243"/>
      <c r="N64" s="243"/>
    </row>
    <row r="65" spans="1:14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43"/>
      <c r="M65" s="243"/>
      <c r="N65" s="243"/>
    </row>
    <row r="66" spans="1:14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43"/>
      <c r="M66" s="243"/>
      <c r="N66" s="243"/>
    </row>
    <row r="67" spans="1:14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43"/>
      <c r="M67" s="243"/>
      <c r="N67" s="243"/>
    </row>
    <row r="68" spans="1:14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43"/>
      <c r="M68" s="243"/>
      <c r="N68" s="243"/>
    </row>
    <row r="69" spans="1:14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43"/>
      <c r="M69" s="243"/>
      <c r="N69" s="243"/>
    </row>
    <row r="70" spans="1:14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43"/>
      <c r="M70" s="243"/>
      <c r="N70" s="243"/>
    </row>
    <row r="71" spans="1:14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43"/>
      <c r="M71" s="243"/>
      <c r="N71" s="243"/>
    </row>
    <row r="72" spans="1:14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43"/>
      <c r="M72" s="243"/>
      <c r="N72" s="243"/>
    </row>
    <row r="73" spans="1:14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43"/>
      <c r="M73" s="243"/>
      <c r="N73" s="243"/>
    </row>
    <row r="74" spans="1:14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43"/>
      <c r="M74" s="243"/>
      <c r="N74" s="243"/>
    </row>
    <row r="75" spans="1:14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43"/>
      <c r="M75" s="243"/>
      <c r="N75" s="243"/>
    </row>
    <row r="76" spans="1:14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43"/>
      <c r="M76" s="243"/>
      <c r="N76" s="243"/>
    </row>
    <row r="77" spans="1:14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43"/>
      <c r="M77" s="243"/>
      <c r="N77" s="243"/>
    </row>
    <row r="78" spans="1:14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43"/>
      <c r="M78" s="243"/>
      <c r="N78" s="243"/>
    </row>
    <row r="79" spans="1:14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43"/>
      <c r="M79" s="243"/>
      <c r="N79" s="243"/>
    </row>
    <row r="80" spans="1:14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43"/>
      <c r="M80" s="243"/>
      <c r="N80" s="243"/>
    </row>
    <row r="81" spans="1:14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43"/>
      <c r="M81" s="243"/>
      <c r="N81" s="243"/>
    </row>
    <row r="82" spans="1:14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43"/>
      <c r="M82" s="243"/>
      <c r="N82" s="243"/>
    </row>
    <row r="83" spans="1:14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43"/>
      <c r="M83" s="243"/>
      <c r="N83" s="243"/>
    </row>
    <row r="84" spans="1:14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43"/>
      <c r="M84" s="243"/>
      <c r="N84" s="243"/>
    </row>
    <row r="85" spans="1:14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43"/>
      <c r="M85" s="243"/>
      <c r="N85" s="243"/>
    </row>
    <row r="86" spans="1:14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43"/>
      <c r="M86" s="243"/>
      <c r="N86" s="243"/>
    </row>
    <row r="87" spans="1:14" x14ac:dyDescent="0.25">
      <c r="A87" s="397" t="s">
        <v>190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8"/>
    </row>
    <row r="88" spans="1:14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54"/>
      <c r="M88" s="254"/>
      <c r="N88" s="255"/>
    </row>
    <row r="89" spans="1:14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54"/>
      <c r="M89" s="254"/>
      <c r="N89" s="255"/>
    </row>
    <row r="90" spans="1:14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54"/>
      <c r="M90" s="254"/>
      <c r="N90" s="255"/>
    </row>
    <row r="91" spans="1:14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54"/>
      <c r="M91" s="254"/>
      <c r="N91" s="255"/>
    </row>
    <row r="92" spans="1:14" ht="6.75" customHeight="1" x14ac:dyDescent="0.25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23"/>
      <c r="M92" s="24"/>
      <c r="N92" s="24"/>
    </row>
    <row r="93" spans="1:14" hidden="1" x14ac:dyDescent="0.25">
      <c r="A93" s="294" t="s">
        <v>191</v>
      </c>
    </row>
    <row r="94" spans="1:14" x14ac:dyDescent="0.25"/>
    <row r="95" spans="1:14" x14ac:dyDescent="0.25"/>
    <row r="96" spans="1:14" x14ac:dyDescent="0.25">
      <c r="A96" s="296" t="s">
        <v>2</v>
      </c>
    </row>
    <row r="97" spans="1:1" x14ac:dyDescent="0.25">
      <c r="A97" s="297" t="s">
        <v>1072</v>
      </c>
    </row>
    <row r="109" spans="1:1" x14ac:dyDescent="0.25"/>
    <row r="110" spans="1:1" x14ac:dyDescent="0.25"/>
    <row r="111" spans="1:1" x14ac:dyDescent="0.25"/>
    <row r="112" spans="1:1" x14ac:dyDescent="0.25"/>
    <row r="125" x14ac:dyDescent="0.25"/>
    <row r="126" x14ac:dyDescent="0.25"/>
    <row r="127" x14ac:dyDescent="0.25"/>
    <row r="141" x14ac:dyDescent="0.25"/>
    <row r="142" x14ac:dyDescent="0.25"/>
    <row r="143" x14ac:dyDescent="0.25"/>
    <row r="144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</sheetData>
  <mergeCells count="13">
    <mergeCell ref="O5:O6"/>
    <mergeCell ref="P5:P6"/>
    <mergeCell ref="A7:N7"/>
    <mergeCell ref="A42:N42"/>
    <mergeCell ref="A47:N47"/>
    <mergeCell ref="A87:N87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15"/>
  <sheetViews>
    <sheetView topLeftCell="A46" workbookViewId="0">
      <selection activeCell="E18" sqref="E18"/>
    </sheetView>
  </sheetViews>
  <sheetFormatPr baseColWidth="10" defaultColWidth="0" defaultRowHeight="15" zeroHeight="1" x14ac:dyDescent="0.25"/>
  <cols>
    <col min="1" max="8" width="14" style="294" customWidth="1"/>
    <col min="9" max="13" width="10.7109375" style="238" hidden="1" customWidth="1"/>
    <col min="14" max="14" width="10.5703125" style="238" hidden="1" customWidth="1"/>
    <col min="15" max="27" width="9.140625" style="238" hidden="1" customWidth="1"/>
    <col min="28" max="256" width="9.140625" style="294" hidden="1"/>
    <col min="257" max="264" width="14" style="294" customWidth="1"/>
    <col min="265" max="283" width="9.140625" style="294" hidden="1" customWidth="1"/>
    <col min="284" max="512" width="9.140625" style="294" hidden="1"/>
    <col min="513" max="520" width="14" style="294" customWidth="1"/>
    <col min="521" max="539" width="9.140625" style="294" hidden="1" customWidth="1"/>
    <col min="540" max="768" width="9.140625" style="294" hidden="1"/>
    <col min="769" max="776" width="14" style="294" customWidth="1"/>
    <col min="777" max="795" width="9.140625" style="294" hidden="1" customWidth="1"/>
    <col min="796" max="1024" width="9.140625" style="294" hidden="1"/>
    <col min="1025" max="1032" width="14" style="294" customWidth="1"/>
    <col min="1033" max="1051" width="9.140625" style="294" hidden="1" customWidth="1"/>
    <col min="1052" max="1280" width="9.140625" style="294" hidden="1"/>
    <col min="1281" max="1288" width="14" style="294" customWidth="1"/>
    <col min="1289" max="1307" width="9.140625" style="294" hidden="1" customWidth="1"/>
    <col min="1308" max="1536" width="9.140625" style="294" hidden="1"/>
    <col min="1537" max="1544" width="14" style="294" customWidth="1"/>
    <col min="1545" max="1563" width="9.140625" style="294" hidden="1" customWidth="1"/>
    <col min="1564" max="1792" width="9.140625" style="294" hidden="1"/>
    <col min="1793" max="1800" width="14" style="294" customWidth="1"/>
    <col min="1801" max="1819" width="9.140625" style="294" hidden="1" customWidth="1"/>
    <col min="1820" max="2048" width="9.140625" style="294" hidden="1"/>
    <col min="2049" max="2056" width="14" style="294" customWidth="1"/>
    <col min="2057" max="2075" width="9.140625" style="294" hidden="1" customWidth="1"/>
    <col min="2076" max="2304" width="9.140625" style="294" hidden="1"/>
    <col min="2305" max="2312" width="14" style="294" customWidth="1"/>
    <col min="2313" max="2331" width="9.140625" style="294" hidden="1" customWidth="1"/>
    <col min="2332" max="2560" width="9.140625" style="294" hidden="1"/>
    <col min="2561" max="2568" width="14" style="294" customWidth="1"/>
    <col min="2569" max="2587" width="9.140625" style="294" hidden="1" customWidth="1"/>
    <col min="2588" max="2816" width="9.140625" style="294" hidden="1"/>
    <col min="2817" max="2824" width="14" style="294" customWidth="1"/>
    <col min="2825" max="2843" width="9.140625" style="294" hidden="1" customWidth="1"/>
    <col min="2844" max="3072" width="9.140625" style="294" hidden="1"/>
    <col min="3073" max="3080" width="14" style="294" customWidth="1"/>
    <col min="3081" max="3099" width="9.140625" style="294" hidden="1" customWidth="1"/>
    <col min="3100" max="3328" width="9.140625" style="294" hidden="1"/>
    <col min="3329" max="3336" width="14" style="294" customWidth="1"/>
    <col min="3337" max="3355" width="9.140625" style="294" hidden="1" customWidth="1"/>
    <col min="3356" max="3584" width="9.140625" style="294" hidden="1"/>
    <col min="3585" max="3592" width="14" style="294" customWidth="1"/>
    <col min="3593" max="3611" width="9.140625" style="294" hidden="1" customWidth="1"/>
    <col min="3612" max="3840" width="9.140625" style="294" hidden="1"/>
    <col min="3841" max="3848" width="14" style="294" customWidth="1"/>
    <col min="3849" max="3867" width="9.140625" style="294" hidden="1" customWidth="1"/>
    <col min="3868" max="4096" width="9.140625" style="294" hidden="1"/>
    <col min="4097" max="4104" width="14" style="294" customWidth="1"/>
    <col min="4105" max="4123" width="9.140625" style="294" hidden="1" customWidth="1"/>
    <col min="4124" max="4352" width="9.140625" style="294" hidden="1"/>
    <col min="4353" max="4360" width="14" style="294" customWidth="1"/>
    <col min="4361" max="4379" width="9.140625" style="294" hidden="1" customWidth="1"/>
    <col min="4380" max="4608" width="9.140625" style="294" hidden="1"/>
    <col min="4609" max="4616" width="14" style="294" customWidth="1"/>
    <col min="4617" max="4635" width="9.140625" style="294" hidden="1" customWidth="1"/>
    <col min="4636" max="4864" width="9.140625" style="294" hidden="1"/>
    <col min="4865" max="4872" width="14" style="294" customWidth="1"/>
    <col min="4873" max="4891" width="9.140625" style="294" hidden="1" customWidth="1"/>
    <col min="4892" max="5120" width="9.140625" style="294" hidden="1"/>
    <col min="5121" max="5128" width="14" style="294" customWidth="1"/>
    <col min="5129" max="5147" width="9.140625" style="294" hidden="1" customWidth="1"/>
    <col min="5148" max="5376" width="9.140625" style="294" hidden="1"/>
    <col min="5377" max="5384" width="14" style="294" customWidth="1"/>
    <col min="5385" max="5403" width="9.140625" style="294" hidden="1" customWidth="1"/>
    <col min="5404" max="5632" width="9.140625" style="294" hidden="1"/>
    <col min="5633" max="5640" width="14" style="294" customWidth="1"/>
    <col min="5641" max="5659" width="9.140625" style="294" hidden="1" customWidth="1"/>
    <col min="5660" max="5888" width="9.140625" style="294" hidden="1"/>
    <col min="5889" max="5896" width="14" style="294" customWidth="1"/>
    <col min="5897" max="5915" width="9.140625" style="294" hidden="1" customWidth="1"/>
    <col min="5916" max="6144" width="9.140625" style="294" hidden="1"/>
    <col min="6145" max="6152" width="14" style="294" customWidth="1"/>
    <col min="6153" max="6171" width="9.140625" style="294" hidden="1" customWidth="1"/>
    <col min="6172" max="6400" width="9.140625" style="294" hidden="1"/>
    <col min="6401" max="6408" width="14" style="294" customWidth="1"/>
    <col min="6409" max="6427" width="9.140625" style="294" hidden="1" customWidth="1"/>
    <col min="6428" max="6656" width="9.140625" style="294" hidden="1"/>
    <col min="6657" max="6664" width="14" style="294" customWidth="1"/>
    <col min="6665" max="6683" width="9.140625" style="294" hidden="1" customWidth="1"/>
    <col min="6684" max="6912" width="9.140625" style="294" hidden="1"/>
    <col min="6913" max="6920" width="14" style="294" customWidth="1"/>
    <col min="6921" max="6939" width="9.140625" style="294" hidden="1" customWidth="1"/>
    <col min="6940" max="7168" width="9.140625" style="294" hidden="1"/>
    <col min="7169" max="7176" width="14" style="294" customWidth="1"/>
    <col min="7177" max="7195" width="9.140625" style="294" hidden="1" customWidth="1"/>
    <col min="7196" max="7424" width="9.140625" style="294" hidden="1"/>
    <col min="7425" max="7432" width="14" style="294" customWidth="1"/>
    <col min="7433" max="7451" width="9.140625" style="294" hidden="1" customWidth="1"/>
    <col min="7452" max="7680" width="9.140625" style="294" hidden="1"/>
    <col min="7681" max="7688" width="14" style="294" customWidth="1"/>
    <col min="7689" max="7707" width="9.140625" style="294" hidden="1" customWidth="1"/>
    <col min="7708" max="7936" width="9.140625" style="294" hidden="1"/>
    <col min="7937" max="7944" width="14" style="294" customWidth="1"/>
    <col min="7945" max="7963" width="9.140625" style="294" hidden="1" customWidth="1"/>
    <col min="7964" max="8192" width="9.140625" style="294" hidden="1"/>
    <col min="8193" max="8200" width="14" style="294" customWidth="1"/>
    <col min="8201" max="8219" width="9.140625" style="294" hidden="1" customWidth="1"/>
    <col min="8220" max="8448" width="9.140625" style="294" hidden="1"/>
    <col min="8449" max="8456" width="14" style="294" customWidth="1"/>
    <col min="8457" max="8475" width="9.140625" style="294" hidden="1" customWidth="1"/>
    <col min="8476" max="8704" width="9.140625" style="294" hidden="1"/>
    <col min="8705" max="8712" width="14" style="294" customWidth="1"/>
    <col min="8713" max="8731" width="9.140625" style="294" hidden="1" customWidth="1"/>
    <col min="8732" max="8960" width="9.140625" style="294" hidden="1"/>
    <col min="8961" max="8968" width="14" style="294" customWidth="1"/>
    <col min="8969" max="8987" width="9.140625" style="294" hidden="1" customWidth="1"/>
    <col min="8988" max="9216" width="9.140625" style="294" hidden="1"/>
    <col min="9217" max="9224" width="14" style="294" customWidth="1"/>
    <col min="9225" max="9243" width="9.140625" style="294" hidden="1" customWidth="1"/>
    <col min="9244" max="9472" width="9.140625" style="294" hidden="1"/>
    <col min="9473" max="9480" width="14" style="294" customWidth="1"/>
    <col min="9481" max="9499" width="9.140625" style="294" hidden="1" customWidth="1"/>
    <col min="9500" max="9728" width="9.140625" style="294" hidden="1"/>
    <col min="9729" max="9736" width="14" style="294" customWidth="1"/>
    <col min="9737" max="9755" width="9.140625" style="294" hidden="1" customWidth="1"/>
    <col min="9756" max="9984" width="9.140625" style="294" hidden="1"/>
    <col min="9985" max="9992" width="14" style="294" customWidth="1"/>
    <col min="9993" max="10011" width="9.140625" style="294" hidden="1" customWidth="1"/>
    <col min="10012" max="10240" width="9.140625" style="294" hidden="1"/>
    <col min="10241" max="10248" width="14" style="294" customWidth="1"/>
    <col min="10249" max="10267" width="9.140625" style="294" hidden="1" customWidth="1"/>
    <col min="10268" max="10496" width="9.140625" style="294" hidden="1"/>
    <col min="10497" max="10504" width="14" style="294" customWidth="1"/>
    <col min="10505" max="10523" width="9.140625" style="294" hidden="1" customWidth="1"/>
    <col min="10524" max="10752" width="9.140625" style="294" hidden="1"/>
    <col min="10753" max="10760" width="14" style="294" customWidth="1"/>
    <col min="10761" max="10779" width="9.140625" style="294" hidden="1" customWidth="1"/>
    <col min="10780" max="11008" width="9.140625" style="294" hidden="1"/>
    <col min="11009" max="11016" width="14" style="294" customWidth="1"/>
    <col min="11017" max="11035" width="9.140625" style="294" hidden="1" customWidth="1"/>
    <col min="11036" max="11264" width="9.140625" style="294" hidden="1"/>
    <col min="11265" max="11272" width="14" style="294" customWidth="1"/>
    <col min="11273" max="11291" width="9.140625" style="294" hidden="1" customWidth="1"/>
    <col min="11292" max="11520" width="9.140625" style="294" hidden="1"/>
    <col min="11521" max="11528" width="14" style="294" customWidth="1"/>
    <col min="11529" max="11547" width="9.140625" style="294" hidden="1" customWidth="1"/>
    <col min="11548" max="11776" width="9.140625" style="294" hidden="1"/>
    <col min="11777" max="11784" width="14" style="294" customWidth="1"/>
    <col min="11785" max="11803" width="9.140625" style="294" hidden="1" customWidth="1"/>
    <col min="11804" max="12032" width="9.140625" style="294" hidden="1"/>
    <col min="12033" max="12040" width="14" style="294" customWidth="1"/>
    <col min="12041" max="12059" width="9.140625" style="294" hidden="1" customWidth="1"/>
    <col min="12060" max="12288" width="9.140625" style="294" hidden="1"/>
    <col min="12289" max="12296" width="14" style="294" customWidth="1"/>
    <col min="12297" max="12315" width="9.140625" style="294" hidden="1" customWidth="1"/>
    <col min="12316" max="12544" width="9.140625" style="294" hidden="1"/>
    <col min="12545" max="12552" width="14" style="294" customWidth="1"/>
    <col min="12553" max="12571" width="9.140625" style="294" hidden="1" customWidth="1"/>
    <col min="12572" max="12800" width="9.140625" style="294" hidden="1"/>
    <col min="12801" max="12808" width="14" style="294" customWidth="1"/>
    <col min="12809" max="12827" width="9.140625" style="294" hidden="1" customWidth="1"/>
    <col min="12828" max="13056" width="9.140625" style="294" hidden="1"/>
    <col min="13057" max="13064" width="14" style="294" customWidth="1"/>
    <col min="13065" max="13083" width="9.140625" style="294" hidden="1" customWidth="1"/>
    <col min="13084" max="13312" width="9.140625" style="294" hidden="1"/>
    <col min="13313" max="13320" width="14" style="294" customWidth="1"/>
    <col min="13321" max="13339" width="9.140625" style="294" hidden="1" customWidth="1"/>
    <col min="13340" max="13568" width="9.140625" style="294" hidden="1"/>
    <col min="13569" max="13576" width="14" style="294" customWidth="1"/>
    <col min="13577" max="13595" width="9.140625" style="294" hidden="1" customWidth="1"/>
    <col min="13596" max="13824" width="9.140625" style="294" hidden="1"/>
    <col min="13825" max="13832" width="14" style="294" customWidth="1"/>
    <col min="13833" max="13851" width="9.140625" style="294" hidden="1" customWidth="1"/>
    <col min="13852" max="14080" width="9.140625" style="294" hidden="1"/>
    <col min="14081" max="14088" width="14" style="294" customWidth="1"/>
    <col min="14089" max="14107" width="9.140625" style="294" hidden="1" customWidth="1"/>
    <col min="14108" max="14336" width="9.140625" style="294" hidden="1"/>
    <col min="14337" max="14344" width="14" style="294" customWidth="1"/>
    <col min="14345" max="14363" width="9.140625" style="294" hidden="1" customWidth="1"/>
    <col min="14364" max="14592" width="9.140625" style="294" hidden="1"/>
    <col min="14593" max="14600" width="14" style="294" customWidth="1"/>
    <col min="14601" max="14619" width="9.140625" style="294" hidden="1" customWidth="1"/>
    <col min="14620" max="14848" width="9.140625" style="294" hidden="1"/>
    <col min="14849" max="14856" width="14" style="294" customWidth="1"/>
    <col min="14857" max="14875" width="9.140625" style="294" hidden="1" customWidth="1"/>
    <col min="14876" max="15104" width="9.140625" style="294" hidden="1"/>
    <col min="15105" max="15112" width="14" style="294" customWidth="1"/>
    <col min="15113" max="15131" width="9.140625" style="294" hidden="1" customWidth="1"/>
    <col min="15132" max="15360" width="9.140625" style="294" hidden="1"/>
    <col min="15361" max="15368" width="14" style="294" customWidth="1"/>
    <col min="15369" max="15387" width="9.140625" style="294" hidden="1" customWidth="1"/>
    <col min="15388" max="15616" width="9.140625" style="294" hidden="1"/>
    <col min="15617" max="15624" width="14" style="294" customWidth="1"/>
    <col min="15625" max="15643" width="9.140625" style="294" hidden="1" customWidth="1"/>
    <col min="15644" max="15872" width="9.140625" style="294" hidden="1"/>
    <col min="15873" max="15880" width="14" style="294" customWidth="1"/>
    <col min="15881" max="15899" width="9.140625" style="294" hidden="1" customWidth="1"/>
    <col min="15900" max="16128" width="9.140625" style="294" hidden="1"/>
    <col min="16129" max="16136" width="14" style="294" customWidth="1"/>
    <col min="16137" max="16155" width="9.140625" style="294" hidden="1" customWidth="1"/>
    <col min="16156" max="16384" width="9.140625" style="294" hidden="1"/>
  </cols>
  <sheetData>
    <row r="1" spans="1:16" ht="18" x14ac:dyDescent="0.25">
      <c r="A1" s="411" t="s">
        <v>222</v>
      </c>
      <c r="B1" s="411"/>
      <c r="C1" s="411"/>
      <c r="D1" s="411"/>
      <c r="E1" s="411"/>
      <c r="F1" s="411"/>
      <c r="G1" s="411"/>
      <c r="H1" s="411"/>
      <c r="I1" s="25"/>
      <c r="J1" s="25"/>
      <c r="K1" s="25"/>
      <c r="L1" s="25"/>
      <c r="M1" s="25"/>
      <c r="N1" s="26"/>
    </row>
    <row r="2" spans="1:16" ht="18.75" x14ac:dyDescent="0.25">
      <c r="A2" s="412" t="s">
        <v>1145</v>
      </c>
      <c r="B2" s="413"/>
      <c r="C2" s="413"/>
      <c r="D2" s="413"/>
      <c r="E2" s="413"/>
      <c r="F2" s="413"/>
      <c r="G2" s="413"/>
      <c r="H2" s="413"/>
      <c r="I2" s="26"/>
      <c r="J2" s="26"/>
      <c r="K2" s="26"/>
      <c r="L2" s="26"/>
      <c r="M2" s="26"/>
      <c r="N2" s="26"/>
    </row>
    <row r="3" spans="1:16" ht="18" x14ac:dyDescent="0.25">
      <c r="A3" s="411"/>
      <c r="B3" s="411"/>
      <c r="C3" s="411"/>
      <c r="D3" s="411"/>
      <c r="E3" s="411"/>
      <c r="F3" s="411"/>
      <c r="G3" s="411"/>
      <c r="H3" s="411"/>
      <c r="I3" s="25"/>
      <c r="J3" s="25"/>
      <c r="K3" s="25"/>
      <c r="L3" s="25"/>
      <c r="M3" s="25"/>
      <c r="N3" s="26"/>
    </row>
    <row r="4" spans="1:16" ht="5.25" customHeight="1" x14ac:dyDescent="0.25">
      <c r="A4" s="404"/>
      <c r="B4" s="404"/>
      <c r="C4" s="404"/>
      <c r="D4" s="404"/>
      <c r="E4" s="404"/>
    </row>
    <row r="5" spans="1:16" x14ac:dyDescent="0.25">
      <c r="A5" s="405" t="s">
        <v>168</v>
      </c>
      <c r="B5" s="405" t="s">
        <v>169</v>
      </c>
      <c r="C5" s="406" t="s">
        <v>170</v>
      </c>
      <c r="D5" s="407"/>
      <c r="E5" s="407"/>
      <c r="F5" s="407"/>
      <c r="G5" s="407"/>
      <c r="H5" s="407"/>
      <c r="I5" s="26"/>
      <c r="J5" s="26"/>
      <c r="K5" s="26"/>
      <c r="L5" s="26"/>
      <c r="M5" s="26"/>
      <c r="N5" s="28"/>
      <c r="O5" s="408"/>
      <c r="P5" s="408"/>
    </row>
    <row r="6" spans="1:16" x14ac:dyDescent="0.25">
      <c r="A6" s="405"/>
      <c r="B6" s="405"/>
      <c r="C6" s="19" t="s">
        <v>223</v>
      </c>
      <c r="D6" s="19" t="s">
        <v>224</v>
      </c>
      <c r="E6" s="19" t="s">
        <v>225</v>
      </c>
      <c r="F6" s="19" t="s">
        <v>226</v>
      </c>
      <c r="G6" s="19" t="s">
        <v>227</v>
      </c>
      <c r="H6" s="19" t="s">
        <v>228</v>
      </c>
      <c r="I6" s="29"/>
      <c r="J6" s="29"/>
      <c r="K6" s="29"/>
      <c r="L6" s="29"/>
      <c r="M6" s="29"/>
      <c r="N6" s="29"/>
      <c r="O6" s="408"/>
      <c r="P6" s="408"/>
    </row>
    <row r="7" spans="1:16" x14ac:dyDescent="0.25">
      <c r="A7" s="253" t="s">
        <v>180</v>
      </c>
      <c r="B7" s="253"/>
      <c r="C7" s="253"/>
      <c r="D7" s="253"/>
      <c r="E7" s="253"/>
      <c r="F7" s="253"/>
      <c r="G7" s="253"/>
      <c r="H7" s="253"/>
      <c r="I7" s="30"/>
      <c r="J7" s="30"/>
      <c r="K7" s="30"/>
      <c r="L7" s="30"/>
      <c r="M7" s="30"/>
      <c r="N7" s="237"/>
    </row>
    <row r="8" spans="1:16" x14ac:dyDescent="0.25">
      <c r="A8" s="20" t="s">
        <v>181</v>
      </c>
      <c r="B8" s="20" t="s">
        <v>205</v>
      </c>
      <c r="C8" s="20"/>
      <c r="D8" s="20"/>
      <c r="E8" s="20"/>
      <c r="F8" s="20"/>
      <c r="G8" s="20">
        <v>1.8</v>
      </c>
      <c r="H8" s="20">
        <v>1.98</v>
      </c>
      <c r="I8" s="31"/>
      <c r="J8" s="31"/>
      <c r="K8" s="31"/>
      <c r="L8" s="31"/>
      <c r="M8" s="31"/>
      <c r="N8" s="31"/>
    </row>
    <row r="9" spans="1:16" x14ac:dyDescent="0.25">
      <c r="A9" s="20" t="s">
        <v>181</v>
      </c>
      <c r="B9" s="20" t="s">
        <v>206</v>
      </c>
      <c r="C9" s="20"/>
      <c r="D9" s="20">
        <v>2.5</v>
      </c>
      <c r="E9" s="20"/>
      <c r="F9" s="20"/>
      <c r="G9" s="20">
        <v>1.8</v>
      </c>
      <c r="H9" s="20">
        <v>1.98</v>
      </c>
      <c r="I9" s="32"/>
      <c r="J9" s="32"/>
      <c r="K9" s="32"/>
      <c r="L9" s="32"/>
      <c r="M9" s="32"/>
      <c r="N9" s="32"/>
    </row>
    <row r="10" spans="1:16" x14ac:dyDescent="0.25">
      <c r="A10" s="20" t="s">
        <v>181</v>
      </c>
      <c r="B10" s="20" t="s">
        <v>208</v>
      </c>
      <c r="C10" s="20"/>
      <c r="D10" s="20">
        <v>2.8</v>
      </c>
      <c r="E10" s="20"/>
      <c r="F10" s="20"/>
      <c r="G10" s="20">
        <v>2</v>
      </c>
      <c r="H10" s="20"/>
      <c r="I10" s="32"/>
      <c r="J10" s="32"/>
      <c r="K10" s="32"/>
      <c r="L10" s="32"/>
      <c r="M10" s="32"/>
      <c r="N10" s="32"/>
    </row>
    <row r="11" spans="1:16" x14ac:dyDescent="0.25">
      <c r="A11" s="20" t="s">
        <v>181</v>
      </c>
      <c r="B11" s="20" t="s">
        <v>189</v>
      </c>
      <c r="C11" s="20"/>
      <c r="D11" s="20"/>
      <c r="E11" s="20"/>
      <c r="F11" s="20"/>
      <c r="G11" s="20">
        <v>1.7</v>
      </c>
      <c r="H11" s="20">
        <v>2.0299999999999998</v>
      </c>
      <c r="I11" s="32"/>
      <c r="J11" s="32"/>
      <c r="K11" s="32"/>
      <c r="L11" s="32"/>
      <c r="M11" s="32"/>
      <c r="N11" s="32"/>
    </row>
    <row r="12" spans="1:16" x14ac:dyDescent="0.25">
      <c r="A12" s="20" t="s">
        <v>181</v>
      </c>
      <c r="B12" s="20" t="s">
        <v>193</v>
      </c>
      <c r="C12" s="20"/>
      <c r="D12" s="20"/>
      <c r="E12" s="20"/>
      <c r="F12" s="20"/>
      <c r="G12" s="20">
        <v>1.8</v>
      </c>
      <c r="H12" s="20">
        <v>1.96</v>
      </c>
      <c r="I12" s="32"/>
      <c r="J12" s="32"/>
      <c r="K12" s="32"/>
      <c r="L12" s="32"/>
      <c r="M12" s="32"/>
      <c r="N12" s="32"/>
    </row>
    <row r="13" spans="1:16" x14ac:dyDescent="0.25">
      <c r="A13" s="20" t="s">
        <v>181</v>
      </c>
      <c r="B13" s="20" t="s">
        <v>182</v>
      </c>
      <c r="C13" s="20"/>
      <c r="D13" s="20"/>
      <c r="E13" s="20"/>
      <c r="F13" s="20"/>
      <c r="G13" s="20">
        <v>1.9</v>
      </c>
      <c r="H13" s="20">
        <v>1.97</v>
      </c>
      <c r="I13" s="32"/>
      <c r="J13" s="32"/>
      <c r="K13" s="32"/>
      <c r="L13" s="32"/>
      <c r="M13" s="32"/>
      <c r="N13" s="32"/>
    </row>
    <row r="14" spans="1:16" x14ac:dyDescent="0.25">
      <c r="A14" s="20" t="s">
        <v>183</v>
      </c>
      <c r="B14" s="20" t="s">
        <v>195</v>
      </c>
      <c r="C14" s="20"/>
      <c r="D14" s="20"/>
      <c r="E14" s="20"/>
      <c r="F14" s="20"/>
      <c r="G14" s="20"/>
      <c r="H14" s="20">
        <v>2</v>
      </c>
      <c r="I14" s="32"/>
      <c r="J14" s="32"/>
      <c r="K14" s="32"/>
      <c r="L14" s="32"/>
      <c r="M14" s="32"/>
      <c r="N14" s="32"/>
    </row>
    <row r="15" spans="1:16" x14ac:dyDescent="0.25">
      <c r="A15" s="20" t="s">
        <v>183</v>
      </c>
      <c r="B15" s="20" t="s">
        <v>196</v>
      </c>
      <c r="C15" s="20"/>
      <c r="D15" s="20"/>
      <c r="E15" s="20"/>
      <c r="F15" s="20"/>
      <c r="G15" s="20"/>
      <c r="H15" s="20">
        <v>1.8</v>
      </c>
      <c r="I15" s="32"/>
      <c r="J15" s="32"/>
      <c r="K15" s="32"/>
      <c r="L15" s="32"/>
      <c r="M15" s="32"/>
      <c r="N15" s="32"/>
    </row>
    <row r="16" spans="1:16" x14ac:dyDescent="0.25">
      <c r="A16" s="20" t="s">
        <v>183</v>
      </c>
      <c r="B16" s="20" t="s">
        <v>197</v>
      </c>
      <c r="C16" s="20"/>
      <c r="D16" s="20"/>
      <c r="E16" s="20"/>
      <c r="F16" s="20"/>
      <c r="G16" s="20"/>
      <c r="H16" s="20">
        <v>2</v>
      </c>
      <c r="I16" s="32"/>
      <c r="J16" s="32"/>
      <c r="K16" s="32"/>
      <c r="L16" s="32"/>
      <c r="M16" s="32"/>
      <c r="N16" s="32"/>
    </row>
    <row r="17" spans="1:27" x14ac:dyDescent="0.25">
      <c r="A17" s="20" t="s">
        <v>183</v>
      </c>
      <c r="B17" s="20" t="s">
        <v>214</v>
      </c>
      <c r="C17" s="20"/>
      <c r="D17" s="20"/>
      <c r="E17" s="20"/>
      <c r="F17" s="20"/>
      <c r="G17" s="20"/>
      <c r="H17" s="20">
        <v>2.1</v>
      </c>
      <c r="I17" s="32"/>
      <c r="J17" s="32"/>
      <c r="K17" s="32"/>
      <c r="L17" s="32"/>
      <c r="M17" s="32"/>
      <c r="N17" s="32"/>
    </row>
    <row r="18" spans="1:27" x14ac:dyDescent="0.25">
      <c r="A18" s="20" t="s">
        <v>183</v>
      </c>
      <c r="B18" s="20" t="s">
        <v>232</v>
      </c>
      <c r="C18" s="20"/>
      <c r="D18" s="20"/>
      <c r="E18" s="20"/>
      <c r="F18" s="20"/>
      <c r="G18" s="20"/>
      <c r="H18" s="20">
        <v>2</v>
      </c>
      <c r="I18" s="32"/>
      <c r="J18" s="32"/>
      <c r="K18" s="32"/>
      <c r="L18" s="32"/>
      <c r="M18" s="32"/>
      <c r="N18" s="32"/>
    </row>
    <row r="19" spans="1:27" x14ac:dyDescent="0.25">
      <c r="A19" s="20" t="s">
        <v>183</v>
      </c>
      <c r="B19" s="20" t="s">
        <v>185</v>
      </c>
      <c r="C19" s="20"/>
      <c r="D19" s="20"/>
      <c r="E19" s="20"/>
      <c r="F19" s="20">
        <v>1.7</v>
      </c>
      <c r="G19" s="20"/>
      <c r="H19" s="20">
        <v>1.91</v>
      </c>
      <c r="I19" s="32"/>
      <c r="J19" s="32"/>
      <c r="K19" s="32"/>
      <c r="L19" s="32"/>
      <c r="M19" s="32"/>
      <c r="N19" s="32"/>
    </row>
    <row r="20" spans="1:27" x14ac:dyDescent="0.25">
      <c r="A20" s="20" t="s">
        <v>183</v>
      </c>
      <c r="B20" s="20" t="s">
        <v>530</v>
      </c>
      <c r="C20" s="20"/>
      <c r="D20" s="20"/>
      <c r="E20" s="20"/>
      <c r="F20" s="20"/>
      <c r="G20" s="20"/>
      <c r="H20" s="20">
        <v>1.96</v>
      </c>
      <c r="I20" s="32"/>
      <c r="J20" s="32"/>
      <c r="K20" s="32"/>
      <c r="L20" s="32"/>
      <c r="M20" s="32"/>
      <c r="N20" s="32"/>
    </row>
    <row r="21" spans="1:27" x14ac:dyDescent="0.25">
      <c r="A21" s="20" t="s">
        <v>183</v>
      </c>
      <c r="B21" s="20" t="s">
        <v>625</v>
      </c>
      <c r="C21" s="20"/>
      <c r="D21" s="20">
        <v>2.5</v>
      </c>
      <c r="E21" s="20"/>
      <c r="F21" s="20">
        <v>2.5</v>
      </c>
      <c r="G21" s="20"/>
      <c r="H21" s="20">
        <v>2.12</v>
      </c>
      <c r="I21" s="32"/>
      <c r="J21" s="32"/>
      <c r="K21" s="32"/>
      <c r="L21" s="32"/>
      <c r="M21" s="32"/>
      <c r="N21" s="32"/>
    </row>
    <row r="22" spans="1:27" x14ac:dyDescent="0.25">
      <c r="A22" s="20" t="s">
        <v>183</v>
      </c>
      <c r="B22" s="20" t="s">
        <v>200</v>
      </c>
      <c r="C22" s="20"/>
      <c r="D22" s="20"/>
      <c r="E22" s="20"/>
      <c r="F22" s="20"/>
      <c r="G22" s="20"/>
      <c r="H22" s="20">
        <v>1.8</v>
      </c>
      <c r="I22" s="32"/>
      <c r="J22" s="32"/>
      <c r="K22" s="32"/>
      <c r="L22" s="32"/>
      <c r="M22" s="32"/>
      <c r="N22" s="32"/>
    </row>
    <row r="23" spans="1:27" x14ac:dyDescent="0.25">
      <c r="A23" s="20" t="s">
        <v>183</v>
      </c>
      <c r="B23" s="20" t="s">
        <v>201</v>
      </c>
      <c r="C23" s="20"/>
      <c r="D23" s="20"/>
      <c r="E23" s="20"/>
      <c r="F23" s="20"/>
      <c r="G23" s="20">
        <v>2</v>
      </c>
      <c r="H23" s="20">
        <v>2</v>
      </c>
      <c r="I23" s="32"/>
      <c r="J23" s="32"/>
      <c r="K23" s="32"/>
      <c r="L23" s="32"/>
      <c r="M23" s="32"/>
      <c r="N23" s="32"/>
    </row>
    <row r="24" spans="1:27" x14ac:dyDescent="0.25">
      <c r="A24" s="20" t="s">
        <v>1023</v>
      </c>
      <c r="B24" s="20" t="s">
        <v>220</v>
      </c>
      <c r="C24" s="20"/>
      <c r="D24" s="20"/>
      <c r="E24" s="20"/>
      <c r="F24" s="20">
        <v>2</v>
      </c>
      <c r="G24" s="20">
        <v>1.7</v>
      </c>
      <c r="H24" s="20">
        <v>1.81</v>
      </c>
      <c r="I24" s="32"/>
      <c r="J24" s="32"/>
      <c r="K24" s="32"/>
      <c r="L24" s="32"/>
      <c r="M24" s="32"/>
      <c r="N24" s="32"/>
    </row>
    <row r="25" spans="1:27" x14ac:dyDescent="0.25">
      <c r="A25" s="20" t="s">
        <v>202</v>
      </c>
      <c r="B25" s="20" t="s">
        <v>203</v>
      </c>
      <c r="C25" s="20"/>
      <c r="D25" s="20"/>
      <c r="E25" s="20">
        <v>2.17</v>
      </c>
      <c r="F25" s="20"/>
      <c r="G25" s="20"/>
      <c r="H25" s="20">
        <v>1.97</v>
      </c>
      <c r="I25" s="32"/>
      <c r="J25" s="32"/>
      <c r="K25" s="32"/>
      <c r="L25" s="32"/>
      <c r="M25" s="32"/>
      <c r="N25" s="32"/>
    </row>
    <row r="26" spans="1:27" x14ac:dyDescent="0.25">
      <c r="A26" s="20" t="s">
        <v>263</v>
      </c>
      <c r="B26" s="20" t="s">
        <v>203</v>
      </c>
      <c r="C26" s="20"/>
      <c r="D26" s="20"/>
      <c r="E26" s="20"/>
      <c r="F26" s="20"/>
      <c r="G26" s="20"/>
      <c r="H26" s="20">
        <v>1.89</v>
      </c>
      <c r="I26" s="32"/>
      <c r="J26" s="32"/>
      <c r="K26" s="32"/>
      <c r="L26" s="32"/>
      <c r="M26" s="32"/>
      <c r="N26" s="32"/>
    </row>
    <row r="27" spans="1:27" x14ac:dyDescent="0.25">
      <c r="A27" s="20" t="s">
        <v>204</v>
      </c>
      <c r="B27" s="20" t="s">
        <v>331</v>
      </c>
      <c r="C27" s="20">
        <v>3.3</v>
      </c>
      <c r="D27" s="20"/>
      <c r="E27" s="20"/>
      <c r="F27" s="20"/>
      <c r="G27" s="20"/>
      <c r="H27" s="20"/>
      <c r="I27" s="32"/>
      <c r="J27" s="32"/>
      <c r="K27" s="32"/>
      <c r="L27" s="32"/>
      <c r="M27" s="32"/>
      <c r="N27" s="32"/>
    </row>
    <row r="28" spans="1:27" x14ac:dyDescent="0.25">
      <c r="A28" s="20" t="s">
        <v>204</v>
      </c>
      <c r="B28" s="20" t="s">
        <v>205</v>
      </c>
      <c r="C28" s="20">
        <v>3.64</v>
      </c>
      <c r="D28" s="20">
        <v>2</v>
      </c>
      <c r="E28" s="20">
        <v>2.2000000000000002</v>
      </c>
      <c r="F28" s="20">
        <v>1.8</v>
      </c>
      <c r="G28" s="20">
        <v>1.89</v>
      </c>
      <c r="H28" s="20">
        <v>1.95</v>
      </c>
      <c r="I28" s="32"/>
      <c r="J28" s="32"/>
      <c r="K28" s="32"/>
      <c r="L28" s="32"/>
      <c r="M28" s="32"/>
      <c r="N28" s="32"/>
    </row>
    <row r="29" spans="1:27" x14ac:dyDescent="0.25">
      <c r="A29" s="20" t="s">
        <v>204</v>
      </c>
      <c r="B29" s="20" t="s">
        <v>206</v>
      </c>
      <c r="C29" s="20">
        <v>3</v>
      </c>
      <c r="D29" s="20">
        <v>2.5</v>
      </c>
      <c r="E29" s="20">
        <v>1.9</v>
      </c>
      <c r="F29" s="20">
        <v>1.92</v>
      </c>
      <c r="G29" s="20">
        <v>1.82</v>
      </c>
      <c r="H29" s="20">
        <v>1.91</v>
      </c>
      <c r="I29" s="32"/>
      <c r="J29" s="32"/>
      <c r="K29" s="32"/>
      <c r="L29" s="32"/>
      <c r="M29" s="32"/>
      <c r="N29" s="32"/>
    </row>
    <row r="30" spans="1:27" x14ac:dyDescent="0.25">
      <c r="A30" s="20" t="s">
        <v>204</v>
      </c>
      <c r="B30" s="20" t="s">
        <v>207</v>
      </c>
      <c r="C30" s="20">
        <v>2.5099999999999998</v>
      </c>
      <c r="D30" s="20">
        <v>2</v>
      </c>
      <c r="E30" s="20"/>
      <c r="F30" s="20">
        <v>2.2599999999999998</v>
      </c>
      <c r="G30" s="20">
        <v>1.95</v>
      </c>
      <c r="H30" s="20">
        <v>2.0499999999999998</v>
      </c>
      <c r="I30" s="32"/>
      <c r="J30" s="32"/>
      <c r="K30" s="32"/>
      <c r="L30" s="32"/>
      <c r="M30" s="32"/>
      <c r="N30" s="32"/>
    </row>
    <row r="31" spans="1:27" x14ac:dyDescent="0.25">
      <c r="A31" s="20" t="s">
        <v>204</v>
      </c>
      <c r="B31" s="20" t="s">
        <v>208</v>
      </c>
      <c r="C31" s="20">
        <v>2.41</v>
      </c>
      <c r="D31" s="20">
        <v>2.69</v>
      </c>
      <c r="E31" s="20">
        <v>2.0099999999999998</v>
      </c>
      <c r="F31" s="20">
        <v>2.16</v>
      </c>
      <c r="G31" s="20">
        <v>2.27</v>
      </c>
      <c r="H31" s="20">
        <v>2.25</v>
      </c>
      <c r="I31" s="32"/>
      <c r="J31" s="32"/>
      <c r="K31" s="32"/>
      <c r="L31" s="32"/>
      <c r="M31" s="32"/>
      <c r="N31" s="32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1:27" x14ac:dyDescent="0.25">
      <c r="A32" s="20" t="s">
        <v>204</v>
      </c>
      <c r="B32" s="20" t="s">
        <v>189</v>
      </c>
      <c r="C32" s="20">
        <v>2.74</v>
      </c>
      <c r="D32" s="20">
        <v>1.8</v>
      </c>
      <c r="E32" s="20">
        <v>2</v>
      </c>
      <c r="F32" s="20">
        <v>1.93</v>
      </c>
      <c r="G32" s="20">
        <v>1.77</v>
      </c>
      <c r="H32" s="20">
        <v>2</v>
      </c>
      <c r="I32" s="32"/>
      <c r="J32" s="32"/>
      <c r="K32" s="32"/>
      <c r="L32" s="32"/>
      <c r="M32" s="32"/>
      <c r="N32" s="32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1:27" x14ac:dyDescent="0.25">
      <c r="A33" s="20" t="s">
        <v>204</v>
      </c>
      <c r="B33" s="20" t="s">
        <v>193</v>
      </c>
      <c r="C33" s="20">
        <v>3.1</v>
      </c>
      <c r="D33" s="20">
        <v>2.09</v>
      </c>
      <c r="E33" s="20">
        <v>1.94</v>
      </c>
      <c r="F33" s="20">
        <v>2.0499999999999998</v>
      </c>
      <c r="G33" s="20">
        <v>1.69</v>
      </c>
      <c r="H33" s="20">
        <v>1.78</v>
      </c>
      <c r="I33" s="32"/>
      <c r="J33" s="32"/>
      <c r="K33" s="32"/>
      <c r="L33" s="32"/>
      <c r="M33" s="32"/>
      <c r="N33" s="32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</row>
    <row r="34" spans="1:27" x14ac:dyDescent="0.25">
      <c r="A34" s="20" t="s">
        <v>204</v>
      </c>
      <c r="B34" s="20" t="s">
        <v>209</v>
      </c>
      <c r="C34" s="20">
        <v>3.26</v>
      </c>
      <c r="D34" s="20">
        <v>2.09</v>
      </c>
      <c r="E34" s="20">
        <v>2.23</v>
      </c>
      <c r="F34" s="20">
        <v>2.0299999999999998</v>
      </c>
      <c r="G34" s="20">
        <v>1.84</v>
      </c>
      <c r="H34" s="20">
        <v>1.89</v>
      </c>
      <c r="I34" s="32"/>
      <c r="J34" s="32"/>
      <c r="K34" s="32"/>
      <c r="L34" s="32"/>
      <c r="M34" s="32"/>
      <c r="N34" s="32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</row>
    <row r="35" spans="1:27" x14ac:dyDescent="0.25">
      <c r="A35" s="20" t="s">
        <v>204</v>
      </c>
      <c r="B35" s="20" t="s">
        <v>210</v>
      </c>
      <c r="C35" s="20">
        <v>3.57</v>
      </c>
      <c r="D35" s="20">
        <v>2.25</v>
      </c>
      <c r="E35" s="20">
        <v>2.06</v>
      </c>
      <c r="F35" s="20">
        <v>1.79</v>
      </c>
      <c r="G35" s="20">
        <v>2.2000000000000002</v>
      </c>
      <c r="H35" s="20">
        <v>1.8</v>
      </c>
      <c r="I35" s="32"/>
      <c r="J35" s="32"/>
      <c r="K35" s="32"/>
      <c r="L35" s="32"/>
      <c r="M35" s="32"/>
      <c r="N35" s="32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1:27" x14ac:dyDescent="0.25">
      <c r="A36" s="20" t="s">
        <v>204</v>
      </c>
      <c r="B36" s="20" t="s">
        <v>212</v>
      </c>
      <c r="C36" s="20"/>
      <c r="D36" s="20">
        <v>2.2000000000000002</v>
      </c>
      <c r="E36" s="20">
        <v>1.93</v>
      </c>
      <c r="F36" s="20">
        <v>1.84</v>
      </c>
      <c r="G36" s="20">
        <v>2.44</v>
      </c>
      <c r="H36" s="20">
        <v>2.2000000000000002</v>
      </c>
      <c r="I36" s="32"/>
      <c r="J36" s="32"/>
      <c r="K36" s="32"/>
      <c r="L36" s="32"/>
      <c r="M36" s="32"/>
      <c r="N36" s="32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1:27" x14ac:dyDescent="0.25">
      <c r="A37" s="20" t="s">
        <v>204</v>
      </c>
      <c r="B37" s="20" t="s">
        <v>213</v>
      </c>
      <c r="C37" s="20"/>
      <c r="D37" s="20"/>
      <c r="E37" s="20">
        <v>3.5</v>
      </c>
      <c r="F37" s="20">
        <v>3.5</v>
      </c>
      <c r="G37" s="20">
        <v>3.5</v>
      </c>
      <c r="H37" s="20">
        <v>3.5</v>
      </c>
      <c r="I37" s="32"/>
      <c r="J37" s="32"/>
      <c r="K37" s="32"/>
      <c r="L37" s="32"/>
      <c r="M37" s="32"/>
      <c r="N37" s="32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</row>
    <row r="38" spans="1:27" x14ac:dyDescent="0.25">
      <c r="A38" s="20" t="s">
        <v>204</v>
      </c>
      <c r="B38" s="20" t="s">
        <v>214</v>
      </c>
      <c r="C38" s="20">
        <v>3.55</v>
      </c>
      <c r="D38" s="20">
        <v>1.97</v>
      </c>
      <c r="E38" s="20">
        <v>1.86</v>
      </c>
      <c r="F38" s="20">
        <v>2.2999999999999998</v>
      </c>
      <c r="G38" s="20"/>
      <c r="H38" s="20">
        <v>1.85</v>
      </c>
      <c r="I38" s="32"/>
      <c r="J38" s="32"/>
      <c r="K38" s="32"/>
      <c r="L38" s="32"/>
      <c r="M38" s="32"/>
      <c r="N38" s="32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1:27" x14ac:dyDescent="0.25">
      <c r="A39" s="20" t="s">
        <v>204</v>
      </c>
      <c r="B39" s="20" t="s">
        <v>215</v>
      </c>
      <c r="C39" s="20">
        <v>3.39</v>
      </c>
      <c r="D39" s="20">
        <v>2.64</v>
      </c>
      <c r="E39" s="20">
        <v>2.04</v>
      </c>
      <c r="F39" s="20">
        <v>2.16</v>
      </c>
      <c r="G39" s="20">
        <v>2.0299999999999998</v>
      </c>
      <c r="H39" s="20">
        <v>2.02</v>
      </c>
      <c r="I39" s="32"/>
      <c r="J39" s="32"/>
      <c r="K39" s="32"/>
      <c r="L39" s="32"/>
      <c r="M39" s="32"/>
      <c r="N39" s="32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1:27" x14ac:dyDescent="0.25">
      <c r="A40" s="20" t="s">
        <v>204</v>
      </c>
      <c r="B40" s="20" t="s">
        <v>182</v>
      </c>
      <c r="C40" s="20">
        <v>3.19</v>
      </c>
      <c r="D40" s="20">
        <v>2.37</v>
      </c>
      <c r="E40" s="20">
        <v>2.66</v>
      </c>
      <c r="F40" s="20">
        <v>2.75</v>
      </c>
      <c r="G40" s="20">
        <v>2.0299999999999998</v>
      </c>
      <c r="H40" s="20">
        <v>2.06</v>
      </c>
      <c r="I40" s="32"/>
      <c r="J40" s="32"/>
      <c r="K40" s="32"/>
      <c r="L40" s="32"/>
      <c r="M40" s="32"/>
      <c r="N40" s="32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x14ac:dyDescent="0.25">
      <c r="A41" s="20" t="s">
        <v>204</v>
      </c>
      <c r="B41" s="20" t="s">
        <v>216</v>
      </c>
      <c r="C41" s="20">
        <v>3</v>
      </c>
      <c r="D41" s="20">
        <v>1.79</v>
      </c>
      <c r="E41" s="20">
        <v>2.04</v>
      </c>
      <c r="F41" s="20">
        <v>2.06</v>
      </c>
      <c r="G41" s="20">
        <v>1.54</v>
      </c>
      <c r="H41" s="20">
        <v>1.87</v>
      </c>
      <c r="I41" s="32"/>
      <c r="J41" s="32"/>
      <c r="K41" s="32"/>
      <c r="L41" s="32"/>
      <c r="M41" s="32"/>
      <c r="N41" s="32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:27" x14ac:dyDescent="0.25">
      <c r="A42" s="20" t="s">
        <v>204</v>
      </c>
      <c r="B42" s="20" t="s">
        <v>217</v>
      </c>
      <c r="C42" s="20"/>
      <c r="D42" s="20"/>
      <c r="E42" s="20"/>
      <c r="F42" s="20">
        <v>3.28</v>
      </c>
      <c r="G42" s="20">
        <v>3.5</v>
      </c>
      <c r="H42" s="20">
        <v>3.17</v>
      </c>
      <c r="I42" s="32"/>
      <c r="J42" s="32"/>
      <c r="K42" s="32"/>
      <c r="L42" s="32"/>
      <c r="M42" s="32"/>
      <c r="N42" s="32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spans="1:27" x14ac:dyDescent="0.25">
      <c r="A43" s="20" t="s">
        <v>204</v>
      </c>
      <c r="B43" s="20" t="s">
        <v>194</v>
      </c>
      <c r="C43" s="20">
        <v>2.23</v>
      </c>
      <c r="D43" s="20"/>
      <c r="E43" s="20">
        <v>2.06</v>
      </c>
      <c r="F43" s="20">
        <v>2.11</v>
      </c>
      <c r="G43" s="20">
        <v>2.0299999999999998</v>
      </c>
      <c r="H43" s="20">
        <v>1.9</v>
      </c>
      <c r="I43" s="32"/>
      <c r="J43" s="32"/>
      <c r="K43" s="32"/>
      <c r="L43" s="32"/>
      <c r="M43" s="32"/>
      <c r="N43" s="32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1:27" x14ac:dyDescent="0.25">
      <c r="A44" s="20" t="s">
        <v>627</v>
      </c>
      <c r="B44" s="20" t="s">
        <v>438</v>
      </c>
      <c r="C44" s="20">
        <v>1.8</v>
      </c>
      <c r="D44" s="20"/>
      <c r="E44" s="20"/>
      <c r="F44" s="20"/>
      <c r="G44" s="20"/>
      <c r="H44" s="20"/>
      <c r="I44" s="32"/>
      <c r="J44" s="32"/>
      <c r="K44" s="32"/>
      <c r="L44" s="32"/>
      <c r="M44" s="32"/>
      <c r="N44" s="32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x14ac:dyDescent="0.25">
      <c r="A45" s="20" t="s">
        <v>218</v>
      </c>
      <c r="B45" s="20" t="s">
        <v>823</v>
      </c>
      <c r="C45" s="20"/>
      <c r="D45" s="20"/>
      <c r="E45" s="20">
        <v>2.1</v>
      </c>
      <c r="F45" s="20"/>
      <c r="G45" s="20">
        <v>2.1</v>
      </c>
      <c r="H45" s="20">
        <v>1.98</v>
      </c>
      <c r="I45" s="32"/>
      <c r="J45" s="32"/>
      <c r="K45" s="32"/>
      <c r="L45" s="32"/>
      <c r="M45" s="32"/>
      <c r="N45" s="32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</row>
    <row r="46" spans="1:27" x14ac:dyDescent="0.25">
      <c r="A46" s="20" t="s">
        <v>218</v>
      </c>
      <c r="B46" s="20" t="s">
        <v>1066</v>
      </c>
      <c r="C46" s="20"/>
      <c r="D46" s="20"/>
      <c r="E46" s="20"/>
      <c r="F46" s="20"/>
      <c r="G46" s="20"/>
      <c r="H46" s="20">
        <v>2.06</v>
      </c>
      <c r="I46" s="32"/>
      <c r="J46" s="32"/>
      <c r="K46" s="32"/>
      <c r="L46" s="32"/>
      <c r="M46" s="32"/>
      <c r="N46" s="32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</row>
    <row r="47" spans="1:27" x14ac:dyDescent="0.25">
      <c r="A47" s="20" t="s">
        <v>218</v>
      </c>
      <c r="B47" s="20" t="s">
        <v>402</v>
      </c>
      <c r="C47" s="20"/>
      <c r="D47" s="20"/>
      <c r="E47" s="20"/>
      <c r="F47" s="20">
        <v>3.3</v>
      </c>
      <c r="G47" s="20"/>
      <c r="H47" s="20"/>
      <c r="I47" s="32"/>
      <c r="J47" s="32"/>
      <c r="K47" s="32"/>
      <c r="L47" s="32"/>
      <c r="M47" s="32"/>
      <c r="N47" s="32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1:27" x14ac:dyDescent="0.25">
      <c r="A48" s="20" t="s">
        <v>218</v>
      </c>
      <c r="B48" s="20" t="s">
        <v>943</v>
      </c>
      <c r="C48" s="20"/>
      <c r="D48" s="20"/>
      <c r="E48" s="20"/>
      <c r="F48" s="20"/>
      <c r="G48" s="20">
        <v>1.7</v>
      </c>
      <c r="H48" s="20">
        <v>1.74</v>
      </c>
      <c r="I48" s="32"/>
      <c r="J48" s="32"/>
      <c r="K48" s="32"/>
      <c r="L48" s="32"/>
      <c r="M48" s="32"/>
      <c r="N48" s="32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1:27" x14ac:dyDescent="0.25">
      <c r="A49" s="20" t="s">
        <v>218</v>
      </c>
      <c r="B49" s="20" t="s">
        <v>1143</v>
      </c>
      <c r="C49" s="20"/>
      <c r="D49" s="20">
        <v>2.5</v>
      </c>
      <c r="E49" s="20"/>
      <c r="F49" s="20"/>
      <c r="G49" s="20">
        <v>1.9</v>
      </c>
      <c r="H49" s="20"/>
      <c r="I49" s="32"/>
      <c r="J49" s="32"/>
      <c r="K49" s="32"/>
      <c r="L49" s="32"/>
      <c r="M49" s="32"/>
      <c r="N49" s="32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</row>
    <row r="50" spans="1:27" x14ac:dyDescent="0.25">
      <c r="A50" s="20" t="s">
        <v>218</v>
      </c>
      <c r="B50" s="20" t="s">
        <v>884</v>
      </c>
      <c r="C50" s="20"/>
      <c r="D50" s="20"/>
      <c r="E50" s="20"/>
      <c r="F50" s="20"/>
      <c r="G50" s="20">
        <v>1.7</v>
      </c>
      <c r="H50" s="20">
        <v>1.95</v>
      </c>
      <c r="I50" s="32"/>
      <c r="J50" s="32"/>
      <c r="K50" s="32"/>
      <c r="L50" s="32"/>
      <c r="M50" s="32"/>
      <c r="N50" s="32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</row>
    <row r="51" spans="1:27" x14ac:dyDescent="0.25">
      <c r="A51" s="20" t="s">
        <v>218</v>
      </c>
      <c r="B51" s="20" t="s">
        <v>595</v>
      </c>
      <c r="C51" s="20"/>
      <c r="D51" s="20"/>
      <c r="E51" s="20"/>
      <c r="F51" s="20"/>
      <c r="G51" s="20">
        <v>1.79</v>
      </c>
      <c r="H51" s="20">
        <v>1.9</v>
      </c>
      <c r="I51" s="32"/>
      <c r="J51" s="32"/>
      <c r="K51" s="32"/>
      <c r="L51" s="32"/>
      <c r="M51" s="32"/>
      <c r="N51" s="32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1:27" ht="0" hidden="1" customHeight="1" x14ac:dyDescent="0.25">
      <c r="A52" s="20"/>
      <c r="B52" s="20"/>
      <c r="C52" s="20"/>
      <c r="D52" s="20"/>
      <c r="E52" s="20"/>
      <c r="F52" s="20"/>
      <c r="G52" s="20"/>
      <c r="H52" s="20"/>
      <c r="I52" s="32"/>
      <c r="J52" s="32"/>
      <c r="K52" s="32"/>
      <c r="L52" s="32"/>
      <c r="M52" s="32"/>
      <c r="N52" s="32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1:27" ht="0" hidden="1" customHeight="1" x14ac:dyDescent="0.25">
      <c r="A53" s="20"/>
      <c r="B53" s="20"/>
      <c r="C53" s="20"/>
      <c r="D53" s="20"/>
      <c r="E53" s="20"/>
      <c r="F53" s="20"/>
      <c r="G53" s="20"/>
      <c r="H53" s="20"/>
      <c r="I53" s="32"/>
      <c r="J53" s="32"/>
      <c r="K53" s="32"/>
      <c r="L53" s="32"/>
      <c r="M53" s="32"/>
      <c r="N53" s="32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</row>
    <row r="54" spans="1:27" ht="0" hidden="1" customHeight="1" x14ac:dyDescent="0.25">
      <c r="A54" s="20"/>
      <c r="B54" s="20"/>
      <c r="C54" s="20"/>
      <c r="D54" s="20"/>
      <c r="E54" s="20"/>
      <c r="F54" s="20"/>
      <c r="G54" s="20"/>
      <c r="H54" s="20"/>
      <c r="I54" s="32"/>
      <c r="J54" s="32"/>
      <c r="K54" s="32"/>
      <c r="L54" s="32"/>
      <c r="M54" s="32"/>
      <c r="N54" s="32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</row>
    <row r="55" spans="1:27" ht="0" hidden="1" customHeight="1" x14ac:dyDescent="0.25">
      <c r="A55" s="20"/>
      <c r="B55" s="20"/>
      <c r="C55" s="20"/>
      <c r="D55" s="20"/>
      <c r="E55" s="20"/>
      <c r="F55" s="20"/>
      <c r="G55" s="20"/>
      <c r="H55" s="20"/>
      <c r="I55" s="32"/>
      <c r="J55" s="32"/>
      <c r="K55" s="32"/>
      <c r="L55" s="32"/>
      <c r="M55" s="32"/>
      <c r="N55" s="32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1:27" ht="0" hidden="1" customHeight="1" x14ac:dyDescent="0.25">
      <c r="A56" s="20"/>
      <c r="B56" s="20"/>
      <c r="C56" s="20"/>
      <c r="D56" s="20"/>
      <c r="E56" s="20"/>
      <c r="F56" s="20"/>
      <c r="G56" s="20"/>
      <c r="H56" s="20"/>
      <c r="I56" s="32"/>
      <c r="J56" s="32"/>
      <c r="K56" s="32"/>
      <c r="L56" s="32"/>
      <c r="M56" s="32"/>
      <c r="N56" s="32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1:27" ht="0" hidden="1" customHeight="1" x14ac:dyDescent="0.25">
      <c r="A57" s="20"/>
      <c r="B57" s="20"/>
      <c r="C57" s="20"/>
      <c r="D57" s="20"/>
      <c r="E57" s="20"/>
      <c r="F57" s="20"/>
      <c r="G57" s="20"/>
      <c r="H57" s="20"/>
      <c r="I57" s="32"/>
      <c r="J57" s="32"/>
      <c r="K57" s="32"/>
      <c r="L57" s="32"/>
      <c r="M57" s="32"/>
      <c r="N57" s="32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</row>
    <row r="58" spans="1:27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32"/>
      <c r="J58" s="32"/>
      <c r="K58" s="32"/>
      <c r="L58" s="32"/>
      <c r="M58" s="32"/>
      <c r="N58" s="32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</row>
    <row r="59" spans="1:27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32"/>
      <c r="J59" s="32"/>
      <c r="K59" s="32"/>
      <c r="L59" s="32"/>
      <c r="M59" s="32"/>
      <c r="N59" s="32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1:27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32"/>
      <c r="J60" s="32"/>
      <c r="K60" s="32"/>
      <c r="L60" s="32"/>
      <c r="M60" s="32"/>
      <c r="N60" s="32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1:27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32"/>
      <c r="J61" s="32"/>
      <c r="K61" s="32"/>
      <c r="L61" s="32"/>
      <c r="M61" s="32"/>
      <c r="N61" s="32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</row>
    <row r="62" spans="1:27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32"/>
      <c r="J62" s="32"/>
      <c r="K62" s="32"/>
      <c r="L62" s="32"/>
      <c r="M62" s="32"/>
      <c r="N62" s="32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</row>
    <row r="63" spans="1:27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32"/>
      <c r="J63" s="32"/>
      <c r="K63" s="32"/>
      <c r="L63" s="32"/>
      <c r="M63" s="32"/>
      <c r="N63" s="32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</row>
    <row r="64" spans="1:27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32"/>
      <c r="J64" s="32"/>
      <c r="K64" s="32"/>
      <c r="L64" s="32"/>
      <c r="M64" s="32"/>
      <c r="N64" s="32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</row>
    <row r="65" spans="1:27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</row>
    <row r="66" spans="1:27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32"/>
      <c r="J66" s="32"/>
      <c r="K66" s="32"/>
      <c r="L66" s="32"/>
      <c r="M66" s="32"/>
      <c r="N66" s="32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</row>
    <row r="67" spans="1:27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32"/>
      <c r="J67" s="32"/>
      <c r="K67" s="32"/>
      <c r="L67" s="32"/>
      <c r="M67" s="32"/>
      <c r="N67" s="32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</row>
    <row r="68" spans="1:27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32"/>
      <c r="J68" s="32"/>
      <c r="K68" s="32"/>
      <c r="L68" s="32"/>
      <c r="M68" s="32"/>
      <c r="N68" s="32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</row>
    <row r="69" spans="1:27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32"/>
      <c r="J69" s="32"/>
      <c r="K69" s="32"/>
      <c r="L69" s="32"/>
      <c r="M69" s="32"/>
      <c r="N69" s="32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</row>
    <row r="70" spans="1:27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32"/>
      <c r="J70" s="32"/>
      <c r="K70" s="32"/>
      <c r="L70" s="32"/>
      <c r="M70" s="32"/>
      <c r="N70" s="32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</row>
    <row r="71" spans="1:27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32"/>
      <c r="J71" s="32"/>
      <c r="K71" s="32"/>
      <c r="L71" s="32"/>
      <c r="M71" s="32"/>
      <c r="N71" s="32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</row>
    <row r="72" spans="1:27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32"/>
      <c r="J72" s="32"/>
      <c r="K72" s="32"/>
      <c r="L72" s="32"/>
      <c r="M72" s="32"/>
      <c r="N72" s="32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</row>
    <row r="73" spans="1:27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32"/>
      <c r="J73" s="32"/>
      <c r="K73" s="32"/>
      <c r="L73" s="32"/>
      <c r="M73" s="32"/>
      <c r="N73" s="32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</row>
    <row r="74" spans="1:27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32"/>
      <c r="J74" s="32"/>
      <c r="K74" s="32"/>
      <c r="L74" s="32"/>
      <c r="M74" s="32"/>
      <c r="N74" s="32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</row>
    <row r="75" spans="1:27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32"/>
      <c r="J75" s="32"/>
      <c r="K75" s="32"/>
      <c r="L75" s="32"/>
      <c r="M75" s="32"/>
      <c r="N75" s="32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</row>
    <row r="76" spans="1:27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32"/>
      <c r="J76" s="32"/>
      <c r="K76" s="32"/>
      <c r="L76" s="32"/>
      <c r="M76" s="32"/>
      <c r="N76" s="32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</row>
    <row r="77" spans="1:27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32"/>
      <c r="J77" s="32"/>
      <c r="K77" s="32"/>
      <c r="L77" s="32"/>
      <c r="M77" s="32"/>
      <c r="N77" s="32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</row>
    <row r="78" spans="1:27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32"/>
      <c r="J78" s="32"/>
      <c r="K78" s="32"/>
      <c r="L78" s="32"/>
      <c r="M78" s="32"/>
      <c r="N78" s="32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</row>
    <row r="79" spans="1:27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32"/>
      <c r="J79" s="32"/>
      <c r="K79" s="32"/>
      <c r="L79" s="32"/>
      <c r="M79" s="32"/>
      <c r="N79" s="32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</row>
    <row r="80" spans="1:27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32"/>
      <c r="J80" s="32"/>
      <c r="K80" s="32"/>
      <c r="L80" s="32"/>
      <c r="M80" s="32"/>
      <c r="N80" s="32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</row>
    <row r="81" spans="1:27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32"/>
      <c r="J81" s="32"/>
      <c r="K81" s="32"/>
      <c r="L81" s="32"/>
      <c r="M81" s="32"/>
      <c r="N81" s="32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</row>
    <row r="82" spans="1:27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32"/>
      <c r="J82" s="32"/>
      <c r="K82" s="32"/>
      <c r="L82" s="32"/>
      <c r="M82" s="32"/>
      <c r="N82" s="32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</row>
    <row r="83" spans="1:27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32"/>
      <c r="J83" s="32"/>
      <c r="K83" s="32"/>
      <c r="L83" s="32"/>
      <c r="M83" s="32"/>
      <c r="N83" s="32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</row>
    <row r="84" spans="1:27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32"/>
      <c r="J84" s="32"/>
      <c r="K84" s="32"/>
      <c r="L84" s="32"/>
      <c r="M84" s="32"/>
      <c r="N84" s="32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</row>
    <row r="85" spans="1:27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32"/>
      <c r="J85" s="32"/>
      <c r="K85" s="32"/>
      <c r="L85" s="32"/>
      <c r="M85" s="32"/>
      <c r="N85" s="32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</row>
    <row r="86" spans="1:27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32"/>
      <c r="J86" s="32"/>
      <c r="K86" s="32"/>
      <c r="L86" s="32"/>
      <c r="M86" s="32"/>
      <c r="N86" s="32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</row>
    <row r="87" spans="1:27" ht="0" hidden="1" customHeight="1" x14ac:dyDescent="0.25">
      <c r="A87" s="20"/>
      <c r="B87" s="20"/>
      <c r="C87" s="20"/>
      <c r="D87" s="20"/>
      <c r="E87" s="20"/>
      <c r="F87" s="20"/>
      <c r="G87" s="20"/>
      <c r="H87" s="20"/>
      <c r="I87" s="32"/>
      <c r="J87" s="32"/>
      <c r="K87" s="32"/>
      <c r="L87" s="32"/>
      <c r="M87" s="32"/>
      <c r="N87" s="32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</row>
    <row r="88" spans="1:27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32"/>
      <c r="J88" s="32"/>
      <c r="K88" s="32"/>
      <c r="L88" s="32"/>
      <c r="M88" s="32"/>
      <c r="N88" s="32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</row>
    <row r="89" spans="1:27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32"/>
      <c r="J89" s="32"/>
      <c r="K89" s="32"/>
      <c r="L89" s="32"/>
      <c r="M89" s="32"/>
      <c r="N89" s="32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</row>
    <row r="90" spans="1:27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32"/>
      <c r="J90" s="32"/>
      <c r="K90" s="32"/>
      <c r="L90" s="32"/>
      <c r="M90" s="32"/>
      <c r="N90" s="32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</row>
    <row r="91" spans="1:27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32"/>
      <c r="J91" s="32"/>
      <c r="K91" s="32"/>
      <c r="L91" s="32"/>
      <c r="M91" s="32"/>
      <c r="N91" s="32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</row>
    <row r="92" spans="1:27" ht="0" hidden="1" customHeight="1" x14ac:dyDescent="0.25">
      <c r="A92" s="20"/>
      <c r="B92" s="20"/>
      <c r="C92" s="20"/>
      <c r="D92" s="20"/>
      <c r="E92" s="20"/>
      <c r="F92" s="20"/>
      <c r="G92" s="20"/>
      <c r="H92" s="20"/>
      <c r="I92" s="32"/>
      <c r="J92" s="32"/>
      <c r="K92" s="32"/>
      <c r="L92" s="32"/>
      <c r="M92" s="32"/>
      <c r="N92" s="32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</row>
    <row r="93" spans="1:27" ht="0" hidden="1" customHeight="1" x14ac:dyDescent="0.25">
      <c r="A93" s="20"/>
      <c r="B93" s="20"/>
      <c r="C93" s="20"/>
      <c r="D93" s="20"/>
      <c r="E93" s="20"/>
      <c r="F93" s="20"/>
      <c r="G93" s="20"/>
      <c r="H93" s="20"/>
      <c r="I93" s="32"/>
      <c r="J93" s="32"/>
      <c r="K93" s="32"/>
      <c r="L93" s="32"/>
      <c r="M93" s="32"/>
      <c r="N93" s="32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</row>
    <row r="94" spans="1:27" ht="0" hidden="1" customHeight="1" x14ac:dyDescent="0.25">
      <c r="A94" s="20"/>
      <c r="B94" s="20"/>
      <c r="C94" s="20"/>
      <c r="D94" s="20"/>
      <c r="E94" s="20"/>
      <c r="F94" s="20"/>
      <c r="G94" s="20"/>
      <c r="H94" s="20"/>
      <c r="I94" s="32"/>
      <c r="J94" s="32"/>
      <c r="K94" s="32"/>
      <c r="L94" s="32"/>
      <c r="M94" s="32"/>
      <c r="N94" s="32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</row>
    <row r="95" spans="1:27" x14ac:dyDescent="0.25">
      <c r="A95" s="254" t="s">
        <v>188</v>
      </c>
      <c r="B95" s="254"/>
      <c r="C95" s="254"/>
      <c r="D95" s="254"/>
      <c r="E95" s="254"/>
      <c r="F95" s="254"/>
      <c r="G95" s="254"/>
      <c r="H95" s="254"/>
      <c r="I95" s="32"/>
      <c r="J95" s="32"/>
      <c r="K95" s="32"/>
      <c r="L95" s="32"/>
      <c r="M95" s="32"/>
      <c r="N95" s="32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</row>
    <row r="96" spans="1:27" ht="0" hidden="1" customHeight="1" x14ac:dyDescent="0.25">
      <c r="A96" s="239"/>
      <c r="B96" s="239"/>
      <c r="C96" s="239"/>
      <c r="D96" s="239"/>
      <c r="E96" s="239"/>
      <c r="F96" s="239"/>
      <c r="G96" s="239"/>
      <c r="H96" s="239"/>
      <c r="I96" s="32"/>
      <c r="J96" s="32"/>
      <c r="K96" s="32"/>
      <c r="L96" s="32"/>
      <c r="M96" s="32"/>
      <c r="N96" s="32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</row>
    <row r="97" spans="1:27" ht="0" hidden="1" customHeight="1" x14ac:dyDescent="0.25">
      <c r="A97" s="239"/>
      <c r="B97" s="239"/>
      <c r="C97" s="239"/>
      <c r="D97" s="239"/>
      <c r="E97" s="239"/>
      <c r="F97" s="239"/>
      <c r="G97" s="239"/>
      <c r="H97" s="239"/>
      <c r="I97" s="32"/>
      <c r="J97" s="32"/>
      <c r="K97" s="32"/>
      <c r="L97" s="32"/>
      <c r="M97" s="32"/>
      <c r="N97" s="32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</row>
    <row r="98" spans="1:27" ht="0" hidden="1" customHeight="1" x14ac:dyDescent="0.25">
      <c r="A98" s="239"/>
      <c r="B98" s="239"/>
      <c r="C98" s="239"/>
      <c r="D98" s="239"/>
      <c r="E98" s="239"/>
      <c r="F98" s="239"/>
      <c r="G98" s="239"/>
      <c r="H98" s="239"/>
      <c r="I98" s="32"/>
      <c r="J98" s="32"/>
      <c r="K98" s="32"/>
      <c r="L98" s="32"/>
      <c r="M98" s="32"/>
      <c r="N98" s="32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</row>
    <row r="99" spans="1:27" ht="0" hidden="1" customHeight="1" x14ac:dyDescent="0.25">
      <c r="A99" s="239"/>
      <c r="B99" s="239"/>
      <c r="C99" s="239"/>
      <c r="D99" s="239"/>
      <c r="E99" s="239"/>
      <c r="F99" s="239"/>
      <c r="G99" s="239"/>
      <c r="H99" s="239"/>
      <c r="I99" s="32"/>
      <c r="J99" s="32"/>
      <c r="K99" s="32"/>
      <c r="L99" s="32"/>
      <c r="M99" s="32"/>
      <c r="N99" s="32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</row>
    <row r="100" spans="1:27" ht="0" hidden="1" customHeight="1" x14ac:dyDescent="0.25">
      <c r="A100" s="239"/>
      <c r="B100" s="239"/>
      <c r="C100" s="239"/>
      <c r="D100" s="239"/>
      <c r="E100" s="239"/>
      <c r="F100" s="239"/>
      <c r="G100" s="239"/>
      <c r="H100" s="239"/>
      <c r="I100" s="32"/>
      <c r="J100" s="32"/>
      <c r="K100" s="32"/>
      <c r="L100" s="32"/>
      <c r="M100" s="32"/>
      <c r="N100" s="32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</row>
    <row r="101" spans="1:27" ht="0" hidden="1" customHeight="1" x14ac:dyDescent="0.25">
      <c r="A101" s="239"/>
      <c r="B101" s="239"/>
      <c r="C101" s="239"/>
      <c r="D101" s="239"/>
      <c r="E101" s="239"/>
      <c r="F101" s="239"/>
      <c r="G101" s="239"/>
      <c r="H101" s="239"/>
      <c r="I101" s="32"/>
      <c r="J101" s="32"/>
      <c r="K101" s="32"/>
      <c r="L101" s="32"/>
      <c r="M101" s="32"/>
      <c r="N101" s="32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</row>
    <row r="102" spans="1:27" ht="0" hidden="1" customHeight="1" x14ac:dyDescent="0.25">
      <c r="A102" s="239"/>
      <c r="B102" s="239"/>
      <c r="C102" s="239"/>
      <c r="D102" s="239"/>
      <c r="E102" s="239"/>
      <c r="F102" s="239"/>
      <c r="G102" s="239"/>
      <c r="H102" s="239"/>
      <c r="I102" s="32"/>
      <c r="J102" s="32"/>
      <c r="K102" s="32"/>
      <c r="L102" s="32"/>
      <c r="M102" s="32"/>
      <c r="N102" s="32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</row>
    <row r="103" spans="1:27" ht="0" hidden="1" customHeight="1" x14ac:dyDescent="0.25">
      <c r="A103" s="239"/>
      <c r="B103" s="239"/>
      <c r="C103" s="239"/>
      <c r="D103" s="239"/>
      <c r="E103" s="239"/>
      <c r="F103" s="239"/>
      <c r="G103" s="239"/>
      <c r="H103" s="239"/>
      <c r="I103" s="32"/>
      <c r="J103" s="32"/>
      <c r="K103" s="32"/>
      <c r="L103" s="32"/>
      <c r="M103" s="32"/>
      <c r="N103" s="32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</row>
    <row r="104" spans="1:27" ht="0" hidden="1" customHeight="1" x14ac:dyDescent="0.25">
      <c r="A104" s="239"/>
      <c r="B104" s="239"/>
      <c r="C104" s="239"/>
      <c r="D104" s="239"/>
      <c r="E104" s="239"/>
      <c r="F104" s="239"/>
      <c r="G104" s="239"/>
      <c r="H104" s="239"/>
      <c r="I104" s="32"/>
      <c r="J104" s="32"/>
      <c r="K104" s="32"/>
      <c r="L104" s="32"/>
      <c r="M104" s="32"/>
      <c r="N104" s="32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</row>
    <row r="105" spans="1:27" ht="0" hidden="1" customHeight="1" x14ac:dyDescent="0.25">
      <c r="A105" s="239"/>
      <c r="B105" s="239"/>
      <c r="C105" s="239"/>
      <c r="D105" s="239"/>
      <c r="E105" s="239"/>
      <c r="F105" s="239"/>
      <c r="G105" s="239"/>
      <c r="H105" s="239"/>
      <c r="I105" s="32"/>
      <c r="J105" s="32"/>
      <c r="K105" s="32"/>
      <c r="L105" s="32"/>
      <c r="M105" s="32"/>
      <c r="N105" s="32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</row>
    <row r="106" spans="1:27" ht="0" hidden="1" customHeight="1" x14ac:dyDescent="0.25">
      <c r="A106" s="239"/>
      <c r="B106" s="239"/>
      <c r="C106" s="239"/>
      <c r="D106" s="239"/>
      <c r="E106" s="239"/>
      <c r="F106" s="239"/>
      <c r="G106" s="239"/>
      <c r="H106" s="239"/>
      <c r="I106" s="32"/>
      <c r="J106" s="32"/>
      <c r="K106" s="32"/>
      <c r="L106" s="32"/>
      <c r="M106" s="32"/>
      <c r="N106" s="32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</row>
    <row r="107" spans="1:27" ht="0" hidden="1" customHeight="1" x14ac:dyDescent="0.25">
      <c r="A107" s="239"/>
      <c r="B107" s="239"/>
      <c r="C107" s="239"/>
      <c r="D107" s="239"/>
      <c r="E107" s="239"/>
      <c r="F107" s="239"/>
      <c r="G107" s="239"/>
      <c r="H107" s="239"/>
      <c r="I107" s="32"/>
      <c r="J107" s="32"/>
      <c r="K107" s="32"/>
      <c r="L107" s="32"/>
      <c r="M107" s="32"/>
      <c r="N107" s="32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</row>
    <row r="108" spans="1:27" ht="0" hidden="1" customHeight="1" x14ac:dyDescent="0.25">
      <c r="A108" s="239"/>
      <c r="B108" s="239"/>
      <c r="C108" s="239"/>
      <c r="D108" s="239"/>
      <c r="E108" s="239"/>
      <c r="F108" s="239"/>
      <c r="G108" s="239"/>
      <c r="H108" s="239"/>
      <c r="I108" s="32"/>
      <c r="J108" s="32"/>
      <c r="K108" s="32"/>
      <c r="L108" s="32"/>
      <c r="M108" s="32"/>
      <c r="N108" s="32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</row>
    <row r="109" spans="1:27" ht="0" hidden="1" customHeight="1" x14ac:dyDescent="0.25">
      <c r="A109" s="239"/>
      <c r="B109" s="239"/>
      <c r="C109" s="239"/>
      <c r="D109" s="239"/>
      <c r="E109" s="239"/>
      <c r="F109" s="239"/>
      <c r="G109" s="239"/>
      <c r="H109" s="239"/>
      <c r="I109" s="32"/>
      <c r="J109" s="32"/>
      <c r="K109" s="32"/>
      <c r="L109" s="32"/>
      <c r="M109" s="32"/>
      <c r="N109" s="32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</row>
    <row r="110" spans="1:27" ht="0" hidden="1" customHeight="1" x14ac:dyDescent="0.25">
      <c r="A110" s="239"/>
      <c r="B110" s="239"/>
      <c r="C110" s="239"/>
      <c r="D110" s="239"/>
      <c r="E110" s="239"/>
      <c r="F110" s="239"/>
      <c r="G110" s="239"/>
      <c r="H110" s="239"/>
      <c r="I110" s="32"/>
      <c r="J110" s="32"/>
      <c r="K110" s="32"/>
      <c r="L110" s="32"/>
      <c r="M110" s="32"/>
      <c r="N110" s="32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</row>
    <row r="111" spans="1:27" ht="0" hidden="1" customHeight="1" x14ac:dyDescent="0.25">
      <c r="A111" s="239"/>
      <c r="B111" s="239"/>
      <c r="C111" s="239"/>
      <c r="D111" s="239"/>
      <c r="E111" s="239"/>
      <c r="F111" s="239"/>
      <c r="G111" s="239"/>
      <c r="H111" s="239"/>
      <c r="I111" s="32"/>
      <c r="J111" s="32"/>
      <c r="K111" s="32"/>
      <c r="L111" s="32"/>
      <c r="M111" s="32"/>
      <c r="N111" s="32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</row>
    <row r="112" spans="1:27" ht="0" hidden="1" customHeight="1" x14ac:dyDescent="0.25">
      <c r="A112" s="239"/>
      <c r="B112" s="239"/>
      <c r="C112" s="239"/>
      <c r="D112" s="239"/>
      <c r="E112" s="239"/>
      <c r="F112" s="239"/>
      <c r="G112" s="239"/>
      <c r="H112" s="239"/>
      <c r="I112" s="32"/>
      <c r="J112" s="32"/>
      <c r="K112" s="32"/>
      <c r="L112" s="32"/>
      <c r="M112" s="32"/>
      <c r="N112" s="32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</row>
    <row r="113" spans="1:27" ht="0" hidden="1" customHeight="1" x14ac:dyDescent="0.25">
      <c r="A113" s="239"/>
      <c r="B113" s="239"/>
      <c r="C113" s="239"/>
      <c r="D113" s="239"/>
      <c r="E113" s="239"/>
      <c r="F113" s="239"/>
      <c r="G113" s="239"/>
      <c r="H113" s="239"/>
      <c r="I113" s="32"/>
      <c r="J113" s="32"/>
      <c r="K113" s="32"/>
      <c r="L113" s="32"/>
      <c r="M113" s="32"/>
      <c r="N113" s="32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</row>
    <row r="114" spans="1:27" ht="0" hidden="1" customHeight="1" x14ac:dyDescent="0.25">
      <c r="A114" s="239"/>
      <c r="B114" s="239"/>
      <c r="C114" s="239"/>
      <c r="D114" s="239"/>
      <c r="E114" s="239"/>
      <c r="F114" s="239"/>
      <c r="G114" s="239"/>
      <c r="H114" s="239"/>
      <c r="I114" s="32"/>
      <c r="J114" s="32"/>
      <c r="K114" s="32"/>
      <c r="L114" s="32"/>
      <c r="M114" s="32"/>
      <c r="N114" s="32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</row>
    <row r="115" spans="1:27" ht="0" hidden="1" customHeight="1" x14ac:dyDescent="0.25">
      <c r="A115" s="239"/>
      <c r="B115" s="239"/>
      <c r="C115" s="239"/>
      <c r="D115" s="239"/>
      <c r="E115" s="239"/>
      <c r="F115" s="239"/>
      <c r="G115" s="239"/>
      <c r="H115" s="239"/>
      <c r="I115" s="32"/>
      <c r="J115" s="32"/>
      <c r="K115" s="32"/>
      <c r="L115" s="32"/>
      <c r="M115" s="32"/>
      <c r="N115" s="32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</row>
    <row r="116" spans="1:27" ht="0" hidden="1" customHeight="1" x14ac:dyDescent="0.25">
      <c r="A116" s="239"/>
      <c r="B116" s="239"/>
      <c r="C116" s="239"/>
      <c r="D116" s="239"/>
      <c r="E116" s="239"/>
      <c r="F116" s="239"/>
      <c r="G116" s="239"/>
      <c r="H116" s="239"/>
      <c r="I116" s="32"/>
      <c r="J116" s="32"/>
      <c r="K116" s="32"/>
      <c r="L116" s="32"/>
      <c r="M116" s="32"/>
      <c r="N116" s="32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</row>
    <row r="117" spans="1:27" ht="0" hidden="1" customHeight="1" x14ac:dyDescent="0.25">
      <c r="A117" s="239"/>
      <c r="B117" s="239"/>
      <c r="C117" s="239"/>
      <c r="D117" s="239"/>
      <c r="E117" s="239"/>
      <c r="F117" s="239"/>
      <c r="G117" s="239"/>
      <c r="H117" s="239"/>
      <c r="I117" s="32"/>
      <c r="J117" s="32"/>
      <c r="K117" s="32"/>
      <c r="L117" s="32"/>
      <c r="M117" s="32"/>
      <c r="N117" s="32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</row>
    <row r="118" spans="1:27" ht="0" hidden="1" customHeight="1" x14ac:dyDescent="0.25">
      <c r="A118" s="239"/>
      <c r="B118" s="239"/>
      <c r="C118" s="239"/>
      <c r="D118" s="239"/>
      <c r="E118" s="239"/>
      <c r="F118" s="239"/>
      <c r="G118" s="239"/>
      <c r="H118" s="239"/>
      <c r="I118" s="32"/>
      <c r="J118" s="32"/>
      <c r="K118" s="32"/>
      <c r="L118" s="32"/>
      <c r="M118" s="32"/>
      <c r="N118" s="32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</row>
    <row r="119" spans="1:27" ht="0" hidden="1" customHeight="1" x14ac:dyDescent="0.25">
      <c r="A119" s="239"/>
      <c r="B119" s="239"/>
      <c r="C119" s="239"/>
      <c r="D119" s="239"/>
      <c r="E119" s="239"/>
      <c r="F119" s="239"/>
      <c r="G119" s="239"/>
      <c r="H119" s="239"/>
      <c r="I119" s="32"/>
      <c r="J119" s="32"/>
      <c r="K119" s="32"/>
      <c r="L119" s="32"/>
      <c r="M119" s="32"/>
      <c r="N119" s="32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</row>
    <row r="120" spans="1:27" ht="0" hidden="1" customHeight="1" x14ac:dyDescent="0.25">
      <c r="A120" s="239"/>
      <c r="B120" s="239"/>
      <c r="C120" s="239"/>
      <c r="D120" s="239"/>
      <c r="E120" s="239"/>
      <c r="F120" s="239"/>
      <c r="G120" s="239"/>
      <c r="H120" s="239"/>
      <c r="I120" s="32"/>
      <c r="J120" s="32"/>
      <c r="K120" s="32"/>
      <c r="L120" s="32"/>
      <c r="M120" s="32"/>
      <c r="N120" s="32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</row>
    <row r="121" spans="1:27" ht="0" hidden="1" customHeight="1" x14ac:dyDescent="0.25">
      <c r="A121" s="239"/>
      <c r="B121" s="239"/>
      <c r="C121" s="239"/>
      <c r="D121" s="239"/>
      <c r="E121" s="239"/>
      <c r="F121" s="239"/>
      <c r="G121" s="239"/>
      <c r="H121" s="239"/>
      <c r="I121" s="32"/>
      <c r="J121" s="32"/>
      <c r="K121" s="32"/>
      <c r="L121" s="32"/>
      <c r="M121" s="32"/>
      <c r="N121" s="32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</row>
    <row r="122" spans="1:27" ht="0" hidden="1" customHeight="1" x14ac:dyDescent="0.25">
      <c r="A122" s="239"/>
      <c r="B122" s="239"/>
      <c r="C122" s="239"/>
      <c r="D122" s="239"/>
      <c r="E122" s="239"/>
      <c r="F122" s="239"/>
      <c r="G122" s="239"/>
      <c r="H122" s="239"/>
      <c r="I122" s="32"/>
      <c r="J122" s="32"/>
      <c r="K122" s="32"/>
      <c r="L122" s="32"/>
      <c r="M122" s="32"/>
      <c r="N122" s="32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</row>
    <row r="123" spans="1:27" ht="0" hidden="1" customHeight="1" x14ac:dyDescent="0.25">
      <c r="A123" s="239"/>
      <c r="B123" s="239"/>
      <c r="C123" s="239"/>
      <c r="D123" s="239"/>
      <c r="E123" s="239"/>
      <c r="F123" s="239"/>
      <c r="G123" s="239"/>
      <c r="H123" s="239"/>
      <c r="I123" s="32"/>
      <c r="J123" s="32"/>
      <c r="K123" s="32"/>
      <c r="L123" s="32"/>
      <c r="M123" s="32"/>
      <c r="N123" s="32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</row>
    <row r="124" spans="1:27" ht="0" hidden="1" customHeight="1" x14ac:dyDescent="0.25">
      <c r="A124" s="239"/>
      <c r="B124" s="239"/>
      <c r="C124" s="239"/>
      <c r="D124" s="239"/>
      <c r="E124" s="239"/>
      <c r="F124" s="239"/>
      <c r="G124" s="239"/>
      <c r="H124" s="239"/>
      <c r="I124" s="32"/>
      <c r="J124" s="32"/>
      <c r="K124" s="32"/>
      <c r="L124" s="32"/>
      <c r="M124" s="32"/>
      <c r="N124" s="32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</row>
    <row r="125" spans="1:27" ht="0" hidden="1" customHeight="1" x14ac:dyDescent="0.25">
      <c r="A125" s="239"/>
      <c r="B125" s="239"/>
      <c r="C125" s="239"/>
      <c r="D125" s="239"/>
      <c r="E125" s="239"/>
      <c r="F125" s="239"/>
      <c r="G125" s="239"/>
      <c r="H125" s="239"/>
      <c r="I125" s="32"/>
      <c r="J125" s="32"/>
      <c r="K125" s="32"/>
      <c r="L125" s="32"/>
      <c r="M125" s="32"/>
      <c r="N125" s="32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</row>
    <row r="126" spans="1:27" ht="0" hidden="1" customHeight="1" x14ac:dyDescent="0.25">
      <c r="A126" s="239"/>
      <c r="B126" s="239"/>
      <c r="C126" s="239"/>
      <c r="D126" s="239"/>
      <c r="E126" s="239"/>
      <c r="F126" s="239"/>
      <c r="G126" s="239"/>
      <c r="H126" s="239"/>
      <c r="I126" s="32"/>
      <c r="J126" s="32"/>
      <c r="K126" s="32"/>
      <c r="L126" s="32"/>
      <c r="M126" s="32"/>
      <c r="N126" s="32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</row>
    <row r="127" spans="1:27" ht="0" hidden="1" customHeight="1" x14ac:dyDescent="0.25">
      <c r="A127" s="239"/>
      <c r="B127" s="239"/>
      <c r="C127" s="239"/>
      <c r="D127" s="239"/>
      <c r="E127" s="239"/>
      <c r="F127" s="239"/>
      <c r="G127" s="239"/>
      <c r="H127" s="239"/>
      <c r="I127" s="32"/>
      <c r="J127" s="32"/>
      <c r="K127" s="32"/>
      <c r="L127" s="32"/>
      <c r="M127" s="32"/>
      <c r="N127" s="32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</row>
    <row r="128" spans="1:27" ht="0" hidden="1" customHeight="1" x14ac:dyDescent="0.25">
      <c r="A128" s="239"/>
      <c r="B128" s="239"/>
      <c r="C128" s="239"/>
      <c r="D128" s="239"/>
      <c r="E128" s="239"/>
      <c r="F128" s="239"/>
      <c r="G128" s="239"/>
      <c r="H128" s="239"/>
      <c r="I128" s="32"/>
      <c r="J128" s="32"/>
      <c r="K128" s="32"/>
      <c r="L128" s="32"/>
      <c r="M128" s="32"/>
      <c r="N128" s="32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</row>
    <row r="129" spans="1:27" ht="0" hidden="1" customHeight="1" x14ac:dyDescent="0.25">
      <c r="A129" s="239"/>
      <c r="B129" s="239"/>
      <c r="C129" s="239"/>
      <c r="D129" s="239"/>
      <c r="E129" s="239"/>
      <c r="F129" s="239"/>
      <c r="G129" s="239"/>
      <c r="H129" s="239"/>
      <c r="I129" s="32"/>
      <c r="J129" s="32"/>
      <c r="K129" s="32"/>
      <c r="L129" s="32"/>
      <c r="M129" s="32"/>
      <c r="N129" s="32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</row>
    <row r="130" spans="1:27" ht="0" hidden="1" customHeight="1" x14ac:dyDescent="0.25">
      <c r="A130" s="239"/>
      <c r="B130" s="239"/>
      <c r="C130" s="239"/>
      <c r="D130" s="239"/>
      <c r="E130" s="239"/>
      <c r="F130" s="239"/>
      <c r="G130" s="239"/>
      <c r="H130" s="239"/>
      <c r="I130" s="32"/>
      <c r="J130" s="32"/>
      <c r="K130" s="32"/>
      <c r="L130" s="32"/>
      <c r="M130" s="32"/>
      <c r="N130" s="32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</row>
    <row r="131" spans="1:27" ht="0" hidden="1" customHeight="1" x14ac:dyDescent="0.25">
      <c r="A131" s="239"/>
      <c r="B131" s="239"/>
      <c r="C131" s="239"/>
      <c r="D131" s="239"/>
      <c r="E131" s="239"/>
      <c r="F131" s="239"/>
      <c r="G131" s="239"/>
      <c r="H131" s="239"/>
      <c r="I131" s="32"/>
      <c r="J131" s="32"/>
      <c r="K131" s="32"/>
      <c r="L131" s="32"/>
      <c r="M131" s="32"/>
      <c r="N131" s="32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</row>
    <row r="132" spans="1:27" ht="0" hidden="1" customHeight="1" x14ac:dyDescent="0.25">
      <c r="A132" s="239"/>
      <c r="B132" s="239"/>
      <c r="C132" s="239"/>
      <c r="D132" s="239"/>
      <c r="E132" s="239"/>
      <c r="F132" s="239"/>
      <c r="G132" s="239"/>
      <c r="H132" s="239"/>
      <c r="I132" s="32"/>
      <c r="J132" s="32"/>
      <c r="K132" s="32"/>
      <c r="L132" s="32"/>
      <c r="M132" s="32"/>
      <c r="N132" s="32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</row>
    <row r="133" spans="1:27" ht="0" hidden="1" customHeight="1" x14ac:dyDescent="0.25">
      <c r="A133" s="239"/>
      <c r="B133" s="239"/>
      <c r="C133" s="239"/>
      <c r="D133" s="239"/>
      <c r="E133" s="239"/>
      <c r="F133" s="239"/>
      <c r="G133" s="239"/>
      <c r="H133" s="239"/>
      <c r="I133" s="32"/>
      <c r="J133" s="32"/>
      <c r="K133" s="32"/>
      <c r="L133" s="32"/>
      <c r="M133" s="32"/>
      <c r="N133" s="32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</row>
    <row r="134" spans="1:27" ht="0" hidden="1" customHeight="1" x14ac:dyDescent="0.25">
      <c r="A134" s="239"/>
      <c r="B134" s="239"/>
      <c r="C134" s="239"/>
      <c r="D134" s="239"/>
      <c r="E134" s="239"/>
      <c r="F134" s="239"/>
      <c r="G134" s="239"/>
      <c r="H134" s="239"/>
      <c r="I134" s="32"/>
      <c r="J134" s="32"/>
      <c r="K134" s="32"/>
      <c r="L134" s="32"/>
      <c r="M134" s="32"/>
      <c r="N134" s="32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</row>
    <row r="135" spans="1:27" ht="0" hidden="1" customHeight="1" x14ac:dyDescent="0.25">
      <c r="A135" s="239"/>
      <c r="B135" s="239"/>
      <c r="C135" s="239"/>
      <c r="D135" s="239"/>
      <c r="E135" s="239"/>
      <c r="F135" s="239"/>
      <c r="G135" s="239"/>
      <c r="H135" s="239"/>
      <c r="I135" s="32"/>
      <c r="J135" s="32"/>
      <c r="K135" s="32"/>
      <c r="L135" s="32"/>
      <c r="M135" s="32"/>
      <c r="N135" s="32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</row>
    <row r="136" spans="1:27" ht="0" hidden="1" customHeight="1" x14ac:dyDescent="0.25">
      <c r="A136" s="239"/>
      <c r="B136" s="239"/>
      <c r="C136" s="239"/>
      <c r="D136" s="239"/>
      <c r="E136" s="239"/>
      <c r="F136" s="239"/>
      <c r="G136" s="239"/>
      <c r="H136" s="239"/>
      <c r="I136" s="32"/>
      <c r="J136" s="32"/>
      <c r="K136" s="32"/>
      <c r="L136" s="32"/>
      <c r="M136" s="32"/>
      <c r="N136" s="32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</row>
    <row r="137" spans="1:27" ht="0" hidden="1" customHeight="1" x14ac:dyDescent="0.25">
      <c r="A137" s="239"/>
      <c r="B137" s="239"/>
      <c r="C137" s="239"/>
      <c r="D137" s="239"/>
      <c r="E137" s="239"/>
      <c r="F137" s="239"/>
      <c r="G137" s="239"/>
      <c r="H137" s="239"/>
      <c r="I137" s="32"/>
      <c r="J137" s="32"/>
      <c r="K137" s="32"/>
      <c r="L137" s="32"/>
      <c r="M137" s="32"/>
      <c r="N137" s="32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</row>
    <row r="138" spans="1:27" ht="0" hidden="1" customHeight="1" x14ac:dyDescent="0.25">
      <c r="A138" s="239"/>
      <c r="B138" s="239"/>
      <c r="C138" s="239"/>
      <c r="D138" s="239"/>
      <c r="E138" s="239"/>
      <c r="F138" s="239"/>
      <c r="G138" s="239"/>
      <c r="H138" s="239"/>
      <c r="I138" s="32"/>
      <c r="J138" s="32"/>
      <c r="K138" s="32"/>
      <c r="L138" s="32"/>
      <c r="M138" s="32"/>
      <c r="N138" s="32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</row>
    <row r="139" spans="1:27" ht="0" hidden="1" customHeight="1" x14ac:dyDescent="0.25">
      <c r="A139" s="239"/>
      <c r="B139" s="239"/>
      <c r="C139" s="239"/>
      <c r="D139" s="239"/>
      <c r="E139" s="239"/>
      <c r="F139" s="239"/>
      <c r="G139" s="239"/>
      <c r="H139" s="239"/>
      <c r="I139" s="32"/>
      <c r="J139" s="32"/>
      <c r="K139" s="32"/>
      <c r="L139" s="32"/>
      <c r="M139" s="32"/>
      <c r="N139" s="32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</row>
    <row r="140" spans="1:27" ht="0" hidden="1" customHeight="1" x14ac:dyDescent="0.25">
      <c r="A140" s="239"/>
      <c r="B140" s="239"/>
      <c r="C140" s="239"/>
      <c r="D140" s="239"/>
      <c r="E140" s="239"/>
      <c r="F140" s="239"/>
      <c r="G140" s="239"/>
      <c r="H140" s="239"/>
      <c r="I140" s="32"/>
      <c r="J140" s="32"/>
      <c r="K140" s="32"/>
      <c r="L140" s="32"/>
      <c r="M140" s="32"/>
      <c r="N140" s="32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</row>
    <row r="141" spans="1:27" ht="0" hidden="1" customHeight="1" x14ac:dyDescent="0.25">
      <c r="A141" s="239"/>
      <c r="B141" s="239"/>
      <c r="C141" s="239"/>
      <c r="D141" s="239"/>
      <c r="E141" s="239"/>
      <c r="F141" s="239"/>
      <c r="G141" s="239"/>
      <c r="H141" s="239"/>
      <c r="I141" s="32"/>
      <c r="J141" s="32"/>
      <c r="K141" s="32"/>
      <c r="L141" s="32"/>
      <c r="M141" s="32"/>
      <c r="N141" s="32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</row>
    <row r="142" spans="1:27" ht="0" hidden="1" customHeight="1" x14ac:dyDescent="0.25">
      <c r="A142" s="239"/>
      <c r="B142" s="239"/>
      <c r="C142" s="239"/>
      <c r="D142" s="239"/>
      <c r="E142" s="239"/>
      <c r="F142" s="239"/>
      <c r="G142" s="239"/>
      <c r="H142" s="239"/>
      <c r="I142" s="32"/>
      <c r="J142" s="32"/>
      <c r="K142" s="32"/>
      <c r="L142" s="32"/>
      <c r="M142" s="32"/>
      <c r="N142" s="32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</row>
    <row r="143" spans="1:27" ht="0" hidden="1" customHeight="1" x14ac:dyDescent="0.25">
      <c r="A143" s="239"/>
      <c r="B143" s="239"/>
      <c r="C143" s="239"/>
      <c r="D143" s="239"/>
      <c r="E143" s="239"/>
      <c r="F143" s="239"/>
      <c r="G143" s="239"/>
      <c r="H143" s="239"/>
      <c r="I143" s="32"/>
      <c r="J143" s="32"/>
      <c r="K143" s="32"/>
      <c r="L143" s="32"/>
      <c r="M143" s="32"/>
      <c r="N143" s="32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</row>
    <row r="144" spans="1:27" ht="0" hidden="1" customHeight="1" x14ac:dyDescent="0.25">
      <c r="A144" s="239"/>
      <c r="B144" s="239"/>
      <c r="C144" s="239"/>
      <c r="D144" s="239"/>
      <c r="E144" s="239"/>
      <c r="F144" s="239"/>
      <c r="G144" s="239"/>
      <c r="H144" s="239"/>
      <c r="I144" s="32"/>
      <c r="J144" s="32"/>
      <c r="K144" s="32"/>
      <c r="L144" s="32"/>
      <c r="M144" s="32"/>
      <c r="N144" s="32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</row>
    <row r="145" spans="1:27" ht="0" hidden="1" customHeight="1" x14ac:dyDescent="0.25">
      <c r="A145" s="239"/>
      <c r="B145" s="239"/>
      <c r="C145" s="239"/>
      <c r="D145" s="239"/>
      <c r="E145" s="239"/>
      <c r="F145" s="239"/>
      <c r="G145" s="239"/>
      <c r="H145" s="239"/>
      <c r="I145" s="32"/>
      <c r="J145" s="32"/>
      <c r="K145" s="32"/>
      <c r="L145" s="32"/>
      <c r="M145" s="32"/>
      <c r="N145" s="32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</row>
    <row r="146" spans="1:27" ht="0" hidden="1" customHeight="1" x14ac:dyDescent="0.25">
      <c r="A146" s="239"/>
      <c r="B146" s="239"/>
      <c r="C146" s="239"/>
      <c r="D146" s="239"/>
      <c r="E146" s="239"/>
      <c r="F146" s="239"/>
      <c r="G146" s="239"/>
      <c r="H146" s="239"/>
      <c r="I146" s="32"/>
      <c r="J146" s="32"/>
      <c r="K146" s="32"/>
      <c r="L146" s="32"/>
      <c r="M146" s="32"/>
      <c r="N146" s="32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</row>
    <row r="147" spans="1:27" ht="0" hidden="1" customHeight="1" x14ac:dyDescent="0.25">
      <c r="A147" s="239"/>
      <c r="B147" s="239"/>
      <c r="C147" s="239"/>
      <c r="D147" s="239"/>
      <c r="E147" s="239"/>
      <c r="F147" s="239"/>
      <c r="G147" s="239"/>
      <c r="H147" s="239"/>
      <c r="I147" s="32"/>
      <c r="J147" s="32"/>
      <c r="K147" s="32"/>
      <c r="L147" s="32"/>
      <c r="M147" s="32"/>
      <c r="N147" s="32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</row>
    <row r="148" spans="1:27" ht="0" hidden="1" customHeight="1" x14ac:dyDescent="0.25">
      <c r="A148" s="239"/>
      <c r="B148" s="239"/>
      <c r="C148" s="239"/>
      <c r="D148" s="239"/>
      <c r="E148" s="239"/>
      <c r="F148" s="239"/>
      <c r="G148" s="239"/>
      <c r="H148" s="239"/>
      <c r="I148" s="32"/>
      <c r="J148" s="32"/>
      <c r="K148" s="32"/>
      <c r="L148" s="32"/>
      <c r="M148" s="32"/>
      <c r="N148" s="32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</row>
    <row r="149" spans="1:27" ht="0" hidden="1" customHeight="1" x14ac:dyDescent="0.25">
      <c r="A149" s="239"/>
      <c r="B149" s="239"/>
      <c r="C149" s="239"/>
      <c r="D149" s="239"/>
      <c r="E149" s="239"/>
      <c r="F149" s="239"/>
      <c r="G149" s="239"/>
      <c r="H149" s="239"/>
      <c r="I149" s="32"/>
      <c r="J149" s="32"/>
      <c r="K149" s="32"/>
      <c r="L149" s="32"/>
      <c r="M149" s="32"/>
      <c r="N149" s="32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</row>
    <row r="150" spans="1:27" ht="0" hidden="1" customHeight="1" x14ac:dyDescent="0.25">
      <c r="A150" s="239"/>
      <c r="B150" s="239"/>
      <c r="C150" s="239"/>
      <c r="D150" s="239"/>
      <c r="E150" s="239"/>
      <c r="F150" s="239"/>
      <c r="G150" s="239"/>
      <c r="H150" s="239"/>
      <c r="I150" s="32"/>
      <c r="J150" s="32"/>
      <c r="K150" s="32"/>
      <c r="L150" s="32"/>
      <c r="M150" s="32"/>
      <c r="N150" s="32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</row>
    <row r="151" spans="1:27" ht="0" hidden="1" customHeight="1" x14ac:dyDescent="0.25">
      <c r="A151" s="239"/>
      <c r="B151" s="239"/>
      <c r="C151" s="239"/>
      <c r="D151" s="239"/>
      <c r="E151" s="239"/>
      <c r="F151" s="239"/>
      <c r="G151" s="239"/>
      <c r="H151" s="239"/>
      <c r="I151" s="32"/>
      <c r="J151" s="32"/>
      <c r="K151" s="32"/>
      <c r="L151" s="32"/>
      <c r="M151" s="32"/>
      <c r="N151" s="32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</row>
    <row r="152" spans="1:27" ht="0" hidden="1" customHeight="1" x14ac:dyDescent="0.25">
      <c r="A152" s="239"/>
      <c r="B152" s="239"/>
      <c r="C152" s="239"/>
      <c r="D152" s="239"/>
      <c r="E152" s="239"/>
      <c r="F152" s="239"/>
      <c r="G152" s="239"/>
      <c r="H152" s="239"/>
      <c r="I152" s="32"/>
      <c r="J152" s="32"/>
      <c r="K152" s="32"/>
      <c r="L152" s="32"/>
      <c r="M152" s="32"/>
      <c r="N152" s="32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</row>
    <row r="153" spans="1:27" ht="0" hidden="1" customHeight="1" x14ac:dyDescent="0.25">
      <c r="A153" s="239"/>
      <c r="B153" s="239"/>
      <c r="C153" s="239"/>
      <c r="D153" s="239"/>
      <c r="E153" s="239"/>
      <c r="F153" s="239"/>
      <c r="G153" s="239"/>
      <c r="H153" s="239"/>
      <c r="I153" s="32"/>
      <c r="J153" s="32"/>
      <c r="K153" s="32"/>
      <c r="L153" s="32"/>
      <c r="M153" s="32"/>
      <c r="N153" s="32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</row>
    <row r="154" spans="1:27" ht="0" hidden="1" customHeight="1" x14ac:dyDescent="0.25">
      <c r="A154" s="239"/>
      <c r="B154" s="239"/>
      <c r="C154" s="239"/>
      <c r="D154" s="239"/>
      <c r="E154" s="239"/>
      <c r="F154" s="239"/>
      <c r="G154" s="239"/>
      <c r="H154" s="239"/>
      <c r="I154" s="32"/>
      <c r="J154" s="32"/>
      <c r="K154" s="32"/>
      <c r="L154" s="32"/>
      <c r="M154" s="32"/>
      <c r="N154" s="32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</row>
    <row r="155" spans="1:27" ht="0" hidden="1" customHeight="1" x14ac:dyDescent="0.25">
      <c r="A155" s="239"/>
      <c r="B155" s="239"/>
      <c r="C155" s="239"/>
      <c r="D155" s="239"/>
      <c r="E155" s="239"/>
      <c r="F155" s="239"/>
      <c r="G155" s="239"/>
      <c r="H155" s="239"/>
      <c r="I155" s="32"/>
      <c r="J155" s="32"/>
      <c r="K155" s="32"/>
      <c r="L155" s="32"/>
      <c r="M155" s="32"/>
      <c r="N155" s="32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</row>
    <row r="156" spans="1:27" ht="0" hidden="1" customHeight="1" x14ac:dyDescent="0.25">
      <c r="A156" s="239"/>
      <c r="B156" s="239"/>
      <c r="C156" s="239"/>
      <c r="D156" s="239"/>
      <c r="E156" s="239"/>
      <c r="F156" s="239"/>
      <c r="G156" s="239"/>
      <c r="H156" s="239"/>
      <c r="I156" s="32"/>
      <c r="J156" s="32"/>
      <c r="K156" s="32"/>
      <c r="L156" s="32"/>
      <c r="M156" s="32"/>
      <c r="N156" s="32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</row>
    <row r="157" spans="1:27" ht="0" hidden="1" customHeight="1" x14ac:dyDescent="0.25">
      <c r="A157" s="239"/>
      <c r="B157" s="239"/>
      <c r="C157" s="239"/>
      <c r="D157" s="239"/>
      <c r="E157" s="239"/>
      <c r="F157" s="239"/>
      <c r="G157" s="239"/>
      <c r="H157" s="239"/>
      <c r="I157" s="32"/>
      <c r="J157" s="32"/>
      <c r="K157" s="32"/>
      <c r="L157" s="32"/>
      <c r="M157" s="32"/>
      <c r="N157" s="32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</row>
    <row r="158" spans="1:27" ht="0" hidden="1" customHeight="1" x14ac:dyDescent="0.25">
      <c r="A158" s="239"/>
      <c r="B158" s="239"/>
      <c r="C158" s="239"/>
      <c r="D158" s="239"/>
      <c r="E158" s="239"/>
      <c r="F158" s="239"/>
      <c r="G158" s="239"/>
      <c r="H158" s="239"/>
      <c r="I158" s="32"/>
      <c r="J158" s="32"/>
      <c r="K158" s="32"/>
      <c r="L158" s="32"/>
      <c r="M158" s="32"/>
      <c r="N158" s="32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</row>
    <row r="159" spans="1:27" ht="0" hidden="1" customHeight="1" x14ac:dyDescent="0.25">
      <c r="A159" s="239"/>
      <c r="B159" s="239"/>
      <c r="C159" s="239"/>
      <c r="D159" s="239"/>
      <c r="E159" s="239"/>
      <c r="F159" s="239"/>
      <c r="G159" s="239"/>
      <c r="H159" s="239"/>
      <c r="I159" s="32"/>
      <c r="J159" s="32"/>
      <c r="K159" s="32"/>
      <c r="L159" s="32"/>
      <c r="M159" s="32"/>
      <c r="N159" s="32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</row>
    <row r="160" spans="1:27" ht="0" hidden="1" customHeight="1" x14ac:dyDescent="0.25">
      <c r="A160" s="239"/>
      <c r="B160" s="239"/>
      <c r="C160" s="239"/>
      <c r="D160" s="239"/>
      <c r="E160" s="239"/>
      <c r="F160" s="239"/>
      <c r="G160" s="239"/>
      <c r="H160" s="239"/>
      <c r="I160" s="32"/>
      <c r="J160" s="32"/>
      <c r="K160" s="32"/>
      <c r="L160" s="32"/>
      <c r="M160" s="32"/>
      <c r="N160" s="32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</row>
    <row r="161" spans="1:27" ht="0" hidden="1" customHeight="1" x14ac:dyDescent="0.25">
      <c r="A161" s="239"/>
      <c r="B161" s="239"/>
      <c r="C161" s="239"/>
      <c r="D161" s="239"/>
      <c r="E161" s="239"/>
      <c r="F161" s="239"/>
      <c r="G161" s="239"/>
      <c r="H161" s="239"/>
      <c r="I161" s="32"/>
      <c r="J161" s="32"/>
      <c r="K161" s="32"/>
      <c r="L161" s="32"/>
      <c r="M161" s="32"/>
      <c r="N161" s="32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</row>
    <row r="162" spans="1:27" ht="0" hidden="1" customHeight="1" x14ac:dyDescent="0.25">
      <c r="A162" s="239"/>
      <c r="B162" s="239"/>
      <c r="C162" s="239"/>
      <c r="D162" s="239"/>
      <c r="E162" s="239"/>
      <c r="F162" s="239"/>
      <c r="G162" s="239"/>
      <c r="H162" s="239"/>
      <c r="I162" s="32"/>
      <c r="J162" s="32"/>
      <c r="K162" s="32"/>
      <c r="L162" s="32"/>
      <c r="M162" s="32"/>
      <c r="N162" s="32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</row>
    <row r="163" spans="1:27" ht="0" hidden="1" customHeight="1" x14ac:dyDescent="0.25">
      <c r="A163" s="239"/>
      <c r="B163" s="239"/>
      <c r="C163" s="239"/>
      <c r="D163" s="239"/>
      <c r="E163" s="239"/>
      <c r="F163" s="239"/>
      <c r="G163" s="239"/>
      <c r="H163" s="239"/>
      <c r="I163" s="32"/>
      <c r="J163" s="32"/>
      <c r="K163" s="32"/>
      <c r="L163" s="32"/>
      <c r="M163" s="32"/>
      <c r="N163" s="32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</row>
    <row r="164" spans="1:27" ht="0" hidden="1" customHeight="1" x14ac:dyDescent="0.25">
      <c r="A164" s="239"/>
      <c r="B164" s="239"/>
      <c r="C164" s="239"/>
      <c r="D164" s="239"/>
      <c r="E164" s="239"/>
      <c r="F164" s="239"/>
      <c r="G164" s="239"/>
      <c r="H164" s="239"/>
      <c r="I164" s="32"/>
      <c r="J164" s="32"/>
      <c r="K164" s="32"/>
      <c r="L164" s="32"/>
      <c r="M164" s="32"/>
      <c r="N164" s="32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</row>
    <row r="165" spans="1:27" ht="0" hidden="1" customHeight="1" x14ac:dyDescent="0.25">
      <c r="A165" s="239"/>
      <c r="B165" s="239"/>
      <c r="C165" s="239"/>
      <c r="D165" s="239"/>
      <c r="E165" s="239"/>
      <c r="F165" s="239"/>
      <c r="G165" s="239"/>
      <c r="H165" s="239"/>
      <c r="I165" s="32"/>
      <c r="J165" s="32"/>
      <c r="K165" s="32"/>
      <c r="L165" s="32"/>
      <c r="M165" s="32"/>
      <c r="N165" s="32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</row>
    <row r="166" spans="1:27" ht="0" hidden="1" customHeight="1" x14ac:dyDescent="0.25">
      <c r="A166" s="239"/>
      <c r="B166" s="239"/>
      <c r="C166" s="239"/>
      <c r="D166" s="239"/>
      <c r="E166" s="239"/>
      <c r="F166" s="239"/>
      <c r="G166" s="239"/>
      <c r="H166" s="239"/>
      <c r="I166" s="32"/>
      <c r="J166" s="32"/>
      <c r="K166" s="32"/>
      <c r="L166" s="32"/>
      <c r="M166" s="32"/>
      <c r="N166" s="32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</row>
    <row r="167" spans="1:27" ht="0" hidden="1" customHeight="1" x14ac:dyDescent="0.25">
      <c r="A167" s="239"/>
      <c r="B167" s="239"/>
      <c r="C167" s="239"/>
      <c r="D167" s="239"/>
      <c r="E167" s="239"/>
      <c r="F167" s="239"/>
      <c r="G167" s="239"/>
      <c r="H167" s="239"/>
      <c r="I167" s="32"/>
      <c r="J167" s="32"/>
      <c r="K167" s="32"/>
      <c r="L167" s="32"/>
      <c r="M167" s="32"/>
      <c r="N167" s="32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</row>
    <row r="168" spans="1:27" ht="0" hidden="1" customHeight="1" x14ac:dyDescent="0.25">
      <c r="A168" s="239"/>
      <c r="B168" s="239"/>
      <c r="C168" s="239"/>
      <c r="D168" s="239"/>
      <c r="E168" s="239"/>
      <c r="F168" s="239"/>
      <c r="G168" s="239"/>
      <c r="H168" s="239"/>
      <c r="I168" s="32"/>
      <c r="J168" s="32"/>
      <c r="K168" s="32"/>
      <c r="L168" s="32"/>
      <c r="M168" s="32"/>
      <c r="N168" s="32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</row>
    <row r="169" spans="1:27" ht="0" hidden="1" customHeight="1" x14ac:dyDescent="0.25">
      <c r="A169" s="239"/>
      <c r="B169" s="239"/>
      <c r="C169" s="239"/>
      <c r="D169" s="239"/>
      <c r="E169" s="239"/>
      <c r="F169" s="239"/>
      <c r="G169" s="239"/>
      <c r="H169" s="239"/>
      <c r="I169" s="32"/>
      <c r="J169" s="32"/>
      <c r="K169" s="32"/>
      <c r="L169" s="32"/>
      <c r="M169" s="32"/>
      <c r="N169" s="32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</row>
    <row r="170" spans="1:27" ht="0" hidden="1" customHeight="1" x14ac:dyDescent="0.25">
      <c r="A170" s="239"/>
      <c r="B170" s="239"/>
      <c r="C170" s="239"/>
      <c r="D170" s="239"/>
      <c r="E170" s="239"/>
      <c r="F170" s="239"/>
      <c r="G170" s="239"/>
      <c r="H170" s="239"/>
      <c r="I170" s="32"/>
      <c r="J170" s="32"/>
      <c r="K170" s="32"/>
      <c r="L170" s="32"/>
      <c r="M170" s="32"/>
      <c r="N170" s="32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</row>
    <row r="171" spans="1:27" ht="0" hidden="1" customHeight="1" x14ac:dyDescent="0.25">
      <c r="A171" s="239"/>
      <c r="B171" s="239"/>
      <c r="C171" s="239"/>
      <c r="D171" s="239"/>
      <c r="E171" s="239"/>
      <c r="F171" s="239"/>
      <c r="G171" s="239"/>
      <c r="H171" s="239"/>
      <c r="I171" s="32"/>
      <c r="J171" s="32"/>
      <c r="K171" s="32"/>
      <c r="L171" s="32"/>
      <c r="M171" s="32"/>
      <c r="N171" s="32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</row>
    <row r="172" spans="1:27" ht="0" hidden="1" customHeight="1" x14ac:dyDescent="0.25">
      <c r="A172" s="239"/>
      <c r="B172" s="239"/>
      <c r="C172" s="239"/>
      <c r="D172" s="239"/>
      <c r="E172" s="239"/>
      <c r="F172" s="239"/>
      <c r="G172" s="239"/>
      <c r="H172" s="239"/>
      <c r="I172" s="32"/>
      <c r="J172" s="32"/>
      <c r="K172" s="32"/>
      <c r="L172" s="32"/>
      <c r="M172" s="32"/>
      <c r="N172" s="32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</row>
    <row r="173" spans="1:27" ht="0" hidden="1" customHeight="1" x14ac:dyDescent="0.25">
      <c r="A173" s="239"/>
      <c r="B173" s="239"/>
      <c r="C173" s="239"/>
      <c r="D173" s="239"/>
      <c r="E173" s="239"/>
      <c r="F173" s="239"/>
      <c r="G173" s="239"/>
      <c r="H173" s="239"/>
      <c r="I173" s="32"/>
      <c r="J173" s="32"/>
      <c r="K173" s="32"/>
      <c r="L173" s="32"/>
      <c r="M173" s="32"/>
      <c r="N173" s="32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</row>
    <row r="174" spans="1:27" ht="0" hidden="1" customHeight="1" x14ac:dyDescent="0.25">
      <c r="A174" s="239"/>
      <c r="B174" s="239"/>
      <c r="C174" s="239"/>
      <c r="D174" s="239"/>
      <c r="E174" s="239"/>
      <c r="F174" s="239"/>
      <c r="G174" s="239"/>
      <c r="H174" s="239"/>
      <c r="I174" s="32"/>
      <c r="J174" s="32"/>
      <c r="K174" s="32"/>
      <c r="L174" s="32"/>
      <c r="M174" s="32"/>
      <c r="N174" s="32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</row>
    <row r="175" spans="1:27" ht="0" hidden="1" customHeight="1" x14ac:dyDescent="0.25">
      <c r="A175" s="239"/>
      <c r="B175" s="239"/>
      <c r="C175" s="239"/>
      <c r="D175" s="239"/>
      <c r="E175" s="239"/>
      <c r="F175" s="239"/>
      <c r="G175" s="239"/>
      <c r="H175" s="239"/>
      <c r="I175" s="32"/>
      <c r="J175" s="32"/>
      <c r="K175" s="32"/>
      <c r="L175" s="32"/>
      <c r="M175" s="32"/>
      <c r="N175" s="32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</row>
    <row r="176" spans="1:27" ht="0" hidden="1" customHeight="1" x14ac:dyDescent="0.25">
      <c r="A176" s="239"/>
      <c r="B176" s="239"/>
      <c r="C176" s="239"/>
      <c r="D176" s="239"/>
      <c r="E176" s="239"/>
      <c r="F176" s="239"/>
      <c r="G176" s="239"/>
      <c r="H176" s="239"/>
      <c r="I176" s="32"/>
      <c r="J176" s="32"/>
      <c r="K176" s="32"/>
      <c r="L176" s="32"/>
      <c r="M176" s="32"/>
      <c r="N176" s="32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</row>
    <row r="177" spans="1:27" ht="0" hidden="1" customHeight="1" x14ac:dyDescent="0.25">
      <c r="A177" s="239"/>
      <c r="B177" s="239"/>
      <c r="C177" s="239"/>
      <c r="D177" s="239"/>
      <c r="E177" s="239"/>
      <c r="F177" s="239"/>
      <c r="G177" s="239"/>
      <c r="H177" s="239"/>
      <c r="I177" s="32"/>
      <c r="J177" s="32"/>
      <c r="K177" s="32"/>
      <c r="L177" s="32"/>
      <c r="M177" s="32"/>
      <c r="N177" s="32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</row>
    <row r="178" spans="1:27" ht="0" hidden="1" customHeight="1" x14ac:dyDescent="0.25">
      <c r="A178" s="239"/>
      <c r="B178" s="239"/>
      <c r="C178" s="239"/>
      <c r="D178" s="239"/>
      <c r="E178" s="239"/>
      <c r="F178" s="239"/>
      <c r="G178" s="239"/>
      <c r="H178" s="239"/>
      <c r="I178" s="32"/>
      <c r="J178" s="32"/>
      <c r="K178" s="32"/>
      <c r="L178" s="32"/>
      <c r="M178" s="32"/>
      <c r="N178" s="32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</row>
    <row r="179" spans="1:27" ht="0" hidden="1" customHeight="1" x14ac:dyDescent="0.25">
      <c r="A179" s="239"/>
      <c r="B179" s="239"/>
      <c r="C179" s="239"/>
      <c r="D179" s="239"/>
      <c r="E179" s="239"/>
      <c r="F179" s="239"/>
      <c r="G179" s="239"/>
      <c r="H179" s="239"/>
      <c r="I179" s="32"/>
      <c r="J179" s="32"/>
      <c r="K179" s="32"/>
      <c r="L179" s="32"/>
      <c r="M179" s="32"/>
      <c r="N179" s="32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</row>
    <row r="180" spans="1:27" ht="0" hidden="1" customHeight="1" x14ac:dyDescent="0.25">
      <c r="A180" s="239"/>
      <c r="B180" s="239"/>
      <c r="C180" s="239"/>
      <c r="D180" s="239"/>
      <c r="E180" s="239"/>
      <c r="F180" s="239"/>
      <c r="G180" s="239"/>
      <c r="H180" s="239"/>
      <c r="I180" s="32"/>
      <c r="J180" s="32"/>
      <c r="K180" s="32"/>
      <c r="L180" s="32"/>
      <c r="M180" s="32"/>
      <c r="N180" s="32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</row>
    <row r="181" spans="1:27" ht="0" hidden="1" customHeight="1" x14ac:dyDescent="0.25">
      <c r="A181" s="239"/>
      <c r="B181" s="239"/>
      <c r="C181" s="239"/>
      <c r="D181" s="239"/>
      <c r="E181" s="239"/>
      <c r="F181" s="239"/>
      <c r="G181" s="239"/>
      <c r="H181" s="239"/>
      <c r="I181" s="32"/>
      <c r="J181" s="32"/>
      <c r="K181" s="32"/>
      <c r="L181" s="32"/>
      <c r="M181" s="32"/>
      <c r="N181" s="32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</row>
    <row r="182" spans="1:27" ht="0" hidden="1" customHeight="1" x14ac:dyDescent="0.25">
      <c r="A182" s="239"/>
      <c r="B182" s="239"/>
      <c r="C182" s="239"/>
      <c r="D182" s="239"/>
      <c r="E182" s="239"/>
      <c r="F182" s="239"/>
      <c r="G182" s="239"/>
      <c r="H182" s="239"/>
      <c r="I182" s="32"/>
      <c r="J182" s="32"/>
      <c r="K182" s="32"/>
      <c r="L182" s="32"/>
      <c r="M182" s="32"/>
      <c r="N182" s="32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</row>
    <row r="183" spans="1:27" ht="0" hidden="1" customHeight="1" x14ac:dyDescent="0.25">
      <c r="A183" s="239"/>
      <c r="B183" s="239"/>
      <c r="C183" s="239"/>
      <c r="D183" s="239"/>
      <c r="E183" s="239"/>
      <c r="F183" s="239"/>
      <c r="G183" s="239"/>
      <c r="H183" s="239"/>
      <c r="I183" s="32"/>
      <c r="J183" s="32"/>
      <c r="K183" s="32"/>
      <c r="L183" s="32"/>
      <c r="M183" s="32"/>
      <c r="N183" s="32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</row>
    <row r="184" spans="1:27" ht="0" hidden="1" customHeight="1" x14ac:dyDescent="0.25">
      <c r="A184" s="239"/>
      <c r="B184" s="239"/>
      <c r="C184" s="239"/>
      <c r="D184" s="239"/>
      <c r="E184" s="239"/>
      <c r="F184" s="239"/>
      <c r="G184" s="239"/>
      <c r="H184" s="239"/>
      <c r="I184" s="32"/>
      <c r="J184" s="32"/>
      <c r="K184" s="32"/>
      <c r="L184" s="32"/>
      <c r="M184" s="32"/>
      <c r="N184" s="32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</row>
    <row r="185" spans="1:27" ht="0" hidden="1" customHeight="1" x14ac:dyDescent="0.25">
      <c r="A185" s="239"/>
      <c r="B185" s="239"/>
      <c r="C185" s="239"/>
      <c r="D185" s="239"/>
      <c r="E185" s="239"/>
      <c r="F185" s="239"/>
      <c r="G185" s="239"/>
      <c r="H185" s="239"/>
      <c r="I185" s="32"/>
      <c r="J185" s="32"/>
      <c r="K185" s="32"/>
      <c r="L185" s="32"/>
      <c r="M185" s="32"/>
      <c r="N185" s="32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</row>
    <row r="186" spans="1:27" ht="0" hidden="1" customHeight="1" x14ac:dyDescent="0.25">
      <c r="A186" s="239"/>
      <c r="B186" s="239"/>
      <c r="C186" s="239"/>
      <c r="D186" s="239"/>
      <c r="E186" s="239"/>
      <c r="F186" s="239"/>
      <c r="G186" s="239"/>
      <c r="H186" s="239"/>
      <c r="I186" s="32"/>
      <c r="J186" s="32"/>
      <c r="K186" s="32"/>
      <c r="L186" s="32"/>
      <c r="M186" s="32"/>
      <c r="N186" s="32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</row>
    <row r="187" spans="1:27" ht="0" hidden="1" customHeight="1" x14ac:dyDescent="0.25">
      <c r="A187" s="239"/>
      <c r="B187" s="239"/>
      <c r="C187" s="239"/>
      <c r="D187" s="239"/>
      <c r="E187" s="239"/>
      <c r="F187" s="239"/>
      <c r="G187" s="239"/>
      <c r="H187" s="239"/>
      <c r="I187" s="32"/>
      <c r="J187" s="32"/>
      <c r="K187" s="32"/>
      <c r="L187" s="32"/>
      <c r="M187" s="32"/>
      <c r="N187" s="32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</row>
    <row r="188" spans="1:27" ht="0" hidden="1" customHeight="1" x14ac:dyDescent="0.25">
      <c r="A188" s="239"/>
      <c r="B188" s="239"/>
      <c r="C188" s="239"/>
      <c r="D188" s="239"/>
      <c r="E188" s="239"/>
      <c r="F188" s="239"/>
      <c r="G188" s="239"/>
      <c r="H188" s="239"/>
      <c r="I188" s="32"/>
      <c r="J188" s="32"/>
      <c r="K188" s="32"/>
      <c r="L188" s="32"/>
      <c r="M188" s="32"/>
      <c r="N188" s="32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</row>
    <row r="189" spans="1:27" ht="0" hidden="1" customHeight="1" x14ac:dyDescent="0.25">
      <c r="A189" s="239"/>
      <c r="B189" s="239"/>
      <c r="C189" s="239"/>
      <c r="D189" s="239"/>
      <c r="E189" s="239"/>
      <c r="F189" s="239"/>
      <c r="G189" s="239"/>
      <c r="H189" s="239"/>
      <c r="I189" s="32"/>
      <c r="J189" s="32"/>
      <c r="K189" s="32"/>
      <c r="L189" s="32"/>
      <c r="M189" s="32"/>
      <c r="N189" s="32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</row>
    <row r="190" spans="1:27" ht="0" hidden="1" customHeight="1" x14ac:dyDescent="0.25">
      <c r="A190" s="239"/>
      <c r="B190" s="239"/>
      <c r="C190" s="239"/>
      <c r="D190" s="239"/>
      <c r="E190" s="239"/>
      <c r="F190" s="239"/>
      <c r="G190" s="239"/>
      <c r="H190" s="239"/>
      <c r="I190" s="32"/>
      <c r="J190" s="32"/>
      <c r="K190" s="32"/>
      <c r="L190" s="32"/>
      <c r="M190" s="32"/>
      <c r="N190" s="32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</row>
    <row r="191" spans="1:27" ht="0" hidden="1" customHeight="1" x14ac:dyDescent="0.25">
      <c r="A191" s="239"/>
      <c r="B191" s="239"/>
      <c r="C191" s="239"/>
      <c r="D191" s="239"/>
      <c r="E191" s="239"/>
      <c r="F191" s="239"/>
      <c r="G191" s="239"/>
      <c r="H191" s="239"/>
      <c r="I191" s="32"/>
      <c r="J191" s="32"/>
      <c r="K191" s="32"/>
      <c r="L191" s="32"/>
      <c r="M191" s="32"/>
      <c r="N191" s="32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</row>
    <row r="192" spans="1:27" ht="0" hidden="1" customHeight="1" x14ac:dyDescent="0.25">
      <c r="A192" s="239"/>
      <c r="B192" s="239"/>
      <c r="C192" s="239"/>
      <c r="D192" s="239"/>
      <c r="E192" s="239"/>
      <c r="F192" s="239"/>
      <c r="G192" s="239"/>
      <c r="H192" s="239"/>
      <c r="I192" s="32"/>
      <c r="J192" s="32"/>
      <c r="K192" s="32"/>
      <c r="L192" s="32"/>
      <c r="M192" s="32"/>
      <c r="N192" s="32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</row>
    <row r="193" spans="1:27" ht="0" hidden="1" customHeight="1" x14ac:dyDescent="0.25">
      <c r="A193" s="239"/>
      <c r="B193" s="239"/>
      <c r="C193" s="239"/>
      <c r="D193" s="239"/>
      <c r="E193" s="239"/>
      <c r="F193" s="239"/>
      <c r="G193" s="239"/>
      <c r="H193" s="239"/>
      <c r="I193" s="32"/>
      <c r="J193" s="32"/>
      <c r="K193" s="32"/>
      <c r="L193" s="32"/>
      <c r="M193" s="32"/>
      <c r="N193" s="32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</row>
    <row r="194" spans="1:27" ht="0" hidden="1" customHeight="1" x14ac:dyDescent="0.25">
      <c r="A194" s="239"/>
      <c r="B194" s="239"/>
      <c r="C194" s="239"/>
      <c r="D194" s="239"/>
      <c r="E194" s="239"/>
      <c r="F194" s="239"/>
      <c r="G194" s="239"/>
      <c r="H194" s="239"/>
      <c r="I194" s="32"/>
      <c r="J194" s="32"/>
      <c r="K194" s="32"/>
      <c r="L194" s="32"/>
      <c r="M194" s="32"/>
      <c r="N194" s="32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</row>
    <row r="195" spans="1:27" x14ac:dyDescent="0.25">
      <c r="A195" s="254" t="s">
        <v>991</v>
      </c>
      <c r="B195" s="254"/>
      <c r="C195" s="254"/>
      <c r="D195" s="254"/>
      <c r="E195" s="254"/>
      <c r="F195" s="254"/>
      <c r="G195" s="254"/>
      <c r="H195" s="254"/>
      <c r="I195" s="33"/>
      <c r="J195" s="33"/>
      <c r="K195" s="33"/>
      <c r="L195" s="33"/>
      <c r="M195" s="33"/>
      <c r="N195" s="237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</row>
    <row r="196" spans="1:27" x14ac:dyDescent="0.25">
      <c r="A196" s="239" t="s">
        <v>181</v>
      </c>
      <c r="B196" s="239" t="s">
        <v>208</v>
      </c>
      <c r="C196" s="239"/>
      <c r="D196" s="239"/>
      <c r="E196" s="239">
        <v>0.85</v>
      </c>
      <c r="F196" s="239"/>
      <c r="G196" s="239"/>
      <c r="H196" s="239">
        <v>0.4</v>
      </c>
      <c r="I196" s="33"/>
      <c r="J196" s="33"/>
      <c r="K196" s="33"/>
      <c r="L196" s="33"/>
      <c r="M196" s="33"/>
      <c r="N196" s="237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</row>
    <row r="197" spans="1:27" x14ac:dyDescent="0.25">
      <c r="A197" s="239" t="s">
        <v>181</v>
      </c>
      <c r="B197" s="239" t="s">
        <v>189</v>
      </c>
      <c r="C197" s="239"/>
      <c r="D197" s="239"/>
      <c r="E197" s="239"/>
      <c r="F197" s="239"/>
      <c r="G197" s="239">
        <v>0.83</v>
      </c>
      <c r="H197" s="239">
        <v>0.75</v>
      </c>
      <c r="I197" s="33"/>
      <c r="J197" s="33"/>
      <c r="K197" s="33"/>
      <c r="L197" s="33"/>
      <c r="M197" s="33"/>
      <c r="N197" s="237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</row>
    <row r="198" spans="1:27" x14ac:dyDescent="0.25">
      <c r="A198" s="239" t="s">
        <v>181</v>
      </c>
      <c r="B198" s="239" t="s">
        <v>514</v>
      </c>
      <c r="C198" s="239"/>
      <c r="D198" s="239"/>
      <c r="E198" s="239"/>
      <c r="F198" s="239"/>
      <c r="G198" s="239"/>
      <c r="H198" s="239">
        <v>1</v>
      </c>
      <c r="I198" s="33"/>
      <c r="J198" s="33"/>
      <c r="K198" s="33"/>
      <c r="L198" s="33"/>
      <c r="M198" s="33"/>
      <c r="N198" s="237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</row>
    <row r="199" spans="1:27" x14ac:dyDescent="0.25">
      <c r="A199" s="239" t="s">
        <v>183</v>
      </c>
      <c r="B199" s="239" t="s">
        <v>195</v>
      </c>
      <c r="C199" s="239"/>
      <c r="D199" s="239">
        <v>0.75</v>
      </c>
      <c r="E199" s="239"/>
      <c r="F199" s="239"/>
      <c r="G199" s="239">
        <v>0.75</v>
      </c>
      <c r="H199" s="239">
        <v>0.75</v>
      </c>
      <c r="I199" s="33"/>
      <c r="J199" s="33"/>
      <c r="K199" s="33"/>
      <c r="L199" s="33"/>
      <c r="M199" s="33"/>
      <c r="N199" s="237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</row>
    <row r="200" spans="1:27" x14ac:dyDescent="0.25">
      <c r="A200" s="239" t="s">
        <v>183</v>
      </c>
      <c r="B200" s="239" t="s">
        <v>305</v>
      </c>
      <c r="C200" s="239"/>
      <c r="D200" s="239"/>
      <c r="E200" s="239"/>
      <c r="F200" s="239"/>
      <c r="G200" s="239">
        <v>0.9</v>
      </c>
      <c r="H200" s="239">
        <v>0.99</v>
      </c>
      <c r="I200" s="33"/>
      <c r="J200" s="33"/>
      <c r="K200" s="33"/>
      <c r="L200" s="33"/>
      <c r="M200" s="33"/>
      <c r="N200" s="237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</row>
    <row r="201" spans="1:27" x14ac:dyDescent="0.25">
      <c r="A201" s="239" t="s">
        <v>183</v>
      </c>
      <c r="B201" s="239" t="s">
        <v>232</v>
      </c>
      <c r="C201" s="239">
        <v>0.75</v>
      </c>
      <c r="D201" s="239">
        <v>0.75</v>
      </c>
      <c r="E201" s="239"/>
      <c r="F201" s="239"/>
      <c r="G201" s="239"/>
      <c r="H201" s="239">
        <v>0.75</v>
      </c>
      <c r="I201" s="33"/>
      <c r="J201" s="33"/>
      <c r="K201" s="33"/>
      <c r="L201" s="33"/>
      <c r="M201" s="33"/>
      <c r="N201" s="237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</row>
    <row r="202" spans="1:27" x14ac:dyDescent="0.25">
      <c r="A202" s="239" t="s">
        <v>183</v>
      </c>
      <c r="B202" s="239" t="s">
        <v>474</v>
      </c>
      <c r="C202" s="239">
        <v>0.75</v>
      </c>
      <c r="D202" s="239">
        <v>0.75</v>
      </c>
      <c r="E202" s="239">
        <v>0.75</v>
      </c>
      <c r="F202" s="239"/>
      <c r="G202" s="239">
        <v>0.94</v>
      </c>
      <c r="H202" s="239">
        <v>0.76</v>
      </c>
      <c r="I202" s="33"/>
      <c r="J202" s="33"/>
      <c r="K202" s="33"/>
      <c r="L202" s="33"/>
      <c r="M202" s="33"/>
      <c r="N202" s="237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</row>
    <row r="203" spans="1:27" x14ac:dyDescent="0.25">
      <c r="A203" s="239" t="s">
        <v>183</v>
      </c>
      <c r="B203" s="239" t="s">
        <v>383</v>
      </c>
      <c r="C203" s="239"/>
      <c r="D203" s="239">
        <v>0.75</v>
      </c>
      <c r="E203" s="239">
        <v>0.75</v>
      </c>
      <c r="F203" s="239"/>
      <c r="G203" s="239">
        <v>0.7</v>
      </c>
      <c r="H203" s="239">
        <v>0.75</v>
      </c>
      <c r="I203" s="33"/>
      <c r="J203" s="33"/>
      <c r="K203" s="33"/>
      <c r="L203" s="33"/>
      <c r="M203" s="33"/>
      <c r="N203" s="237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</row>
    <row r="204" spans="1:27" x14ac:dyDescent="0.25">
      <c r="A204" s="239" t="s">
        <v>183</v>
      </c>
      <c r="B204" s="239" t="s">
        <v>201</v>
      </c>
      <c r="C204" s="239"/>
      <c r="D204" s="239">
        <v>0.75</v>
      </c>
      <c r="E204" s="239"/>
      <c r="F204" s="239"/>
      <c r="G204" s="239">
        <v>0.75</v>
      </c>
      <c r="H204" s="239">
        <v>0.75</v>
      </c>
      <c r="I204" s="33"/>
      <c r="J204" s="33"/>
      <c r="K204" s="33"/>
      <c r="L204" s="33"/>
      <c r="M204" s="33"/>
      <c r="N204" s="237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</row>
    <row r="205" spans="1:27" x14ac:dyDescent="0.25">
      <c r="A205" s="239" t="s">
        <v>204</v>
      </c>
      <c r="B205" s="239" t="s">
        <v>208</v>
      </c>
      <c r="C205" s="239"/>
      <c r="D205" s="239"/>
      <c r="E205" s="239">
        <v>0.85</v>
      </c>
      <c r="F205" s="239"/>
      <c r="G205" s="239"/>
      <c r="H205" s="239"/>
      <c r="I205" s="33"/>
      <c r="J205" s="33"/>
      <c r="K205" s="33"/>
      <c r="L205" s="33"/>
      <c r="M205" s="33"/>
      <c r="N205" s="237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</row>
    <row r="206" spans="1:27" s="328" customFormat="1" x14ac:dyDescent="0.25">
      <c r="A206" s="239" t="s">
        <v>204</v>
      </c>
      <c r="B206" s="239" t="s">
        <v>189</v>
      </c>
      <c r="C206" s="239"/>
      <c r="D206" s="239"/>
      <c r="E206" s="239"/>
      <c r="F206" s="239"/>
      <c r="G206" s="239"/>
      <c r="H206" s="239">
        <v>0.85</v>
      </c>
      <c r="I206" s="33"/>
      <c r="J206" s="33"/>
      <c r="K206" s="33"/>
      <c r="L206" s="33"/>
      <c r="M206" s="33"/>
      <c r="N206" s="237"/>
    </row>
    <row r="207" spans="1:27" s="328" customFormat="1" x14ac:dyDescent="0.25">
      <c r="A207" s="239" t="s">
        <v>204</v>
      </c>
      <c r="B207" s="239" t="s">
        <v>210</v>
      </c>
      <c r="C207" s="239"/>
      <c r="D207" s="239">
        <v>0.5</v>
      </c>
      <c r="E207" s="239"/>
      <c r="F207" s="239"/>
      <c r="G207" s="239">
        <v>1</v>
      </c>
      <c r="H207" s="239">
        <v>0.96</v>
      </c>
      <c r="I207" s="33"/>
      <c r="J207" s="33"/>
      <c r="K207" s="33"/>
      <c r="L207" s="33"/>
      <c r="M207" s="33"/>
      <c r="N207" s="237"/>
    </row>
    <row r="208" spans="1:27" s="328" customFormat="1" x14ac:dyDescent="0.25">
      <c r="A208" s="239" t="s">
        <v>204</v>
      </c>
      <c r="B208" s="239" t="s">
        <v>211</v>
      </c>
      <c r="C208" s="239"/>
      <c r="D208" s="239"/>
      <c r="E208" s="239"/>
      <c r="F208" s="239"/>
      <c r="G208" s="239"/>
      <c r="H208" s="239">
        <v>3</v>
      </c>
      <c r="I208" s="33"/>
      <c r="J208" s="33"/>
      <c r="K208" s="33"/>
      <c r="L208" s="33"/>
      <c r="M208" s="33"/>
      <c r="N208" s="237"/>
    </row>
    <row r="209" spans="1:27" s="328" customFormat="1" x14ac:dyDescent="0.25">
      <c r="A209" s="239" t="s">
        <v>204</v>
      </c>
      <c r="B209" s="239" t="s">
        <v>212</v>
      </c>
      <c r="C209" s="239"/>
      <c r="D209" s="239"/>
      <c r="E209" s="239"/>
      <c r="F209" s="239"/>
      <c r="G209" s="239">
        <v>0.75</v>
      </c>
      <c r="H209" s="239"/>
      <c r="I209" s="33"/>
      <c r="J209" s="33"/>
      <c r="K209" s="33"/>
      <c r="L209" s="33"/>
      <c r="M209" s="33"/>
      <c r="N209" s="237"/>
    </row>
    <row r="210" spans="1:27" s="328" customFormat="1" x14ac:dyDescent="0.25">
      <c r="A210" s="239" t="s">
        <v>204</v>
      </c>
      <c r="B210" s="239" t="s">
        <v>215</v>
      </c>
      <c r="C210" s="239"/>
      <c r="D210" s="239">
        <v>0.75</v>
      </c>
      <c r="E210" s="239"/>
      <c r="F210" s="239"/>
      <c r="G210" s="239"/>
      <c r="H210" s="239">
        <v>0.75</v>
      </c>
      <c r="I210" s="33"/>
      <c r="J210" s="33"/>
      <c r="K210" s="33"/>
      <c r="L210" s="33"/>
      <c r="M210" s="33"/>
      <c r="N210" s="237"/>
    </row>
    <row r="211" spans="1:27" x14ac:dyDescent="0.25">
      <c r="A211" s="239" t="s">
        <v>186</v>
      </c>
      <c r="B211" s="239" t="s">
        <v>201</v>
      </c>
      <c r="C211" s="239"/>
      <c r="D211" s="239">
        <v>0.75</v>
      </c>
      <c r="E211" s="239"/>
      <c r="F211" s="239"/>
      <c r="G211" s="239"/>
      <c r="H211" s="239">
        <v>0.75</v>
      </c>
      <c r="I211" s="33"/>
      <c r="J211" s="33"/>
      <c r="K211" s="33"/>
      <c r="L211" s="33"/>
      <c r="M211" s="33"/>
      <c r="N211" s="237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</row>
    <row r="212" spans="1:27" ht="0" hidden="1" customHeight="1" x14ac:dyDescent="0.25">
      <c r="A212" s="239"/>
      <c r="B212" s="239"/>
      <c r="C212" s="239"/>
      <c r="D212" s="239"/>
      <c r="E212" s="239"/>
      <c r="F212" s="239"/>
      <c r="G212" s="239"/>
      <c r="H212" s="239"/>
      <c r="I212" s="33"/>
      <c r="J212" s="33"/>
      <c r="K212" s="33"/>
      <c r="L212" s="33"/>
      <c r="M212" s="33"/>
      <c r="N212" s="237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</row>
    <row r="213" spans="1:27" ht="0" hidden="1" customHeight="1" x14ac:dyDescent="0.25">
      <c r="A213" s="239"/>
      <c r="B213" s="239"/>
      <c r="C213" s="239"/>
      <c r="D213" s="239"/>
      <c r="E213" s="239"/>
      <c r="F213" s="239"/>
      <c r="G213" s="239"/>
      <c r="H213" s="239"/>
      <c r="I213" s="33"/>
      <c r="J213" s="33"/>
      <c r="K213" s="33"/>
      <c r="L213" s="33"/>
      <c r="M213" s="33"/>
      <c r="N213" s="237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</row>
    <row r="214" spans="1:27" ht="0" hidden="1" customHeight="1" x14ac:dyDescent="0.25">
      <c r="A214" s="239"/>
      <c r="B214" s="239"/>
      <c r="C214" s="239"/>
      <c r="D214" s="239"/>
      <c r="E214" s="239"/>
      <c r="F214" s="239"/>
      <c r="G214" s="239"/>
      <c r="H214" s="239"/>
      <c r="I214" s="33"/>
      <c r="J214" s="33"/>
      <c r="K214" s="33"/>
      <c r="L214" s="33"/>
      <c r="M214" s="33"/>
      <c r="N214" s="237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</row>
    <row r="215" spans="1:27" ht="0" hidden="1" customHeight="1" x14ac:dyDescent="0.25">
      <c r="A215" s="239"/>
      <c r="B215" s="239"/>
      <c r="C215" s="239"/>
      <c r="D215" s="239"/>
      <c r="E215" s="239"/>
      <c r="F215" s="239"/>
      <c r="G215" s="239"/>
      <c r="H215" s="239"/>
      <c r="I215" s="33"/>
      <c r="J215" s="33"/>
      <c r="K215" s="33"/>
      <c r="L215" s="33"/>
      <c r="M215" s="33"/>
      <c r="N215" s="237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</row>
    <row r="216" spans="1:27" ht="0" hidden="1" customHeight="1" x14ac:dyDescent="0.25">
      <c r="A216" s="239"/>
      <c r="B216" s="239"/>
      <c r="C216" s="239"/>
      <c r="D216" s="239"/>
      <c r="E216" s="239"/>
      <c r="F216" s="239"/>
      <c r="G216" s="239"/>
      <c r="H216" s="239"/>
      <c r="I216" s="33"/>
      <c r="J216" s="33"/>
      <c r="K216" s="33"/>
      <c r="L216" s="33"/>
      <c r="M216" s="33"/>
      <c r="N216" s="237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</row>
    <row r="217" spans="1:27" ht="0" hidden="1" customHeight="1" x14ac:dyDescent="0.25">
      <c r="A217" s="239"/>
      <c r="B217" s="239"/>
      <c r="C217" s="239"/>
      <c r="D217" s="239"/>
      <c r="E217" s="239"/>
      <c r="F217" s="239"/>
      <c r="G217" s="239"/>
      <c r="H217" s="239"/>
      <c r="I217" s="33"/>
      <c r="J217" s="33"/>
      <c r="K217" s="33"/>
      <c r="L217" s="33"/>
      <c r="M217" s="33"/>
      <c r="N217" s="237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</row>
    <row r="218" spans="1:27" ht="0" hidden="1" customHeight="1" x14ac:dyDescent="0.25">
      <c r="A218" s="239"/>
      <c r="B218" s="239"/>
      <c r="C218" s="239"/>
      <c r="D218" s="239"/>
      <c r="E218" s="239"/>
      <c r="F218" s="239"/>
      <c r="G218" s="239"/>
      <c r="H218" s="239"/>
      <c r="I218" s="33"/>
      <c r="J218" s="33"/>
      <c r="K218" s="33"/>
      <c r="L218" s="33"/>
      <c r="M218" s="33"/>
      <c r="N218" s="237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</row>
    <row r="219" spans="1:27" ht="0" hidden="1" customHeight="1" x14ac:dyDescent="0.25">
      <c r="A219" s="239"/>
      <c r="B219" s="239"/>
      <c r="C219" s="239"/>
      <c r="D219" s="239"/>
      <c r="E219" s="239"/>
      <c r="F219" s="239"/>
      <c r="G219" s="239"/>
      <c r="H219" s="239"/>
      <c r="I219" s="33"/>
      <c r="J219" s="33"/>
      <c r="K219" s="33"/>
      <c r="L219" s="33"/>
      <c r="M219" s="33"/>
      <c r="N219" s="237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</row>
    <row r="220" spans="1:27" ht="0" hidden="1" customHeight="1" x14ac:dyDescent="0.25">
      <c r="A220" s="239"/>
      <c r="B220" s="239"/>
      <c r="C220" s="239"/>
      <c r="D220" s="239"/>
      <c r="E220" s="239"/>
      <c r="F220" s="239"/>
      <c r="G220" s="239"/>
      <c r="H220" s="239"/>
      <c r="I220" s="33"/>
      <c r="J220" s="33"/>
      <c r="K220" s="33"/>
      <c r="L220" s="33"/>
      <c r="M220" s="33"/>
      <c r="N220" s="237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</row>
    <row r="221" spans="1:27" ht="0" hidden="1" customHeight="1" x14ac:dyDescent="0.25">
      <c r="A221" s="239"/>
      <c r="B221" s="239"/>
      <c r="C221" s="239"/>
      <c r="D221" s="239"/>
      <c r="E221" s="239"/>
      <c r="F221" s="239"/>
      <c r="G221" s="239"/>
      <c r="H221" s="239"/>
      <c r="I221" s="33"/>
      <c r="J221" s="33"/>
      <c r="K221" s="33"/>
      <c r="L221" s="33"/>
      <c r="M221" s="33"/>
      <c r="N221" s="237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</row>
    <row r="222" spans="1:27" ht="0" hidden="1" customHeight="1" x14ac:dyDescent="0.25">
      <c r="A222" s="239"/>
      <c r="B222" s="239"/>
      <c r="C222" s="239"/>
      <c r="D222" s="239"/>
      <c r="E222" s="239"/>
      <c r="F222" s="239"/>
      <c r="G222" s="239"/>
      <c r="H222" s="239"/>
      <c r="I222" s="33"/>
      <c r="J222" s="33"/>
      <c r="K222" s="33"/>
      <c r="L222" s="33"/>
      <c r="M222" s="33"/>
      <c r="N222" s="237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</row>
    <row r="223" spans="1:27" ht="0" hidden="1" customHeight="1" x14ac:dyDescent="0.25">
      <c r="A223" s="239"/>
      <c r="B223" s="239"/>
      <c r="C223" s="239"/>
      <c r="D223" s="239"/>
      <c r="E223" s="239"/>
      <c r="F223" s="239"/>
      <c r="G223" s="239"/>
      <c r="H223" s="239"/>
      <c r="I223" s="33"/>
      <c r="J223" s="33"/>
      <c r="K223" s="33"/>
      <c r="L223" s="33"/>
      <c r="M223" s="33"/>
      <c r="N223" s="237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</row>
    <row r="224" spans="1:27" ht="0" hidden="1" customHeight="1" x14ac:dyDescent="0.25">
      <c r="A224" s="239"/>
      <c r="B224" s="239"/>
      <c r="C224" s="239"/>
      <c r="D224" s="239"/>
      <c r="E224" s="239"/>
      <c r="F224" s="239"/>
      <c r="G224" s="239"/>
      <c r="H224" s="239"/>
      <c r="I224" s="33"/>
      <c r="J224" s="33"/>
      <c r="K224" s="33"/>
      <c r="L224" s="33"/>
      <c r="M224" s="33"/>
      <c r="N224" s="237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</row>
    <row r="225" spans="1:27" ht="0" hidden="1" customHeight="1" x14ac:dyDescent="0.25">
      <c r="A225" s="239"/>
      <c r="B225" s="239"/>
      <c r="C225" s="239"/>
      <c r="D225" s="239"/>
      <c r="E225" s="239"/>
      <c r="F225" s="239"/>
      <c r="G225" s="239"/>
      <c r="H225" s="239"/>
      <c r="I225" s="33"/>
      <c r="J225" s="33"/>
      <c r="K225" s="33"/>
      <c r="L225" s="33"/>
      <c r="M225" s="33"/>
      <c r="N225" s="237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</row>
    <row r="226" spans="1:27" ht="0" hidden="1" customHeight="1" x14ac:dyDescent="0.25">
      <c r="A226" s="239"/>
      <c r="B226" s="239"/>
      <c r="C226" s="239"/>
      <c r="D226" s="239"/>
      <c r="E226" s="239"/>
      <c r="F226" s="239"/>
      <c r="G226" s="239"/>
      <c r="H226" s="239"/>
      <c r="I226" s="33"/>
      <c r="J226" s="33"/>
      <c r="K226" s="33"/>
      <c r="L226" s="33"/>
      <c r="M226" s="33"/>
      <c r="N226" s="237"/>
      <c r="O226" s="294"/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</row>
    <row r="227" spans="1:27" ht="0" hidden="1" customHeight="1" x14ac:dyDescent="0.25">
      <c r="A227" s="239"/>
      <c r="B227" s="239"/>
      <c r="C227" s="239"/>
      <c r="D227" s="239"/>
      <c r="E227" s="239"/>
      <c r="F227" s="239"/>
      <c r="G227" s="239"/>
      <c r="H227" s="239"/>
      <c r="I227" s="33"/>
      <c r="J227" s="33"/>
      <c r="K227" s="33"/>
      <c r="L227" s="33"/>
      <c r="M227" s="33"/>
      <c r="N227" s="237"/>
      <c r="O227" s="294"/>
      <c r="P227" s="294"/>
      <c r="Q227" s="294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</row>
    <row r="228" spans="1:27" ht="0" hidden="1" customHeight="1" x14ac:dyDescent="0.25">
      <c r="A228" s="239"/>
      <c r="B228" s="239"/>
      <c r="C228" s="239"/>
      <c r="D228" s="239"/>
      <c r="E228" s="239"/>
      <c r="F228" s="239"/>
      <c r="G228" s="239"/>
      <c r="H228" s="239"/>
      <c r="I228" s="33"/>
      <c r="J228" s="33"/>
      <c r="K228" s="33"/>
      <c r="L228" s="33"/>
      <c r="M228" s="33"/>
      <c r="N228" s="237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</row>
    <row r="229" spans="1:27" ht="0" hidden="1" customHeight="1" x14ac:dyDescent="0.25">
      <c r="A229" s="239"/>
      <c r="B229" s="239"/>
      <c r="C229" s="239"/>
      <c r="D229" s="239"/>
      <c r="E229" s="239"/>
      <c r="F229" s="239"/>
      <c r="G229" s="239"/>
      <c r="H229" s="239"/>
      <c r="I229" s="33"/>
      <c r="J229" s="33"/>
      <c r="K229" s="33"/>
      <c r="L229" s="33"/>
      <c r="M229" s="33"/>
      <c r="N229" s="237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</row>
    <row r="230" spans="1:27" ht="0" hidden="1" customHeight="1" x14ac:dyDescent="0.25">
      <c r="A230" s="239"/>
      <c r="B230" s="239"/>
      <c r="C230" s="239"/>
      <c r="D230" s="239"/>
      <c r="E230" s="239"/>
      <c r="F230" s="239"/>
      <c r="G230" s="239"/>
      <c r="H230" s="239"/>
      <c r="I230" s="33"/>
      <c r="J230" s="33"/>
      <c r="K230" s="33"/>
      <c r="L230" s="33"/>
      <c r="M230" s="33"/>
      <c r="N230" s="237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</row>
    <row r="231" spans="1:27" ht="0" hidden="1" customHeight="1" x14ac:dyDescent="0.25">
      <c r="A231" s="239"/>
      <c r="B231" s="239"/>
      <c r="C231" s="239"/>
      <c r="D231" s="239"/>
      <c r="E231" s="239"/>
      <c r="F231" s="239"/>
      <c r="G231" s="239"/>
      <c r="H231" s="239"/>
      <c r="I231" s="33"/>
      <c r="J231" s="33"/>
      <c r="K231" s="33"/>
      <c r="L231" s="33"/>
      <c r="M231" s="33"/>
      <c r="N231" s="237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</row>
    <row r="232" spans="1:27" ht="0" hidden="1" customHeight="1" x14ac:dyDescent="0.25">
      <c r="A232" s="239"/>
      <c r="B232" s="239"/>
      <c r="C232" s="239"/>
      <c r="D232" s="239"/>
      <c r="E232" s="239"/>
      <c r="F232" s="239"/>
      <c r="G232" s="239"/>
      <c r="H232" s="239"/>
      <c r="I232" s="33"/>
      <c r="J232" s="33"/>
      <c r="K232" s="33"/>
      <c r="L232" s="33"/>
      <c r="M232" s="33"/>
      <c r="N232" s="237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</row>
    <row r="233" spans="1:27" ht="0" hidden="1" customHeight="1" x14ac:dyDescent="0.25">
      <c r="A233" s="239"/>
      <c r="B233" s="239"/>
      <c r="C233" s="239"/>
      <c r="D233" s="239"/>
      <c r="E233" s="239"/>
      <c r="F233" s="239"/>
      <c r="G233" s="239"/>
      <c r="H233" s="239"/>
      <c r="I233" s="33"/>
      <c r="J233" s="33"/>
      <c r="K233" s="33"/>
      <c r="L233" s="33"/>
      <c r="M233" s="33"/>
      <c r="N233" s="237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</row>
    <row r="234" spans="1:27" ht="0" hidden="1" customHeight="1" x14ac:dyDescent="0.25">
      <c r="A234" s="239"/>
      <c r="B234" s="239"/>
      <c r="C234" s="239"/>
      <c r="D234" s="239"/>
      <c r="E234" s="239"/>
      <c r="F234" s="239"/>
      <c r="G234" s="239"/>
      <c r="H234" s="239"/>
      <c r="I234" s="33"/>
      <c r="J234" s="33"/>
      <c r="K234" s="33"/>
      <c r="L234" s="33"/>
      <c r="M234" s="33"/>
      <c r="N234" s="237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</row>
    <row r="235" spans="1:27" ht="0" hidden="1" customHeight="1" x14ac:dyDescent="0.25">
      <c r="A235" s="239"/>
      <c r="B235" s="239"/>
      <c r="C235" s="239"/>
      <c r="D235" s="239"/>
      <c r="E235" s="239"/>
      <c r="F235" s="239"/>
      <c r="G235" s="239"/>
      <c r="H235" s="239"/>
      <c r="I235" s="33"/>
      <c r="J235" s="33"/>
      <c r="K235" s="33"/>
      <c r="L235" s="33"/>
      <c r="M235" s="33"/>
      <c r="N235" s="237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</row>
    <row r="236" spans="1:27" ht="0" hidden="1" customHeight="1" x14ac:dyDescent="0.25">
      <c r="A236" s="239"/>
      <c r="B236" s="239"/>
      <c r="C236" s="239"/>
      <c r="D236" s="239"/>
      <c r="E236" s="239"/>
      <c r="F236" s="239"/>
      <c r="G236" s="239"/>
      <c r="H236" s="239"/>
      <c r="I236" s="33"/>
      <c r="J236" s="33"/>
      <c r="K236" s="33"/>
      <c r="L236" s="33"/>
      <c r="M236" s="33"/>
      <c r="N236" s="237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</row>
    <row r="237" spans="1:27" ht="0" hidden="1" customHeight="1" x14ac:dyDescent="0.25">
      <c r="A237" s="239"/>
      <c r="B237" s="239"/>
      <c r="C237" s="239"/>
      <c r="D237" s="239"/>
      <c r="E237" s="239"/>
      <c r="F237" s="239"/>
      <c r="G237" s="239"/>
      <c r="H237" s="239"/>
      <c r="I237" s="33"/>
      <c r="J237" s="33"/>
      <c r="K237" s="33"/>
      <c r="L237" s="33"/>
      <c r="M237" s="33"/>
      <c r="N237" s="237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</row>
    <row r="238" spans="1:27" ht="0" hidden="1" customHeight="1" x14ac:dyDescent="0.25">
      <c r="A238" s="239"/>
      <c r="B238" s="239"/>
      <c r="C238" s="239"/>
      <c r="D238" s="239"/>
      <c r="E238" s="239"/>
      <c r="F238" s="239"/>
      <c r="G238" s="239"/>
      <c r="H238" s="239"/>
      <c r="I238" s="33"/>
      <c r="J238" s="33"/>
      <c r="K238" s="33"/>
      <c r="L238" s="33"/>
      <c r="M238" s="33"/>
      <c r="N238" s="237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</row>
    <row r="239" spans="1:27" ht="0" hidden="1" customHeight="1" x14ac:dyDescent="0.25">
      <c r="A239" s="239"/>
      <c r="B239" s="239"/>
      <c r="C239" s="239"/>
      <c r="D239" s="239"/>
      <c r="E239" s="239"/>
      <c r="F239" s="239"/>
      <c r="G239" s="239"/>
      <c r="H239" s="239"/>
      <c r="I239" s="33"/>
      <c r="J239" s="33"/>
      <c r="K239" s="33"/>
      <c r="L239" s="33"/>
      <c r="M239" s="33"/>
      <c r="N239" s="237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</row>
    <row r="240" spans="1:27" ht="0" hidden="1" customHeight="1" x14ac:dyDescent="0.25">
      <c r="A240" s="239"/>
      <c r="B240" s="239"/>
      <c r="C240" s="239"/>
      <c r="D240" s="239"/>
      <c r="E240" s="239"/>
      <c r="F240" s="239"/>
      <c r="G240" s="239"/>
      <c r="H240" s="239"/>
      <c r="I240" s="33"/>
      <c r="J240" s="33"/>
      <c r="K240" s="33"/>
      <c r="L240" s="33"/>
      <c r="M240" s="33"/>
      <c r="N240" s="237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</row>
    <row r="241" spans="1:27" ht="0" hidden="1" customHeight="1" x14ac:dyDescent="0.25">
      <c r="A241" s="239"/>
      <c r="B241" s="239"/>
      <c r="C241" s="239"/>
      <c r="D241" s="239"/>
      <c r="E241" s="239"/>
      <c r="F241" s="239"/>
      <c r="G241" s="239"/>
      <c r="H241" s="239"/>
      <c r="I241" s="33"/>
      <c r="J241" s="33"/>
      <c r="K241" s="33"/>
      <c r="L241" s="33"/>
      <c r="M241" s="33"/>
      <c r="N241" s="237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</row>
    <row r="242" spans="1:27" ht="0" hidden="1" customHeight="1" x14ac:dyDescent="0.25">
      <c r="A242" s="239"/>
      <c r="B242" s="239"/>
      <c r="C242" s="239"/>
      <c r="D242" s="239"/>
      <c r="E242" s="239"/>
      <c r="F242" s="239"/>
      <c r="G242" s="239"/>
      <c r="H242" s="239"/>
      <c r="I242" s="33"/>
      <c r="J242" s="33"/>
      <c r="K242" s="33"/>
      <c r="L242" s="33"/>
      <c r="M242" s="33"/>
      <c r="N242" s="237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</row>
    <row r="243" spans="1:27" ht="0" hidden="1" customHeight="1" x14ac:dyDescent="0.25">
      <c r="A243" s="239"/>
      <c r="B243" s="239"/>
      <c r="C243" s="239"/>
      <c r="D243" s="239"/>
      <c r="E243" s="239"/>
      <c r="F243" s="239"/>
      <c r="G243" s="239"/>
      <c r="H243" s="239"/>
      <c r="I243" s="33"/>
      <c r="J243" s="33"/>
      <c r="K243" s="33"/>
      <c r="L243" s="33"/>
      <c r="M243" s="33"/>
      <c r="N243" s="237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</row>
    <row r="244" spans="1:27" ht="0" hidden="1" customHeight="1" x14ac:dyDescent="0.25">
      <c r="A244" s="239"/>
      <c r="B244" s="239"/>
      <c r="C244" s="239"/>
      <c r="D244" s="239"/>
      <c r="E244" s="239"/>
      <c r="F244" s="239"/>
      <c r="G244" s="239"/>
      <c r="H244" s="239"/>
      <c r="I244" s="33"/>
      <c r="J244" s="33"/>
      <c r="K244" s="33"/>
      <c r="L244" s="33"/>
      <c r="M244" s="33"/>
      <c r="N244" s="237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</row>
    <row r="245" spans="1:27" ht="0" hidden="1" customHeight="1" x14ac:dyDescent="0.25">
      <c r="A245" s="239"/>
      <c r="B245" s="239"/>
      <c r="C245" s="239"/>
      <c r="D245" s="239"/>
      <c r="E245" s="239"/>
      <c r="F245" s="239"/>
      <c r="G245" s="239"/>
      <c r="H245" s="239"/>
      <c r="I245" s="33"/>
      <c r="J245" s="33"/>
      <c r="K245" s="33"/>
      <c r="L245" s="33"/>
      <c r="M245" s="33"/>
      <c r="N245" s="237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</row>
    <row r="246" spans="1:27" ht="0" hidden="1" customHeight="1" x14ac:dyDescent="0.25">
      <c r="A246" s="239"/>
      <c r="B246" s="239"/>
      <c r="C246" s="239"/>
      <c r="D246" s="239"/>
      <c r="E246" s="239"/>
      <c r="F246" s="239"/>
      <c r="G246" s="239"/>
      <c r="H246" s="239"/>
      <c r="I246" s="31"/>
      <c r="J246" s="31"/>
      <c r="K246" s="31"/>
      <c r="L246" s="31"/>
      <c r="M246" s="31"/>
      <c r="N246" s="31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</row>
    <row r="247" spans="1:27" ht="0" hidden="1" customHeight="1" x14ac:dyDescent="0.25">
      <c r="A247" s="239"/>
      <c r="B247" s="239"/>
      <c r="C247" s="239"/>
      <c r="D247" s="239"/>
      <c r="E247" s="239"/>
      <c r="F247" s="239"/>
      <c r="G247" s="239"/>
      <c r="H247" s="239"/>
      <c r="I247" s="31"/>
      <c r="J247" s="31"/>
      <c r="K247" s="31"/>
      <c r="L247" s="31"/>
      <c r="M247" s="31"/>
      <c r="N247" s="31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</row>
    <row r="248" spans="1:27" ht="0" hidden="1" customHeight="1" x14ac:dyDescent="0.25">
      <c r="A248" s="239"/>
      <c r="B248" s="239"/>
      <c r="C248" s="239"/>
      <c r="D248" s="239"/>
      <c r="E248" s="239"/>
      <c r="F248" s="239"/>
      <c r="G248" s="239"/>
      <c r="H248" s="239"/>
      <c r="I248" s="31"/>
      <c r="J248" s="31"/>
      <c r="K248" s="31"/>
      <c r="L248" s="31"/>
      <c r="M248" s="31"/>
      <c r="N248" s="31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  <c r="AA248" s="294"/>
    </row>
    <row r="249" spans="1:27" ht="0" hidden="1" customHeight="1" x14ac:dyDescent="0.25">
      <c r="A249" s="239"/>
      <c r="B249" s="239"/>
      <c r="C249" s="239"/>
      <c r="D249" s="239"/>
      <c r="E249" s="239"/>
      <c r="F249" s="239"/>
      <c r="G249" s="239"/>
      <c r="H249" s="239"/>
      <c r="I249" s="31"/>
      <c r="J249" s="31"/>
      <c r="K249" s="31"/>
      <c r="L249" s="31"/>
      <c r="M249" s="31"/>
      <c r="N249" s="31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</row>
    <row r="250" spans="1:27" ht="0" hidden="1" customHeight="1" x14ac:dyDescent="0.25">
      <c r="A250" s="239"/>
      <c r="B250" s="239"/>
      <c r="C250" s="239"/>
      <c r="D250" s="239"/>
      <c r="E250" s="239"/>
      <c r="F250" s="239"/>
      <c r="G250" s="239"/>
      <c r="H250" s="239"/>
      <c r="I250" s="31"/>
      <c r="J250" s="31"/>
      <c r="K250" s="31"/>
      <c r="L250" s="31"/>
      <c r="M250" s="31"/>
      <c r="N250" s="31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</row>
    <row r="251" spans="1:27" ht="0" hidden="1" customHeight="1" x14ac:dyDescent="0.25">
      <c r="A251" s="239"/>
      <c r="B251" s="239"/>
      <c r="C251" s="239"/>
      <c r="D251" s="239"/>
      <c r="E251" s="239"/>
      <c r="F251" s="239"/>
      <c r="G251" s="239"/>
      <c r="H251" s="239"/>
      <c r="I251" s="31"/>
      <c r="J251" s="31"/>
      <c r="K251" s="31"/>
      <c r="L251" s="31"/>
      <c r="M251" s="31"/>
      <c r="N251" s="31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</row>
    <row r="252" spans="1:27" ht="0" hidden="1" customHeight="1" x14ac:dyDescent="0.25">
      <c r="A252" s="239"/>
      <c r="B252" s="239"/>
      <c r="C252" s="239"/>
      <c r="D252" s="239"/>
      <c r="E252" s="239"/>
      <c r="F252" s="239"/>
      <c r="G252" s="239"/>
      <c r="H252" s="239"/>
      <c r="I252" s="31"/>
      <c r="J252" s="31"/>
      <c r="K252" s="31"/>
      <c r="L252" s="31"/>
      <c r="M252" s="31"/>
      <c r="N252" s="31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</row>
    <row r="253" spans="1:27" ht="0" hidden="1" customHeight="1" x14ac:dyDescent="0.25">
      <c r="A253" s="239"/>
      <c r="B253" s="239"/>
      <c r="C253" s="239"/>
      <c r="D253" s="239"/>
      <c r="E253" s="239"/>
      <c r="F253" s="239"/>
      <c r="G253" s="239"/>
      <c r="H253" s="239"/>
      <c r="I253" s="31"/>
      <c r="J253" s="31"/>
      <c r="K253" s="31"/>
      <c r="L253" s="31"/>
      <c r="M253" s="31"/>
      <c r="N253" s="31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</row>
    <row r="254" spans="1:27" ht="0" hidden="1" customHeight="1" x14ac:dyDescent="0.25">
      <c r="A254" s="239"/>
      <c r="B254" s="239"/>
      <c r="C254" s="239"/>
      <c r="D254" s="239"/>
      <c r="E254" s="239"/>
      <c r="F254" s="239"/>
      <c r="G254" s="239"/>
      <c r="H254" s="239"/>
      <c r="I254" s="31"/>
      <c r="J254" s="31"/>
      <c r="K254" s="31"/>
      <c r="L254" s="31"/>
      <c r="M254" s="31"/>
      <c r="N254" s="31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</row>
    <row r="255" spans="1:27" ht="0" hidden="1" customHeight="1" x14ac:dyDescent="0.25">
      <c r="A255" s="239"/>
      <c r="B255" s="239"/>
      <c r="C255" s="239"/>
      <c r="D255" s="239"/>
      <c r="E255" s="239"/>
      <c r="F255" s="239"/>
      <c r="G255" s="239"/>
      <c r="H255" s="239"/>
      <c r="I255" s="31"/>
      <c r="J255" s="31"/>
      <c r="K255" s="31"/>
      <c r="L255" s="31"/>
      <c r="M255" s="31"/>
      <c r="N255" s="31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</row>
    <row r="256" spans="1:27" ht="0" hidden="1" customHeight="1" x14ac:dyDescent="0.25">
      <c r="A256" s="239"/>
      <c r="B256" s="239"/>
      <c r="C256" s="239"/>
      <c r="D256" s="239"/>
      <c r="E256" s="239"/>
      <c r="F256" s="239"/>
      <c r="G256" s="239"/>
      <c r="H256" s="239"/>
      <c r="I256" s="31"/>
      <c r="J256" s="31"/>
      <c r="K256" s="31"/>
      <c r="L256" s="31"/>
      <c r="M256" s="31"/>
      <c r="N256" s="31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</row>
    <row r="257" spans="1:27" ht="0" hidden="1" customHeight="1" x14ac:dyDescent="0.25">
      <c r="A257" s="239"/>
      <c r="B257" s="239"/>
      <c r="C257" s="239"/>
      <c r="D257" s="239"/>
      <c r="E257" s="239"/>
      <c r="F257" s="239"/>
      <c r="G257" s="239"/>
      <c r="H257" s="239"/>
      <c r="I257" s="31"/>
      <c r="J257" s="31"/>
      <c r="K257" s="31"/>
      <c r="L257" s="31"/>
      <c r="M257" s="31"/>
      <c r="N257" s="31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</row>
    <row r="258" spans="1:27" ht="0" hidden="1" customHeight="1" x14ac:dyDescent="0.25">
      <c r="A258" s="239"/>
      <c r="B258" s="239"/>
      <c r="C258" s="239"/>
      <c r="D258" s="239"/>
      <c r="E258" s="239"/>
      <c r="F258" s="239"/>
      <c r="G258" s="239"/>
      <c r="H258" s="239"/>
      <c r="I258" s="31"/>
      <c r="J258" s="31"/>
      <c r="K258" s="31"/>
      <c r="L258" s="31"/>
      <c r="M258" s="31"/>
      <c r="N258" s="31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</row>
    <row r="259" spans="1:27" ht="0" hidden="1" customHeight="1" x14ac:dyDescent="0.25">
      <c r="A259" s="239"/>
      <c r="B259" s="239"/>
      <c r="C259" s="239"/>
      <c r="D259" s="239"/>
      <c r="E259" s="239"/>
      <c r="F259" s="239"/>
      <c r="G259" s="239"/>
      <c r="H259" s="239"/>
      <c r="I259" s="31"/>
      <c r="J259" s="31"/>
      <c r="K259" s="31"/>
      <c r="L259" s="31"/>
      <c r="M259" s="31"/>
      <c r="N259" s="31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</row>
    <row r="260" spans="1:27" ht="0" hidden="1" customHeight="1" x14ac:dyDescent="0.25">
      <c r="A260" s="239"/>
      <c r="B260" s="239"/>
      <c r="C260" s="239"/>
      <c r="D260" s="239"/>
      <c r="E260" s="239"/>
      <c r="F260" s="239"/>
      <c r="G260" s="239"/>
      <c r="H260" s="239"/>
      <c r="I260" s="31"/>
      <c r="J260" s="31"/>
      <c r="K260" s="31"/>
      <c r="L260" s="31"/>
      <c r="M260" s="31"/>
      <c r="N260" s="31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</row>
    <row r="261" spans="1:27" ht="0" hidden="1" customHeight="1" x14ac:dyDescent="0.25">
      <c r="A261" s="239"/>
      <c r="B261" s="239"/>
      <c r="C261" s="239"/>
      <c r="D261" s="239"/>
      <c r="E261" s="239"/>
      <c r="F261" s="239"/>
      <c r="G261" s="239"/>
      <c r="H261" s="239"/>
      <c r="I261" s="31"/>
      <c r="J261" s="31"/>
      <c r="K261" s="31"/>
      <c r="L261" s="31"/>
      <c r="M261" s="31"/>
      <c r="N261" s="31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</row>
    <row r="262" spans="1:27" ht="0" hidden="1" customHeight="1" x14ac:dyDescent="0.25">
      <c r="A262" s="239"/>
      <c r="B262" s="239"/>
      <c r="C262" s="239"/>
      <c r="D262" s="239"/>
      <c r="E262" s="239"/>
      <c r="F262" s="239"/>
      <c r="G262" s="239"/>
      <c r="H262" s="239"/>
      <c r="I262" s="31"/>
      <c r="J262" s="31"/>
      <c r="K262" s="31"/>
      <c r="L262" s="31"/>
      <c r="M262" s="31"/>
      <c r="N262" s="31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</row>
    <row r="263" spans="1:27" ht="0" hidden="1" customHeight="1" x14ac:dyDescent="0.25">
      <c r="A263" s="239"/>
      <c r="B263" s="239"/>
      <c r="C263" s="239"/>
      <c r="D263" s="239"/>
      <c r="E263" s="239"/>
      <c r="F263" s="239"/>
      <c r="G263" s="239"/>
      <c r="H263" s="239"/>
      <c r="I263" s="31"/>
      <c r="J263" s="31"/>
      <c r="K263" s="31"/>
      <c r="L263" s="31"/>
      <c r="M263" s="31"/>
      <c r="N263" s="31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</row>
    <row r="264" spans="1:27" ht="0" hidden="1" customHeight="1" x14ac:dyDescent="0.25">
      <c r="A264" s="239"/>
      <c r="B264" s="239"/>
      <c r="C264" s="239"/>
      <c r="D264" s="239"/>
      <c r="E264" s="239"/>
      <c r="F264" s="239"/>
      <c r="G264" s="239"/>
      <c r="H264" s="239"/>
      <c r="I264" s="31"/>
      <c r="J264" s="31"/>
      <c r="K264" s="31"/>
      <c r="L264" s="31"/>
      <c r="M264" s="31"/>
      <c r="N264" s="31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</row>
    <row r="265" spans="1:27" ht="0" hidden="1" customHeight="1" x14ac:dyDescent="0.25">
      <c r="A265" s="239"/>
      <c r="B265" s="239"/>
      <c r="C265" s="239"/>
      <c r="D265" s="239"/>
      <c r="E265" s="239"/>
      <c r="F265" s="239"/>
      <c r="G265" s="239"/>
      <c r="H265" s="239"/>
      <c r="I265" s="31"/>
      <c r="J265" s="31"/>
      <c r="K265" s="31"/>
      <c r="L265" s="31"/>
      <c r="M265" s="31"/>
      <c r="N265" s="31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</row>
    <row r="266" spans="1:27" ht="0" hidden="1" customHeight="1" x14ac:dyDescent="0.25">
      <c r="A266" s="239"/>
      <c r="B266" s="239"/>
      <c r="C266" s="239"/>
      <c r="D266" s="239"/>
      <c r="E266" s="239"/>
      <c r="F266" s="239"/>
      <c r="G266" s="239"/>
      <c r="H266" s="239"/>
      <c r="I266" s="31"/>
      <c r="J266" s="31"/>
      <c r="K266" s="31"/>
      <c r="L266" s="31"/>
      <c r="M266" s="31"/>
      <c r="N266" s="31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</row>
    <row r="267" spans="1:27" ht="0" hidden="1" customHeight="1" x14ac:dyDescent="0.25">
      <c r="A267" s="239"/>
      <c r="B267" s="239"/>
      <c r="C267" s="239"/>
      <c r="D267" s="239"/>
      <c r="E267" s="239"/>
      <c r="F267" s="239"/>
      <c r="G267" s="239"/>
      <c r="H267" s="239"/>
      <c r="I267" s="31"/>
      <c r="J267" s="31"/>
      <c r="K267" s="31"/>
      <c r="L267" s="31"/>
      <c r="M267" s="31"/>
      <c r="N267" s="31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</row>
    <row r="268" spans="1:27" ht="0" hidden="1" customHeight="1" x14ac:dyDescent="0.25">
      <c r="A268" s="239"/>
      <c r="B268" s="239"/>
      <c r="C268" s="239"/>
      <c r="D268" s="239"/>
      <c r="E268" s="239"/>
      <c r="F268" s="239"/>
      <c r="G268" s="239"/>
      <c r="H268" s="239"/>
      <c r="I268" s="31"/>
      <c r="J268" s="31"/>
      <c r="K268" s="31"/>
      <c r="L268" s="31"/>
      <c r="M268" s="31"/>
      <c r="N268" s="31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</row>
    <row r="269" spans="1:27" ht="0" hidden="1" customHeight="1" x14ac:dyDescent="0.25">
      <c r="A269" s="239"/>
      <c r="B269" s="239"/>
      <c r="C269" s="239"/>
      <c r="D269" s="239"/>
      <c r="E269" s="239"/>
      <c r="F269" s="239"/>
      <c r="G269" s="239"/>
      <c r="H269" s="239"/>
      <c r="I269" s="31"/>
      <c r="J269" s="31"/>
      <c r="K269" s="31"/>
      <c r="L269" s="31"/>
      <c r="M269" s="31"/>
      <c r="N269" s="31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</row>
    <row r="270" spans="1:27" ht="0" hidden="1" customHeight="1" x14ac:dyDescent="0.25">
      <c r="A270" s="239"/>
      <c r="B270" s="239"/>
      <c r="C270" s="239"/>
      <c r="D270" s="239"/>
      <c r="E270" s="239"/>
      <c r="F270" s="239"/>
      <c r="G270" s="239"/>
      <c r="H270" s="239"/>
      <c r="I270" s="31"/>
      <c r="J270" s="31"/>
      <c r="K270" s="31"/>
      <c r="L270" s="31"/>
      <c r="M270" s="31"/>
      <c r="N270" s="31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</row>
    <row r="271" spans="1:27" ht="0" hidden="1" customHeight="1" x14ac:dyDescent="0.25">
      <c r="A271" s="239"/>
      <c r="B271" s="239"/>
      <c r="C271" s="239"/>
      <c r="D271" s="239"/>
      <c r="E271" s="239"/>
      <c r="F271" s="239"/>
      <c r="G271" s="239"/>
      <c r="H271" s="239"/>
      <c r="I271" s="31"/>
      <c r="J271" s="31"/>
      <c r="K271" s="31"/>
      <c r="L271" s="31"/>
      <c r="M271" s="31"/>
      <c r="N271" s="31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</row>
    <row r="272" spans="1:27" ht="0" hidden="1" customHeight="1" x14ac:dyDescent="0.25">
      <c r="A272" s="239"/>
      <c r="B272" s="239"/>
      <c r="C272" s="239"/>
      <c r="D272" s="239"/>
      <c r="E272" s="239"/>
      <c r="F272" s="239"/>
      <c r="G272" s="239"/>
      <c r="H272" s="239"/>
      <c r="I272" s="31"/>
      <c r="J272" s="31"/>
      <c r="K272" s="31"/>
      <c r="L272" s="31"/>
      <c r="M272" s="31"/>
      <c r="N272" s="31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</row>
    <row r="273" spans="1:27" ht="0" hidden="1" customHeight="1" x14ac:dyDescent="0.25">
      <c r="A273" s="239"/>
      <c r="B273" s="239"/>
      <c r="C273" s="239"/>
      <c r="D273" s="239"/>
      <c r="E273" s="239"/>
      <c r="F273" s="239"/>
      <c r="G273" s="239"/>
      <c r="H273" s="239"/>
      <c r="I273" s="31"/>
      <c r="J273" s="31"/>
      <c r="K273" s="31"/>
      <c r="L273" s="31"/>
      <c r="M273" s="31"/>
      <c r="N273" s="31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</row>
    <row r="274" spans="1:27" ht="0" hidden="1" customHeight="1" x14ac:dyDescent="0.25">
      <c r="A274" s="239"/>
      <c r="B274" s="239"/>
      <c r="C274" s="239"/>
      <c r="D274" s="239"/>
      <c r="E274" s="239"/>
      <c r="F274" s="239"/>
      <c r="G274" s="239"/>
      <c r="H274" s="239"/>
      <c r="I274" s="31"/>
      <c r="J274" s="31"/>
      <c r="K274" s="31"/>
      <c r="L274" s="31"/>
      <c r="M274" s="31"/>
      <c r="N274" s="31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</row>
    <row r="275" spans="1:27" ht="0" hidden="1" customHeight="1" x14ac:dyDescent="0.25">
      <c r="A275" s="239"/>
      <c r="B275" s="239"/>
      <c r="C275" s="239"/>
      <c r="D275" s="239"/>
      <c r="E275" s="239"/>
      <c r="F275" s="239"/>
      <c r="G275" s="239"/>
      <c r="H275" s="239"/>
      <c r="I275" s="31"/>
      <c r="J275" s="31"/>
      <c r="K275" s="31"/>
      <c r="L275" s="31"/>
      <c r="M275" s="31"/>
      <c r="N275" s="31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</row>
    <row r="276" spans="1:27" ht="0" hidden="1" customHeight="1" x14ac:dyDescent="0.25">
      <c r="A276" s="239"/>
      <c r="B276" s="239"/>
      <c r="C276" s="239"/>
      <c r="D276" s="239"/>
      <c r="E276" s="239"/>
      <c r="F276" s="239"/>
      <c r="G276" s="239"/>
      <c r="H276" s="239"/>
      <c r="I276" s="31"/>
      <c r="J276" s="31"/>
      <c r="K276" s="31"/>
      <c r="L276" s="31"/>
      <c r="M276" s="31"/>
      <c r="N276" s="31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</row>
    <row r="277" spans="1:27" ht="0" hidden="1" customHeight="1" x14ac:dyDescent="0.25">
      <c r="A277" s="239"/>
      <c r="B277" s="239"/>
      <c r="C277" s="239"/>
      <c r="D277" s="239"/>
      <c r="E277" s="239"/>
      <c r="F277" s="239"/>
      <c r="G277" s="239"/>
      <c r="H277" s="239"/>
      <c r="I277" s="31"/>
      <c r="J277" s="31"/>
      <c r="K277" s="31"/>
      <c r="L277" s="31"/>
      <c r="M277" s="31"/>
      <c r="N277" s="31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</row>
    <row r="278" spans="1:27" ht="0" hidden="1" customHeight="1" x14ac:dyDescent="0.25">
      <c r="A278" s="239"/>
      <c r="B278" s="239"/>
      <c r="C278" s="239"/>
      <c r="D278" s="239"/>
      <c r="E278" s="239"/>
      <c r="F278" s="239"/>
      <c r="G278" s="239"/>
      <c r="H278" s="239"/>
      <c r="I278" s="31"/>
      <c r="J278" s="31"/>
      <c r="K278" s="31"/>
      <c r="L278" s="31"/>
      <c r="M278" s="31"/>
      <c r="N278" s="31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</row>
    <row r="279" spans="1:27" ht="0" hidden="1" customHeight="1" x14ac:dyDescent="0.25">
      <c r="A279" s="239"/>
      <c r="B279" s="239"/>
      <c r="C279" s="239"/>
      <c r="D279" s="239"/>
      <c r="E279" s="239"/>
      <c r="F279" s="239"/>
      <c r="G279" s="239"/>
      <c r="H279" s="239"/>
      <c r="I279" s="31"/>
      <c r="J279" s="31"/>
      <c r="K279" s="31"/>
      <c r="L279" s="31"/>
      <c r="M279" s="31"/>
      <c r="N279" s="31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</row>
    <row r="280" spans="1:27" ht="0" hidden="1" customHeight="1" x14ac:dyDescent="0.25">
      <c r="A280" s="239"/>
      <c r="B280" s="239"/>
      <c r="C280" s="239"/>
      <c r="D280" s="239"/>
      <c r="E280" s="239"/>
      <c r="F280" s="239"/>
      <c r="G280" s="239"/>
      <c r="H280" s="239"/>
      <c r="I280" s="31"/>
      <c r="J280" s="31"/>
      <c r="K280" s="31"/>
      <c r="L280" s="31"/>
      <c r="M280" s="31"/>
      <c r="N280" s="31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</row>
    <row r="281" spans="1:27" ht="0" hidden="1" customHeight="1" x14ac:dyDescent="0.25">
      <c r="A281" s="239"/>
      <c r="B281" s="239"/>
      <c r="C281" s="239"/>
      <c r="D281" s="239"/>
      <c r="E281" s="239"/>
      <c r="F281" s="239"/>
      <c r="G281" s="239"/>
      <c r="H281" s="239"/>
      <c r="I281" s="31"/>
      <c r="J281" s="31"/>
      <c r="K281" s="31"/>
      <c r="L281" s="31"/>
      <c r="M281" s="31"/>
      <c r="N281" s="31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</row>
    <row r="282" spans="1:27" ht="0" hidden="1" customHeight="1" x14ac:dyDescent="0.25">
      <c r="A282" s="239"/>
      <c r="B282" s="239"/>
      <c r="C282" s="239"/>
      <c r="D282" s="239"/>
      <c r="E282" s="239"/>
      <c r="F282" s="239"/>
      <c r="G282" s="239"/>
      <c r="H282" s="239"/>
      <c r="I282" s="31"/>
      <c r="J282" s="31"/>
      <c r="K282" s="31"/>
      <c r="L282" s="31"/>
      <c r="M282" s="31"/>
      <c r="N282" s="31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</row>
    <row r="283" spans="1:27" ht="0" hidden="1" customHeight="1" x14ac:dyDescent="0.25">
      <c r="A283" s="239"/>
      <c r="B283" s="239"/>
      <c r="C283" s="239"/>
      <c r="D283" s="239"/>
      <c r="E283" s="239"/>
      <c r="F283" s="239"/>
      <c r="G283" s="239"/>
      <c r="H283" s="239"/>
      <c r="I283" s="31"/>
      <c r="J283" s="31"/>
      <c r="K283" s="31"/>
      <c r="L283" s="31"/>
      <c r="M283" s="31"/>
      <c r="N283" s="31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</row>
    <row r="284" spans="1:27" ht="0" hidden="1" customHeight="1" x14ac:dyDescent="0.25">
      <c r="A284" s="239"/>
      <c r="B284" s="239"/>
      <c r="C284" s="239"/>
      <c r="D284" s="239"/>
      <c r="E284" s="239"/>
      <c r="F284" s="239"/>
      <c r="G284" s="239"/>
      <c r="H284" s="239"/>
      <c r="I284" s="31"/>
      <c r="J284" s="31"/>
      <c r="K284" s="31"/>
      <c r="L284" s="31"/>
      <c r="M284" s="31"/>
      <c r="N284" s="31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</row>
    <row r="285" spans="1:27" ht="0" hidden="1" customHeight="1" x14ac:dyDescent="0.25">
      <c r="A285" s="239"/>
      <c r="B285" s="239"/>
      <c r="C285" s="239"/>
      <c r="D285" s="239"/>
      <c r="E285" s="239"/>
      <c r="F285" s="239"/>
      <c r="G285" s="239"/>
      <c r="H285" s="239"/>
      <c r="I285" s="31"/>
      <c r="J285" s="31"/>
      <c r="K285" s="31"/>
      <c r="L285" s="31"/>
      <c r="M285" s="31"/>
      <c r="N285" s="31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</row>
    <row r="286" spans="1:27" ht="0" hidden="1" customHeight="1" x14ac:dyDescent="0.25">
      <c r="A286" s="239"/>
      <c r="B286" s="239"/>
      <c r="C286" s="239"/>
      <c r="D286" s="239"/>
      <c r="E286" s="239"/>
      <c r="F286" s="239"/>
      <c r="G286" s="239"/>
      <c r="H286" s="239"/>
      <c r="I286" s="31"/>
      <c r="J286" s="31"/>
      <c r="K286" s="31"/>
      <c r="L286" s="31"/>
      <c r="M286" s="31"/>
      <c r="N286" s="31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</row>
    <row r="287" spans="1:27" ht="0" hidden="1" customHeight="1" x14ac:dyDescent="0.25">
      <c r="A287" s="239"/>
      <c r="B287" s="239"/>
      <c r="C287" s="239"/>
      <c r="D287" s="239"/>
      <c r="E287" s="239"/>
      <c r="F287" s="239"/>
      <c r="G287" s="239"/>
      <c r="H287" s="239"/>
      <c r="I287" s="31"/>
      <c r="J287" s="31"/>
      <c r="K287" s="31"/>
      <c r="L287" s="31"/>
      <c r="M287" s="31"/>
      <c r="N287" s="31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</row>
    <row r="288" spans="1:27" ht="0" hidden="1" customHeight="1" x14ac:dyDescent="0.25">
      <c r="A288" s="239"/>
      <c r="B288" s="239"/>
      <c r="C288" s="239"/>
      <c r="D288" s="239"/>
      <c r="E288" s="239"/>
      <c r="F288" s="239"/>
      <c r="G288" s="239"/>
      <c r="H288" s="239"/>
      <c r="I288" s="31"/>
      <c r="J288" s="31"/>
      <c r="K288" s="31"/>
      <c r="L288" s="31"/>
      <c r="M288" s="31"/>
      <c r="N288" s="31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</row>
    <row r="289" spans="1:27" ht="0" hidden="1" customHeight="1" x14ac:dyDescent="0.25">
      <c r="A289" s="239"/>
      <c r="B289" s="239"/>
      <c r="C289" s="239"/>
      <c r="D289" s="239"/>
      <c r="E289" s="239"/>
      <c r="F289" s="239"/>
      <c r="G289" s="239"/>
      <c r="H289" s="239"/>
      <c r="I289" s="31"/>
      <c r="J289" s="31"/>
      <c r="K289" s="31"/>
      <c r="L289" s="31"/>
      <c r="M289" s="31"/>
      <c r="N289" s="31"/>
      <c r="O289" s="294"/>
      <c r="P289" s="294"/>
      <c r="Q289" s="294"/>
      <c r="R289" s="294"/>
      <c r="S289" s="294"/>
      <c r="T289" s="294"/>
      <c r="U289" s="294"/>
      <c r="V289" s="294"/>
      <c r="W289" s="294"/>
      <c r="X289" s="294"/>
      <c r="Y289" s="294"/>
      <c r="Z289" s="294"/>
      <c r="AA289" s="294"/>
    </row>
    <row r="290" spans="1:27" ht="0" hidden="1" customHeight="1" x14ac:dyDescent="0.25">
      <c r="A290" s="239"/>
      <c r="B290" s="239"/>
      <c r="C290" s="239"/>
      <c r="D290" s="239"/>
      <c r="E290" s="239"/>
      <c r="F290" s="239"/>
      <c r="G290" s="239"/>
      <c r="H290" s="239"/>
      <c r="I290" s="31"/>
      <c r="J290" s="31"/>
      <c r="K290" s="31"/>
      <c r="L290" s="31"/>
      <c r="M290" s="31"/>
      <c r="N290" s="31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</row>
    <row r="291" spans="1:27" ht="0" hidden="1" customHeight="1" x14ac:dyDescent="0.25">
      <c r="A291" s="239"/>
      <c r="B291" s="239"/>
      <c r="C291" s="239"/>
      <c r="D291" s="239"/>
      <c r="E291" s="239"/>
      <c r="F291" s="239"/>
      <c r="G291" s="239"/>
      <c r="H291" s="239"/>
      <c r="I291" s="31"/>
      <c r="J291" s="31"/>
      <c r="K291" s="31"/>
      <c r="L291" s="31"/>
      <c r="M291" s="31"/>
      <c r="N291" s="31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</row>
    <row r="292" spans="1:27" ht="0" hidden="1" customHeight="1" x14ac:dyDescent="0.25">
      <c r="A292" s="239"/>
      <c r="B292" s="239"/>
      <c r="C292" s="239"/>
      <c r="D292" s="239"/>
      <c r="E292" s="239"/>
      <c r="F292" s="239"/>
      <c r="G292" s="239"/>
      <c r="H292" s="239"/>
      <c r="I292" s="31"/>
      <c r="J292" s="31"/>
      <c r="K292" s="31"/>
      <c r="L292" s="31"/>
      <c r="M292" s="31"/>
      <c r="N292" s="31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</row>
    <row r="293" spans="1:27" ht="0" hidden="1" customHeight="1" x14ac:dyDescent="0.25">
      <c r="A293" s="239"/>
      <c r="B293" s="239"/>
      <c r="C293" s="239"/>
      <c r="D293" s="239"/>
      <c r="E293" s="239"/>
      <c r="F293" s="239"/>
      <c r="G293" s="239"/>
      <c r="H293" s="239"/>
      <c r="I293" s="31"/>
      <c r="J293" s="31"/>
      <c r="K293" s="31"/>
      <c r="L293" s="31"/>
      <c r="M293" s="31"/>
      <c r="N293" s="31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</row>
    <row r="294" spans="1:27" ht="0" hidden="1" customHeight="1" x14ac:dyDescent="0.25">
      <c r="A294" s="239"/>
      <c r="B294" s="239"/>
      <c r="C294" s="239"/>
      <c r="D294" s="239"/>
      <c r="E294" s="239"/>
      <c r="F294" s="239"/>
      <c r="G294" s="239"/>
      <c r="H294" s="239"/>
      <c r="I294" s="31"/>
      <c r="J294" s="31"/>
      <c r="K294" s="31"/>
      <c r="L294" s="31"/>
      <c r="M294" s="31"/>
      <c r="N294" s="31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</row>
    <row r="295" spans="1:27" ht="0" hidden="1" customHeight="1" x14ac:dyDescent="0.25">
      <c r="A295" s="239"/>
      <c r="B295" s="239"/>
      <c r="C295" s="239"/>
      <c r="D295" s="239"/>
      <c r="E295" s="239"/>
      <c r="F295" s="239"/>
      <c r="G295" s="239"/>
      <c r="H295" s="239"/>
      <c r="I295" s="31"/>
      <c r="J295" s="31"/>
      <c r="K295" s="31"/>
      <c r="L295" s="31"/>
      <c r="M295" s="31"/>
      <c r="N295" s="31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</row>
    <row r="296" spans="1:27" x14ac:dyDescent="0.25">
      <c r="A296" s="254" t="s">
        <v>190</v>
      </c>
      <c r="B296" s="254"/>
      <c r="C296" s="254"/>
      <c r="D296" s="254"/>
      <c r="E296" s="254"/>
      <c r="F296" s="254"/>
      <c r="G296" s="254"/>
      <c r="H296" s="254"/>
      <c r="I296" s="33"/>
      <c r="J296" s="33"/>
      <c r="K296" s="33"/>
      <c r="L296" s="33"/>
      <c r="M296" s="33"/>
      <c r="N296" s="237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</row>
    <row r="297" spans="1:27" ht="0" hidden="1" customHeight="1" x14ac:dyDescent="0.25">
      <c r="A297" s="239"/>
      <c r="B297" s="239"/>
      <c r="C297" s="239"/>
      <c r="D297" s="239"/>
      <c r="E297" s="239"/>
      <c r="F297" s="239"/>
      <c r="G297" s="239"/>
      <c r="H297" s="239"/>
      <c r="I297" s="33"/>
      <c r="J297" s="33"/>
      <c r="K297" s="33"/>
      <c r="L297" s="33"/>
      <c r="M297" s="33"/>
      <c r="N297" s="237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</row>
    <row r="298" spans="1:27" ht="0" hidden="1" customHeight="1" x14ac:dyDescent="0.25">
      <c r="A298" s="239"/>
      <c r="B298" s="239"/>
      <c r="C298" s="239"/>
      <c r="D298" s="239"/>
      <c r="E298" s="239"/>
      <c r="F298" s="239"/>
      <c r="G298" s="239"/>
      <c r="H298" s="239"/>
      <c r="I298" s="33"/>
      <c r="J298" s="33"/>
      <c r="K298" s="33"/>
      <c r="L298" s="33"/>
      <c r="M298" s="33"/>
      <c r="N298" s="237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</row>
    <row r="299" spans="1:27" ht="0" hidden="1" customHeight="1" x14ac:dyDescent="0.25">
      <c r="A299" s="239"/>
      <c r="B299" s="239"/>
      <c r="C299" s="239"/>
      <c r="D299" s="239"/>
      <c r="E299" s="239"/>
      <c r="F299" s="239"/>
      <c r="G299" s="239"/>
      <c r="H299" s="239"/>
      <c r="I299" s="33"/>
      <c r="J299" s="33"/>
      <c r="K299" s="33"/>
      <c r="L299" s="33"/>
      <c r="M299" s="33"/>
      <c r="N299" s="237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</row>
    <row r="300" spans="1:27" ht="0" hidden="1" customHeight="1" x14ac:dyDescent="0.25">
      <c r="A300" s="239"/>
      <c r="B300" s="239"/>
      <c r="C300" s="239"/>
      <c r="D300" s="239"/>
      <c r="E300" s="239"/>
      <c r="F300" s="239"/>
      <c r="G300" s="239"/>
      <c r="H300" s="239"/>
      <c r="I300" s="33"/>
      <c r="J300" s="33"/>
      <c r="K300" s="33"/>
      <c r="L300" s="33"/>
      <c r="M300" s="33"/>
      <c r="N300" s="237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</row>
    <row r="301" spans="1:27" ht="0" hidden="1" customHeight="1" x14ac:dyDescent="0.25">
      <c r="A301" s="239"/>
      <c r="B301" s="239"/>
      <c r="C301" s="239"/>
      <c r="D301" s="239"/>
      <c r="E301" s="239"/>
      <c r="F301" s="239"/>
      <c r="G301" s="239"/>
      <c r="H301" s="239"/>
      <c r="I301" s="33"/>
      <c r="J301" s="33"/>
      <c r="K301" s="33"/>
      <c r="L301" s="33"/>
      <c r="M301" s="33"/>
      <c r="N301" s="237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</row>
    <row r="302" spans="1:27" ht="0" hidden="1" customHeight="1" x14ac:dyDescent="0.25">
      <c r="A302" s="239"/>
      <c r="B302" s="239"/>
      <c r="C302" s="239"/>
      <c r="D302" s="239"/>
      <c r="E302" s="239"/>
      <c r="F302" s="239"/>
      <c r="G302" s="239"/>
      <c r="H302" s="239"/>
      <c r="I302" s="33"/>
      <c r="J302" s="33"/>
      <c r="K302" s="33"/>
      <c r="L302" s="33"/>
      <c r="M302" s="33"/>
      <c r="N302" s="237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</row>
    <row r="303" spans="1:27" ht="0" hidden="1" customHeight="1" x14ac:dyDescent="0.25">
      <c r="A303" s="239"/>
      <c r="B303" s="239"/>
      <c r="C303" s="239"/>
      <c r="D303" s="239"/>
      <c r="E303" s="239"/>
      <c r="F303" s="239"/>
      <c r="G303" s="239"/>
      <c r="H303" s="239"/>
      <c r="I303" s="33"/>
      <c r="J303" s="33"/>
      <c r="K303" s="33"/>
      <c r="L303" s="33"/>
      <c r="M303" s="33"/>
      <c r="N303" s="237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</row>
    <row r="304" spans="1:27" ht="0" hidden="1" customHeight="1" x14ac:dyDescent="0.25">
      <c r="A304" s="239"/>
      <c r="B304" s="239"/>
      <c r="C304" s="239"/>
      <c r="D304" s="239"/>
      <c r="E304" s="239"/>
      <c r="F304" s="239"/>
      <c r="G304" s="239"/>
      <c r="H304" s="239"/>
      <c r="I304" s="33"/>
      <c r="J304" s="33"/>
      <c r="K304" s="33"/>
      <c r="L304" s="33"/>
      <c r="M304" s="33"/>
      <c r="N304" s="237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</row>
    <row r="305" spans="1:27" ht="0" hidden="1" customHeight="1" x14ac:dyDescent="0.25">
      <c r="A305" s="239"/>
      <c r="B305" s="239"/>
      <c r="C305" s="239"/>
      <c r="D305" s="239"/>
      <c r="E305" s="239"/>
      <c r="F305" s="239"/>
      <c r="G305" s="239"/>
      <c r="H305" s="239"/>
      <c r="I305" s="33"/>
      <c r="J305" s="33"/>
      <c r="K305" s="33"/>
      <c r="L305" s="33"/>
      <c r="M305" s="33"/>
      <c r="N305" s="237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</row>
    <row r="306" spans="1:27" ht="0" hidden="1" customHeight="1" x14ac:dyDescent="0.25">
      <c r="A306" s="239"/>
      <c r="B306" s="239"/>
      <c r="C306" s="239"/>
      <c r="D306" s="239"/>
      <c r="E306" s="239"/>
      <c r="F306" s="239"/>
      <c r="G306" s="239"/>
      <c r="H306" s="239"/>
      <c r="I306" s="33"/>
      <c r="J306" s="33"/>
      <c r="K306" s="33"/>
      <c r="L306" s="33"/>
      <c r="M306" s="33"/>
      <c r="N306" s="237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</row>
    <row r="307" spans="1:27" ht="0" hidden="1" customHeight="1" x14ac:dyDescent="0.25">
      <c r="A307" s="239"/>
      <c r="B307" s="239"/>
      <c r="C307" s="239"/>
      <c r="D307" s="239"/>
      <c r="E307" s="239"/>
      <c r="F307" s="239"/>
      <c r="G307" s="239"/>
      <c r="H307" s="239"/>
      <c r="I307" s="33"/>
      <c r="J307" s="33"/>
      <c r="K307" s="33"/>
      <c r="L307" s="33"/>
      <c r="M307" s="33"/>
      <c r="N307" s="237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</row>
    <row r="308" spans="1:27" ht="0" hidden="1" customHeight="1" x14ac:dyDescent="0.25">
      <c r="A308" s="239"/>
      <c r="B308" s="239"/>
      <c r="C308" s="239"/>
      <c r="D308" s="239"/>
      <c r="E308" s="239"/>
      <c r="F308" s="239"/>
      <c r="G308" s="239"/>
      <c r="H308" s="239"/>
      <c r="I308" s="33"/>
      <c r="J308" s="33"/>
      <c r="K308" s="33"/>
      <c r="L308" s="33"/>
      <c r="M308" s="33"/>
      <c r="N308" s="237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</row>
    <row r="309" spans="1:27" ht="0" hidden="1" customHeight="1" x14ac:dyDescent="0.25">
      <c r="A309" s="239"/>
      <c r="B309" s="239"/>
      <c r="C309" s="239"/>
      <c r="D309" s="239"/>
      <c r="E309" s="239"/>
      <c r="F309" s="239"/>
      <c r="G309" s="239"/>
      <c r="H309" s="239"/>
      <c r="I309" s="33"/>
      <c r="J309" s="33"/>
      <c r="K309" s="33"/>
      <c r="L309" s="33"/>
      <c r="M309" s="33"/>
      <c r="N309" s="237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</row>
    <row r="310" spans="1:27" ht="0" hidden="1" customHeight="1" x14ac:dyDescent="0.25">
      <c r="A310" s="239"/>
      <c r="B310" s="239"/>
      <c r="C310" s="239"/>
      <c r="D310" s="239"/>
      <c r="E310" s="239"/>
      <c r="F310" s="239"/>
      <c r="G310" s="239"/>
      <c r="H310" s="239"/>
      <c r="I310" s="33"/>
      <c r="J310" s="33"/>
      <c r="K310" s="33"/>
      <c r="L310" s="33"/>
      <c r="M310" s="33"/>
      <c r="N310" s="237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  <c r="AA310" s="294"/>
    </row>
    <row r="311" spans="1:27" ht="0" hidden="1" customHeight="1" x14ac:dyDescent="0.25">
      <c r="A311" s="239"/>
      <c r="B311" s="239"/>
      <c r="C311" s="239"/>
      <c r="D311" s="239"/>
      <c r="E311" s="239"/>
      <c r="F311" s="239"/>
      <c r="G311" s="239"/>
      <c r="H311" s="239"/>
      <c r="I311" s="33"/>
      <c r="J311" s="33"/>
      <c r="K311" s="33"/>
      <c r="L311" s="33"/>
      <c r="M311" s="33"/>
      <c r="N311" s="237"/>
      <c r="O311" s="294"/>
      <c r="P311" s="294"/>
      <c r="Q311" s="294"/>
      <c r="R311" s="294"/>
      <c r="S311" s="294"/>
      <c r="T311" s="294"/>
      <c r="U311" s="294"/>
      <c r="V311" s="294"/>
      <c r="W311" s="294"/>
      <c r="X311" s="294"/>
      <c r="Y311" s="294"/>
      <c r="Z311" s="294"/>
      <c r="AA311" s="294"/>
    </row>
    <row r="312" spans="1:27" ht="0" hidden="1" customHeight="1" x14ac:dyDescent="0.25">
      <c r="A312" s="239"/>
      <c r="B312" s="239"/>
      <c r="C312" s="239"/>
      <c r="D312" s="239"/>
      <c r="E312" s="239"/>
      <c r="F312" s="239"/>
      <c r="G312" s="239"/>
      <c r="H312" s="239"/>
      <c r="I312" s="33"/>
      <c r="J312" s="33"/>
      <c r="K312" s="33"/>
      <c r="L312" s="33"/>
      <c r="M312" s="33"/>
      <c r="N312" s="237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</row>
    <row r="313" spans="1:27" ht="0" hidden="1" customHeight="1" x14ac:dyDescent="0.25">
      <c r="A313" s="239"/>
      <c r="B313" s="239"/>
      <c r="C313" s="239"/>
      <c r="D313" s="239"/>
      <c r="E313" s="239"/>
      <c r="F313" s="239"/>
      <c r="G313" s="239"/>
      <c r="H313" s="239"/>
      <c r="I313" s="33"/>
      <c r="J313" s="33"/>
      <c r="K313" s="33"/>
      <c r="L313" s="33"/>
      <c r="M313" s="33"/>
      <c r="N313" s="237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</row>
    <row r="314" spans="1:27" ht="0" hidden="1" customHeight="1" x14ac:dyDescent="0.25">
      <c r="A314" s="239"/>
      <c r="B314" s="239"/>
      <c r="C314" s="239"/>
      <c r="D314" s="239"/>
      <c r="E314" s="239"/>
      <c r="F314" s="239"/>
      <c r="G314" s="239"/>
      <c r="H314" s="239"/>
      <c r="I314" s="33"/>
      <c r="J314" s="33"/>
      <c r="K314" s="33"/>
      <c r="L314" s="33"/>
      <c r="M314" s="33"/>
      <c r="N314" s="237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</row>
    <row r="315" spans="1:27" ht="0" hidden="1" customHeight="1" x14ac:dyDescent="0.25">
      <c r="A315" s="239"/>
      <c r="B315" s="239"/>
      <c r="C315" s="239"/>
      <c r="D315" s="239"/>
      <c r="E315" s="239"/>
      <c r="F315" s="239"/>
      <c r="G315" s="239"/>
      <c r="H315" s="239"/>
      <c r="I315" s="33"/>
      <c r="J315" s="33"/>
      <c r="K315" s="33"/>
      <c r="L315" s="33"/>
      <c r="M315" s="33"/>
      <c r="N315" s="237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</row>
    <row r="316" spans="1:27" ht="0" hidden="1" customHeight="1" x14ac:dyDescent="0.25">
      <c r="A316" s="239"/>
      <c r="B316" s="239"/>
      <c r="C316" s="239"/>
      <c r="D316" s="239"/>
      <c r="E316" s="239"/>
      <c r="F316" s="239"/>
      <c r="G316" s="239"/>
      <c r="H316" s="239"/>
      <c r="I316" s="33"/>
      <c r="J316" s="33"/>
      <c r="K316" s="33"/>
      <c r="L316" s="33"/>
      <c r="M316" s="33"/>
      <c r="N316" s="237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</row>
    <row r="317" spans="1:27" ht="0" hidden="1" customHeight="1" x14ac:dyDescent="0.25">
      <c r="A317" s="239"/>
      <c r="B317" s="239"/>
      <c r="C317" s="239"/>
      <c r="D317" s="239"/>
      <c r="E317" s="239"/>
      <c r="F317" s="239"/>
      <c r="G317" s="239"/>
      <c r="H317" s="239"/>
      <c r="I317" s="33"/>
      <c r="J317" s="33"/>
      <c r="K317" s="33"/>
      <c r="L317" s="33"/>
      <c r="M317" s="33"/>
      <c r="N317" s="237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</row>
    <row r="318" spans="1:27" ht="0" hidden="1" customHeight="1" x14ac:dyDescent="0.25">
      <c r="A318" s="239"/>
      <c r="B318" s="239"/>
      <c r="C318" s="239"/>
      <c r="D318" s="239"/>
      <c r="E318" s="239"/>
      <c r="F318" s="239"/>
      <c r="G318" s="239"/>
      <c r="H318" s="239"/>
      <c r="I318" s="33"/>
      <c r="J318" s="33"/>
      <c r="K318" s="33"/>
      <c r="L318" s="33"/>
      <c r="M318" s="33"/>
      <c r="N318" s="237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</row>
    <row r="319" spans="1:27" ht="0" hidden="1" customHeight="1" x14ac:dyDescent="0.25">
      <c r="A319" s="239"/>
      <c r="B319" s="239"/>
      <c r="C319" s="239"/>
      <c r="D319" s="239"/>
      <c r="E319" s="239"/>
      <c r="F319" s="239"/>
      <c r="G319" s="239"/>
      <c r="H319" s="239"/>
      <c r="I319" s="33"/>
      <c r="J319" s="33"/>
      <c r="K319" s="33"/>
      <c r="L319" s="33"/>
      <c r="M319" s="33"/>
      <c r="N319" s="237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</row>
    <row r="320" spans="1:27" ht="0" hidden="1" customHeight="1" x14ac:dyDescent="0.25">
      <c r="A320" s="239"/>
      <c r="B320" s="239"/>
      <c r="C320" s="239"/>
      <c r="D320" s="239"/>
      <c r="E320" s="239"/>
      <c r="F320" s="239"/>
      <c r="G320" s="239"/>
      <c r="H320" s="239"/>
      <c r="I320" s="33"/>
      <c r="J320" s="33"/>
      <c r="K320" s="33"/>
      <c r="L320" s="33"/>
      <c r="M320" s="33"/>
      <c r="N320" s="237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</row>
    <row r="321" spans="1:27" ht="0" hidden="1" customHeight="1" x14ac:dyDescent="0.25">
      <c r="A321" s="239"/>
      <c r="B321" s="239"/>
      <c r="C321" s="239"/>
      <c r="D321" s="239"/>
      <c r="E321" s="239"/>
      <c r="F321" s="239"/>
      <c r="G321" s="239"/>
      <c r="H321" s="239"/>
      <c r="I321" s="33"/>
      <c r="J321" s="33"/>
      <c r="K321" s="33"/>
      <c r="L321" s="33"/>
      <c r="M321" s="33"/>
      <c r="N321" s="237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</row>
    <row r="322" spans="1:27" ht="0" hidden="1" customHeight="1" x14ac:dyDescent="0.25">
      <c r="A322" s="239"/>
      <c r="B322" s="239"/>
      <c r="C322" s="239"/>
      <c r="D322" s="239"/>
      <c r="E322" s="239"/>
      <c r="F322" s="239"/>
      <c r="G322" s="239"/>
      <c r="H322" s="239"/>
      <c r="I322" s="33"/>
      <c r="J322" s="33"/>
      <c r="K322" s="33"/>
      <c r="L322" s="33"/>
      <c r="M322" s="33"/>
      <c r="N322" s="237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</row>
    <row r="323" spans="1:27" ht="0" hidden="1" customHeight="1" x14ac:dyDescent="0.25">
      <c r="A323" s="239"/>
      <c r="B323" s="239"/>
      <c r="C323" s="239"/>
      <c r="D323" s="239"/>
      <c r="E323" s="239"/>
      <c r="F323" s="239"/>
      <c r="G323" s="239"/>
      <c r="H323" s="239"/>
      <c r="I323" s="33"/>
      <c r="J323" s="33"/>
      <c r="K323" s="33"/>
      <c r="L323" s="33"/>
      <c r="M323" s="33"/>
      <c r="N323" s="237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</row>
    <row r="324" spans="1:27" ht="0" hidden="1" customHeight="1" x14ac:dyDescent="0.25">
      <c r="A324" s="239"/>
      <c r="B324" s="239"/>
      <c r="C324" s="239"/>
      <c r="D324" s="239"/>
      <c r="E324" s="239"/>
      <c r="F324" s="239"/>
      <c r="G324" s="239"/>
      <c r="H324" s="239"/>
      <c r="I324" s="33"/>
      <c r="J324" s="33"/>
      <c r="K324" s="33"/>
      <c r="L324" s="33"/>
      <c r="M324" s="33"/>
      <c r="N324" s="237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</row>
    <row r="325" spans="1:27" ht="0" hidden="1" customHeight="1" x14ac:dyDescent="0.25">
      <c r="A325" s="239"/>
      <c r="B325" s="239"/>
      <c r="C325" s="239"/>
      <c r="D325" s="239"/>
      <c r="E325" s="239"/>
      <c r="F325" s="239"/>
      <c r="G325" s="239"/>
      <c r="H325" s="239"/>
      <c r="I325" s="33"/>
      <c r="J325" s="33"/>
      <c r="K325" s="33"/>
      <c r="L325" s="33"/>
      <c r="M325" s="33"/>
      <c r="N325" s="237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</row>
    <row r="326" spans="1:27" ht="0" hidden="1" customHeight="1" x14ac:dyDescent="0.25">
      <c r="A326" s="239"/>
      <c r="B326" s="239"/>
      <c r="C326" s="239"/>
      <c r="D326" s="239"/>
      <c r="E326" s="239"/>
      <c r="F326" s="239"/>
      <c r="G326" s="239"/>
      <c r="H326" s="239"/>
      <c r="I326" s="33"/>
      <c r="J326" s="33"/>
      <c r="K326" s="33"/>
      <c r="L326" s="33"/>
      <c r="M326" s="33"/>
      <c r="N326" s="237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</row>
    <row r="327" spans="1:27" ht="0" hidden="1" customHeight="1" x14ac:dyDescent="0.25">
      <c r="A327" s="239"/>
      <c r="B327" s="239"/>
      <c r="C327" s="239"/>
      <c r="D327" s="239"/>
      <c r="E327" s="239"/>
      <c r="F327" s="239"/>
      <c r="G327" s="239"/>
      <c r="H327" s="239"/>
      <c r="I327" s="33"/>
      <c r="J327" s="33"/>
      <c r="K327" s="33"/>
      <c r="L327" s="33"/>
      <c r="M327" s="33"/>
      <c r="N327" s="237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</row>
    <row r="328" spans="1:27" ht="0" hidden="1" customHeight="1" x14ac:dyDescent="0.25">
      <c r="A328" s="239"/>
      <c r="B328" s="239"/>
      <c r="C328" s="239"/>
      <c r="D328" s="239"/>
      <c r="E328" s="239"/>
      <c r="F328" s="239"/>
      <c r="G328" s="239"/>
      <c r="H328" s="239"/>
      <c r="I328" s="33"/>
      <c r="J328" s="33"/>
      <c r="K328" s="33"/>
      <c r="L328" s="33"/>
      <c r="M328" s="33"/>
      <c r="N328" s="237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</row>
    <row r="329" spans="1:27" ht="0" hidden="1" customHeight="1" x14ac:dyDescent="0.25">
      <c r="A329" s="239"/>
      <c r="B329" s="239"/>
      <c r="C329" s="239"/>
      <c r="D329" s="239"/>
      <c r="E329" s="239"/>
      <c r="F329" s="239"/>
      <c r="G329" s="239"/>
      <c r="H329" s="239"/>
      <c r="I329" s="33"/>
      <c r="J329" s="33"/>
      <c r="K329" s="33"/>
      <c r="L329" s="33"/>
      <c r="M329" s="33"/>
      <c r="N329" s="237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</row>
    <row r="330" spans="1:27" ht="0" hidden="1" customHeight="1" x14ac:dyDescent="0.25">
      <c r="A330" s="239"/>
      <c r="B330" s="239"/>
      <c r="C330" s="239"/>
      <c r="D330" s="239"/>
      <c r="E330" s="239"/>
      <c r="F330" s="239"/>
      <c r="G330" s="239"/>
      <c r="H330" s="239"/>
      <c r="I330" s="33"/>
      <c r="J330" s="33"/>
      <c r="K330" s="33"/>
      <c r="L330" s="33"/>
      <c r="M330" s="33"/>
      <c r="N330" s="237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</row>
    <row r="331" spans="1:27" ht="0" hidden="1" customHeight="1" x14ac:dyDescent="0.25">
      <c r="A331" s="239"/>
      <c r="B331" s="239"/>
      <c r="C331" s="239"/>
      <c r="D331" s="239"/>
      <c r="E331" s="239"/>
      <c r="F331" s="239"/>
      <c r="G331" s="239"/>
      <c r="H331" s="239"/>
      <c r="I331" s="33"/>
      <c r="J331" s="33"/>
      <c r="K331" s="33"/>
      <c r="L331" s="33"/>
      <c r="M331" s="33"/>
      <c r="N331" s="237"/>
      <c r="O331" s="294"/>
      <c r="P331" s="294"/>
      <c r="Q331" s="294"/>
      <c r="R331" s="294"/>
      <c r="S331" s="294"/>
      <c r="T331" s="294"/>
      <c r="U331" s="294"/>
      <c r="V331" s="294"/>
      <c r="W331" s="294"/>
      <c r="X331" s="294"/>
      <c r="Y331" s="294"/>
      <c r="Z331" s="294"/>
      <c r="AA331" s="294"/>
    </row>
    <row r="332" spans="1:27" ht="0" hidden="1" customHeight="1" x14ac:dyDescent="0.25">
      <c r="A332" s="239"/>
      <c r="B332" s="239"/>
      <c r="C332" s="239"/>
      <c r="D332" s="239"/>
      <c r="E332" s="239"/>
      <c r="F332" s="239"/>
      <c r="G332" s="239"/>
      <c r="H332" s="239"/>
      <c r="I332" s="33"/>
      <c r="J332" s="33"/>
      <c r="K332" s="33"/>
      <c r="L332" s="33"/>
      <c r="M332" s="33"/>
      <c r="N332" s="237"/>
      <c r="O332" s="294"/>
      <c r="P332" s="294"/>
      <c r="Q332" s="294"/>
      <c r="R332" s="294"/>
      <c r="S332" s="294"/>
      <c r="T332" s="294"/>
      <c r="U332" s="294"/>
      <c r="V332" s="294"/>
      <c r="W332" s="294"/>
      <c r="X332" s="294"/>
      <c r="Y332" s="294"/>
      <c r="Z332" s="294"/>
      <c r="AA332" s="294"/>
    </row>
    <row r="333" spans="1:27" ht="0" hidden="1" customHeight="1" x14ac:dyDescent="0.25">
      <c r="A333" s="239"/>
      <c r="B333" s="239"/>
      <c r="C333" s="239"/>
      <c r="D333" s="239"/>
      <c r="E333" s="239"/>
      <c r="F333" s="239"/>
      <c r="G333" s="239"/>
      <c r="H333" s="239"/>
      <c r="I333" s="33"/>
      <c r="J333" s="33"/>
      <c r="K333" s="33"/>
      <c r="L333" s="33"/>
      <c r="M333" s="33"/>
      <c r="N333" s="237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</row>
    <row r="334" spans="1:27" ht="0" hidden="1" customHeight="1" x14ac:dyDescent="0.25">
      <c r="A334" s="239"/>
      <c r="B334" s="239"/>
      <c r="C334" s="239"/>
      <c r="D334" s="239"/>
      <c r="E334" s="239"/>
      <c r="F334" s="239"/>
      <c r="G334" s="239"/>
      <c r="H334" s="239"/>
      <c r="I334" s="33"/>
      <c r="J334" s="33"/>
      <c r="K334" s="33"/>
      <c r="L334" s="33"/>
      <c r="M334" s="33"/>
      <c r="N334" s="237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</row>
    <row r="335" spans="1:27" ht="0" hidden="1" customHeight="1" x14ac:dyDescent="0.25">
      <c r="A335" s="239"/>
      <c r="B335" s="239"/>
      <c r="C335" s="239"/>
      <c r="D335" s="239"/>
      <c r="E335" s="239"/>
      <c r="F335" s="239"/>
      <c r="G335" s="239"/>
      <c r="H335" s="239"/>
      <c r="I335" s="33"/>
      <c r="J335" s="33"/>
      <c r="K335" s="33"/>
      <c r="L335" s="33"/>
      <c r="M335" s="33"/>
      <c r="N335" s="237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</row>
    <row r="336" spans="1:27" ht="0" hidden="1" customHeight="1" x14ac:dyDescent="0.25">
      <c r="A336" s="239"/>
      <c r="B336" s="239"/>
      <c r="C336" s="239"/>
      <c r="D336" s="239"/>
      <c r="E336" s="239"/>
      <c r="F336" s="239"/>
      <c r="G336" s="239"/>
      <c r="H336" s="239"/>
      <c r="I336" s="33"/>
      <c r="J336" s="33"/>
      <c r="K336" s="33"/>
      <c r="L336" s="33"/>
      <c r="M336" s="33"/>
      <c r="N336" s="237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</row>
    <row r="337" spans="1:27" ht="0" hidden="1" customHeight="1" x14ac:dyDescent="0.25">
      <c r="A337" s="239"/>
      <c r="B337" s="239"/>
      <c r="C337" s="239"/>
      <c r="D337" s="239"/>
      <c r="E337" s="239"/>
      <c r="F337" s="239"/>
      <c r="G337" s="239"/>
      <c r="H337" s="239"/>
      <c r="I337" s="33"/>
      <c r="J337" s="33"/>
      <c r="K337" s="33"/>
      <c r="L337" s="33"/>
      <c r="M337" s="33"/>
      <c r="N337" s="237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</row>
    <row r="338" spans="1:27" ht="0" hidden="1" customHeight="1" x14ac:dyDescent="0.25">
      <c r="A338" s="239"/>
      <c r="B338" s="239"/>
      <c r="C338" s="239"/>
      <c r="D338" s="239"/>
      <c r="E338" s="239"/>
      <c r="F338" s="239"/>
      <c r="G338" s="239"/>
      <c r="H338" s="239"/>
      <c r="I338" s="33"/>
      <c r="J338" s="33"/>
      <c r="K338" s="33"/>
      <c r="L338" s="33"/>
      <c r="M338" s="33"/>
      <c r="N338" s="237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</row>
    <row r="339" spans="1:27" ht="0" hidden="1" customHeight="1" x14ac:dyDescent="0.25">
      <c r="A339" s="239"/>
      <c r="B339" s="239"/>
      <c r="C339" s="239"/>
      <c r="D339" s="239"/>
      <c r="E339" s="239"/>
      <c r="F339" s="239"/>
      <c r="G339" s="239"/>
      <c r="H339" s="239"/>
      <c r="I339" s="33"/>
      <c r="J339" s="33"/>
      <c r="K339" s="33"/>
      <c r="L339" s="33"/>
      <c r="M339" s="33"/>
      <c r="N339" s="237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</row>
    <row r="340" spans="1:27" ht="0" hidden="1" customHeight="1" x14ac:dyDescent="0.25">
      <c r="A340" s="239"/>
      <c r="B340" s="239"/>
      <c r="C340" s="239"/>
      <c r="D340" s="239"/>
      <c r="E340" s="239"/>
      <c r="F340" s="239"/>
      <c r="G340" s="239"/>
      <c r="H340" s="239"/>
      <c r="I340" s="33"/>
      <c r="J340" s="33"/>
      <c r="K340" s="33"/>
      <c r="L340" s="33"/>
      <c r="M340" s="33"/>
      <c r="N340" s="237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</row>
    <row r="341" spans="1:27" ht="0" hidden="1" customHeight="1" x14ac:dyDescent="0.25">
      <c r="A341" s="239"/>
      <c r="B341" s="239"/>
      <c r="C341" s="239"/>
      <c r="D341" s="239"/>
      <c r="E341" s="239"/>
      <c r="F341" s="239"/>
      <c r="G341" s="239"/>
      <c r="H341" s="239"/>
      <c r="I341" s="33"/>
      <c r="J341" s="33"/>
      <c r="K341" s="33"/>
      <c r="L341" s="33"/>
      <c r="M341" s="33"/>
      <c r="N341" s="237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</row>
    <row r="342" spans="1:27" ht="0" hidden="1" customHeight="1" x14ac:dyDescent="0.25">
      <c r="A342" s="239"/>
      <c r="B342" s="239"/>
      <c r="C342" s="239"/>
      <c r="D342" s="239"/>
      <c r="E342" s="239"/>
      <c r="F342" s="239"/>
      <c r="G342" s="239"/>
      <c r="H342" s="239"/>
      <c r="I342" s="33"/>
      <c r="J342" s="33"/>
      <c r="K342" s="33"/>
      <c r="L342" s="33"/>
      <c r="M342" s="33"/>
      <c r="N342" s="237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</row>
    <row r="343" spans="1:27" ht="0" hidden="1" customHeight="1" x14ac:dyDescent="0.25">
      <c r="A343" s="239"/>
      <c r="B343" s="239"/>
      <c r="C343" s="239"/>
      <c r="D343" s="239"/>
      <c r="E343" s="239"/>
      <c r="F343" s="239"/>
      <c r="G343" s="239"/>
      <c r="H343" s="239"/>
      <c r="I343" s="33"/>
      <c r="J343" s="33"/>
      <c r="K343" s="33"/>
      <c r="L343" s="33"/>
      <c r="M343" s="33"/>
      <c r="N343" s="237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</row>
    <row r="344" spans="1:27" ht="0" hidden="1" customHeight="1" x14ac:dyDescent="0.25">
      <c r="A344" s="239"/>
      <c r="B344" s="239"/>
      <c r="C344" s="239"/>
      <c r="D344" s="239"/>
      <c r="E344" s="239"/>
      <c r="F344" s="239"/>
      <c r="G344" s="239"/>
      <c r="H344" s="239"/>
      <c r="I344" s="31"/>
      <c r="J344" s="31"/>
      <c r="K344" s="31"/>
      <c r="L344" s="31"/>
      <c r="M344" s="31"/>
      <c r="N344" s="31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</row>
    <row r="345" spans="1:27" ht="0" hidden="1" customHeight="1" x14ac:dyDescent="0.25">
      <c r="A345" s="239"/>
      <c r="B345" s="239"/>
      <c r="C345" s="239"/>
      <c r="D345" s="239"/>
      <c r="E345" s="239"/>
      <c r="F345" s="239"/>
      <c r="G345" s="239"/>
      <c r="H345" s="239"/>
      <c r="I345" s="31"/>
      <c r="J345" s="31"/>
      <c r="K345" s="31"/>
      <c r="L345" s="31"/>
      <c r="M345" s="31"/>
      <c r="N345" s="31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</row>
    <row r="346" spans="1:27" ht="0" hidden="1" customHeight="1" x14ac:dyDescent="0.25">
      <c r="A346" s="239"/>
      <c r="B346" s="239"/>
      <c r="C346" s="239"/>
      <c r="D346" s="239"/>
      <c r="E346" s="239"/>
      <c r="F346" s="239"/>
      <c r="G346" s="239"/>
      <c r="H346" s="239"/>
      <c r="I346" s="31"/>
      <c r="J346" s="31"/>
      <c r="K346" s="31"/>
      <c r="L346" s="31"/>
      <c r="M346" s="31"/>
      <c r="N346" s="31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</row>
    <row r="347" spans="1:27" ht="0" hidden="1" customHeight="1" x14ac:dyDescent="0.25">
      <c r="A347" s="239"/>
      <c r="B347" s="239"/>
      <c r="C347" s="239"/>
      <c r="D347" s="239"/>
      <c r="E347" s="239"/>
      <c r="F347" s="239"/>
      <c r="G347" s="239"/>
      <c r="H347" s="239"/>
      <c r="I347" s="31"/>
      <c r="J347" s="31"/>
      <c r="K347" s="31"/>
      <c r="L347" s="31"/>
      <c r="M347" s="31"/>
      <c r="N347" s="31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</row>
    <row r="348" spans="1:27" ht="0" hidden="1" customHeight="1" x14ac:dyDescent="0.25">
      <c r="A348" s="239"/>
      <c r="B348" s="239"/>
      <c r="C348" s="239"/>
      <c r="D348" s="239"/>
      <c r="E348" s="239"/>
      <c r="F348" s="239"/>
      <c r="G348" s="239"/>
      <c r="H348" s="239"/>
      <c r="I348" s="31"/>
      <c r="J348" s="31"/>
      <c r="K348" s="31"/>
      <c r="L348" s="31"/>
      <c r="M348" s="31"/>
      <c r="N348" s="31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</row>
    <row r="349" spans="1:27" ht="0" hidden="1" customHeight="1" x14ac:dyDescent="0.25">
      <c r="A349" s="239"/>
      <c r="B349" s="239"/>
      <c r="C349" s="239"/>
      <c r="D349" s="239"/>
      <c r="E349" s="239"/>
      <c r="F349" s="239"/>
      <c r="G349" s="239"/>
      <c r="H349" s="239"/>
      <c r="I349" s="31"/>
      <c r="J349" s="31"/>
      <c r="K349" s="31"/>
      <c r="L349" s="31"/>
      <c r="M349" s="31"/>
      <c r="N349" s="31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</row>
    <row r="350" spans="1:27" ht="0" hidden="1" customHeight="1" x14ac:dyDescent="0.25">
      <c r="A350" s="239"/>
      <c r="B350" s="239"/>
      <c r="C350" s="239"/>
      <c r="D350" s="239"/>
      <c r="E350" s="239"/>
      <c r="F350" s="239"/>
      <c r="G350" s="239"/>
      <c r="H350" s="239"/>
      <c r="I350" s="31"/>
      <c r="J350" s="31"/>
      <c r="K350" s="31"/>
      <c r="L350" s="31"/>
      <c r="M350" s="31"/>
      <c r="N350" s="31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</row>
    <row r="351" spans="1:27" ht="0" hidden="1" customHeight="1" x14ac:dyDescent="0.25">
      <c r="A351" s="239"/>
      <c r="B351" s="239"/>
      <c r="C351" s="239"/>
      <c r="D351" s="239"/>
      <c r="E351" s="239"/>
      <c r="F351" s="239"/>
      <c r="G351" s="239"/>
      <c r="H351" s="239"/>
      <c r="I351" s="31"/>
      <c r="J351" s="31"/>
      <c r="K351" s="31"/>
      <c r="L351" s="31"/>
      <c r="M351" s="31"/>
      <c r="N351" s="31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</row>
    <row r="352" spans="1:27" ht="0" hidden="1" customHeight="1" x14ac:dyDescent="0.25">
      <c r="A352" s="239"/>
      <c r="B352" s="239"/>
      <c r="C352" s="239"/>
      <c r="D352" s="239"/>
      <c r="E352" s="239"/>
      <c r="F352" s="239"/>
      <c r="G352" s="239"/>
      <c r="H352" s="239"/>
      <c r="I352" s="31"/>
      <c r="J352" s="31"/>
      <c r="K352" s="31"/>
      <c r="L352" s="31"/>
      <c r="M352" s="31"/>
      <c r="N352" s="31"/>
      <c r="O352" s="294"/>
      <c r="P352" s="294"/>
      <c r="Q352" s="294"/>
      <c r="R352" s="294"/>
      <c r="S352" s="294"/>
      <c r="T352" s="294"/>
      <c r="U352" s="294"/>
      <c r="V352" s="294"/>
      <c r="W352" s="294"/>
      <c r="X352" s="294"/>
      <c r="Y352" s="294"/>
      <c r="Z352" s="294"/>
      <c r="AA352" s="294"/>
    </row>
    <row r="353" spans="1:27" ht="0" hidden="1" customHeight="1" x14ac:dyDescent="0.25">
      <c r="A353" s="239"/>
      <c r="B353" s="239"/>
      <c r="C353" s="239"/>
      <c r="D353" s="239"/>
      <c r="E353" s="239"/>
      <c r="F353" s="239"/>
      <c r="G353" s="239"/>
      <c r="H353" s="239"/>
      <c r="I353" s="31"/>
      <c r="J353" s="31"/>
      <c r="K353" s="31"/>
      <c r="L353" s="31"/>
      <c r="M353" s="31"/>
      <c r="N353" s="31"/>
      <c r="O353" s="294"/>
      <c r="P353" s="294"/>
      <c r="Q353" s="294"/>
      <c r="R353" s="294"/>
      <c r="S353" s="294"/>
      <c r="T353" s="294"/>
      <c r="U353" s="294"/>
      <c r="V353" s="294"/>
      <c r="W353" s="294"/>
      <c r="X353" s="294"/>
      <c r="Y353" s="294"/>
      <c r="Z353" s="294"/>
      <c r="AA353" s="294"/>
    </row>
    <row r="354" spans="1:27" ht="0" hidden="1" customHeight="1" x14ac:dyDescent="0.25">
      <c r="A354" s="239"/>
      <c r="B354" s="239"/>
      <c r="C354" s="239"/>
      <c r="D354" s="239"/>
      <c r="E354" s="239"/>
      <c r="F354" s="239"/>
      <c r="G354" s="239"/>
      <c r="H354" s="239"/>
      <c r="I354" s="31"/>
      <c r="J354" s="31"/>
      <c r="K354" s="31"/>
      <c r="L354" s="31"/>
      <c r="M354" s="31"/>
      <c r="N354" s="31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</row>
    <row r="355" spans="1:27" ht="0" hidden="1" customHeight="1" x14ac:dyDescent="0.25">
      <c r="A355" s="239"/>
      <c r="B355" s="239"/>
      <c r="C355" s="239"/>
      <c r="D355" s="239"/>
      <c r="E355" s="239"/>
      <c r="F355" s="239"/>
      <c r="G355" s="239"/>
      <c r="H355" s="239"/>
      <c r="I355" s="31"/>
      <c r="J355" s="31"/>
      <c r="K355" s="31"/>
      <c r="L355" s="31"/>
      <c r="M355" s="31"/>
      <c r="N355" s="31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</row>
    <row r="356" spans="1:27" ht="0" hidden="1" customHeight="1" x14ac:dyDescent="0.25">
      <c r="A356" s="239"/>
      <c r="B356" s="239"/>
      <c r="C356" s="239"/>
      <c r="D356" s="239"/>
      <c r="E356" s="239"/>
      <c r="F356" s="239"/>
      <c r="G356" s="239"/>
      <c r="H356" s="239"/>
      <c r="I356" s="31"/>
      <c r="J356" s="31"/>
      <c r="K356" s="31"/>
      <c r="L356" s="31"/>
      <c r="M356" s="31"/>
      <c r="N356" s="31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</row>
    <row r="357" spans="1:27" ht="0" hidden="1" customHeight="1" x14ac:dyDescent="0.25">
      <c r="A357" s="239"/>
      <c r="B357" s="239"/>
      <c r="C357" s="239"/>
      <c r="D357" s="239"/>
      <c r="E357" s="239"/>
      <c r="F357" s="239"/>
      <c r="G357" s="239"/>
      <c r="H357" s="239"/>
      <c r="I357" s="31"/>
      <c r="J357" s="31"/>
      <c r="K357" s="31"/>
      <c r="L357" s="31"/>
      <c r="M357" s="31"/>
      <c r="N357" s="31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</row>
    <row r="358" spans="1:27" ht="0" hidden="1" customHeight="1" x14ac:dyDescent="0.25">
      <c r="A358" s="239"/>
      <c r="B358" s="239"/>
      <c r="C358" s="239"/>
      <c r="D358" s="239"/>
      <c r="E358" s="239"/>
      <c r="F358" s="239"/>
      <c r="G358" s="239"/>
      <c r="H358" s="239"/>
      <c r="I358" s="31"/>
      <c r="J358" s="31"/>
      <c r="K358" s="31"/>
      <c r="L358" s="31"/>
      <c r="M358" s="31"/>
      <c r="N358" s="31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</row>
    <row r="359" spans="1:27" ht="0" hidden="1" customHeight="1" x14ac:dyDescent="0.25">
      <c r="A359" s="239"/>
      <c r="B359" s="239"/>
      <c r="C359" s="239"/>
      <c r="D359" s="239"/>
      <c r="E359" s="239"/>
      <c r="F359" s="239"/>
      <c r="G359" s="239"/>
      <c r="H359" s="239"/>
      <c r="I359" s="31"/>
      <c r="J359" s="31"/>
      <c r="K359" s="31"/>
      <c r="L359" s="31"/>
      <c r="M359" s="31"/>
      <c r="N359" s="31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</row>
    <row r="360" spans="1:27" ht="0" hidden="1" customHeight="1" x14ac:dyDescent="0.25">
      <c r="A360" s="239"/>
      <c r="B360" s="239"/>
      <c r="C360" s="239"/>
      <c r="D360" s="239"/>
      <c r="E360" s="239"/>
      <c r="F360" s="239"/>
      <c r="G360" s="239"/>
      <c r="H360" s="239"/>
      <c r="I360" s="31"/>
      <c r="J360" s="31"/>
      <c r="K360" s="31"/>
      <c r="L360" s="31"/>
      <c r="M360" s="31"/>
      <c r="N360" s="31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</row>
    <row r="361" spans="1:27" ht="0" hidden="1" customHeight="1" x14ac:dyDescent="0.25">
      <c r="A361" s="239"/>
      <c r="B361" s="239"/>
      <c r="C361" s="239"/>
      <c r="D361" s="239"/>
      <c r="E361" s="239"/>
      <c r="F361" s="239"/>
      <c r="G361" s="239"/>
      <c r="H361" s="239"/>
      <c r="I361" s="31"/>
      <c r="J361" s="31"/>
      <c r="K361" s="31"/>
      <c r="L361" s="31"/>
      <c r="M361" s="31"/>
      <c r="N361" s="31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</row>
    <row r="362" spans="1:27" ht="0" hidden="1" customHeight="1" x14ac:dyDescent="0.25">
      <c r="A362" s="239"/>
      <c r="B362" s="239"/>
      <c r="C362" s="239"/>
      <c r="D362" s="239"/>
      <c r="E362" s="239"/>
      <c r="F362" s="239"/>
      <c r="G362" s="239"/>
      <c r="H362" s="239"/>
      <c r="I362" s="31"/>
      <c r="J362" s="31"/>
      <c r="K362" s="31"/>
      <c r="L362" s="31"/>
      <c r="M362" s="31"/>
      <c r="N362" s="31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</row>
    <row r="363" spans="1:27" ht="0" hidden="1" customHeight="1" x14ac:dyDescent="0.25">
      <c r="A363" s="239"/>
      <c r="B363" s="239"/>
      <c r="C363" s="239"/>
      <c r="D363" s="239"/>
      <c r="E363" s="239"/>
      <c r="F363" s="239"/>
      <c r="G363" s="239"/>
      <c r="H363" s="239"/>
      <c r="I363" s="31"/>
      <c r="J363" s="31"/>
      <c r="K363" s="31"/>
      <c r="L363" s="31"/>
      <c r="M363" s="31"/>
      <c r="N363" s="31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</row>
    <row r="364" spans="1:27" ht="0" hidden="1" customHeight="1" x14ac:dyDescent="0.25">
      <c r="A364" s="239"/>
      <c r="B364" s="239"/>
      <c r="C364" s="239"/>
      <c r="D364" s="239"/>
      <c r="E364" s="239"/>
      <c r="F364" s="239"/>
      <c r="G364" s="239"/>
      <c r="H364" s="239"/>
      <c r="I364" s="31"/>
      <c r="J364" s="31"/>
      <c r="K364" s="31"/>
      <c r="L364" s="31"/>
      <c r="M364" s="31"/>
      <c r="N364" s="31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</row>
    <row r="365" spans="1:27" ht="0" hidden="1" customHeight="1" x14ac:dyDescent="0.25">
      <c r="A365" s="239"/>
      <c r="B365" s="239"/>
      <c r="C365" s="239"/>
      <c r="D365" s="239"/>
      <c r="E365" s="239"/>
      <c r="F365" s="239"/>
      <c r="G365" s="239"/>
      <c r="H365" s="239"/>
      <c r="I365" s="31"/>
      <c r="J365" s="31"/>
      <c r="K365" s="31"/>
      <c r="L365" s="31"/>
      <c r="M365" s="31"/>
      <c r="N365" s="31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</row>
    <row r="366" spans="1:27" ht="0" hidden="1" customHeight="1" x14ac:dyDescent="0.25">
      <c r="A366" s="239"/>
      <c r="B366" s="239"/>
      <c r="C366" s="239"/>
      <c r="D366" s="239"/>
      <c r="E366" s="239"/>
      <c r="F366" s="239"/>
      <c r="G366" s="239"/>
      <c r="H366" s="239"/>
      <c r="I366" s="31"/>
      <c r="J366" s="31"/>
      <c r="K366" s="31"/>
      <c r="L366" s="31"/>
      <c r="M366" s="31"/>
      <c r="N366" s="31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</row>
    <row r="367" spans="1:27" ht="0" hidden="1" customHeight="1" x14ac:dyDescent="0.25">
      <c r="A367" s="239"/>
      <c r="B367" s="239"/>
      <c r="C367" s="239"/>
      <c r="D367" s="239"/>
      <c r="E367" s="239"/>
      <c r="F367" s="239"/>
      <c r="G367" s="239"/>
      <c r="H367" s="239"/>
      <c r="I367" s="31"/>
      <c r="J367" s="31"/>
      <c r="K367" s="31"/>
      <c r="L367" s="31"/>
      <c r="M367" s="31"/>
      <c r="N367" s="31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</row>
    <row r="368" spans="1:27" ht="0" hidden="1" customHeight="1" x14ac:dyDescent="0.25">
      <c r="A368" s="239"/>
      <c r="B368" s="239"/>
      <c r="C368" s="239"/>
      <c r="D368" s="239"/>
      <c r="E368" s="239"/>
      <c r="F368" s="239"/>
      <c r="G368" s="239"/>
      <c r="H368" s="239"/>
      <c r="I368" s="31"/>
      <c r="J368" s="31"/>
      <c r="K368" s="31"/>
      <c r="L368" s="31"/>
      <c r="M368" s="31"/>
      <c r="N368" s="31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</row>
    <row r="369" spans="1:27" ht="0" hidden="1" customHeight="1" x14ac:dyDescent="0.25">
      <c r="A369" s="239"/>
      <c r="B369" s="239"/>
      <c r="C369" s="239"/>
      <c r="D369" s="239"/>
      <c r="E369" s="239"/>
      <c r="F369" s="239"/>
      <c r="G369" s="239"/>
      <c r="H369" s="239"/>
      <c r="I369" s="31"/>
      <c r="J369" s="31"/>
      <c r="K369" s="31"/>
      <c r="L369" s="31"/>
      <c r="M369" s="31"/>
      <c r="N369" s="31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</row>
    <row r="370" spans="1:27" ht="0" hidden="1" customHeight="1" x14ac:dyDescent="0.25">
      <c r="A370" s="239"/>
      <c r="B370" s="239"/>
      <c r="C370" s="239"/>
      <c r="D370" s="239"/>
      <c r="E370" s="239"/>
      <c r="F370" s="239"/>
      <c r="G370" s="239"/>
      <c r="H370" s="239"/>
      <c r="I370" s="31"/>
      <c r="J370" s="31"/>
      <c r="K370" s="31"/>
      <c r="L370" s="31"/>
      <c r="M370" s="31"/>
      <c r="N370" s="31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</row>
    <row r="371" spans="1:27" ht="0" hidden="1" customHeight="1" x14ac:dyDescent="0.25">
      <c r="A371" s="239"/>
      <c r="B371" s="239"/>
      <c r="C371" s="239"/>
      <c r="D371" s="239"/>
      <c r="E371" s="239"/>
      <c r="F371" s="239"/>
      <c r="G371" s="239"/>
      <c r="H371" s="239"/>
      <c r="I371" s="31"/>
      <c r="J371" s="31"/>
      <c r="K371" s="31"/>
      <c r="L371" s="31"/>
      <c r="M371" s="31"/>
      <c r="N371" s="31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</row>
    <row r="372" spans="1:27" ht="0" hidden="1" customHeight="1" x14ac:dyDescent="0.25">
      <c r="A372" s="239"/>
      <c r="B372" s="239"/>
      <c r="C372" s="239"/>
      <c r="D372" s="239"/>
      <c r="E372" s="239"/>
      <c r="F372" s="239"/>
      <c r="G372" s="239"/>
      <c r="H372" s="239"/>
      <c r="I372" s="31"/>
      <c r="J372" s="31"/>
      <c r="K372" s="31"/>
      <c r="L372" s="31"/>
      <c r="M372" s="31"/>
      <c r="N372" s="31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</row>
    <row r="373" spans="1:27" ht="0" hidden="1" customHeight="1" x14ac:dyDescent="0.25">
      <c r="A373" s="239"/>
      <c r="B373" s="239"/>
      <c r="C373" s="239"/>
      <c r="D373" s="239"/>
      <c r="E373" s="239"/>
      <c r="F373" s="239"/>
      <c r="G373" s="239"/>
      <c r="H373" s="239"/>
      <c r="I373" s="31"/>
      <c r="J373" s="31"/>
      <c r="K373" s="31"/>
      <c r="L373" s="31"/>
      <c r="M373" s="31"/>
      <c r="N373" s="31"/>
      <c r="O373" s="294"/>
      <c r="P373" s="294"/>
      <c r="Q373" s="294"/>
      <c r="R373" s="294"/>
      <c r="S373" s="294"/>
      <c r="T373" s="294"/>
      <c r="U373" s="294"/>
      <c r="V373" s="294"/>
      <c r="W373" s="294"/>
      <c r="X373" s="294"/>
      <c r="Y373" s="294"/>
      <c r="Z373" s="294"/>
      <c r="AA373" s="294"/>
    </row>
    <row r="374" spans="1:27" ht="0" hidden="1" customHeight="1" x14ac:dyDescent="0.25">
      <c r="A374" s="239"/>
      <c r="B374" s="239"/>
      <c r="C374" s="239"/>
      <c r="D374" s="239"/>
      <c r="E374" s="239"/>
      <c r="F374" s="239"/>
      <c r="G374" s="239"/>
      <c r="H374" s="239"/>
      <c r="I374" s="31"/>
      <c r="J374" s="31"/>
      <c r="K374" s="31"/>
      <c r="L374" s="31"/>
      <c r="M374" s="31"/>
      <c r="N374" s="31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294"/>
      <c r="Z374" s="294"/>
      <c r="AA374" s="294"/>
    </row>
    <row r="375" spans="1:27" ht="0" hidden="1" customHeight="1" x14ac:dyDescent="0.25">
      <c r="A375" s="239"/>
      <c r="B375" s="239"/>
      <c r="C375" s="239"/>
      <c r="D375" s="239"/>
      <c r="E375" s="239"/>
      <c r="F375" s="239"/>
      <c r="G375" s="239"/>
      <c r="H375" s="239"/>
      <c r="I375" s="31"/>
      <c r="J375" s="31"/>
      <c r="K375" s="31"/>
      <c r="L375" s="31"/>
      <c r="M375" s="31"/>
      <c r="N375" s="31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</row>
    <row r="376" spans="1:27" ht="0" hidden="1" customHeight="1" x14ac:dyDescent="0.25">
      <c r="A376" s="239"/>
      <c r="B376" s="239"/>
      <c r="C376" s="239"/>
      <c r="D376" s="239"/>
      <c r="E376" s="239"/>
      <c r="F376" s="239"/>
      <c r="G376" s="239"/>
      <c r="H376" s="239"/>
      <c r="I376" s="31"/>
      <c r="J376" s="31"/>
      <c r="K376" s="31"/>
      <c r="L376" s="31"/>
      <c r="M376" s="31"/>
      <c r="N376" s="31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</row>
    <row r="377" spans="1:27" ht="0" hidden="1" customHeight="1" x14ac:dyDescent="0.25">
      <c r="A377" s="239"/>
      <c r="B377" s="239"/>
      <c r="C377" s="239"/>
      <c r="D377" s="239"/>
      <c r="E377" s="239"/>
      <c r="F377" s="239"/>
      <c r="G377" s="239"/>
      <c r="H377" s="239"/>
      <c r="I377" s="31"/>
      <c r="J377" s="31"/>
      <c r="K377" s="31"/>
      <c r="L377" s="31"/>
      <c r="M377" s="31"/>
      <c r="N377" s="31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</row>
    <row r="378" spans="1:27" ht="0" hidden="1" customHeight="1" x14ac:dyDescent="0.25">
      <c r="A378" s="239"/>
      <c r="B378" s="239"/>
      <c r="C378" s="239"/>
      <c r="D378" s="239"/>
      <c r="E378" s="239"/>
      <c r="F378" s="239"/>
      <c r="G378" s="239"/>
      <c r="H378" s="239"/>
      <c r="I378" s="31"/>
      <c r="J378" s="31"/>
      <c r="K378" s="31"/>
      <c r="L378" s="31"/>
      <c r="M378" s="31"/>
      <c r="N378" s="31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</row>
    <row r="379" spans="1:27" ht="0" hidden="1" customHeight="1" x14ac:dyDescent="0.25">
      <c r="A379" s="239"/>
      <c r="B379" s="239"/>
      <c r="C379" s="239"/>
      <c r="D379" s="239"/>
      <c r="E379" s="239"/>
      <c r="F379" s="239"/>
      <c r="G379" s="239"/>
      <c r="H379" s="239"/>
      <c r="I379" s="31"/>
      <c r="J379" s="31"/>
      <c r="K379" s="31"/>
      <c r="L379" s="31"/>
      <c r="M379" s="31"/>
      <c r="N379" s="31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</row>
    <row r="380" spans="1:27" ht="0" hidden="1" customHeight="1" x14ac:dyDescent="0.25">
      <c r="A380" s="239"/>
      <c r="B380" s="239"/>
      <c r="C380" s="239"/>
      <c r="D380" s="239"/>
      <c r="E380" s="239"/>
      <c r="F380" s="239"/>
      <c r="G380" s="239"/>
      <c r="H380" s="239"/>
      <c r="I380" s="31"/>
      <c r="J380" s="31"/>
      <c r="K380" s="31"/>
      <c r="L380" s="31"/>
      <c r="M380" s="31"/>
      <c r="N380" s="31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</row>
    <row r="381" spans="1:27" ht="0" hidden="1" customHeight="1" x14ac:dyDescent="0.25">
      <c r="A381" s="239"/>
      <c r="B381" s="239"/>
      <c r="C381" s="239"/>
      <c r="D381" s="239"/>
      <c r="E381" s="239"/>
      <c r="F381" s="239"/>
      <c r="G381" s="239"/>
      <c r="H381" s="239"/>
      <c r="I381" s="31"/>
      <c r="J381" s="31"/>
      <c r="K381" s="31"/>
      <c r="L381" s="31"/>
      <c r="M381" s="31"/>
      <c r="N381" s="31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</row>
    <row r="382" spans="1:27" ht="0" hidden="1" customHeight="1" x14ac:dyDescent="0.25">
      <c r="A382" s="239"/>
      <c r="B382" s="239"/>
      <c r="C382" s="239"/>
      <c r="D382" s="239"/>
      <c r="E382" s="239"/>
      <c r="F382" s="239"/>
      <c r="G382" s="239"/>
      <c r="H382" s="239"/>
      <c r="I382" s="31"/>
      <c r="J382" s="31"/>
      <c r="K382" s="31"/>
      <c r="L382" s="31"/>
      <c r="M382" s="31"/>
      <c r="N382" s="31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</row>
    <row r="383" spans="1:27" ht="0" hidden="1" customHeight="1" x14ac:dyDescent="0.25">
      <c r="A383" s="239"/>
      <c r="B383" s="239"/>
      <c r="C383" s="239"/>
      <c r="D383" s="239"/>
      <c r="E383" s="239"/>
      <c r="F383" s="239"/>
      <c r="G383" s="239"/>
      <c r="H383" s="239"/>
      <c r="I383" s="31"/>
      <c r="J383" s="31"/>
      <c r="K383" s="31"/>
      <c r="L383" s="31"/>
      <c r="M383" s="31"/>
      <c r="N383" s="31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</row>
    <row r="384" spans="1:27" ht="0" hidden="1" customHeight="1" x14ac:dyDescent="0.25">
      <c r="A384" s="239"/>
      <c r="B384" s="239"/>
      <c r="C384" s="239"/>
      <c r="D384" s="239"/>
      <c r="E384" s="239"/>
      <c r="F384" s="239"/>
      <c r="G384" s="239"/>
      <c r="H384" s="239"/>
      <c r="I384" s="31"/>
      <c r="J384" s="31"/>
      <c r="K384" s="31"/>
      <c r="L384" s="31"/>
      <c r="M384" s="31"/>
      <c r="N384" s="31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</row>
    <row r="385" spans="1:27" ht="0" hidden="1" customHeight="1" x14ac:dyDescent="0.25">
      <c r="A385" s="239"/>
      <c r="B385" s="239"/>
      <c r="C385" s="239"/>
      <c r="D385" s="239"/>
      <c r="E385" s="239"/>
      <c r="F385" s="239"/>
      <c r="G385" s="239"/>
      <c r="H385" s="239"/>
      <c r="I385" s="31"/>
      <c r="J385" s="31"/>
      <c r="K385" s="31"/>
      <c r="L385" s="31"/>
      <c r="M385" s="31"/>
      <c r="N385" s="31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</row>
    <row r="386" spans="1:27" ht="0" hidden="1" customHeight="1" x14ac:dyDescent="0.25">
      <c r="A386" s="239"/>
      <c r="B386" s="239"/>
      <c r="C386" s="239"/>
      <c r="D386" s="239"/>
      <c r="E386" s="239"/>
      <c r="F386" s="239"/>
      <c r="G386" s="239"/>
      <c r="H386" s="239"/>
      <c r="I386" s="31"/>
      <c r="J386" s="31"/>
      <c r="K386" s="31"/>
      <c r="L386" s="31"/>
      <c r="M386" s="31"/>
      <c r="N386" s="31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</row>
    <row r="387" spans="1:27" ht="0" hidden="1" customHeight="1" x14ac:dyDescent="0.25">
      <c r="A387" s="239"/>
      <c r="B387" s="239"/>
      <c r="C387" s="239"/>
      <c r="D387" s="239"/>
      <c r="E387" s="239"/>
      <c r="F387" s="239"/>
      <c r="G387" s="239"/>
      <c r="H387" s="239"/>
      <c r="I387" s="31"/>
      <c r="J387" s="31"/>
      <c r="K387" s="31"/>
      <c r="L387" s="31"/>
      <c r="M387" s="31"/>
      <c r="N387" s="31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</row>
    <row r="388" spans="1:27" ht="0" hidden="1" customHeight="1" x14ac:dyDescent="0.25">
      <c r="A388" s="239"/>
      <c r="B388" s="239"/>
      <c r="C388" s="239"/>
      <c r="D388" s="239"/>
      <c r="E388" s="239"/>
      <c r="F388" s="239"/>
      <c r="G388" s="239"/>
      <c r="H388" s="239"/>
      <c r="I388" s="31"/>
      <c r="J388" s="31"/>
      <c r="K388" s="31"/>
      <c r="L388" s="31"/>
      <c r="M388" s="31"/>
      <c r="N388" s="31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</row>
    <row r="389" spans="1:27" ht="0" hidden="1" customHeight="1" x14ac:dyDescent="0.25">
      <c r="A389" s="239"/>
      <c r="B389" s="239"/>
      <c r="C389" s="239"/>
      <c r="D389" s="239"/>
      <c r="E389" s="239"/>
      <c r="F389" s="239"/>
      <c r="G389" s="239"/>
      <c r="H389" s="239"/>
      <c r="I389" s="31"/>
      <c r="J389" s="31"/>
      <c r="K389" s="31"/>
      <c r="L389" s="31"/>
      <c r="M389" s="31"/>
      <c r="N389" s="31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</row>
    <row r="390" spans="1:27" ht="0" hidden="1" customHeight="1" x14ac:dyDescent="0.25">
      <c r="A390" s="239"/>
      <c r="B390" s="239"/>
      <c r="C390" s="239"/>
      <c r="D390" s="239"/>
      <c r="E390" s="239"/>
      <c r="F390" s="239"/>
      <c r="G390" s="239"/>
      <c r="H390" s="239"/>
      <c r="I390" s="31"/>
      <c r="J390" s="31"/>
      <c r="K390" s="31"/>
      <c r="L390" s="31"/>
      <c r="M390" s="31"/>
      <c r="N390" s="31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</row>
    <row r="391" spans="1:27" ht="0" hidden="1" customHeight="1" x14ac:dyDescent="0.25">
      <c r="A391" s="239"/>
      <c r="B391" s="239"/>
      <c r="C391" s="239"/>
      <c r="D391" s="239"/>
      <c r="E391" s="239"/>
      <c r="F391" s="239"/>
      <c r="G391" s="239"/>
      <c r="H391" s="239"/>
      <c r="I391" s="31"/>
      <c r="J391" s="31"/>
      <c r="K391" s="31"/>
      <c r="L391" s="31"/>
      <c r="M391" s="31"/>
      <c r="N391" s="31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</row>
    <row r="392" spans="1:27" ht="0" hidden="1" customHeight="1" x14ac:dyDescent="0.25">
      <c r="A392" s="239"/>
      <c r="B392" s="239"/>
      <c r="C392" s="239"/>
      <c r="D392" s="239"/>
      <c r="E392" s="239"/>
      <c r="F392" s="239"/>
      <c r="G392" s="239"/>
      <c r="H392" s="239"/>
      <c r="I392" s="31"/>
      <c r="J392" s="31"/>
      <c r="K392" s="31"/>
      <c r="L392" s="31"/>
      <c r="M392" s="31"/>
      <c r="N392" s="31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</row>
    <row r="393" spans="1:27" ht="0" hidden="1" customHeight="1" x14ac:dyDescent="0.25">
      <c r="A393" s="239"/>
      <c r="B393" s="239"/>
      <c r="C393" s="239"/>
      <c r="D393" s="239"/>
      <c r="E393" s="239"/>
      <c r="F393" s="239"/>
      <c r="G393" s="239"/>
      <c r="H393" s="239"/>
      <c r="I393" s="31"/>
      <c r="J393" s="31"/>
      <c r="K393" s="31"/>
      <c r="L393" s="31"/>
      <c r="M393" s="31"/>
      <c r="N393" s="31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</row>
    <row r="394" spans="1:27" ht="0" hidden="1" customHeight="1" x14ac:dyDescent="0.25">
      <c r="A394" s="239"/>
      <c r="B394" s="239"/>
      <c r="C394" s="239"/>
      <c r="D394" s="239"/>
      <c r="E394" s="239"/>
      <c r="F394" s="239"/>
      <c r="G394" s="239"/>
      <c r="H394" s="239"/>
      <c r="I394" s="31"/>
      <c r="J394" s="31"/>
      <c r="K394" s="31"/>
      <c r="L394" s="31"/>
      <c r="M394" s="31"/>
      <c r="N394" s="31"/>
      <c r="O394" s="294"/>
      <c r="P394" s="294"/>
      <c r="Q394" s="294"/>
      <c r="R394" s="294"/>
      <c r="S394" s="294"/>
      <c r="T394" s="294"/>
      <c r="U394" s="294"/>
      <c r="V394" s="294"/>
      <c r="W394" s="294"/>
      <c r="X394" s="294"/>
      <c r="Y394" s="294"/>
      <c r="Z394" s="294"/>
      <c r="AA394" s="294"/>
    </row>
    <row r="395" spans="1:27" ht="0" hidden="1" customHeight="1" x14ac:dyDescent="0.25">
      <c r="A395" s="239"/>
      <c r="B395" s="239"/>
      <c r="C395" s="239"/>
      <c r="D395" s="239"/>
      <c r="E395" s="239"/>
      <c r="F395" s="239"/>
      <c r="G395" s="239"/>
      <c r="H395" s="239"/>
      <c r="I395" s="31"/>
      <c r="J395" s="31"/>
      <c r="K395" s="31"/>
      <c r="L395" s="31"/>
      <c r="M395" s="31"/>
      <c r="N395" s="31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  <c r="AA395" s="294"/>
    </row>
    <row r="396" spans="1:27" ht="6.75" customHeight="1" x14ac:dyDescent="0.25">
      <c r="A396" s="244"/>
      <c r="B396" s="244"/>
      <c r="C396" s="245"/>
      <c r="D396" s="244"/>
      <c r="E396" s="246"/>
      <c r="F396" s="244"/>
      <c r="G396" s="244"/>
      <c r="H396" s="244"/>
      <c r="I396" s="34"/>
      <c r="J396" s="34"/>
      <c r="K396" s="34"/>
      <c r="L396" s="34"/>
      <c r="M396" s="35"/>
      <c r="N396" s="35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</row>
    <row r="397" spans="1:27" x14ac:dyDescent="0.25">
      <c r="A397" s="36"/>
      <c r="B397" s="36"/>
      <c r="C397" s="36"/>
      <c r="D397" s="36"/>
      <c r="E397" s="36"/>
      <c r="F397" s="36"/>
      <c r="G397" s="36"/>
      <c r="H397" s="36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</row>
    <row r="398" spans="1:27" x14ac:dyDescent="0.25">
      <c r="A398" s="247" t="s">
        <v>2</v>
      </c>
      <c r="B398" s="36"/>
      <c r="C398" s="36"/>
      <c r="D398" s="36"/>
      <c r="E398" s="36"/>
      <c r="F398" s="36"/>
      <c r="G398" s="36"/>
      <c r="H398" s="36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</row>
    <row r="399" spans="1:27" x14ac:dyDescent="0.25">
      <c r="A399" s="297"/>
      <c r="B399" s="36"/>
      <c r="C399" s="36"/>
      <c r="D399" s="36"/>
      <c r="E399" s="36"/>
      <c r="F399" s="36"/>
      <c r="G399" s="36"/>
      <c r="H399" s="36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</row>
    <row r="400" spans="1:27" hidden="1" x14ac:dyDescent="0.25">
      <c r="A400" s="36"/>
      <c r="B400" s="36"/>
      <c r="C400" s="36"/>
      <c r="D400" s="36"/>
      <c r="E400" s="36"/>
      <c r="F400" s="36"/>
      <c r="G400" s="36"/>
      <c r="H400" s="36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</row>
    <row r="401" spans="1:27" hidden="1" x14ac:dyDescent="0.25">
      <c r="A401" s="36"/>
      <c r="B401" s="36"/>
      <c r="C401" s="36"/>
      <c r="D401" s="36"/>
      <c r="E401" s="36"/>
      <c r="F401" s="36"/>
      <c r="G401" s="36"/>
      <c r="H401" s="36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</row>
    <row r="402" spans="1:27" hidden="1" x14ac:dyDescent="0.25">
      <c r="A402" s="36"/>
      <c r="B402" s="36"/>
      <c r="C402" s="36"/>
      <c r="D402" s="36"/>
      <c r="E402" s="36"/>
      <c r="F402" s="36"/>
      <c r="G402" s="36"/>
      <c r="H402" s="36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</row>
    <row r="403" spans="1:27" hidden="1" x14ac:dyDescent="0.25">
      <c r="A403" s="36"/>
      <c r="B403" s="36"/>
      <c r="C403" s="36"/>
      <c r="D403" s="36"/>
      <c r="E403" s="36"/>
      <c r="F403" s="36"/>
      <c r="G403" s="36"/>
      <c r="H403" s="36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</row>
    <row r="404" spans="1:27" hidden="1" x14ac:dyDescent="0.25">
      <c r="A404" s="36"/>
      <c r="B404" s="36"/>
      <c r="C404" s="36"/>
      <c r="D404" s="36"/>
      <c r="E404" s="36"/>
      <c r="F404" s="36"/>
      <c r="G404" s="36"/>
      <c r="H404" s="36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</row>
    <row r="405" spans="1:27" hidden="1" x14ac:dyDescent="0.25">
      <c r="A405" s="36"/>
      <c r="B405" s="36"/>
      <c r="C405" s="36"/>
      <c r="D405" s="36"/>
      <c r="E405" s="36"/>
      <c r="F405" s="36"/>
      <c r="G405" s="36"/>
      <c r="H405" s="36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</row>
    <row r="406" spans="1:27" hidden="1" x14ac:dyDescent="0.25">
      <c r="A406" s="36"/>
      <c r="B406" s="36"/>
      <c r="C406" s="36"/>
      <c r="D406" s="36"/>
      <c r="E406" s="36"/>
      <c r="F406" s="36"/>
      <c r="G406" s="36"/>
      <c r="H406" s="36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</row>
    <row r="407" spans="1:27" hidden="1" x14ac:dyDescent="0.25">
      <c r="A407" s="36"/>
      <c r="B407" s="36"/>
      <c r="C407" s="36"/>
      <c r="D407" s="36"/>
      <c r="E407" s="36"/>
      <c r="F407" s="36"/>
      <c r="G407" s="36"/>
      <c r="H407" s="36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</row>
    <row r="408" spans="1:27" hidden="1" x14ac:dyDescent="0.25">
      <c r="A408" s="36"/>
      <c r="B408" s="36"/>
      <c r="C408" s="36"/>
      <c r="D408" s="36"/>
      <c r="E408" s="36"/>
      <c r="F408" s="36"/>
      <c r="G408" s="36"/>
      <c r="H408" s="36"/>
      <c r="I408" s="294"/>
      <c r="J408" s="294"/>
      <c r="K408" s="294"/>
      <c r="L408" s="294"/>
      <c r="M408" s="294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</row>
    <row r="409" spans="1:27" hidden="1" x14ac:dyDescent="0.25">
      <c r="A409" s="36"/>
      <c r="B409" s="36"/>
      <c r="C409" s="36"/>
      <c r="D409" s="36"/>
      <c r="E409" s="36"/>
      <c r="F409" s="36"/>
      <c r="G409" s="36"/>
      <c r="H409" s="36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</row>
    <row r="410" spans="1:27" hidden="1" x14ac:dyDescent="0.25">
      <c r="A410" s="36"/>
      <c r="B410" s="36"/>
      <c r="C410" s="36"/>
      <c r="D410" s="36"/>
      <c r="E410" s="36"/>
      <c r="F410" s="36"/>
      <c r="G410" s="36"/>
      <c r="H410" s="36"/>
      <c r="I410" s="294"/>
      <c r="J410" s="294"/>
      <c r="K410" s="294"/>
      <c r="L410" s="294"/>
      <c r="M410" s="294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</row>
    <row r="411" spans="1:27" hidden="1" x14ac:dyDescent="0.25">
      <c r="A411" s="36"/>
      <c r="B411" s="36"/>
      <c r="C411" s="36"/>
      <c r="D411" s="36"/>
      <c r="E411" s="36"/>
      <c r="F411" s="36"/>
      <c r="G411" s="36"/>
      <c r="H411" s="36"/>
      <c r="I411" s="294"/>
      <c r="J411" s="294"/>
      <c r="K411" s="294"/>
      <c r="L411" s="294"/>
      <c r="M411" s="294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</row>
    <row r="412" spans="1:27" hidden="1" x14ac:dyDescent="0.25">
      <c r="A412" s="36"/>
      <c r="B412" s="36"/>
      <c r="C412" s="36"/>
      <c r="D412" s="36"/>
      <c r="E412" s="36"/>
      <c r="F412" s="36"/>
      <c r="G412" s="36"/>
      <c r="H412" s="36"/>
      <c r="I412" s="294"/>
      <c r="J412" s="294"/>
      <c r="K412" s="294"/>
      <c r="L412" s="294"/>
      <c r="M412" s="294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</row>
    <row r="413" spans="1:27" hidden="1" x14ac:dyDescent="0.25">
      <c r="A413" s="36"/>
      <c r="B413" s="36"/>
      <c r="C413" s="36"/>
      <c r="D413" s="36"/>
      <c r="E413" s="36"/>
      <c r="F413" s="36"/>
      <c r="G413" s="36"/>
      <c r="H413" s="36"/>
      <c r="I413" s="294"/>
      <c r="J413" s="294"/>
      <c r="K413" s="294"/>
      <c r="L413" s="294"/>
      <c r="M413" s="294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</row>
    <row r="414" spans="1:27" hidden="1" x14ac:dyDescent="0.25">
      <c r="A414" s="36"/>
      <c r="B414" s="36"/>
      <c r="C414" s="36"/>
      <c r="D414" s="36"/>
      <c r="E414" s="36"/>
      <c r="F414" s="36"/>
      <c r="G414" s="36"/>
      <c r="H414" s="36"/>
      <c r="I414" s="294"/>
      <c r="J414" s="294"/>
      <c r="K414" s="294"/>
      <c r="L414" s="294"/>
      <c r="M414" s="294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</row>
    <row r="415" spans="1:27" hidden="1" x14ac:dyDescent="0.25">
      <c r="A415" s="36"/>
      <c r="B415" s="36"/>
      <c r="C415" s="36"/>
      <c r="D415" s="36"/>
      <c r="E415" s="36"/>
      <c r="F415" s="36"/>
      <c r="G415" s="36"/>
      <c r="H415" s="36"/>
      <c r="I415" s="294"/>
      <c r="J415" s="294"/>
      <c r="K415" s="294"/>
      <c r="L415" s="294"/>
      <c r="M415" s="294"/>
      <c r="N415" s="294"/>
      <c r="O415" s="294"/>
      <c r="P415" s="294"/>
      <c r="Q415" s="294"/>
      <c r="R415" s="294"/>
      <c r="S415" s="294"/>
      <c r="T415" s="294"/>
      <c r="U415" s="294"/>
      <c r="V415" s="294"/>
      <c r="W415" s="294"/>
      <c r="X415" s="294"/>
      <c r="Y415" s="294"/>
      <c r="Z415" s="294"/>
      <c r="AA415" s="294"/>
    </row>
    <row r="416" spans="1:27" hidden="1" x14ac:dyDescent="0.25">
      <c r="A416" s="36"/>
      <c r="B416" s="36"/>
      <c r="C416" s="36"/>
      <c r="D416" s="36"/>
      <c r="E416" s="36"/>
      <c r="F416" s="36"/>
      <c r="G416" s="36"/>
      <c r="H416" s="36"/>
      <c r="I416" s="294"/>
      <c r="J416" s="294"/>
      <c r="K416" s="294"/>
      <c r="L416" s="294"/>
      <c r="M416" s="294"/>
      <c r="N416" s="294"/>
      <c r="O416" s="294"/>
      <c r="P416" s="294"/>
      <c r="Q416" s="294"/>
      <c r="R416" s="294"/>
      <c r="S416" s="294"/>
      <c r="T416" s="294"/>
      <c r="U416" s="294"/>
      <c r="V416" s="294"/>
      <c r="W416" s="294"/>
      <c r="X416" s="294"/>
      <c r="Y416" s="294"/>
      <c r="Z416" s="294"/>
      <c r="AA416" s="294"/>
    </row>
    <row r="417" spans="1:27" hidden="1" x14ac:dyDescent="0.25">
      <c r="A417" s="36"/>
      <c r="B417" s="36"/>
      <c r="C417" s="36"/>
      <c r="D417" s="36"/>
      <c r="E417" s="36"/>
      <c r="F417" s="36"/>
      <c r="G417" s="36"/>
      <c r="H417" s="36"/>
      <c r="I417" s="294"/>
      <c r="J417" s="294"/>
      <c r="K417" s="294"/>
      <c r="L417" s="294"/>
      <c r="M417" s="294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</row>
    <row r="418" spans="1:27" hidden="1" x14ac:dyDescent="0.25">
      <c r="A418" s="36"/>
      <c r="B418" s="36"/>
      <c r="C418" s="36"/>
      <c r="D418" s="36"/>
      <c r="E418" s="36"/>
      <c r="F418" s="36"/>
      <c r="G418" s="36"/>
      <c r="H418" s="36"/>
      <c r="I418" s="294"/>
      <c r="J418" s="294"/>
      <c r="K418" s="294"/>
      <c r="L418" s="294"/>
      <c r="M418" s="294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</row>
    <row r="419" spans="1:27" hidden="1" x14ac:dyDescent="0.25">
      <c r="A419" s="36"/>
      <c r="B419" s="36"/>
      <c r="C419" s="36"/>
      <c r="D419" s="36"/>
      <c r="E419" s="36"/>
      <c r="F419" s="36"/>
      <c r="G419" s="36"/>
      <c r="H419" s="36"/>
      <c r="I419" s="294"/>
      <c r="J419" s="294"/>
      <c r="K419" s="294"/>
      <c r="L419" s="294"/>
      <c r="M419" s="294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</row>
    <row r="420" spans="1:27" hidden="1" x14ac:dyDescent="0.25">
      <c r="A420" s="36"/>
      <c r="B420" s="36"/>
      <c r="C420" s="36"/>
      <c r="D420" s="36"/>
      <c r="E420" s="36"/>
      <c r="F420" s="36"/>
      <c r="G420" s="36"/>
      <c r="H420" s="36"/>
      <c r="I420" s="294"/>
      <c r="J420" s="294"/>
      <c r="K420" s="294"/>
      <c r="L420" s="294"/>
      <c r="M420" s="294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</row>
    <row r="421" spans="1:27" hidden="1" x14ac:dyDescent="0.25">
      <c r="A421" s="36"/>
      <c r="B421" s="36"/>
      <c r="C421" s="36"/>
      <c r="D421" s="36"/>
      <c r="E421" s="36"/>
      <c r="F421" s="36"/>
      <c r="G421" s="36"/>
      <c r="H421" s="36"/>
      <c r="I421" s="294"/>
      <c r="J421" s="294"/>
      <c r="K421" s="294"/>
      <c r="L421" s="294"/>
      <c r="M421" s="294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</row>
    <row r="422" spans="1:27" hidden="1" x14ac:dyDescent="0.25">
      <c r="A422" s="36"/>
      <c r="B422" s="36"/>
      <c r="C422" s="36"/>
      <c r="D422" s="36"/>
      <c r="E422" s="36"/>
      <c r="F422" s="36"/>
      <c r="G422" s="36"/>
      <c r="H422" s="36"/>
      <c r="I422" s="294"/>
      <c r="J422" s="294"/>
      <c r="K422" s="294"/>
      <c r="L422" s="294"/>
      <c r="M422" s="294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</row>
    <row r="423" spans="1:27" hidden="1" x14ac:dyDescent="0.25">
      <c r="A423" s="36"/>
      <c r="B423" s="36"/>
      <c r="C423" s="36"/>
      <c r="D423" s="36"/>
      <c r="E423" s="36"/>
      <c r="F423" s="36"/>
      <c r="G423" s="36"/>
      <c r="H423" s="36"/>
      <c r="I423" s="294"/>
      <c r="J423" s="294"/>
      <c r="K423" s="294"/>
      <c r="L423" s="294"/>
      <c r="M423" s="294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</row>
    <row r="424" spans="1:27" hidden="1" x14ac:dyDescent="0.25">
      <c r="A424" s="36"/>
      <c r="B424" s="36"/>
      <c r="C424" s="36"/>
      <c r="D424" s="36"/>
      <c r="E424" s="36"/>
      <c r="F424" s="36"/>
      <c r="G424" s="36"/>
      <c r="H424" s="36"/>
      <c r="I424" s="294"/>
      <c r="J424" s="294"/>
      <c r="K424" s="294"/>
      <c r="L424" s="294"/>
      <c r="M424" s="294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</row>
    <row r="425" spans="1:27" hidden="1" x14ac:dyDescent="0.25">
      <c r="A425" s="36"/>
      <c r="B425" s="36"/>
      <c r="C425" s="36"/>
      <c r="D425" s="36"/>
      <c r="E425" s="36"/>
      <c r="F425" s="36"/>
      <c r="G425" s="36"/>
      <c r="H425" s="36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</row>
    <row r="426" spans="1:27" hidden="1" x14ac:dyDescent="0.25">
      <c r="A426" s="36"/>
      <c r="B426" s="36"/>
      <c r="C426" s="36"/>
      <c r="D426" s="36"/>
      <c r="E426" s="36"/>
      <c r="F426" s="36"/>
      <c r="G426" s="36"/>
      <c r="H426" s="36"/>
      <c r="I426" s="294"/>
      <c r="J426" s="294"/>
      <c r="K426" s="294"/>
      <c r="L426" s="294"/>
      <c r="M426" s="294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</row>
    <row r="427" spans="1:27" hidden="1" x14ac:dyDescent="0.25">
      <c r="A427" s="36"/>
      <c r="B427" s="36"/>
      <c r="C427" s="36"/>
      <c r="D427" s="36"/>
      <c r="E427" s="36"/>
      <c r="F427" s="36"/>
      <c r="G427" s="36"/>
      <c r="H427" s="36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</row>
    <row r="428" spans="1:27" hidden="1" x14ac:dyDescent="0.25">
      <c r="A428" s="36"/>
      <c r="B428" s="36"/>
      <c r="C428" s="36"/>
      <c r="D428" s="36"/>
      <c r="E428" s="36"/>
      <c r="F428" s="36"/>
      <c r="G428" s="36"/>
      <c r="H428" s="36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</row>
    <row r="429" spans="1:27" hidden="1" x14ac:dyDescent="0.25">
      <c r="A429" s="36"/>
      <c r="B429" s="36"/>
      <c r="C429" s="36"/>
      <c r="D429" s="36"/>
      <c r="E429" s="36"/>
      <c r="F429" s="36"/>
      <c r="G429" s="36"/>
      <c r="H429" s="36"/>
      <c r="I429" s="294"/>
      <c r="J429" s="294"/>
      <c r="K429" s="294"/>
      <c r="L429" s="294"/>
      <c r="M429" s="294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</row>
    <row r="430" spans="1:27" hidden="1" x14ac:dyDescent="0.25">
      <c r="A430" s="36"/>
      <c r="B430" s="36"/>
      <c r="C430" s="36"/>
      <c r="D430" s="36"/>
      <c r="E430" s="36"/>
      <c r="F430" s="36"/>
      <c r="G430" s="36"/>
      <c r="H430" s="36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</row>
    <row r="431" spans="1:27" hidden="1" x14ac:dyDescent="0.25">
      <c r="A431" s="36"/>
      <c r="B431" s="36"/>
      <c r="C431" s="36"/>
      <c r="D431" s="36"/>
      <c r="E431" s="36"/>
      <c r="F431" s="36"/>
      <c r="G431" s="36"/>
      <c r="H431" s="36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</row>
    <row r="432" spans="1:27" hidden="1" x14ac:dyDescent="0.25">
      <c r="A432" s="36"/>
      <c r="B432" s="36"/>
      <c r="C432" s="36"/>
      <c r="D432" s="36"/>
      <c r="E432" s="36"/>
      <c r="F432" s="36"/>
      <c r="G432" s="36"/>
      <c r="H432" s="36"/>
      <c r="I432" s="294"/>
      <c r="J432" s="294"/>
      <c r="K432" s="294"/>
      <c r="L432" s="294"/>
      <c r="M432" s="294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</row>
    <row r="433" spans="1:27" hidden="1" x14ac:dyDescent="0.25">
      <c r="A433" s="36"/>
      <c r="B433" s="36"/>
      <c r="C433" s="36"/>
      <c r="D433" s="36"/>
      <c r="E433" s="36"/>
      <c r="F433" s="36"/>
      <c r="G433" s="36"/>
      <c r="H433" s="36"/>
      <c r="I433" s="294"/>
      <c r="J433" s="294"/>
      <c r="K433" s="294"/>
      <c r="L433" s="294"/>
      <c r="M433" s="294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</row>
    <row r="434" spans="1:27" hidden="1" x14ac:dyDescent="0.25">
      <c r="A434" s="36"/>
      <c r="B434" s="36"/>
      <c r="C434" s="36"/>
      <c r="D434" s="36"/>
      <c r="E434" s="36"/>
      <c r="F434" s="36"/>
      <c r="G434" s="36"/>
      <c r="H434" s="36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</row>
    <row r="435" spans="1:27" hidden="1" x14ac:dyDescent="0.25">
      <c r="A435" s="36"/>
      <c r="B435" s="36"/>
      <c r="C435" s="36"/>
      <c r="D435" s="36"/>
      <c r="E435" s="36"/>
      <c r="F435" s="36"/>
      <c r="G435" s="36"/>
      <c r="H435" s="36"/>
      <c r="I435" s="294"/>
      <c r="J435" s="294"/>
      <c r="K435" s="294"/>
      <c r="L435" s="294"/>
      <c r="M435" s="294"/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  <c r="AA435" s="294"/>
    </row>
    <row r="436" spans="1:27" hidden="1" x14ac:dyDescent="0.25">
      <c r="A436" s="36"/>
      <c r="B436" s="36"/>
      <c r="C436" s="36"/>
      <c r="D436" s="36"/>
      <c r="E436" s="36"/>
      <c r="F436" s="36"/>
      <c r="G436" s="36"/>
      <c r="H436" s="36"/>
      <c r="I436" s="294"/>
      <c r="J436" s="294"/>
      <c r="K436" s="294"/>
      <c r="L436" s="294"/>
      <c r="M436" s="294"/>
      <c r="N436" s="294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Y436" s="294"/>
      <c r="Z436" s="294"/>
      <c r="AA436" s="294"/>
    </row>
    <row r="437" spans="1:27" x14ac:dyDescent="0.25">
      <c r="A437" s="36"/>
      <c r="B437" s="36"/>
      <c r="C437" s="36"/>
      <c r="D437" s="36"/>
      <c r="E437" s="36"/>
      <c r="F437" s="36"/>
      <c r="G437" s="36"/>
      <c r="H437" s="36"/>
      <c r="I437" s="294"/>
      <c r="J437" s="294"/>
      <c r="K437" s="294"/>
      <c r="L437" s="294"/>
      <c r="M437" s="294"/>
      <c r="N437" s="294"/>
      <c r="O437" s="294"/>
      <c r="P437" s="294"/>
      <c r="Q437" s="294"/>
      <c r="R437" s="294"/>
      <c r="S437" s="294"/>
      <c r="T437" s="294"/>
      <c r="U437" s="294"/>
      <c r="V437" s="294"/>
      <c r="W437" s="294"/>
      <c r="X437" s="294"/>
      <c r="Y437" s="294"/>
      <c r="Z437" s="294"/>
      <c r="AA437" s="294"/>
    </row>
    <row r="438" spans="1:27" x14ac:dyDescent="0.25">
      <c r="A438" s="36"/>
      <c r="B438" s="36"/>
      <c r="C438" s="36"/>
      <c r="D438" s="36"/>
      <c r="E438" s="36"/>
      <c r="F438" s="36"/>
      <c r="G438" s="36"/>
      <c r="H438" s="36"/>
      <c r="I438" s="294"/>
      <c r="J438" s="294"/>
      <c r="K438" s="294"/>
      <c r="L438" s="294"/>
      <c r="M438" s="294"/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94"/>
      <c r="Y438" s="294"/>
      <c r="Z438" s="294"/>
      <c r="AA438" s="294"/>
    </row>
    <row r="439" spans="1:27" x14ac:dyDescent="0.25">
      <c r="A439" s="36"/>
      <c r="B439" s="36"/>
      <c r="C439" s="36"/>
      <c r="D439" s="36"/>
      <c r="E439" s="36"/>
      <c r="F439" s="36"/>
      <c r="G439" s="36"/>
      <c r="H439" s="36"/>
      <c r="I439" s="294"/>
      <c r="J439" s="294"/>
      <c r="K439" s="294"/>
      <c r="L439" s="294"/>
      <c r="M439" s="294"/>
      <c r="N439" s="294"/>
      <c r="O439" s="294"/>
      <c r="P439" s="294"/>
      <c r="Q439" s="294"/>
      <c r="R439" s="294"/>
      <c r="S439" s="294"/>
      <c r="T439" s="294"/>
      <c r="U439" s="294"/>
      <c r="V439" s="294"/>
      <c r="W439" s="294"/>
      <c r="X439" s="294"/>
      <c r="Y439" s="294"/>
      <c r="Z439" s="294"/>
      <c r="AA439" s="294"/>
    </row>
    <row r="440" spans="1:27" x14ac:dyDescent="0.25">
      <c r="A440" s="36"/>
      <c r="B440" s="36"/>
      <c r="C440" s="36"/>
      <c r="D440" s="36"/>
      <c r="E440" s="36"/>
      <c r="F440" s="36"/>
      <c r="G440" s="36"/>
      <c r="H440" s="36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  <c r="U440" s="294"/>
      <c r="V440" s="294"/>
      <c r="W440" s="294"/>
      <c r="X440" s="294"/>
      <c r="Y440" s="294"/>
      <c r="Z440" s="294"/>
      <c r="AA440" s="294"/>
    </row>
    <row r="441" spans="1:27" x14ac:dyDescent="0.25">
      <c r="A441" s="36"/>
      <c r="B441" s="36"/>
      <c r="C441" s="36"/>
      <c r="D441" s="36"/>
      <c r="E441" s="36"/>
      <c r="F441" s="36"/>
      <c r="G441" s="36"/>
      <c r="H441" s="36"/>
      <c r="I441" s="294"/>
      <c r="J441" s="294"/>
      <c r="K441" s="294"/>
      <c r="L441" s="294"/>
      <c r="M441" s="294"/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  <c r="AA441" s="294"/>
    </row>
    <row r="442" spans="1:27" x14ac:dyDescent="0.25">
      <c r="A442" s="36"/>
      <c r="B442" s="36"/>
      <c r="C442" s="36"/>
      <c r="D442" s="36"/>
      <c r="E442" s="36"/>
      <c r="F442" s="36"/>
      <c r="G442" s="36"/>
      <c r="H442" s="36"/>
      <c r="I442" s="294"/>
      <c r="J442" s="294"/>
      <c r="K442" s="294"/>
      <c r="L442" s="294"/>
      <c r="M442" s="294"/>
      <c r="N442" s="294"/>
      <c r="O442" s="294"/>
      <c r="P442" s="294"/>
      <c r="Q442" s="294"/>
      <c r="R442" s="294"/>
      <c r="S442" s="294"/>
      <c r="T442" s="294"/>
      <c r="U442" s="294"/>
      <c r="V442" s="294"/>
      <c r="W442" s="294"/>
      <c r="X442" s="294"/>
      <c r="Y442" s="294"/>
      <c r="Z442" s="294"/>
      <c r="AA442" s="294"/>
    </row>
    <row r="443" spans="1:27" x14ac:dyDescent="0.25">
      <c r="A443" s="36"/>
      <c r="B443" s="36"/>
      <c r="C443" s="36"/>
      <c r="D443" s="36"/>
      <c r="E443" s="36"/>
      <c r="F443" s="36"/>
      <c r="G443" s="36"/>
      <c r="H443" s="36"/>
      <c r="I443" s="294"/>
      <c r="J443" s="294"/>
      <c r="K443" s="294"/>
      <c r="L443" s="294"/>
      <c r="M443" s="294"/>
      <c r="N443" s="294"/>
      <c r="O443" s="294"/>
      <c r="P443" s="294"/>
      <c r="Q443" s="294"/>
      <c r="R443" s="294"/>
      <c r="S443" s="294"/>
      <c r="T443" s="294"/>
      <c r="U443" s="294"/>
      <c r="V443" s="294"/>
      <c r="W443" s="294"/>
      <c r="X443" s="294"/>
      <c r="Y443" s="294"/>
      <c r="Z443" s="294"/>
      <c r="AA443" s="294"/>
    </row>
    <row r="444" spans="1:27" x14ac:dyDescent="0.25">
      <c r="A444" s="36"/>
      <c r="B444" s="36"/>
      <c r="C444" s="36"/>
      <c r="D444" s="36"/>
      <c r="E444" s="36"/>
      <c r="F444" s="36"/>
      <c r="G444" s="36"/>
      <c r="H444" s="36"/>
      <c r="I444" s="294"/>
      <c r="J444" s="294"/>
      <c r="K444" s="294"/>
      <c r="L444" s="294"/>
      <c r="M444" s="294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</row>
    <row r="445" spans="1:27" x14ac:dyDescent="0.25">
      <c r="A445" s="36"/>
      <c r="B445" s="36"/>
      <c r="C445" s="36"/>
      <c r="D445" s="36"/>
      <c r="E445" s="36"/>
      <c r="F445" s="36"/>
      <c r="G445" s="36"/>
      <c r="H445" s="36"/>
      <c r="I445" s="294"/>
      <c r="J445" s="294"/>
      <c r="K445" s="294"/>
      <c r="L445" s="294"/>
      <c r="M445" s="294"/>
      <c r="N445" s="294"/>
      <c r="O445" s="294"/>
      <c r="P445" s="294"/>
      <c r="Q445" s="294"/>
      <c r="R445" s="294"/>
      <c r="S445" s="294"/>
      <c r="T445" s="294"/>
      <c r="U445" s="294"/>
      <c r="V445" s="294"/>
      <c r="W445" s="294"/>
      <c r="X445" s="294"/>
      <c r="Y445" s="294"/>
      <c r="Z445" s="294"/>
      <c r="AA445" s="294"/>
    </row>
    <row r="446" spans="1:27" x14ac:dyDescent="0.25">
      <c r="A446" s="36"/>
      <c r="B446" s="36"/>
      <c r="C446" s="36"/>
      <c r="D446" s="36"/>
      <c r="E446" s="36"/>
      <c r="F446" s="36"/>
      <c r="G446" s="36"/>
      <c r="H446" s="36"/>
      <c r="I446" s="294"/>
      <c r="J446" s="294"/>
      <c r="K446" s="294"/>
      <c r="L446" s="294"/>
      <c r="M446" s="294"/>
      <c r="N446" s="294"/>
      <c r="O446" s="294"/>
      <c r="P446" s="294"/>
      <c r="Q446" s="294"/>
      <c r="R446" s="294"/>
      <c r="S446" s="294"/>
      <c r="T446" s="294"/>
      <c r="U446" s="294"/>
      <c r="V446" s="294"/>
      <c r="W446" s="294"/>
      <c r="X446" s="294"/>
      <c r="Y446" s="294"/>
      <c r="Z446" s="294"/>
      <c r="AA446" s="294"/>
    </row>
    <row r="447" spans="1:27" x14ac:dyDescent="0.25">
      <c r="A447" s="36"/>
      <c r="B447" s="36"/>
      <c r="C447" s="36"/>
      <c r="D447" s="36"/>
      <c r="E447" s="36"/>
      <c r="F447" s="36"/>
      <c r="G447" s="36"/>
      <c r="H447" s="36"/>
      <c r="I447" s="294"/>
      <c r="J447" s="294"/>
      <c r="K447" s="294"/>
      <c r="L447" s="294"/>
      <c r="M447" s="294"/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  <c r="AA447" s="294"/>
    </row>
    <row r="448" spans="1:27" x14ac:dyDescent="0.25">
      <c r="A448" s="36"/>
      <c r="B448" s="36"/>
      <c r="C448" s="36"/>
      <c r="D448" s="36"/>
      <c r="E448" s="36"/>
      <c r="F448" s="36"/>
      <c r="G448" s="36"/>
      <c r="H448" s="36"/>
      <c r="I448" s="294"/>
      <c r="J448" s="294"/>
      <c r="K448" s="294"/>
      <c r="L448" s="294"/>
      <c r="M448" s="294"/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  <c r="AA448" s="294"/>
    </row>
    <row r="449" spans="1:27" x14ac:dyDescent="0.25">
      <c r="A449" s="36"/>
      <c r="B449" s="36"/>
      <c r="C449" s="36"/>
      <c r="D449" s="36"/>
      <c r="E449" s="36"/>
      <c r="F449" s="36"/>
      <c r="G449" s="36"/>
      <c r="H449" s="36"/>
      <c r="I449" s="294"/>
      <c r="J449" s="294"/>
      <c r="K449" s="294"/>
      <c r="L449" s="294"/>
      <c r="M449" s="294"/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294"/>
      <c r="Y449" s="294"/>
      <c r="Z449" s="294"/>
      <c r="AA449" s="294"/>
    </row>
    <row r="450" spans="1:27" x14ac:dyDescent="0.25">
      <c r="A450" s="36"/>
      <c r="B450" s="36"/>
      <c r="C450" s="36"/>
      <c r="D450" s="36"/>
      <c r="E450" s="36"/>
      <c r="F450" s="36"/>
      <c r="G450" s="36"/>
      <c r="H450" s="36"/>
      <c r="I450" s="294"/>
      <c r="J450" s="294"/>
      <c r="K450" s="294"/>
      <c r="L450" s="294"/>
      <c r="M450" s="294"/>
      <c r="N450" s="294"/>
      <c r="O450" s="294"/>
      <c r="P450" s="294"/>
      <c r="Q450" s="294"/>
      <c r="R450" s="294"/>
      <c r="S450" s="294"/>
      <c r="T450" s="294"/>
      <c r="U450" s="294"/>
      <c r="V450" s="294"/>
      <c r="W450" s="294"/>
      <c r="X450" s="294"/>
      <c r="Y450" s="294"/>
      <c r="Z450" s="294"/>
      <c r="AA450" s="294"/>
    </row>
    <row r="451" spans="1:27" x14ac:dyDescent="0.25">
      <c r="A451" s="36"/>
      <c r="B451" s="36"/>
      <c r="C451" s="36"/>
      <c r="D451" s="36"/>
      <c r="E451" s="36"/>
      <c r="F451" s="36"/>
      <c r="G451" s="36"/>
      <c r="H451" s="36"/>
      <c r="I451" s="294"/>
      <c r="J451" s="294"/>
      <c r="K451" s="294"/>
      <c r="L451" s="294"/>
      <c r="M451" s="294"/>
      <c r="N451" s="294"/>
      <c r="O451" s="294"/>
      <c r="P451" s="294"/>
      <c r="Q451" s="294"/>
      <c r="R451" s="294"/>
      <c r="S451" s="294"/>
      <c r="T451" s="294"/>
      <c r="U451" s="294"/>
      <c r="V451" s="294"/>
      <c r="W451" s="294"/>
      <c r="X451" s="294"/>
      <c r="Y451" s="294"/>
      <c r="Z451" s="294"/>
      <c r="AA451" s="294"/>
    </row>
    <row r="452" spans="1:27" x14ac:dyDescent="0.25">
      <c r="A452" s="36"/>
      <c r="B452" s="36"/>
      <c r="C452" s="36"/>
      <c r="D452" s="36"/>
      <c r="E452" s="36"/>
      <c r="F452" s="36"/>
      <c r="G452" s="36"/>
      <c r="H452" s="36"/>
      <c r="I452" s="294"/>
      <c r="J452" s="294"/>
      <c r="K452" s="294"/>
      <c r="L452" s="294"/>
      <c r="M452" s="294"/>
      <c r="N452" s="294"/>
      <c r="O452" s="294"/>
      <c r="P452" s="294"/>
      <c r="Q452" s="294"/>
      <c r="R452" s="294"/>
      <c r="S452" s="294"/>
      <c r="T452" s="294"/>
      <c r="U452" s="294"/>
      <c r="V452" s="294"/>
      <c r="W452" s="294"/>
      <c r="X452" s="294"/>
      <c r="Y452" s="294"/>
      <c r="Z452" s="294"/>
      <c r="AA452" s="294"/>
    </row>
    <row r="453" spans="1:27" x14ac:dyDescent="0.25">
      <c r="A453" s="36"/>
      <c r="B453" s="36"/>
      <c r="C453" s="36"/>
      <c r="D453" s="36"/>
      <c r="E453" s="36"/>
      <c r="F453" s="36"/>
      <c r="G453" s="36"/>
      <c r="H453" s="36"/>
      <c r="I453" s="294"/>
      <c r="J453" s="294"/>
      <c r="K453" s="294"/>
      <c r="L453" s="294"/>
      <c r="M453" s="294"/>
      <c r="N453" s="294"/>
      <c r="O453" s="294"/>
      <c r="P453" s="294"/>
      <c r="Q453" s="294"/>
      <c r="R453" s="294"/>
      <c r="S453" s="294"/>
      <c r="T453" s="294"/>
      <c r="U453" s="294"/>
      <c r="V453" s="294"/>
      <c r="W453" s="294"/>
      <c r="X453" s="294"/>
      <c r="Y453" s="294"/>
      <c r="Z453" s="294"/>
      <c r="AA453" s="294"/>
    </row>
    <row r="454" spans="1:27" x14ac:dyDescent="0.25">
      <c r="A454" s="36"/>
      <c r="B454" s="36"/>
      <c r="C454" s="36"/>
      <c r="D454" s="36"/>
      <c r="E454" s="36"/>
      <c r="F454" s="36"/>
      <c r="G454" s="36"/>
      <c r="H454" s="36"/>
      <c r="I454" s="294"/>
      <c r="J454" s="294"/>
      <c r="K454" s="294"/>
      <c r="L454" s="294"/>
      <c r="M454" s="294"/>
      <c r="N454" s="294"/>
      <c r="O454" s="294"/>
      <c r="P454" s="294"/>
      <c r="Q454" s="294"/>
      <c r="R454" s="294"/>
      <c r="S454" s="294"/>
      <c r="T454" s="294"/>
      <c r="U454" s="294"/>
      <c r="V454" s="294"/>
      <c r="W454" s="294"/>
      <c r="X454" s="294"/>
      <c r="Y454" s="294"/>
      <c r="Z454" s="294"/>
      <c r="AA454" s="294"/>
    </row>
    <row r="455" spans="1:27" x14ac:dyDescent="0.25">
      <c r="A455" s="36"/>
      <c r="B455" s="36"/>
      <c r="C455" s="36"/>
      <c r="D455" s="36"/>
      <c r="E455" s="36"/>
      <c r="F455" s="36"/>
      <c r="G455" s="36"/>
      <c r="H455" s="36"/>
      <c r="I455" s="294"/>
      <c r="J455" s="294"/>
      <c r="K455" s="294"/>
      <c r="L455" s="294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  <c r="AA455" s="294"/>
    </row>
    <row r="456" spans="1:27" x14ac:dyDescent="0.25">
      <c r="A456" s="36"/>
      <c r="B456" s="36"/>
      <c r="C456" s="36"/>
      <c r="D456" s="36"/>
      <c r="E456" s="36"/>
      <c r="F456" s="36"/>
      <c r="G456" s="36"/>
      <c r="H456" s="36"/>
      <c r="I456" s="294"/>
      <c r="J456" s="294"/>
      <c r="K456" s="294"/>
      <c r="L456" s="294"/>
      <c r="M456" s="294"/>
      <c r="N456" s="294"/>
      <c r="O456" s="294"/>
      <c r="P456" s="294"/>
      <c r="Q456" s="294"/>
      <c r="R456" s="294"/>
      <c r="S456" s="294"/>
      <c r="T456" s="294"/>
      <c r="U456" s="294"/>
      <c r="V456" s="294"/>
      <c r="W456" s="294"/>
      <c r="X456" s="294"/>
      <c r="Y456" s="294"/>
      <c r="Z456" s="294"/>
      <c r="AA456" s="294"/>
    </row>
    <row r="457" spans="1:27" x14ac:dyDescent="0.25">
      <c r="A457" s="36"/>
      <c r="B457" s="36"/>
      <c r="C457" s="36"/>
      <c r="D457" s="36"/>
      <c r="E457" s="36"/>
      <c r="F457" s="36"/>
      <c r="G457" s="36"/>
      <c r="H457" s="36"/>
      <c r="I457" s="294"/>
      <c r="J457" s="294"/>
      <c r="K457" s="294"/>
      <c r="L457" s="294"/>
      <c r="M457" s="294"/>
      <c r="N457" s="294"/>
      <c r="O457" s="294"/>
      <c r="P457" s="294"/>
      <c r="Q457" s="294"/>
      <c r="R457" s="294"/>
      <c r="S457" s="294"/>
      <c r="T457" s="294"/>
      <c r="U457" s="294"/>
      <c r="V457" s="294"/>
      <c r="W457" s="294"/>
      <c r="X457" s="294"/>
      <c r="Y457" s="294"/>
      <c r="Z457" s="294"/>
      <c r="AA457" s="294"/>
    </row>
    <row r="458" spans="1:27" x14ac:dyDescent="0.25">
      <c r="A458" s="36"/>
      <c r="B458" s="36"/>
      <c r="C458" s="36"/>
      <c r="D458" s="36"/>
      <c r="E458" s="36"/>
      <c r="F458" s="36"/>
      <c r="G458" s="36"/>
      <c r="H458" s="36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  <c r="Z458" s="294"/>
      <c r="AA458" s="294"/>
    </row>
    <row r="459" spans="1:27" x14ac:dyDescent="0.25">
      <c r="A459" s="36"/>
      <c r="B459" s="36"/>
      <c r="C459" s="36"/>
      <c r="D459" s="36"/>
      <c r="E459" s="36"/>
      <c r="F459" s="36"/>
      <c r="G459" s="36"/>
      <c r="H459" s="36"/>
      <c r="I459" s="294"/>
      <c r="J459" s="294"/>
      <c r="K459" s="294"/>
      <c r="L459" s="294"/>
      <c r="M459" s="294"/>
      <c r="N459" s="294"/>
      <c r="O459" s="294"/>
      <c r="P459" s="294"/>
      <c r="Q459" s="294"/>
      <c r="R459" s="294"/>
      <c r="S459" s="294"/>
      <c r="T459" s="294"/>
      <c r="U459" s="294"/>
      <c r="V459" s="294"/>
      <c r="W459" s="294"/>
      <c r="X459" s="294"/>
      <c r="Y459" s="294"/>
      <c r="Z459" s="294"/>
      <c r="AA459" s="294"/>
    </row>
    <row r="460" spans="1:27" x14ac:dyDescent="0.25">
      <c r="A460" s="36"/>
      <c r="B460" s="36"/>
      <c r="C460" s="36"/>
      <c r="D460" s="36"/>
      <c r="E460" s="36"/>
      <c r="F460" s="36"/>
      <c r="G460" s="36"/>
      <c r="H460" s="36"/>
      <c r="I460" s="294"/>
      <c r="J460" s="294"/>
      <c r="K460" s="294"/>
      <c r="L460" s="294"/>
      <c r="M460" s="294"/>
      <c r="N460" s="294"/>
      <c r="O460" s="294"/>
      <c r="P460" s="294"/>
      <c r="Q460" s="294"/>
      <c r="R460" s="294"/>
      <c r="S460" s="294"/>
      <c r="T460" s="294"/>
      <c r="U460" s="294"/>
      <c r="V460" s="294"/>
      <c r="W460" s="294"/>
      <c r="X460" s="294"/>
      <c r="Y460" s="294"/>
      <c r="Z460" s="294"/>
      <c r="AA460" s="294"/>
    </row>
    <row r="461" spans="1:27" x14ac:dyDescent="0.25">
      <c r="A461" s="36"/>
      <c r="B461" s="36"/>
      <c r="C461" s="36"/>
      <c r="D461" s="36"/>
      <c r="E461" s="36"/>
      <c r="F461" s="36"/>
      <c r="G461" s="36"/>
      <c r="H461" s="36"/>
      <c r="I461" s="294"/>
      <c r="J461" s="294"/>
      <c r="K461" s="294"/>
      <c r="L461" s="294"/>
      <c r="M461" s="294"/>
      <c r="N461" s="294"/>
      <c r="O461" s="294"/>
      <c r="P461" s="294"/>
      <c r="Q461" s="294"/>
      <c r="R461" s="294"/>
      <c r="S461" s="294"/>
      <c r="T461" s="294"/>
      <c r="U461" s="294"/>
      <c r="V461" s="294"/>
      <c r="W461" s="294"/>
      <c r="X461" s="294"/>
      <c r="Y461" s="294"/>
      <c r="Z461" s="294"/>
      <c r="AA461" s="294"/>
    </row>
    <row r="462" spans="1:27" x14ac:dyDescent="0.25">
      <c r="A462" s="36"/>
      <c r="B462" s="36"/>
      <c r="C462" s="36"/>
      <c r="D462" s="36"/>
      <c r="E462" s="36"/>
      <c r="F462" s="36"/>
      <c r="G462" s="36"/>
      <c r="H462" s="36"/>
      <c r="I462" s="294"/>
      <c r="J462" s="294"/>
      <c r="K462" s="294"/>
      <c r="L462" s="294"/>
      <c r="M462" s="294"/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  <c r="AA462" s="294"/>
    </row>
    <row r="463" spans="1:27" x14ac:dyDescent="0.25">
      <c r="A463" s="36"/>
      <c r="B463" s="36"/>
      <c r="C463" s="36"/>
      <c r="D463" s="36"/>
      <c r="E463" s="36"/>
      <c r="F463" s="36"/>
      <c r="G463" s="36"/>
      <c r="H463" s="36"/>
      <c r="I463" s="294"/>
      <c r="J463" s="294"/>
      <c r="K463" s="294"/>
      <c r="L463" s="294"/>
      <c r="M463" s="294"/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  <c r="AA463" s="294"/>
    </row>
    <row r="464" spans="1:27" x14ac:dyDescent="0.25">
      <c r="A464" s="36"/>
      <c r="B464" s="36"/>
      <c r="C464" s="36"/>
      <c r="D464" s="36"/>
      <c r="E464" s="36"/>
      <c r="F464" s="36"/>
      <c r="G464" s="36"/>
      <c r="H464" s="36"/>
      <c r="I464" s="294"/>
      <c r="J464" s="294"/>
      <c r="K464" s="294"/>
      <c r="L464" s="294"/>
      <c r="M464" s="294"/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4"/>
      <c r="Z464" s="294"/>
      <c r="AA464" s="294"/>
    </row>
    <row r="465" spans="1:27" x14ac:dyDescent="0.25">
      <c r="A465" s="36"/>
      <c r="B465" s="36"/>
      <c r="C465" s="36"/>
      <c r="D465" s="36"/>
      <c r="E465" s="36"/>
      <c r="F465" s="36"/>
      <c r="G465" s="36"/>
      <c r="H465" s="36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  <c r="AA465" s="294"/>
    </row>
    <row r="466" spans="1:27" x14ac:dyDescent="0.25">
      <c r="A466" s="36"/>
      <c r="B466" s="36"/>
      <c r="C466" s="36"/>
      <c r="D466" s="36"/>
      <c r="E466" s="36"/>
      <c r="F466" s="36"/>
      <c r="G466" s="36"/>
      <c r="H466" s="36"/>
      <c r="I466" s="294"/>
      <c r="J466" s="294"/>
      <c r="K466" s="294"/>
      <c r="L466" s="294"/>
      <c r="M466" s="294"/>
      <c r="N466" s="294"/>
      <c r="O466" s="294"/>
      <c r="P466" s="294"/>
      <c r="Q466" s="294"/>
      <c r="R466" s="294"/>
      <c r="S466" s="294"/>
      <c r="T466" s="294"/>
      <c r="U466" s="294"/>
      <c r="V466" s="294"/>
      <c r="W466" s="294"/>
      <c r="X466" s="294"/>
      <c r="Y466" s="294"/>
      <c r="Z466" s="294"/>
      <c r="AA466" s="294"/>
    </row>
    <row r="467" spans="1:27" x14ac:dyDescent="0.25">
      <c r="I467" s="294"/>
      <c r="J467" s="294"/>
      <c r="K467" s="294"/>
      <c r="L467" s="294"/>
      <c r="M467" s="294"/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  <c r="AA467" s="294"/>
    </row>
    <row r="468" spans="1:27" x14ac:dyDescent="0.25">
      <c r="I468" s="294"/>
      <c r="J468" s="294"/>
      <c r="K468" s="294"/>
      <c r="L468" s="294"/>
      <c r="M468" s="294"/>
      <c r="N468" s="294"/>
      <c r="O468" s="294"/>
      <c r="P468" s="294"/>
      <c r="Q468" s="294"/>
      <c r="R468" s="294"/>
      <c r="S468" s="294"/>
      <c r="T468" s="294"/>
      <c r="U468" s="294"/>
      <c r="V468" s="294"/>
      <c r="W468" s="294"/>
      <c r="X468" s="294"/>
      <c r="Y468" s="294"/>
      <c r="Z468" s="294"/>
      <c r="AA468" s="294"/>
    </row>
    <row r="469" spans="1:27" x14ac:dyDescent="0.25">
      <c r="I469" s="294"/>
      <c r="J469" s="294"/>
      <c r="K469" s="294"/>
      <c r="L469" s="294"/>
      <c r="M469" s="294"/>
      <c r="N469" s="294"/>
      <c r="O469" s="294"/>
      <c r="P469" s="294"/>
      <c r="Q469" s="294"/>
      <c r="R469" s="294"/>
      <c r="S469" s="294"/>
      <c r="T469" s="294"/>
      <c r="U469" s="294"/>
      <c r="V469" s="294"/>
      <c r="W469" s="294"/>
      <c r="X469" s="294"/>
      <c r="Y469" s="294"/>
      <c r="Z469" s="294"/>
      <c r="AA469" s="294"/>
    </row>
    <row r="470" spans="1:27" x14ac:dyDescent="0.25">
      <c r="I470" s="294"/>
      <c r="J470" s="294"/>
      <c r="K470" s="294"/>
      <c r="L470" s="294"/>
      <c r="M470" s="294"/>
      <c r="N470" s="294"/>
      <c r="O470" s="294"/>
      <c r="P470" s="294"/>
      <c r="Q470" s="294"/>
      <c r="R470" s="294"/>
      <c r="S470" s="294"/>
      <c r="T470" s="294"/>
      <c r="U470" s="294"/>
      <c r="V470" s="294"/>
      <c r="W470" s="294"/>
      <c r="X470" s="294"/>
      <c r="Y470" s="294"/>
      <c r="Z470" s="294"/>
      <c r="AA470" s="294"/>
    </row>
    <row r="471" spans="1:27" x14ac:dyDescent="0.25">
      <c r="I471" s="294"/>
      <c r="J471" s="294"/>
      <c r="K471" s="294"/>
      <c r="L471" s="294"/>
      <c r="M471" s="294"/>
      <c r="N471" s="294"/>
      <c r="O471" s="294"/>
      <c r="P471" s="294"/>
      <c r="Q471" s="294"/>
      <c r="R471" s="294"/>
      <c r="S471" s="294"/>
      <c r="T471" s="294"/>
      <c r="U471" s="294"/>
      <c r="V471" s="294"/>
      <c r="W471" s="294"/>
      <c r="X471" s="294"/>
      <c r="Y471" s="294"/>
      <c r="Z471" s="294"/>
      <c r="AA471" s="294"/>
    </row>
    <row r="472" spans="1:27" x14ac:dyDescent="0.25">
      <c r="I472" s="294"/>
      <c r="J472" s="294"/>
      <c r="K472" s="294"/>
      <c r="L472" s="294"/>
      <c r="M472" s="294"/>
      <c r="N472" s="294"/>
      <c r="O472" s="294"/>
      <c r="P472" s="294"/>
      <c r="Q472" s="294"/>
      <c r="R472" s="294"/>
      <c r="S472" s="294"/>
      <c r="T472" s="294"/>
      <c r="U472" s="294"/>
      <c r="V472" s="294"/>
      <c r="W472" s="294"/>
      <c r="X472" s="294"/>
      <c r="Y472" s="294"/>
      <c r="Z472" s="294"/>
      <c r="AA472" s="294"/>
    </row>
    <row r="473" spans="1:27" x14ac:dyDescent="0.25">
      <c r="I473" s="294"/>
      <c r="J473" s="294"/>
      <c r="K473" s="294"/>
      <c r="L473" s="294"/>
      <c r="M473" s="294"/>
      <c r="N473" s="294"/>
      <c r="O473" s="294"/>
      <c r="P473" s="294"/>
      <c r="Q473" s="294"/>
      <c r="R473" s="294"/>
      <c r="S473" s="294"/>
      <c r="T473" s="294"/>
      <c r="U473" s="294"/>
      <c r="V473" s="294"/>
      <c r="W473" s="294"/>
      <c r="X473" s="294"/>
      <c r="Y473" s="294"/>
      <c r="Z473" s="294"/>
      <c r="AA473" s="294"/>
    </row>
    <row r="474" spans="1:27" x14ac:dyDescent="0.25">
      <c r="I474" s="294"/>
      <c r="J474" s="294"/>
      <c r="K474" s="294"/>
      <c r="L474" s="294"/>
      <c r="M474" s="294"/>
      <c r="N474" s="294"/>
      <c r="O474" s="294"/>
      <c r="P474" s="294"/>
      <c r="Q474" s="294"/>
      <c r="R474" s="294"/>
      <c r="S474" s="294"/>
      <c r="T474" s="294"/>
      <c r="U474" s="294"/>
      <c r="V474" s="294"/>
      <c r="W474" s="294"/>
      <c r="X474" s="294"/>
      <c r="Y474" s="294"/>
      <c r="Z474" s="294"/>
      <c r="AA474" s="294"/>
    </row>
    <row r="475" spans="1:27" x14ac:dyDescent="0.25">
      <c r="I475" s="294"/>
      <c r="J475" s="294"/>
      <c r="K475" s="294"/>
      <c r="L475" s="294"/>
      <c r="M475" s="294"/>
      <c r="N475" s="294"/>
      <c r="O475" s="294"/>
      <c r="P475" s="294"/>
      <c r="Q475" s="294"/>
      <c r="R475" s="294"/>
      <c r="S475" s="294"/>
      <c r="T475" s="294"/>
      <c r="U475" s="294"/>
      <c r="V475" s="294"/>
      <c r="W475" s="294"/>
      <c r="X475" s="294"/>
      <c r="Y475" s="294"/>
      <c r="Z475" s="294"/>
      <c r="AA475" s="294"/>
    </row>
    <row r="476" spans="1:27" x14ac:dyDescent="0.25">
      <c r="I476" s="294"/>
      <c r="J476" s="294"/>
      <c r="K476" s="294"/>
      <c r="L476" s="294"/>
      <c r="M476" s="294"/>
      <c r="N476" s="294"/>
      <c r="O476" s="294"/>
      <c r="P476" s="294"/>
      <c r="Q476" s="294"/>
      <c r="R476" s="294"/>
      <c r="S476" s="294"/>
      <c r="T476" s="294"/>
      <c r="U476" s="294"/>
      <c r="V476" s="294"/>
      <c r="W476" s="294"/>
      <c r="X476" s="294"/>
      <c r="Y476" s="294"/>
      <c r="Z476" s="294"/>
      <c r="AA476" s="294"/>
    </row>
    <row r="477" spans="1:27" x14ac:dyDescent="0.25"/>
    <row r="478" spans="1:27" x14ac:dyDescent="0.25"/>
    <row r="479" spans="1:27" x14ac:dyDescent="0.25"/>
    <row r="480" spans="1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activeCell="F8" sqref="F8"/>
    </sheetView>
  </sheetViews>
  <sheetFormatPr baseColWidth="10" defaultColWidth="1.7109375" defaultRowHeight="15" customHeight="1" zeroHeight="1" x14ac:dyDescent="0.25"/>
  <cols>
    <col min="1" max="2" width="23.42578125" style="103" customWidth="1"/>
    <col min="3" max="3" width="1.42578125" style="103" customWidth="1"/>
    <col min="4" max="4" width="25" style="80" customWidth="1"/>
    <col min="5" max="5" width="1.5703125" style="80" customWidth="1"/>
    <col min="6" max="6" width="24.85546875" style="80" customWidth="1"/>
    <col min="7" max="7" width="0" style="103" hidden="1" customWidth="1"/>
    <col min="8" max="255" width="11.42578125" style="103" hidden="1" customWidth="1"/>
    <col min="256" max="16384" width="1.7109375" style="103"/>
  </cols>
  <sheetData>
    <row r="1" spans="1:6" ht="32.25" customHeight="1" x14ac:dyDescent="0.3">
      <c r="A1" s="414" t="s">
        <v>439</v>
      </c>
      <c r="B1" s="414"/>
      <c r="C1" s="414"/>
      <c r="D1" s="414"/>
      <c r="E1" s="414"/>
      <c r="F1" s="414"/>
    </row>
    <row r="2" spans="1:6" ht="15.75" x14ac:dyDescent="0.25">
      <c r="A2" s="380" t="s">
        <v>1142</v>
      </c>
      <c r="B2" s="380"/>
      <c r="C2" s="380"/>
      <c r="D2" s="380"/>
      <c r="E2" s="380"/>
      <c r="F2" s="380"/>
    </row>
    <row r="3" spans="1:6" x14ac:dyDescent="0.25">
      <c r="A3" s="415" t="s">
        <v>503</v>
      </c>
      <c r="B3" s="415"/>
      <c r="C3" s="415"/>
      <c r="D3" s="415"/>
      <c r="E3" s="415"/>
      <c r="F3" s="415"/>
    </row>
    <row r="4" spans="1:6" ht="4.5" customHeight="1" x14ac:dyDescent="0.25">
      <c r="A4" s="37"/>
      <c r="B4" s="37"/>
      <c r="C4" s="37"/>
      <c r="D4" s="82"/>
      <c r="E4" s="82"/>
      <c r="F4" s="82"/>
    </row>
    <row r="5" spans="1:6" x14ac:dyDescent="0.25">
      <c r="A5" s="132" t="s">
        <v>721</v>
      </c>
      <c r="B5" s="191" t="s">
        <v>234</v>
      </c>
      <c r="C5" s="191"/>
      <c r="D5" s="191" t="s">
        <v>233</v>
      </c>
      <c r="E5" s="133"/>
      <c r="F5" s="133" t="s">
        <v>166</v>
      </c>
    </row>
    <row r="6" spans="1:6" x14ac:dyDescent="0.25">
      <c r="A6" s="323" t="s">
        <v>221</v>
      </c>
      <c r="B6" s="172">
        <v>896210.78</v>
      </c>
      <c r="C6" s="171"/>
      <c r="D6" s="172">
        <v>260541886.50999999</v>
      </c>
      <c r="E6" s="171" t="s">
        <v>886</v>
      </c>
      <c r="F6" s="172">
        <f t="shared" ref="F6:F17" si="0">B6+D6</f>
        <v>261438097.28999999</v>
      </c>
    </row>
    <row r="7" spans="1:6" x14ac:dyDescent="0.25">
      <c r="A7" s="323" t="s">
        <v>236</v>
      </c>
      <c r="B7" s="172">
        <v>6378398.2699999996</v>
      </c>
      <c r="C7" s="310"/>
      <c r="D7" s="172">
        <v>38436067.07</v>
      </c>
      <c r="E7" s="171"/>
      <c r="F7" s="172">
        <f t="shared" si="0"/>
        <v>44814465.340000004</v>
      </c>
    </row>
    <row r="8" spans="1:6" x14ac:dyDescent="0.25">
      <c r="A8" s="323" t="s">
        <v>237</v>
      </c>
      <c r="B8" s="172">
        <v>2754575.71</v>
      </c>
      <c r="C8" s="173"/>
      <c r="D8" s="172">
        <v>410100075.93000001</v>
      </c>
      <c r="E8" s="173"/>
      <c r="F8" s="172">
        <f t="shared" si="0"/>
        <v>412854651.63999999</v>
      </c>
    </row>
    <row r="9" spans="1:6" x14ac:dyDescent="0.25">
      <c r="A9" s="323" t="s">
        <v>760</v>
      </c>
      <c r="B9" s="172">
        <v>117028.58</v>
      </c>
      <c r="C9" s="171"/>
      <c r="D9" s="172">
        <v>15231399.640000001</v>
      </c>
      <c r="E9" s="171" t="s">
        <v>886</v>
      </c>
      <c r="F9" s="172">
        <f t="shared" si="0"/>
        <v>15348428.220000001</v>
      </c>
    </row>
    <row r="10" spans="1:6" x14ac:dyDescent="0.25">
      <c r="A10" s="323" t="s">
        <v>505</v>
      </c>
      <c r="B10" s="172">
        <v>0</v>
      </c>
      <c r="C10" s="171"/>
      <c r="D10" s="172">
        <v>134459410.34</v>
      </c>
      <c r="E10" s="170"/>
      <c r="F10" s="172">
        <f t="shared" si="0"/>
        <v>134459410.34</v>
      </c>
    </row>
    <row r="11" spans="1:6" s="229" customFormat="1" x14ac:dyDescent="0.25">
      <c r="A11" s="323" t="s">
        <v>850</v>
      </c>
      <c r="B11" s="172">
        <v>244778.25</v>
      </c>
      <c r="C11" s="171"/>
      <c r="D11" s="172">
        <v>2587391.8899999997</v>
      </c>
      <c r="E11" s="170"/>
      <c r="F11" s="172">
        <f t="shared" si="0"/>
        <v>2832170.1399999997</v>
      </c>
    </row>
    <row r="12" spans="1:6" x14ac:dyDescent="0.25">
      <c r="A12" s="323" t="s">
        <v>238</v>
      </c>
      <c r="B12" s="172">
        <v>1340335.94</v>
      </c>
      <c r="C12" s="171"/>
      <c r="D12" s="172">
        <v>429007856.31999999</v>
      </c>
      <c r="E12" s="171"/>
      <c r="F12" s="172">
        <f t="shared" si="0"/>
        <v>430348192.25999999</v>
      </c>
    </row>
    <row r="13" spans="1:6" x14ac:dyDescent="0.25">
      <c r="A13" s="323" t="s">
        <v>239</v>
      </c>
      <c r="B13" s="172">
        <v>3543838.7399999998</v>
      </c>
      <c r="C13" s="171"/>
      <c r="D13" s="172">
        <v>547114395.26999986</v>
      </c>
      <c r="E13" s="171"/>
      <c r="F13" s="172">
        <f t="shared" si="0"/>
        <v>550658234.00999987</v>
      </c>
    </row>
    <row r="14" spans="1:6" x14ac:dyDescent="0.25">
      <c r="A14" s="323" t="s">
        <v>240</v>
      </c>
      <c r="B14" s="172">
        <v>1019588.8200000001</v>
      </c>
      <c r="C14" s="171" t="s">
        <v>886</v>
      </c>
      <c r="D14" s="172">
        <v>125019674.32000001</v>
      </c>
      <c r="E14" s="171" t="s">
        <v>886</v>
      </c>
      <c r="F14" s="172">
        <f t="shared" si="0"/>
        <v>126039263.14</v>
      </c>
    </row>
    <row r="15" spans="1:6" x14ac:dyDescent="0.25">
      <c r="A15" s="323" t="s">
        <v>241</v>
      </c>
      <c r="B15" s="172">
        <v>333292.11</v>
      </c>
      <c r="C15" s="171"/>
      <c r="D15" s="172">
        <v>27700590.120000001</v>
      </c>
      <c r="E15" s="170" t="s">
        <v>886</v>
      </c>
      <c r="F15" s="172">
        <f t="shared" si="0"/>
        <v>28033882.23</v>
      </c>
    </row>
    <row r="16" spans="1:6" x14ac:dyDescent="0.25">
      <c r="A16" s="323" t="s">
        <v>242</v>
      </c>
      <c r="B16" s="172">
        <v>2129081.2800000003</v>
      </c>
      <c r="C16" s="171" t="s">
        <v>886</v>
      </c>
      <c r="D16" s="172">
        <v>397730529.06</v>
      </c>
      <c r="E16" s="171" t="s">
        <v>886</v>
      </c>
      <c r="F16" s="172">
        <f t="shared" si="0"/>
        <v>399859610.33999997</v>
      </c>
    </row>
    <row r="17" spans="1:6" x14ac:dyDescent="0.25">
      <c r="A17" s="323" t="s">
        <v>243</v>
      </c>
      <c r="B17" s="172">
        <v>4187377.88</v>
      </c>
      <c r="C17" s="171"/>
      <c r="D17" s="172">
        <v>464434004.73000002</v>
      </c>
      <c r="E17" s="171"/>
      <c r="F17" s="172">
        <f t="shared" si="0"/>
        <v>468621382.61000001</v>
      </c>
    </row>
    <row r="18" spans="1:6" x14ac:dyDescent="0.25">
      <c r="A18" s="132" t="s">
        <v>235</v>
      </c>
      <c r="B18" s="174">
        <f>SUM(B6:B17)</f>
        <v>22944506.359999999</v>
      </c>
      <c r="C18" s="174"/>
      <c r="D18" s="174">
        <f>SUM(D6:D17)</f>
        <v>2852363281.1999998</v>
      </c>
      <c r="E18" s="174"/>
      <c r="F18" s="174">
        <f>+SUM(F6:F17)</f>
        <v>2875307787.5599999</v>
      </c>
    </row>
    <row r="19" spans="1:6" ht="4.5" customHeight="1" x14ac:dyDescent="0.25">
      <c r="A19" s="40"/>
      <c r="B19" s="40"/>
      <c r="C19" s="40"/>
      <c r="D19" s="38"/>
      <c r="E19" s="38"/>
      <c r="F19" s="41"/>
    </row>
    <row r="20" spans="1:6" ht="6.75" customHeight="1" x14ac:dyDescent="0.25">
      <c r="A20" s="16"/>
      <c r="B20" s="16"/>
      <c r="C20" s="16"/>
      <c r="D20" s="16"/>
      <c r="E20" s="16"/>
      <c r="F20" s="17"/>
    </row>
    <row r="21" spans="1:6" x14ac:dyDescent="0.25">
      <c r="A21" s="7" t="s">
        <v>811</v>
      </c>
      <c r="B21" s="7"/>
      <c r="C21" s="7"/>
      <c r="D21" s="7"/>
      <c r="E21" s="7"/>
      <c r="F21" s="7"/>
    </row>
    <row r="22" spans="1:6" x14ac:dyDescent="0.25">
      <c r="A22" s="7" t="s">
        <v>812</v>
      </c>
      <c r="B22" s="7"/>
      <c r="C22" s="7"/>
      <c r="D22" s="7"/>
      <c r="E22" s="7"/>
      <c r="F22" s="7"/>
    </row>
    <row r="23" spans="1:6" x14ac:dyDescent="0.25">
      <c r="A23" s="7" t="s">
        <v>2</v>
      </c>
      <c r="B23" s="7"/>
      <c r="C23" s="7"/>
      <c r="D23" s="103"/>
      <c r="E23" s="103"/>
      <c r="F23" s="103"/>
    </row>
    <row r="24" spans="1:6" x14ac:dyDescent="0.25">
      <c r="D24" s="103"/>
      <c r="E24" s="103"/>
      <c r="F24" s="103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38"/>
      <c r="B65522" s="39"/>
    </row>
    <row r="65523" spans="1:4" ht="15" customHeight="1" x14ac:dyDescent="0.25">
      <c r="A65523" s="193"/>
      <c r="B65523" s="194"/>
      <c r="D65523" s="195"/>
    </row>
    <row r="65524" spans="1:4" ht="15" customHeight="1" x14ac:dyDescent="0.25">
      <c r="A65524" s="193"/>
      <c r="B65524" s="194"/>
      <c r="D65524" s="195"/>
    </row>
    <row r="65525" spans="1:4" ht="15" customHeight="1" x14ac:dyDescent="0.25">
      <c r="A65525" s="193"/>
      <c r="B65525" s="194"/>
      <c r="D65525" s="195"/>
    </row>
    <row r="65526" spans="1:4" ht="15" customHeight="1" x14ac:dyDescent="0.25">
      <c r="A65526" s="193"/>
      <c r="B65526" s="194"/>
      <c r="D65526" s="195"/>
    </row>
    <row r="65527" spans="1:4" ht="15" customHeight="1" x14ac:dyDescent="0.25">
      <c r="A65527" s="193"/>
      <c r="B65527" s="194"/>
      <c r="D65527" s="195"/>
    </row>
    <row r="65528" spans="1:4" ht="15" customHeight="1" x14ac:dyDescent="0.25">
      <c r="A65528" s="193"/>
      <c r="B65528" s="194"/>
      <c r="D65528" s="195"/>
    </row>
    <row r="65529" spans="1:4" ht="15" customHeight="1" x14ac:dyDescent="0.25">
      <c r="A65529" s="193"/>
      <c r="B65529" s="194"/>
      <c r="D65529" s="195"/>
    </row>
    <row r="65530" spans="1:4" ht="15" customHeight="1" x14ac:dyDescent="0.25">
      <c r="A65530" s="193"/>
      <c r="B65530" s="194"/>
      <c r="D65530" s="195"/>
    </row>
    <row r="65531" spans="1:4" ht="15" customHeight="1" x14ac:dyDescent="0.25">
      <c r="A65531" s="193"/>
      <c r="B65531" s="194"/>
      <c r="D65531" s="195"/>
    </row>
    <row r="65532" spans="1:4" ht="15" customHeight="1" x14ac:dyDescent="0.25">
      <c r="A65532" s="193"/>
      <c r="B65532" s="194"/>
      <c r="D65532" s="195"/>
    </row>
    <row r="65533" spans="1:4" ht="15" customHeight="1" x14ac:dyDescent="0.25">
      <c r="A65533" s="193"/>
      <c r="B65533" s="194"/>
      <c r="D65533" s="195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8"/>
  <sheetViews>
    <sheetView showGridLines="0" workbookViewId="0">
      <selection activeCell="B10" sqref="B10"/>
    </sheetView>
  </sheetViews>
  <sheetFormatPr baseColWidth="10" defaultRowHeight="15" x14ac:dyDescent="0.25"/>
  <cols>
    <col min="1" max="1" width="28.85546875" style="103" customWidth="1"/>
    <col min="2" max="3" width="24.85546875" style="103" customWidth="1"/>
    <col min="4" max="16384" width="11.42578125" style="18"/>
  </cols>
  <sheetData>
    <row r="1" spans="1:255" ht="15.75" x14ac:dyDescent="0.25">
      <c r="A1" s="380" t="s">
        <v>244</v>
      </c>
      <c r="B1" s="380"/>
      <c r="C1" s="380"/>
    </row>
    <row r="2" spans="1:255" ht="15.75" x14ac:dyDescent="0.25">
      <c r="A2" s="380" t="s">
        <v>634</v>
      </c>
      <c r="B2" s="380"/>
      <c r="C2" s="380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  <c r="EF2" s="416"/>
      <c r="EG2" s="416"/>
      <c r="EH2" s="416"/>
      <c r="EI2" s="416"/>
      <c r="EJ2" s="416"/>
      <c r="EK2" s="416"/>
      <c r="EL2" s="416"/>
      <c r="EM2" s="416"/>
      <c r="EN2" s="416"/>
      <c r="EO2" s="416"/>
      <c r="EP2" s="416"/>
      <c r="EQ2" s="416"/>
      <c r="ER2" s="416"/>
      <c r="ES2" s="416"/>
      <c r="ET2" s="416"/>
      <c r="EU2" s="416"/>
      <c r="EV2" s="416"/>
      <c r="EW2" s="416"/>
      <c r="EX2" s="416"/>
      <c r="EY2" s="416"/>
      <c r="EZ2" s="416"/>
      <c r="FA2" s="416"/>
      <c r="FB2" s="416"/>
      <c r="FC2" s="416"/>
      <c r="FD2" s="416"/>
      <c r="FE2" s="416"/>
      <c r="FF2" s="416"/>
      <c r="FG2" s="416"/>
      <c r="FH2" s="416"/>
      <c r="FI2" s="416"/>
      <c r="FJ2" s="416"/>
      <c r="FK2" s="416"/>
      <c r="FL2" s="416"/>
      <c r="FM2" s="416"/>
      <c r="FN2" s="416"/>
      <c r="FO2" s="416"/>
      <c r="FP2" s="416"/>
      <c r="FQ2" s="416"/>
      <c r="FR2" s="416"/>
      <c r="FS2" s="416"/>
      <c r="FT2" s="416"/>
      <c r="FU2" s="416"/>
      <c r="FV2" s="416"/>
      <c r="FW2" s="416"/>
      <c r="FX2" s="416"/>
      <c r="FY2" s="416"/>
      <c r="FZ2" s="416"/>
      <c r="GA2" s="416"/>
      <c r="GB2" s="416"/>
      <c r="GC2" s="416"/>
      <c r="GD2" s="416"/>
      <c r="GE2" s="416"/>
      <c r="GF2" s="416"/>
      <c r="GG2" s="416"/>
      <c r="GH2" s="416"/>
      <c r="GI2" s="416"/>
      <c r="GJ2" s="416"/>
      <c r="GK2" s="416"/>
      <c r="GL2" s="416"/>
      <c r="GM2" s="416"/>
      <c r="GN2" s="416"/>
      <c r="GO2" s="416"/>
      <c r="GP2" s="416"/>
      <c r="GQ2" s="416"/>
      <c r="GR2" s="416"/>
      <c r="GS2" s="416"/>
      <c r="GT2" s="416"/>
      <c r="GU2" s="416"/>
      <c r="GV2" s="416"/>
      <c r="GW2" s="416"/>
      <c r="GX2" s="416"/>
      <c r="GY2" s="416"/>
      <c r="GZ2" s="416"/>
      <c r="HA2" s="416"/>
      <c r="HB2" s="416"/>
      <c r="HC2" s="416"/>
      <c r="HD2" s="416"/>
      <c r="HE2" s="416"/>
      <c r="HF2" s="416"/>
      <c r="HG2" s="416"/>
      <c r="HH2" s="416"/>
      <c r="HI2" s="416"/>
      <c r="HJ2" s="416"/>
      <c r="HK2" s="416"/>
      <c r="HL2" s="416"/>
      <c r="HM2" s="416"/>
      <c r="HN2" s="416"/>
      <c r="HO2" s="416"/>
      <c r="HP2" s="416"/>
      <c r="HQ2" s="416"/>
      <c r="HR2" s="416"/>
      <c r="HS2" s="416"/>
      <c r="HT2" s="416"/>
      <c r="HU2" s="416"/>
      <c r="HV2" s="416"/>
      <c r="HW2" s="416"/>
      <c r="HX2" s="416"/>
      <c r="HY2" s="416"/>
      <c r="HZ2" s="416"/>
      <c r="IA2" s="416"/>
      <c r="IB2" s="416"/>
      <c r="IC2" s="416"/>
      <c r="ID2" s="416"/>
      <c r="IE2" s="416"/>
      <c r="IF2" s="416"/>
      <c r="IG2" s="416"/>
      <c r="IH2" s="416"/>
      <c r="II2" s="416"/>
      <c r="IJ2" s="416"/>
      <c r="IK2" s="416"/>
      <c r="IL2" s="416"/>
      <c r="IM2" s="416"/>
      <c r="IN2" s="416"/>
      <c r="IO2" s="416"/>
      <c r="IP2" s="416"/>
      <c r="IQ2" s="416"/>
      <c r="IR2" s="416"/>
      <c r="IS2" s="416"/>
      <c r="IT2" s="416"/>
      <c r="IU2" s="416"/>
    </row>
    <row r="3" spans="1:255" ht="15.75" x14ac:dyDescent="0.25">
      <c r="A3" s="380" t="s">
        <v>1145</v>
      </c>
      <c r="B3" s="380"/>
      <c r="C3" s="380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</row>
    <row r="4" spans="1:255" ht="15.75" x14ac:dyDescent="0.25">
      <c r="A4" s="380" t="s">
        <v>503</v>
      </c>
      <c r="B4" s="380"/>
      <c r="C4" s="380"/>
    </row>
    <row r="5" spans="1:255" ht="6" customHeight="1" x14ac:dyDescent="0.25"/>
    <row r="6" spans="1:255" x14ac:dyDescent="0.25">
      <c r="A6" s="132" t="s">
        <v>633</v>
      </c>
      <c r="B6" s="133" t="s">
        <v>635</v>
      </c>
      <c r="C6" s="133" t="s">
        <v>636</v>
      </c>
    </row>
    <row r="7" spans="1:255" x14ac:dyDescent="0.25">
      <c r="A7" s="38" t="s">
        <v>264</v>
      </c>
      <c r="B7" s="172">
        <v>589815.56999999995</v>
      </c>
      <c r="C7" s="175">
        <f t="shared" ref="C7:C17" si="0">B7/$B$18</f>
        <v>2.5706178234814723E-2</v>
      </c>
      <c r="D7" s="171"/>
    </row>
    <row r="8" spans="1:255" x14ac:dyDescent="0.25">
      <c r="A8" s="38" t="s">
        <v>375</v>
      </c>
      <c r="B8" s="172">
        <v>204495.05</v>
      </c>
      <c r="C8" s="175">
        <f t="shared" si="0"/>
        <v>8.9125931406614928E-3</v>
      </c>
      <c r="D8" s="171"/>
    </row>
    <row r="9" spans="1:255" x14ac:dyDescent="0.25">
      <c r="A9" s="38" t="s">
        <v>181</v>
      </c>
      <c r="B9" s="172">
        <v>2051338.1899999997</v>
      </c>
      <c r="C9" s="175">
        <f t="shared" si="0"/>
        <v>8.9404328766740121E-2</v>
      </c>
      <c r="D9" s="171"/>
    </row>
    <row r="10" spans="1:255" x14ac:dyDescent="0.25">
      <c r="A10" s="38" t="s">
        <v>183</v>
      </c>
      <c r="B10" s="172">
        <v>2236148.7500000005</v>
      </c>
      <c r="C10" s="175">
        <f t="shared" si="0"/>
        <v>9.7459004561473619E-2</v>
      </c>
      <c r="D10" s="171"/>
    </row>
    <row r="11" spans="1:255" s="189" customFormat="1" x14ac:dyDescent="0.25">
      <c r="A11" s="38" t="s">
        <v>202</v>
      </c>
      <c r="B11" s="172">
        <v>1869.41</v>
      </c>
      <c r="C11" s="175">
        <f t="shared" si="0"/>
        <v>8.1475276507103728E-5</v>
      </c>
      <c r="D11" s="171"/>
    </row>
    <row r="12" spans="1:255" s="110" customFormat="1" x14ac:dyDescent="0.25">
      <c r="A12" s="38" t="s">
        <v>564</v>
      </c>
      <c r="B12" s="172">
        <v>5725580.2999999998</v>
      </c>
      <c r="C12" s="175">
        <f t="shared" si="0"/>
        <v>0.24954035663986279</v>
      </c>
      <c r="D12" s="171"/>
    </row>
    <row r="13" spans="1:255" x14ac:dyDescent="0.25">
      <c r="A13" s="38" t="s">
        <v>263</v>
      </c>
      <c r="B13" s="172">
        <v>133944.89000000001</v>
      </c>
      <c r="C13" s="175">
        <f t="shared" si="0"/>
        <v>5.8377760627489929E-3</v>
      </c>
      <c r="D13" s="171"/>
    </row>
    <row r="14" spans="1:255" x14ac:dyDescent="0.25">
      <c r="A14" s="38" t="s">
        <v>204</v>
      </c>
      <c r="B14" s="172">
        <v>11058137.57</v>
      </c>
      <c r="C14" s="175">
        <f t="shared" si="0"/>
        <v>0.48195142647645095</v>
      </c>
      <c r="D14" s="171"/>
    </row>
    <row r="15" spans="1:255" x14ac:dyDescent="0.25">
      <c r="A15" s="38" t="s">
        <v>627</v>
      </c>
      <c r="B15" s="172">
        <v>306904.67000000004</v>
      </c>
      <c r="C15" s="175">
        <f t="shared" si="0"/>
        <v>1.3375954365051767E-2</v>
      </c>
      <c r="D15" s="171"/>
    </row>
    <row r="16" spans="1:255" s="230" customFormat="1" x14ac:dyDescent="0.25">
      <c r="A16" s="38" t="s">
        <v>218</v>
      </c>
      <c r="B16" s="172">
        <v>108882.47</v>
      </c>
      <c r="C16" s="175">
        <f t="shared" si="0"/>
        <v>4.7454701483497074E-3</v>
      </c>
      <c r="D16" s="171"/>
    </row>
    <row r="17" spans="1:4" s="230" customFormat="1" x14ac:dyDescent="0.25">
      <c r="A17" s="38" t="s">
        <v>813</v>
      </c>
      <c r="B17" s="172">
        <v>527389.49</v>
      </c>
      <c r="C17" s="175">
        <f t="shared" si="0"/>
        <v>2.2985436327338793E-2</v>
      </c>
      <c r="D17" s="171"/>
    </row>
    <row r="18" spans="1:4" x14ac:dyDescent="0.25">
      <c r="A18" s="132" t="s">
        <v>235</v>
      </c>
      <c r="B18" s="174">
        <f>SUM(B7:B17)</f>
        <v>22944506.359999999</v>
      </c>
      <c r="C18" s="176">
        <f>+SUM(C7:C17)</f>
        <v>1</v>
      </c>
    </row>
    <row r="19" spans="1:4" ht="5.25" customHeight="1" x14ac:dyDescent="0.25">
      <c r="A19" s="16"/>
      <c r="B19" s="16"/>
      <c r="C19" s="16"/>
    </row>
    <row r="20" spans="1:4" x14ac:dyDescent="0.25">
      <c r="A20" s="7"/>
      <c r="B20" s="7"/>
      <c r="C20" s="7"/>
    </row>
    <row r="21" spans="1:4" x14ac:dyDescent="0.25">
      <c r="A21" s="7"/>
    </row>
    <row r="22" spans="1:4" x14ac:dyDescent="0.25">
      <c r="A22" s="36"/>
      <c r="B22" s="36"/>
    </row>
    <row r="23" spans="1:4" x14ac:dyDescent="0.25">
      <c r="A23" s="36"/>
      <c r="B23" s="36"/>
    </row>
    <row r="24" spans="1:4" x14ac:dyDescent="0.25">
      <c r="A24" s="36"/>
      <c r="B24" s="36"/>
    </row>
    <row r="25" spans="1:4" x14ac:dyDescent="0.25">
      <c r="A25" s="36"/>
      <c r="B25" s="36"/>
    </row>
    <row r="26" spans="1:4" x14ac:dyDescent="0.25">
      <c r="A26" s="36"/>
      <c r="B26" s="36"/>
    </row>
    <row r="27" spans="1:4" x14ac:dyDescent="0.25">
      <c r="A27" s="36"/>
      <c r="B27" s="36"/>
    </row>
    <row r="28" spans="1:4" x14ac:dyDescent="0.25">
      <c r="A28" s="36"/>
      <c r="B28" s="36"/>
    </row>
    <row r="29" spans="1:4" x14ac:dyDescent="0.25">
      <c r="A29" s="36"/>
      <c r="B29" s="36"/>
    </row>
    <row r="30" spans="1:4" x14ac:dyDescent="0.25">
      <c r="A30" s="36"/>
      <c r="B30" s="36"/>
    </row>
    <row r="31" spans="1:4" x14ac:dyDescent="0.25">
      <c r="A31" s="36"/>
      <c r="B31" s="36"/>
    </row>
    <row r="32" spans="1:4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6"/>
  <sheetViews>
    <sheetView showGridLines="0" zoomScaleNormal="100" workbookViewId="0">
      <selection activeCell="D18" sqref="D18"/>
    </sheetView>
  </sheetViews>
  <sheetFormatPr baseColWidth="10" defaultRowHeight="15" x14ac:dyDescent="0.25"/>
  <cols>
    <col min="1" max="1" width="23" style="103" customWidth="1"/>
    <col min="2" max="3" width="24.85546875" style="103" customWidth="1"/>
    <col min="4" max="4" width="11.42578125" style="18"/>
    <col min="5" max="5" width="12.7109375" style="18" bestFit="1" customWidth="1"/>
    <col min="6" max="16384" width="11.42578125" style="18"/>
  </cols>
  <sheetData>
    <row r="1" spans="1:255" ht="15.75" x14ac:dyDescent="0.25">
      <c r="A1" s="380" t="s">
        <v>244</v>
      </c>
      <c r="B1" s="380"/>
      <c r="C1" s="380"/>
    </row>
    <row r="2" spans="1:255" ht="15.75" x14ac:dyDescent="0.25">
      <c r="A2" s="380" t="s">
        <v>637</v>
      </c>
      <c r="B2" s="380"/>
      <c r="C2" s="380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  <c r="EF2" s="416"/>
      <c r="EG2" s="416"/>
      <c r="EH2" s="416"/>
      <c r="EI2" s="416"/>
      <c r="EJ2" s="416"/>
      <c r="EK2" s="416"/>
      <c r="EL2" s="416"/>
      <c r="EM2" s="416"/>
      <c r="EN2" s="416"/>
      <c r="EO2" s="416"/>
      <c r="EP2" s="416"/>
      <c r="EQ2" s="416"/>
      <c r="ER2" s="416"/>
      <c r="ES2" s="416"/>
      <c r="ET2" s="416"/>
      <c r="EU2" s="416"/>
      <c r="EV2" s="416"/>
      <c r="EW2" s="416"/>
      <c r="EX2" s="416"/>
      <c r="EY2" s="416"/>
      <c r="EZ2" s="416"/>
      <c r="FA2" s="416"/>
      <c r="FB2" s="416"/>
      <c r="FC2" s="416"/>
      <c r="FD2" s="416"/>
      <c r="FE2" s="416"/>
      <c r="FF2" s="416"/>
      <c r="FG2" s="416"/>
      <c r="FH2" s="416"/>
      <c r="FI2" s="416"/>
      <c r="FJ2" s="416"/>
      <c r="FK2" s="416"/>
      <c r="FL2" s="416"/>
      <c r="FM2" s="416"/>
      <c r="FN2" s="416"/>
      <c r="FO2" s="416"/>
      <c r="FP2" s="416"/>
      <c r="FQ2" s="416"/>
      <c r="FR2" s="416"/>
      <c r="FS2" s="416"/>
      <c r="FT2" s="416"/>
      <c r="FU2" s="416"/>
      <c r="FV2" s="416"/>
      <c r="FW2" s="416"/>
      <c r="FX2" s="416"/>
      <c r="FY2" s="416"/>
      <c r="FZ2" s="416"/>
      <c r="GA2" s="416"/>
      <c r="GB2" s="416"/>
      <c r="GC2" s="416"/>
      <c r="GD2" s="416"/>
      <c r="GE2" s="416"/>
      <c r="GF2" s="416"/>
      <c r="GG2" s="416"/>
      <c r="GH2" s="416"/>
      <c r="GI2" s="416"/>
      <c r="GJ2" s="416"/>
      <c r="GK2" s="416"/>
      <c r="GL2" s="416"/>
      <c r="GM2" s="416"/>
      <c r="GN2" s="416"/>
      <c r="GO2" s="416"/>
      <c r="GP2" s="416"/>
      <c r="GQ2" s="416"/>
      <c r="GR2" s="416"/>
      <c r="GS2" s="416"/>
      <c r="GT2" s="416"/>
      <c r="GU2" s="416"/>
      <c r="GV2" s="416"/>
      <c r="GW2" s="416"/>
      <c r="GX2" s="416"/>
      <c r="GY2" s="416"/>
      <c r="GZ2" s="416"/>
      <c r="HA2" s="416"/>
      <c r="HB2" s="416"/>
      <c r="HC2" s="416"/>
      <c r="HD2" s="416"/>
      <c r="HE2" s="416"/>
      <c r="HF2" s="416"/>
      <c r="HG2" s="416"/>
      <c r="HH2" s="416"/>
      <c r="HI2" s="416"/>
      <c r="HJ2" s="416"/>
      <c r="HK2" s="416"/>
      <c r="HL2" s="416"/>
      <c r="HM2" s="416"/>
      <c r="HN2" s="416"/>
      <c r="HO2" s="416"/>
      <c r="HP2" s="416"/>
      <c r="HQ2" s="416"/>
      <c r="HR2" s="416"/>
      <c r="HS2" s="416"/>
      <c r="HT2" s="416"/>
      <c r="HU2" s="416"/>
      <c r="HV2" s="416"/>
      <c r="HW2" s="416"/>
      <c r="HX2" s="416"/>
      <c r="HY2" s="416"/>
      <c r="HZ2" s="416"/>
      <c r="IA2" s="416"/>
      <c r="IB2" s="416"/>
      <c r="IC2" s="416"/>
      <c r="ID2" s="416"/>
      <c r="IE2" s="416"/>
      <c r="IF2" s="416"/>
      <c r="IG2" s="416"/>
      <c r="IH2" s="416"/>
      <c r="II2" s="416"/>
      <c r="IJ2" s="416"/>
      <c r="IK2" s="416"/>
      <c r="IL2" s="416"/>
      <c r="IM2" s="416"/>
      <c r="IN2" s="416"/>
      <c r="IO2" s="416"/>
      <c r="IP2" s="416"/>
      <c r="IQ2" s="416"/>
      <c r="IR2" s="416"/>
      <c r="IS2" s="416"/>
      <c r="IT2" s="416"/>
      <c r="IU2" s="416"/>
    </row>
    <row r="3" spans="1:255" ht="15.75" x14ac:dyDescent="0.25">
      <c r="A3" s="380" t="s">
        <v>1145</v>
      </c>
      <c r="B3" s="380"/>
      <c r="C3" s="380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</row>
    <row r="4" spans="1:255" ht="15.75" x14ac:dyDescent="0.25">
      <c r="A4" s="380" t="s">
        <v>503</v>
      </c>
      <c r="B4" s="380"/>
      <c r="C4" s="380"/>
    </row>
    <row r="5" spans="1:255" ht="5.25" customHeight="1" x14ac:dyDescent="0.25"/>
    <row r="6" spans="1:255" x14ac:dyDescent="0.25">
      <c r="A6" s="132" t="s">
        <v>633</v>
      </c>
      <c r="B6" s="133" t="s">
        <v>635</v>
      </c>
      <c r="C6" s="133" t="s">
        <v>636</v>
      </c>
    </row>
    <row r="7" spans="1:255" x14ac:dyDescent="0.25">
      <c r="A7" s="38" t="s">
        <v>264</v>
      </c>
      <c r="B7" s="172">
        <v>441856108.17999995</v>
      </c>
      <c r="C7" s="298">
        <f>B7/$B$22</f>
        <v>0.15490877725578819</v>
      </c>
      <c r="E7" s="171"/>
    </row>
    <row r="8" spans="1:255" x14ac:dyDescent="0.25">
      <c r="A8" s="38" t="s">
        <v>375</v>
      </c>
      <c r="B8" s="172">
        <v>681165.1</v>
      </c>
      <c r="C8" s="298">
        <f t="shared" ref="C8:C21" si="0">B8/$B$22</f>
        <v>2.3880727412583692E-4</v>
      </c>
      <c r="E8" s="171"/>
    </row>
    <row r="9" spans="1:255" x14ac:dyDescent="0.25">
      <c r="A9" s="38" t="s">
        <v>181</v>
      </c>
      <c r="B9" s="172">
        <v>37560598.019999996</v>
      </c>
      <c r="C9" s="298">
        <f t="shared" si="0"/>
        <v>1.316823781443369E-2</v>
      </c>
      <c r="E9" s="171"/>
    </row>
    <row r="10" spans="1:255" x14ac:dyDescent="0.25">
      <c r="A10" s="38" t="s">
        <v>183</v>
      </c>
      <c r="B10" s="172">
        <v>168866867.31000003</v>
      </c>
      <c r="C10" s="298">
        <f t="shared" si="0"/>
        <v>5.9202440454554271E-2</v>
      </c>
      <c r="E10" s="171"/>
    </row>
    <row r="11" spans="1:255" s="189" customFormat="1" x14ac:dyDescent="0.25">
      <c r="A11" s="38" t="s">
        <v>1023</v>
      </c>
      <c r="B11" s="172">
        <v>9604604.3999999985</v>
      </c>
      <c r="C11" s="298">
        <f t="shared" si="0"/>
        <v>3.3672444401820043E-3</v>
      </c>
      <c r="E11" s="171"/>
    </row>
    <row r="12" spans="1:255" s="110" customFormat="1" x14ac:dyDescent="0.25">
      <c r="A12" s="38" t="s">
        <v>825</v>
      </c>
      <c r="B12" s="172">
        <v>236981.22</v>
      </c>
      <c r="C12" s="298">
        <f t="shared" si="0"/>
        <v>8.3082411543420627E-5</v>
      </c>
      <c r="E12" s="171"/>
    </row>
    <row r="13" spans="1:255" x14ac:dyDescent="0.25">
      <c r="A13" s="38" t="s">
        <v>202</v>
      </c>
      <c r="B13" s="172">
        <v>119950513.54000001</v>
      </c>
      <c r="C13" s="298">
        <f t="shared" si="0"/>
        <v>4.2053028213691064E-2</v>
      </c>
      <c r="E13" s="171"/>
    </row>
    <row r="14" spans="1:255" x14ac:dyDescent="0.25">
      <c r="A14" s="38" t="s">
        <v>564</v>
      </c>
      <c r="B14" s="172">
        <v>133746504.8</v>
      </c>
      <c r="C14" s="298">
        <f t="shared" si="0"/>
        <v>4.6889716215857448E-2</v>
      </c>
      <c r="E14" s="171"/>
    </row>
    <row r="15" spans="1:255" x14ac:dyDescent="0.25">
      <c r="A15" s="38" t="s">
        <v>263</v>
      </c>
      <c r="B15" s="172">
        <v>73314024.780000001</v>
      </c>
      <c r="C15" s="298">
        <f t="shared" si="0"/>
        <v>2.5702905819610929E-2</v>
      </c>
      <c r="E15" s="171"/>
    </row>
    <row r="16" spans="1:255" x14ac:dyDescent="0.25">
      <c r="A16" s="38" t="s">
        <v>204</v>
      </c>
      <c r="B16" s="172">
        <v>1552064950.77</v>
      </c>
      <c r="C16" s="298">
        <f t="shared" si="0"/>
        <v>0.54413298649568942</v>
      </c>
      <c r="E16" s="171"/>
    </row>
    <row r="17" spans="1:5" x14ac:dyDescent="0.25">
      <c r="A17" s="38" t="s">
        <v>627</v>
      </c>
      <c r="B17" s="172">
        <v>43328731.780000001</v>
      </c>
      <c r="C17" s="298">
        <f t="shared" si="0"/>
        <v>1.5190467520592764E-2</v>
      </c>
      <c r="E17" s="171"/>
    </row>
    <row r="18" spans="1:5" s="110" customFormat="1" x14ac:dyDescent="0.25">
      <c r="A18" s="38" t="s">
        <v>186</v>
      </c>
      <c r="B18" s="172">
        <v>2716676.06</v>
      </c>
      <c r="C18" s="298">
        <f t="shared" si="0"/>
        <v>9.5242989485444659E-4</v>
      </c>
      <c r="E18" s="171"/>
    </row>
    <row r="19" spans="1:5" x14ac:dyDescent="0.25">
      <c r="A19" s="38" t="s">
        <v>638</v>
      </c>
      <c r="B19" s="172">
        <v>344206.06</v>
      </c>
      <c r="C19" s="298">
        <f t="shared" si="0"/>
        <v>1.2067399067596721E-4</v>
      </c>
      <c r="E19" s="171"/>
    </row>
    <row r="20" spans="1:5" s="230" customFormat="1" x14ac:dyDescent="0.25">
      <c r="A20" s="38" t="s">
        <v>218</v>
      </c>
      <c r="B20" s="172">
        <v>11840896.33</v>
      </c>
      <c r="C20" s="298">
        <f t="shared" si="0"/>
        <v>4.1512581542623456E-3</v>
      </c>
      <c r="E20" s="171"/>
    </row>
    <row r="21" spans="1:5" s="230" customFormat="1" x14ac:dyDescent="0.25">
      <c r="A21" s="38" t="s">
        <v>813</v>
      </c>
      <c r="B21" s="172">
        <v>256250452.84999999</v>
      </c>
      <c r="C21" s="298">
        <f t="shared" si="0"/>
        <v>8.9837944044138196E-2</v>
      </c>
      <c r="E21" s="171"/>
    </row>
    <row r="22" spans="1:5" x14ac:dyDescent="0.25">
      <c r="A22" s="132" t="s">
        <v>235</v>
      </c>
      <c r="B22" s="174">
        <f>+SUM(B7:B21)</f>
        <v>2852363281.1999998</v>
      </c>
      <c r="C22" s="228">
        <f>+SUM(C7:C21)</f>
        <v>1</v>
      </c>
      <c r="E22" s="192"/>
    </row>
    <row r="23" spans="1:5" ht="4.5" customHeight="1" x14ac:dyDescent="0.25">
      <c r="A23" s="40"/>
      <c r="B23" s="38"/>
      <c r="C23" s="38"/>
    </row>
    <row r="24" spans="1:5" ht="5.25" customHeight="1" x14ac:dyDescent="0.25">
      <c r="A24" s="16"/>
      <c r="B24" s="16"/>
      <c r="C24" s="16"/>
    </row>
    <row r="25" spans="1:5" x14ac:dyDescent="0.25">
      <c r="A25" s="7" t="s">
        <v>652</v>
      </c>
      <c r="B25" s="7"/>
      <c r="C25" s="7"/>
    </row>
    <row r="26" spans="1:5" x14ac:dyDescent="0.25">
      <c r="A26" s="7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121"/>
  <sheetViews>
    <sheetView showGridLines="0" zoomScaleNormal="100" workbookViewId="0">
      <selection activeCell="A19" sqref="A19"/>
    </sheetView>
  </sheetViews>
  <sheetFormatPr baseColWidth="10" defaultColWidth="0" defaultRowHeight="0" customHeight="1" zeroHeight="1" x14ac:dyDescent="0.25"/>
  <cols>
    <col min="1" max="1" width="68.85546875" customWidth="1"/>
    <col min="2" max="2" width="22.140625" customWidth="1"/>
    <col min="3" max="4" width="0" hidden="1" customWidth="1"/>
    <col min="5" max="16384" width="11.42578125" hidden="1"/>
  </cols>
  <sheetData>
    <row r="1" spans="1:3" ht="30.75" customHeight="1" x14ac:dyDescent="0.25">
      <c r="A1" s="417" t="s">
        <v>632</v>
      </c>
      <c r="B1" s="417"/>
    </row>
    <row r="2" spans="1:3" ht="15.75" x14ac:dyDescent="0.25">
      <c r="A2" s="380" t="s">
        <v>1147</v>
      </c>
      <c r="B2" s="380"/>
    </row>
    <row r="3" spans="1:3" ht="15" x14ac:dyDescent="0.25">
      <c r="A3" s="381"/>
      <c r="B3" s="381"/>
    </row>
    <row r="4" spans="1:3" ht="6" customHeight="1" x14ac:dyDescent="0.25">
      <c r="A4" s="8"/>
      <c r="B4" s="8"/>
    </row>
    <row r="5" spans="1:3" ht="15" x14ac:dyDescent="0.25">
      <c r="A5" s="418" t="s">
        <v>244</v>
      </c>
      <c r="B5" s="419" t="s">
        <v>442</v>
      </c>
    </row>
    <row r="6" spans="1:3" ht="15" x14ac:dyDescent="0.25">
      <c r="A6" s="418"/>
      <c r="B6" s="419"/>
    </row>
    <row r="7" spans="1:3" s="103" customFormat="1" ht="15" x14ac:dyDescent="0.25">
      <c r="A7" s="130" t="s">
        <v>373</v>
      </c>
      <c r="B7" s="332">
        <v>96</v>
      </c>
      <c r="C7" s="251"/>
    </row>
    <row r="8" spans="1:3" s="103" customFormat="1" ht="15" x14ac:dyDescent="0.25">
      <c r="A8" s="130" t="s">
        <v>657</v>
      </c>
      <c r="B8" s="332">
        <v>140</v>
      </c>
      <c r="C8" s="251"/>
    </row>
    <row r="9" spans="1:3" s="103" customFormat="1" ht="15" x14ac:dyDescent="0.25">
      <c r="A9" s="130" t="s">
        <v>547</v>
      </c>
      <c r="B9" s="332">
        <v>44</v>
      </c>
      <c r="C9" s="251"/>
    </row>
    <row r="10" spans="1:3" s="103" customFormat="1" ht="15" x14ac:dyDescent="0.25">
      <c r="A10" s="130" t="s">
        <v>944</v>
      </c>
      <c r="B10" s="332">
        <v>27</v>
      </c>
      <c r="C10" s="251"/>
    </row>
    <row r="11" spans="1:3" s="103" customFormat="1" ht="15" x14ac:dyDescent="0.25">
      <c r="A11" s="130" t="s">
        <v>761</v>
      </c>
      <c r="B11" s="332">
        <v>4</v>
      </c>
      <c r="C11" s="251"/>
    </row>
    <row r="12" spans="1:3" s="103" customFormat="1" ht="15" x14ac:dyDescent="0.25">
      <c r="A12" s="130" t="s">
        <v>827</v>
      </c>
      <c r="B12" s="332">
        <v>20</v>
      </c>
      <c r="C12" s="251"/>
    </row>
    <row r="13" spans="1:3" s="103" customFormat="1" ht="15" x14ac:dyDescent="0.25">
      <c r="A13" s="130" t="s">
        <v>548</v>
      </c>
      <c r="B13" s="332">
        <v>20</v>
      </c>
      <c r="C13" s="251"/>
    </row>
    <row r="14" spans="1:3" s="125" customFormat="1" ht="15" x14ac:dyDescent="0.25">
      <c r="A14" s="130" t="s">
        <v>895</v>
      </c>
      <c r="B14" s="332">
        <v>10</v>
      </c>
      <c r="C14" s="251"/>
    </row>
    <row r="15" spans="1:3" s="103" customFormat="1" ht="15" x14ac:dyDescent="0.25">
      <c r="A15" s="130" t="s">
        <v>654</v>
      </c>
      <c r="B15" s="332">
        <v>110</v>
      </c>
      <c r="C15" s="251"/>
    </row>
    <row r="16" spans="1:3" s="103" customFormat="1" ht="15" x14ac:dyDescent="0.25">
      <c r="A16" s="130" t="s">
        <v>674</v>
      </c>
      <c r="B16" s="332">
        <v>11</v>
      </c>
      <c r="C16" s="251"/>
    </row>
    <row r="17" spans="1:3" s="103" customFormat="1" ht="15" x14ac:dyDescent="0.25">
      <c r="A17" s="130" t="s">
        <v>653</v>
      </c>
      <c r="B17" s="332">
        <v>27</v>
      </c>
      <c r="C17" s="251"/>
    </row>
    <row r="18" spans="1:3" s="103" customFormat="1" ht="15" x14ac:dyDescent="0.25">
      <c r="A18" s="130" t="s">
        <v>656</v>
      </c>
      <c r="B18" s="332">
        <v>35</v>
      </c>
      <c r="C18" s="251"/>
    </row>
    <row r="19" spans="1:3" s="103" customFormat="1" ht="15" x14ac:dyDescent="0.25">
      <c r="A19" s="177" t="s">
        <v>235</v>
      </c>
      <c r="B19" s="178">
        <f>SUM(B7:B18)</f>
        <v>544</v>
      </c>
    </row>
    <row r="20" spans="1:3" s="103" customFormat="1" ht="5.25" customHeight="1" x14ac:dyDescent="0.25"/>
    <row r="21" spans="1:3" s="103" customFormat="1" ht="6.75" customHeight="1" x14ac:dyDescent="0.25">
      <c r="A21" s="14"/>
      <c r="B21" s="15"/>
    </row>
    <row r="22" spans="1:3" s="103" customFormat="1" ht="15" x14ac:dyDescent="0.25">
      <c r="A22" s="7"/>
    </row>
    <row r="23" spans="1:3" s="103" customFormat="1" ht="15" x14ac:dyDescent="0.25">
      <c r="A23" s="290"/>
      <c r="B23" s="290"/>
    </row>
    <row r="24" spans="1:3" s="120" customFormat="1" ht="15" x14ac:dyDescent="0.25">
      <c r="A24" s="334"/>
      <c r="B24" s="290"/>
    </row>
    <row r="25" spans="1:3" s="120" customFormat="1" ht="15" x14ac:dyDescent="0.25">
      <c r="A25" s="334"/>
      <c r="B25" s="290"/>
    </row>
    <row r="26" spans="1:3" s="120" customFormat="1" ht="15" x14ac:dyDescent="0.25">
      <c r="A26" s="334"/>
      <c r="B26" s="290"/>
    </row>
    <row r="27" spans="1:3" s="120" customFormat="1" ht="15" x14ac:dyDescent="0.25">
      <c r="A27" s="334"/>
      <c r="B27" s="290"/>
    </row>
    <row r="28" spans="1:3" s="103" customFormat="1" ht="15" x14ac:dyDescent="0.25">
      <c r="A28" s="334"/>
      <c r="B28" s="291"/>
    </row>
    <row r="29" spans="1:3" s="120" customFormat="1" ht="15" x14ac:dyDescent="0.25">
      <c r="A29" s="334"/>
      <c r="B29" s="291"/>
    </row>
    <row r="30" spans="1:3" s="120" customFormat="1" ht="15" x14ac:dyDescent="0.25">
      <c r="A30" s="334"/>
      <c r="B30" s="291"/>
    </row>
    <row r="31" spans="1:3" s="120" customFormat="1" ht="15" x14ac:dyDescent="0.25">
      <c r="A31" s="334"/>
      <c r="B31" s="291"/>
    </row>
    <row r="32" spans="1:3" s="120" customFormat="1" ht="15" x14ac:dyDescent="0.25">
      <c r="A32" s="334"/>
      <c r="B32" s="291"/>
    </row>
    <row r="33" spans="1:2" s="103" customFormat="1" ht="15" x14ac:dyDescent="0.25">
      <c r="A33" s="334"/>
      <c r="B33" s="291"/>
    </row>
    <row r="34" spans="1:2" s="103" customFormat="1" ht="15" x14ac:dyDescent="0.25">
      <c r="A34" s="334"/>
      <c r="B34" s="291"/>
    </row>
    <row r="35" spans="1:2" s="103" customFormat="1" ht="15" x14ac:dyDescent="0.25">
      <c r="A35" s="334"/>
      <c r="B35" s="291"/>
    </row>
    <row r="36" spans="1:2" s="103" customFormat="1" ht="15" x14ac:dyDescent="0.25">
      <c r="A36" s="290"/>
      <c r="B36" s="291"/>
    </row>
    <row r="37" spans="1:2" s="103" customFormat="1" ht="15" x14ac:dyDescent="0.25">
      <c r="A37" s="290"/>
      <c r="B37" s="291"/>
    </row>
    <row r="38" spans="1:2" ht="0" hidden="1" customHeight="1" x14ac:dyDescent="0.25">
      <c r="A38" s="290"/>
      <c r="B38" s="291"/>
    </row>
    <row r="39" spans="1:2" ht="0" hidden="1" customHeight="1" x14ac:dyDescent="0.25">
      <c r="A39" s="290"/>
      <c r="B39" s="291"/>
    </row>
    <row r="40" spans="1:2" ht="0" hidden="1" customHeight="1" x14ac:dyDescent="0.25">
      <c r="A40" s="290"/>
      <c r="B40" s="291"/>
    </row>
    <row r="41" spans="1:2" ht="0" hidden="1" customHeight="1" x14ac:dyDescent="0.25">
      <c r="A41" s="290"/>
      <c r="B41" s="291"/>
    </row>
    <row r="42" spans="1:2" ht="0" hidden="1" customHeight="1" x14ac:dyDescent="0.25">
      <c r="A42" s="290"/>
      <c r="B42" s="291"/>
    </row>
    <row r="43" spans="1:2" ht="0" hidden="1" customHeight="1" x14ac:dyDescent="0.25">
      <c r="A43" s="290"/>
      <c r="B43" s="291"/>
    </row>
    <row r="44" spans="1:2" ht="0" hidden="1" customHeight="1" x14ac:dyDescent="0.25">
      <c r="A44" s="290"/>
      <c r="B44" s="291"/>
    </row>
    <row r="45" spans="1:2" ht="0" hidden="1" customHeight="1" x14ac:dyDescent="0.25">
      <c r="A45" s="290"/>
      <c r="B45" s="291"/>
    </row>
    <row r="46" spans="1:2" ht="0" hidden="1" customHeight="1" x14ac:dyDescent="0.25">
      <c r="A46" s="290"/>
      <c r="B46" s="291"/>
    </row>
    <row r="47" spans="1:2" ht="0" hidden="1" customHeight="1" x14ac:dyDescent="0.25">
      <c r="A47" s="290"/>
      <c r="B47" s="291"/>
    </row>
    <row r="48" spans="1:2" ht="0" hidden="1" customHeight="1" x14ac:dyDescent="0.25">
      <c r="A48" s="290"/>
      <c r="B48" s="291"/>
    </row>
    <row r="49" spans="1:2" ht="0" hidden="1" customHeight="1" x14ac:dyDescent="0.25">
      <c r="A49" s="290"/>
      <c r="B49" s="291"/>
    </row>
    <row r="50" spans="1:2" ht="0" hidden="1" customHeight="1" x14ac:dyDescent="0.25">
      <c r="A50" s="290"/>
      <c r="B50" s="291"/>
    </row>
    <row r="51" spans="1:2" ht="0" hidden="1" customHeight="1" x14ac:dyDescent="0.25">
      <c r="A51" s="290"/>
      <c r="B51" s="291"/>
    </row>
    <row r="52" spans="1:2" ht="0" hidden="1" customHeight="1" x14ac:dyDescent="0.25">
      <c r="A52" s="290"/>
      <c r="B52" s="291"/>
    </row>
    <row r="53" spans="1:2" ht="0" hidden="1" customHeight="1" x14ac:dyDescent="0.25">
      <c r="A53" s="290"/>
      <c r="B53" s="291"/>
    </row>
    <row r="54" spans="1:2" ht="0" hidden="1" customHeight="1" x14ac:dyDescent="0.25">
      <c r="A54" s="290"/>
      <c r="B54" s="291"/>
    </row>
    <row r="55" spans="1:2" ht="0" hidden="1" customHeight="1" x14ac:dyDescent="0.25">
      <c r="A55" s="290"/>
      <c r="B55" s="291"/>
    </row>
    <row r="56" spans="1:2" ht="0" hidden="1" customHeight="1" x14ac:dyDescent="0.25">
      <c r="A56" s="290"/>
      <c r="B56" s="291"/>
    </row>
    <row r="57" spans="1:2" ht="0" hidden="1" customHeight="1" x14ac:dyDescent="0.25">
      <c r="A57" s="290"/>
      <c r="B57" s="291"/>
    </row>
    <row r="58" spans="1:2" ht="0" hidden="1" customHeight="1" x14ac:dyDescent="0.25">
      <c r="A58" s="290"/>
      <c r="B58" s="291"/>
    </row>
    <row r="59" spans="1:2" ht="0" hidden="1" customHeight="1" x14ac:dyDescent="0.25">
      <c r="A59" s="290"/>
      <c r="B59" s="291"/>
    </row>
    <row r="60" spans="1:2" ht="0" hidden="1" customHeight="1" x14ac:dyDescent="0.25">
      <c r="A60" s="290"/>
      <c r="B60" s="291"/>
    </row>
    <row r="61" spans="1:2" ht="0" hidden="1" customHeight="1" x14ac:dyDescent="0.25">
      <c r="A61" s="290"/>
      <c r="B61" s="291"/>
    </row>
    <row r="62" spans="1:2" ht="0" hidden="1" customHeight="1" x14ac:dyDescent="0.25">
      <c r="A62" s="290"/>
      <c r="B62" s="291"/>
    </row>
    <row r="63" spans="1:2" ht="0" hidden="1" customHeight="1" x14ac:dyDescent="0.25">
      <c r="A63" s="290"/>
      <c r="B63" s="291"/>
    </row>
    <row r="64" spans="1:2" ht="0" hidden="1" customHeight="1" x14ac:dyDescent="0.25">
      <c r="A64" s="290"/>
      <c r="B64" s="291"/>
    </row>
    <row r="65" spans="1:2" ht="0" hidden="1" customHeight="1" x14ac:dyDescent="0.25">
      <c r="A65" s="290"/>
      <c r="B65" s="291"/>
    </row>
    <row r="66" spans="1:2" ht="0" hidden="1" customHeight="1" x14ac:dyDescent="0.25">
      <c r="A66" s="290"/>
      <c r="B66" s="291"/>
    </row>
    <row r="67" spans="1:2" ht="0" hidden="1" customHeight="1" x14ac:dyDescent="0.25">
      <c r="A67" s="290"/>
      <c r="B67" s="291"/>
    </row>
    <row r="68" spans="1:2" ht="0" hidden="1" customHeight="1" x14ac:dyDescent="0.25">
      <c r="A68" s="290"/>
      <c r="B68" s="291"/>
    </row>
    <row r="69" spans="1:2" ht="0" hidden="1" customHeight="1" x14ac:dyDescent="0.25">
      <c r="A69" s="290"/>
      <c r="B69" s="291"/>
    </row>
    <row r="70" spans="1:2" ht="0" hidden="1" customHeight="1" x14ac:dyDescent="0.25">
      <c r="A70" s="290"/>
      <c r="B70" s="291"/>
    </row>
    <row r="71" spans="1:2" ht="0" hidden="1" customHeight="1" x14ac:dyDescent="0.25">
      <c r="A71" s="290"/>
      <c r="B71" s="291"/>
    </row>
    <row r="72" spans="1:2" ht="0" hidden="1" customHeight="1" x14ac:dyDescent="0.25">
      <c r="A72" s="290"/>
      <c r="B72" s="291"/>
    </row>
    <row r="73" spans="1:2" ht="0" hidden="1" customHeight="1" x14ac:dyDescent="0.25">
      <c r="A73" s="290"/>
      <c r="B73" s="291"/>
    </row>
    <row r="74" spans="1:2" ht="0" hidden="1" customHeight="1" x14ac:dyDescent="0.25">
      <c r="A74" s="290"/>
      <c r="B74" s="291"/>
    </row>
    <row r="75" spans="1:2" ht="0" hidden="1" customHeight="1" x14ac:dyDescent="0.25">
      <c r="A75" s="290"/>
      <c r="B75" s="291"/>
    </row>
    <row r="76" spans="1:2" ht="0" hidden="1" customHeight="1" x14ac:dyDescent="0.25">
      <c r="A76" s="290"/>
      <c r="B76" s="291"/>
    </row>
    <row r="77" spans="1:2" ht="0" hidden="1" customHeight="1" x14ac:dyDescent="0.25">
      <c r="A77" s="290"/>
      <c r="B77" s="291"/>
    </row>
    <row r="78" spans="1:2" ht="0" hidden="1" customHeight="1" x14ac:dyDescent="0.25">
      <c r="A78" s="290"/>
      <c r="B78" s="291"/>
    </row>
    <row r="79" spans="1:2" ht="0" hidden="1" customHeight="1" x14ac:dyDescent="0.25">
      <c r="A79" s="290"/>
      <c r="B79" s="291"/>
    </row>
    <row r="80" spans="1:2" ht="0" hidden="1" customHeight="1" x14ac:dyDescent="0.25">
      <c r="A80" s="308"/>
      <c r="B80" s="291"/>
    </row>
    <row r="81" spans="1:2" ht="0" hidden="1" customHeight="1" x14ac:dyDescent="0.25">
      <c r="A81" s="308"/>
      <c r="B81" s="291"/>
    </row>
    <row r="82" spans="1:2" ht="0" hidden="1" customHeight="1" x14ac:dyDescent="0.25">
      <c r="A82" s="308"/>
      <c r="B82" s="291"/>
    </row>
    <row r="83" spans="1:2" ht="0" hidden="1" customHeight="1" x14ac:dyDescent="0.25">
      <c r="A83" s="308"/>
      <c r="B83" s="291"/>
    </row>
    <row r="84" spans="1:2" ht="0" hidden="1" customHeight="1" x14ac:dyDescent="0.25">
      <c r="A84" s="308"/>
      <c r="B84" s="291"/>
    </row>
    <row r="85" spans="1:2" ht="0" hidden="1" customHeight="1" x14ac:dyDescent="0.25">
      <c r="A85" s="308"/>
      <c r="B85" s="291"/>
    </row>
    <row r="86" spans="1:2" ht="0" hidden="1" customHeight="1" x14ac:dyDescent="0.25">
      <c r="A86" s="308"/>
      <c r="B86" s="291"/>
    </row>
    <row r="87" spans="1:2" ht="0" hidden="1" customHeight="1" x14ac:dyDescent="0.25">
      <c r="A87" s="308"/>
      <c r="B87" s="291"/>
    </row>
    <row r="88" spans="1:2" ht="0" hidden="1" customHeight="1" x14ac:dyDescent="0.25">
      <c r="A88" s="308"/>
      <c r="B88" s="291"/>
    </row>
    <row r="89" spans="1:2" ht="0" hidden="1" customHeight="1" x14ac:dyDescent="0.25">
      <c r="A89" s="308"/>
      <c r="B89" s="291"/>
    </row>
    <row r="90" spans="1:2" ht="0" hidden="1" customHeight="1" x14ac:dyDescent="0.25">
      <c r="A90" s="308"/>
      <c r="B90" s="291"/>
    </row>
    <row r="91" spans="1:2" ht="0" hidden="1" customHeight="1" x14ac:dyDescent="0.25">
      <c r="A91" s="308"/>
      <c r="B91" s="291"/>
    </row>
    <row r="92" spans="1:2" ht="0" hidden="1" customHeight="1" x14ac:dyDescent="0.25">
      <c r="A92" s="308"/>
      <c r="B92" s="291"/>
    </row>
    <row r="93" spans="1:2" ht="0" hidden="1" customHeight="1" x14ac:dyDescent="0.25">
      <c r="A93" s="308"/>
      <c r="B93" s="291"/>
    </row>
    <row r="94" spans="1:2" ht="0" hidden="1" customHeight="1" x14ac:dyDescent="0.25">
      <c r="A94" s="308"/>
      <c r="B94" s="291"/>
    </row>
    <row r="95" spans="1:2" ht="0" hidden="1" customHeight="1" x14ac:dyDescent="0.25">
      <c r="A95" s="308"/>
      <c r="B95" s="291"/>
    </row>
    <row r="96" spans="1:2" ht="0" hidden="1" customHeight="1" x14ac:dyDescent="0.25">
      <c r="A96" s="12"/>
      <c r="B96" s="293"/>
    </row>
    <row r="97" spans="1:2" ht="0" hidden="1" customHeight="1" x14ac:dyDescent="0.25">
      <c r="A97" s="12"/>
      <c r="B97" s="293"/>
    </row>
    <row r="98" spans="1:2" ht="0" hidden="1" customHeight="1" x14ac:dyDescent="0.25">
      <c r="A98" s="12"/>
      <c r="B98" s="293"/>
    </row>
    <row r="99" spans="1:2" ht="0" hidden="1" customHeight="1" x14ac:dyDescent="0.25">
      <c r="A99" s="12"/>
      <c r="B99" s="293"/>
    </row>
    <row r="100" spans="1:2" ht="0" hidden="1" customHeight="1" x14ac:dyDescent="0.25">
      <c r="A100" s="12"/>
      <c r="B100" s="293"/>
    </row>
    <row r="101" spans="1:2" ht="0" hidden="1" customHeight="1" x14ac:dyDescent="0.25">
      <c r="A101" s="12"/>
      <c r="B101" s="293"/>
    </row>
    <row r="102" spans="1:2" ht="0" hidden="1" customHeight="1" x14ac:dyDescent="0.25">
      <c r="A102" s="12"/>
      <c r="B102" s="293"/>
    </row>
    <row r="103" spans="1:2" ht="0" hidden="1" customHeight="1" x14ac:dyDescent="0.25">
      <c r="A103" s="12"/>
      <c r="B103" s="293"/>
    </row>
    <row r="104" spans="1:2" ht="0" hidden="1" customHeight="1" x14ac:dyDescent="0.25">
      <c r="A104" s="12"/>
      <c r="B104" s="293"/>
    </row>
    <row r="105" spans="1:2" ht="0" hidden="1" customHeight="1" x14ac:dyDescent="0.25">
      <c r="A105" s="12"/>
      <c r="B105" s="293"/>
    </row>
    <row r="106" spans="1:2" ht="0" hidden="1" customHeight="1" x14ac:dyDescent="0.25">
      <c r="A106" s="12"/>
      <c r="B106" s="293"/>
    </row>
    <row r="107" spans="1:2" ht="0" hidden="1" customHeight="1" x14ac:dyDescent="0.25">
      <c r="A107" s="12"/>
      <c r="B107" s="293"/>
    </row>
    <row r="108" spans="1:2" ht="0" hidden="1" customHeight="1" x14ac:dyDescent="0.25">
      <c r="A108" s="12"/>
      <c r="B108" s="293"/>
    </row>
    <row r="109" spans="1:2" ht="0" hidden="1" customHeight="1" x14ac:dyDescent="0.25">
      <c r="A109" s="12"/>
      <c r="B109" s="293"/>
    </row>
    <row r="110" spans="1:2" ht="0" hidden="1" customHeight="1" x14ac:dyDescent="0.25">
      <c r="A110" s="12"/>
      <c r="B110" s="293"/>
    </row>
    <row r="111" spans="1:2" ht="0" hidden="1" customHeight="1" x14ac:dyDescent="0.25">
      <c r="A111" s="12"/>
      <c r="B111" s="293"/>
    </row>
    <row r="112" spans="1:2" ht="0" hidden="1" customHeight="1" x14ac:dyDescent="0.25">
      <c r="A112" s="12"/>
      <c r="B112" s="293"/>
    </row>
    <row r="113" spans="1:2" ht="0" hidden="1" customHeight="1" x14ac:dyDescent="0.25">
      <c r="A113" s="12"/>
      <c r="B113" s="293"/>
    </row>
    <row r="114" spans="1:2" ht="0" hidden="1" customHeight="1" x14ac:dyDescent="0.25">
      <c r="A114" s="12"/>
      <c r="B114" s="293"/>
    </row>
    <row r="115" spans="1:2" ht="0" hidden="1" customHeight="1" x14ac:dyDescent="0.25">
      <c r="A115" s="12"/>
      <c r="B115" s="293"/>
    </row>
    <row r="116" spans="1:2" ht="0" hidden="1" customHeight="1" x14ac:dyDescent="0.25">
      <c r="A116" s="12"/>
      <c r="B116" s="293"/>
    </row>
    <row r="117" spans="1:2" ht="0" hidden="1" customHeight="1" x14ac:dyDescent="0.25">
      <c r="A117" s="12"/>
      <c r="B117" s="293"/>
    </row>
    <row r="118" spans="1:2" ht="0" hidden="1" customHeight="1" x14ac:dyDescent="0.25">
      <c r="A118" s="12"/>
      <c r="B118" s="293"/>
    </row>
    <row r="119" spans="1:2" ht="0" hidden="1" customHeight="1" x14ac:dyDescent="0.25">
      <c r="A119" s="12"/>
      <c r="B119" s="293"/>
    </row>
    <row r="120" spans="1:2" ht="0" hidden="1" customHeight="1" x14ac:dyDescent="0.25">
      <c r="A120" s="309"/>
      <c r="B120" s="240"/>
    </row>
    <row r="121" spans="1:2" ht="0" hidden="1" customHeight="1" x14ac:dyDescent="0.25">
      <c r="A121" s="13" t="s">
        <v>1077</v>
      </c>
      <c r="B121" s="11">
        <f>SUM(B23:B119)</f>
        <v>0</v>
      </c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3"/>
  <sheetViews>
    <sheetView workbookViewId="0">
      <selection activeCell="D20" sqref="D20"/>
    </sheetView>
  </sheetViews>
  <sheetFormatPr baseColWidth="10" defaultColWidth="0" defaultRowHeight="15" zeroHeight="1" x14ac:dyDescent="0.25"/>
  <cols>
    <col min="1" max="1" width="15" style="294" customWidth="1"/>
    <col min="2" max="5" width="27.7109375" style="294" customWidth="1"/>
    <col min="6" max="256" width="11.42578125" style="294" hidden="1"/>
    <col min="257" max="257" width="15" style="294" customWidth="1"/>
    <col min="258" max="261" width="27.7109375" style="294" customWidth="1"/>
    <col min="262" max="512" width="11.42578125" style="294" hidden="1"/>
    <col min="513" max="513" width="15" style="294" customWidth="1"/>
    <col min="514" max="517" width="27.7109375" style="294" customWidth="1"/>
    <col min="518" max="768" width="11.42578125" style="294" hidden="1"/>
    <col min="769" max="769" width="15" style="294" customWidth="1"/>
    <col min="770" max="773" width="27.7109375" style="294" customWidth="1"/>
    <col min="774" max="1024" width="11.42578125" style="294" hidden="1"/>
    <col min="1025" max="1025" width="15" style="294" customWidth="1"/>
    <col min="1026" max="1029" width="27.7109375" style="294" customWidth="1"/>
    <col min="1030" max="1280" width="11.42578125" style="294" hidden="1"/>
    <col min="1281" max="1281" width="15" style="294" customWidth="1"/>
    <col min="1282" max="1285" width="27.7109375" style="294" customWidth="1"/>
    <col min="1286" max="1536" width="11.42578125" style="294" hidden="1"/>
    <col min="1537" max="1537" width="15" style="294" customWidth="1"/>
    <col min="1538" max="1541" width="27.7109375" style="294" customWidth="1"/>
    <col min="1542" max="1792" width="11.42578125" style="294" hidden="1"/>
    <col min="1793" max="1793" width="15" style="294" customWidth="1"/>
    <col min="1794" max="1797" width="27.7109375" style="294" customWidth="1"/>
    <col min="1798" max="2048" width="11.42578125" style="294" hidden="1"/>
    <col min="2049" max="2049" width="15" style="294" customWidth="1"/>
    <col min="2050" max="2053" width="27.7109375" style="294" customWidth="1"/>
    <col min="2054" max="2304" width="11.42578125" style="294" hidden="1"/>
    <col min="2305" max="2305" width="15" style="294" customWidth="1"/>
    <col min="2306" max="2309" width="27.7109375" style="294" customWidth="1"/>
    <col min="2310" max="2560" width="11.42578125" style="294" hidden="1"/>
    <col min="2561" max="2561" width="15" style="294" customWidth="1"/>
    <col min="2562" max="2565" width="27.7109375" style="294" customWidth="1"/>
    <col min="2566" max="2816" width="11.42578125" style="294" hidden="1"/>
    <col min="2817" max="2817" width="15" style="294" customWidth="1"/>
    <col min="2818" max="2821" width="27.7109375" style="294" customWidth="1"/>
    <col min="2822" max="3072" width="11.42578125" style="294" hidden="1"/>
    <col min="3073" max="3073" width="15" style="294" customWidth="1"/>
    <col min="3074" max="3077" width="27.7109375" style="294" customWidth="1"/>
    <col min="3078" max="3328" width="11.42578125" style="294" hidden="1"/>
    <col min="3329" max="3329" width="15" style="294" customWidth="1"/>
    <col min="3330" max="3333" width="27.7109375" style="294" customWidth="1"/>
    <col min="3334" max="3584" width="11.42578125" style="294" hidden="1"/>
    <col min="3585" max="3585" width="15" style="294" customWidth="1"/>
    <col min="3586" max="3589" width="27.7109375" style="294" customWidth="1"/>
    <col min="3590" max="3840" width="11.42578125" style="294" hidden="1"/>
    <col min="3841" max="3841" width="15" style="294" customWidth="1"/>
    <col min="3842" max="3845" width="27.7109375" style="294" customWidth="1"/>
    <col min="3846" max="4096" width="11.42578125" style="294" hidden="1"/>
    <col min="4097" max="4097" width="15" style="294" customWidth="1"/>
    <col min="4098" max="4101" width="27.7109375" style="294" customWidth="1"/>
    <col min="4102" max="4352" width="11.42578125" style="294" hidden="1"/>
    <col min="4353" max="4353" width="15" style="294" customWidth="1"/>
    <col min="4354" max="4357" width="27.7109375" style="294" customWidth="1"/>
    <col min="4358" max="4608" width="11.42578125" style="294" hidden="1"/>
    <col min="4609" max="4609" width="15" style="294" customWidth="1"/>
    <col min="4610" max="4613" width="27.7109375" style="294" customWidth="1"/>
    <col min="4614" max="4864" width="11.42578125" style="294" hidden="1"/>
    <col min="4865" max="4865" width="15" style="294" customWidth="1"/>
    <col min="4866" max="4869" width="27.7109375" style="294" customWidth="1"/>
    <col min="4870" max="5120" width="11.42578125" style="294" hidden="1"/>
    <col min="5121" max="5121" width="15" style="294" customWidth="1"/>
    <col min="5122" max="5125" width="27.7109375" style="294" customWidth="1"/>
    <col min="5126" max="5376" width="11.42578125" style="294" hidden="1"/>
    <col min="5377" max="5377" width="15" style="294" customWidth="1"/>
    <col min="5378" max="5381" width="27.7109375" style="294" customWidth="1"/>
    <col min="5382" max="5632" width="11.42578125" style="294" hidden="1"/>
    <col min="5633" max="5633" width="15" style="294" customWidth="1"/>
    <col min="5634" max="5637" width="27.7109375" style="294" customWidth="1"/>
    <col min="5638" max="5888" width="11.42578125" style="294" hidden="1"/>
    <col min="5889" max="5889" width="15" style="294" customWidth="1"/>
    <col min="5890" max="5893" width="27.7109375" style="294" customWidth="1"/>
    <col min="5894" max="6144" width="11.42578125" style="294" hidden="1"/>
    <col min="6145" max="6145" width="15" style="294" customWidth="1"/>
    <col min="6146" max="6149" width="27.7109375" style="294" customWidth="1"/>
    <col min="6150" max="6400" width="11.42578125" style="294" hidden="1"/>
    <col min="6401" max="6401" width="15" style="294" customWidth="1"/>
    <col min="6402" max="6405" width="27.7109375" style="294" customWidth="1"/>
    <col min="6406" max="6656" width="11.42578125" style="294" hidden="1"/>
    <col min="6657" max="6657" width="15" style="294" customWidth="1"/>
    <col min="6658" max="6661" width="27.7109375" style="294" customWidth="1"/>
    <col min="6662" max="6912" width="11.42578125" style="294" hidden="1"/>
    <col min="6913" max="6913" width="15" style="294" customWidth="1"/>
    <col min="6914" max="6917" width="27.7109375" style="294" customWidth="1"/>
    <col min="6918" max="7168" width="11.42578125" style="294" hidden="1"/>
    <col min="7169" max="7169" width="15" style="294" customWidth="1"/>
    <col min="7170" max="7173" width="27.7109375" style="294" customWidth="1"/>
    <col min="7174" max="7424" width="11.42578125" style="294" hidden="1"/>
    <col min="7425" max="7425" width="15" style="294" customWidth="1"/>
    <col min="7426" max="7429" width="27.7109375" style="294" customWidth="1"/>
    <col min="7430" max="7680" width="11.42578125" style="294" hidden="1"/>
    <col min="7681" max="7681" width="15" style="294" customWidth="1"/>
    <col min="7682" max="7685" width="27.7109375" style="294" customWidth="1"/>
    <col min="7686" max="7936" width="11.42578125" style="294" hidden="1"/>
    <col min="7937" max="7937" width="15" style="294" customWidth="1"/>
    <col min="7938" max="7941" width="27.7109375" style="294" customWidth="1"/>
    <col min="7942" max="8192" width="11.42578125" style="294" hidden="1"/>
    <col min="8193" max="8193" width="15" style="294" customWidth="1"/>
    <col min="8194" max="8197" width="27.7109375" style="294" customWidth="1"/>
    <col min="8198" max="8448" width="11.42578125" style="294" hidden="1"/>
    <col min="8449" max="8449" width="15" style="294" customWidth="1"/>
    <col min="8450" max="8453" width="27.7109375" style="294" customWidth="1"/>
    <col min="8454" max="8704" width="11.42578125" style="294" hidden="1"/>
    <col min="8705" max="8705" width="15" style="294" customWidth="1"/>
    <col min="8706" max="8709" width="27.7109375" style="294" customWidth="1"/>
    <col min="8710" max="8960" width="11.42578125" style="294" hidden="1"/>
    <col min="8961" max="8961" width="15" style="294" customWidth="1"/>
    <col min="8962" max="8965" width="27.7109375" style="294" customWidth="1"/>
    <col min="8966" max="9216" width="11.42578125" style="294" hidden="1"/>
    <col min="9217" max="9217" width="15" style="294" customWidth="1"/>
    <col min="9218" max="9221" width="27.7109375" style="294" customWidth="1"/>
    <col min="9222" max="9472" width="11.42578125" style="294" hidden="1"/>
    <col min="9473" max="9473" width="15" style="294" customWidth="1"/>
    <col min="9474" max="9477" width="27.7109375" style="294" customWidth="1"/>
    <col min="9478" max="9728" width="11.42578125" style="294" hidden="1"/>
    <col min="9729" max="9729" width="15" style="294" customWidth="1"/>
    <col min="9730" max="9733" width="27.7109375" style="294" customWidth="1"/>
    <col min="9734" max="9984" width="11.42578125" style="294" hidden="1"/>
    <col min="9985" max="9985" width="15" style="294" customWidth="1"/>
    <col min="9986" max="9989" width="27.7109375" style="294" customWidth="1"/>
    <col min="9990" max="10240" width="11.42578125" style="294" hidden="1"/>
    <col min="10241" max="10241" width="15" style="294" customWidth="1"/>
    <col min="10242" max="10245" width="27.7109375" style="294" customWidth="1"/>
    <col min="10246" max="10496" width="11.42578125" style="294" hidden="1"/>
    <col min="10497" max="10497" width="15" style="294" customWidth="1"/>
    <col min="10498" max="10501" width="27.7109375" style="294" customWidth="1"/>
    <col min="10502" max="10752" width="11.42578125" style="294" hidden="1"/>
    <col min="10753" max="10753" width="15" style="294" customWidth="1"/>
    <col min="10754" max="10757" width="27.7109375" style="294" customWidth="1"/>
    <col min="10758" max="11008" width="11.42578125" style="294" hidden="1"/>
    <col min="11009" max="11009" width="15" style="294" customWidth="1"/>
    <col min="11010" max="11013" width="27.7109375" style="294" customWidth="1"/>
    <col min="11014" max="11264" width="11.42578125" style="294" hidden="1"/>
    <col min="11265" max="11265" width="15" style="294" customWidth="1"/>
    <col min="11266" max="11269" width="27.7109375" style="294" customWidth="1"/>
    <col min="11270" max="11520" width="11.42578125" style="294" hidden="1"/>
    <col min="11521" max="11521" width="15" style="294" customWidth="1"/>
    <col min="11522" max="11525" width="27.7109375" style="294" customWidth="1"/>
    <col min="11526" max="11776" width="11.42578125" style="294" hidden="1"/>
    <col min="11777" max="11777" width="15" style="294" customWidth="1"/>
    <col min="11778" max="11781" width="27.7109375" style="294" customWidth="1"/>
    <col min="11782" max="12032" width="11.42578125" style="294" hidden="1"/>
    <col min="12033" max="12033" width="15" style="294" customWidth="1"/>
    <col min="12034" max="12037" width="27.7109375" style="294" customWidth="1"/>
    <col min="12038" max="12288" width="11.42578125" style="294" hidden="1"/>
    <col min="12289" max="12289" width="15" style="294" customWidth="1"/>
    <col min="12290" max="12293" width="27.7109375" style="294" customWidth="1"/>
    <col min="12294" max="12544" width="11.42578125" style="294" hidden="1"/>
    <col min="12545" max="12545" width="15" style="294" customWidth="1"/>
    <col min="12546" max="12549" width="27.7109375" style="294" customWidth="1"/>
    <col min="12550" max="12800" width="11.42578125" style="294" hidden="1"/>
    <col min="12801" max="12801" width="15" style="294" customWidth="1"/>
    <col min="12802" max="12805" width="27.7109375" style="294" customWidth="1"/>
    <col min="12806" max="13056" width="11.42578125" style="294" hidden="1"/>
    <col min="13057" max="13057" width="15" style="294" customWidth="1"/>
    <col min="13058" max="13061" width="27.7109375" style="294" customWidth="1"/>
    <col min="13062" max="13312" width="11.42578125" style="294" hidden="1"/>
    <col min="13313" max="13313" width="15" style="294" customWidth="1"/>
    <col min="13314" max="13317" width="27.7109375" style="294" customWidth="1"/>
    <col min="13318" max="13568" width="11.42578125" style="294" hidden="1"/>
    <col min="13569" max="13569" width="15" style="294" customWidth="1"/>
    <col min="13570" max="13573" width="27.7109375" style="294" customWidth="1"/>
    <col min="13574" max="13824" width="11.42578125" style="294" hidden="1"/>
    <col min="13825" max="13825" width="15" style="294" customWidth="1"/>
    <col min="13826" max="13829" width="27.7109375" style="294" customWidth="1"/>
    <col min="13830" max="14080" width="11.42578125" style="294" hidden="1"/>
    <col min="14081" max="14081" width="15" style="294" customWidth="1"/>
    <col min="14082" max="14085" width="27.7109375" style="294" customWidth="1"/>
    <col min="14086" max="14336" width="11.42578125" style="294" hidden="1"/>
    <col min="14337" max="14337" width="15" style="294" customWidth="1"/>
    <col min="14338" max="14341" width="27.7109375" style="294" customWidth="1"/>
    <col min="14342" max="14592" width="11.42578125" style="294" hidden="1"/>
    <col min="14593" max="14593" width="15" style="294" customWidth="1"/>
    <col min="14594" max="14597" width="27.7109375" style="294" customWidth="1"/>
    <col min="14598" max="14848" width="11.42578125" style="294" hidden="1"/>
    <col min="14849" max="14849" width="15" style="294" customWidth="1"/>
    <col min="14850" max="14853" width="27.7109375" style="294" customWidth="1"/>
    <col min="14854" max="15104" width="11.42578125" style="294" hidden="1"/>
    <col min="15105" max="15105" width="15" style="294" customWidth="1"/>
    <col min="15106" max="15109" width="27.7109375" style="294" customWidth="1"/>
    <col min="15110" max="15360" width="11.42578125" style="294" hidden="1"/>
    <col min="15361" max="15361" width="15" style="294" customWidth="1"/>
    <col min="15362" max="15365" width="27.7109375" style="294" customWidth="1"/>
    <col min="15366" max="15616" width="11.42578125" style="294" hidden="1"/>
    <col min="15617" max="15617" width="15" style="294" customWidth="1"/>
    <col min="15618" max="15621" width="27.7109375" style="294" customWidth="1"/>
    <col min="15622" max="15872" width="11.42578125" style="294" hidden="1"/>
    <col min="15873" max="15873" width="15" style="294" customWidth="1"/>
    <col min="15874" max="15877" width="27.7109375" style="294" customWidth="1"/>
    <col min="15878" max="16128" width="11.42578125" style="294" hidden="1"/>
    <col min="16129" max="16129" width="15" style="294" customWidth="1"/>
    <col min="16130" max="16133" width="27.7109375" style="294" customWidth="1"/>
    <col min="16134" max="16384" width="11.42578125" style="294" hidden="1"/>
  </cols>
  <sheetData>
    <row r="1" spans="1:5" ht="25.5" customHeight="1" x14ac:dyDescent="0.25">
      <c r="A1" s="420" t="s">
        <v>980</v>
      </c>
      <c r="B1" s="420"/>
      <c r="C1" s="420"/>
      <c r="D1" s="420"/>
      <c r="E1" s="420"/>
    </row>
    <row r="2" spans="1:5" x14ac:dyDescent="0.25">
      <c r="A2" s="381" t="s">
        <v>1080</v>
      </c>
      <c r="B2" s="381"/>
      <c r="C2" s="381"/>
      <c r="D2" s="381"/>
      <c r="E2" s="381"/>
    </row>
    <row r="3" spans="1:5" x14ac:dyDescent="0.25">
      <c r="A3" s="381" t="s">
        <v>1065</v>
      </c>
      <c r="B3" s="381"/>
      <c r="C3" s="381"/>
      <c r="D3" s="381"/>
      <c r="E3" s="381"/>
    </row>
    <row r="4" spans="1:5" ht="6" customHeight="1" x14ac:dyDescent="0.25">
      <c r="A4" s="8"/>
      <c r="B4" s="8"/>
      <c r="C4" s="8"/>
      <c r="D4" s="8"/>
      <c r="E4" s="8"/>
    </row>
    <row r="5" spans="1:5" x14ac:dyDescent="0.25">
      <c r="A5" s="252" t="s">
        <v>165</v>
      </c>
      <c r="B5" s="299" t="s">
        <v>1073</v>
      </c>
      <c r="C5" s="299" t="s">
        <v>1074</v>
      </c>
      <c r="D5" s="299" t="s">
        <v>1075</v>
      </c>
      <c r="E5" s="299" t="s">
        <v>166</v>
      </c>
    </row>
    <row r="6" spans="1:5" x14ac:dyDescent="0.25">
      <c r="A6" s="335">
        <v>43374</v>
      </c>
      <c r="B6" s="324">
        <v>12546880.469999997</v>
      </c>
      <c r="C6" s="324">
        <v>0</v>
      </c>
      <c r="D6" s="324">
        <v>15113604.550000001</v>
      </c>
      <c r="E6" s="313">
        <f>SUM(B6:D6)</f>
        <v>27660485.019999996</v>
      </c>
    </row>
    <row r="7" spans="1:5" x14ac:dyDescent="0.25">
      <c r="A7" s="335">
        <v>43375</v>
      </c>
      <c r="B7" s="324">
        <v>10427107.02</v>
      </c>
      <c r="C7" s="324">
        <v>0</v>
      </c>
      <c r="D7" s="324">
        <v>19011450.950000003</v>
      </c>
      <c r="E7" s="313">
        <f t="shared" ref="E7:E27" si="0">SUM(B7:D7)</f>
        <v>29438557.970000003</v>
      </c>
    </row>
    <row r="8" spans="1:5" x14ac:dyDescent="0.25">
      <c r="A8" s="335">
        <v>43376</v>
      </c>
      <c r="B8" s="324">
        <v>16217855.859999999</v>
      </c>
      <c r="C8" s="324">
        <v>0</v>
      </c>
      <c r="D8" s="324">
        <v>18534470.210000001</v>
      </c>
      <c r="E8" s="313">
        <f t="shared" si="0"/>
        <v>34752326.07</v>
      </c>
    </row>
    <row r="9" spans="1:5" x14ac:dyDescent="0.25">
      <c r="A9" s="335">
        <v>43377</v>
      </c>
      <c r="B9" s="324">
        <v>7703922.5099999998</v>
      </c>
      <c r="C9" s="324">
        <v>0</v>
      </c>
      <c r="D9" s="324">
        <v>28095200.570000004</v>
      </c>
      <c r="E9" s="313">
        <f t="shared" si="0"/>
        <v>35799123.080000006</v>
      </c>
    </row>
    <row r="10" spans="1:5" x14ac:dyDescent="0.25">
      <c r="A10" s="335">
        <v>43378</v>
      </c>
      <c r="B10" s="324">
        <v>39860552.619999997</v>
      </c>
      <c r="C10" s="324">
        <v>0</v>
      </c>
      <c r="D10" s="324">
        <v>53264876.020000003</v>
      </c>
      <c r="E10" s="313">
        <f t="shared" si="0"/>
        <v>93125428.640000001</v>
      </c>
    </row>
    <row r="11" spans="1:5" x14ac:dyDescent="0.25">
      <c r="A11" s="335">
        <v>43381</v>
      </c>
      <c r="B11" s="324">
        <v>46623708.829999998</v>
      </c>
      <c r="C11" s="324">
        <v>0</v>
      </c>
      <c r="D11" s="324">
        <v>42732098.300000004</v>
      </c>
      <c r="E11" s="313">
        <f t="shared" si="0"/>
        <v>89355807.129999995</v>
      </c>
    </row>
    <row r="12" spans="1:5" x14ac:dyDescent="0.25">
      <c r="A12" s="335">
        <v>43382</v>
      </c>
      <c r="B12" s="324">
        <v>31306240.75</v>
      </c>
      <c r="C12" s="324">
        <v>0</v>
      </c>
      <c r="D12" s="324">
        <v>26636582.549999997</v>
      </c>
      <c r="E12" s="313">
        <f t="shared" si="0"/>
        <v>57942823.299999997</v>
      </c>
    </row>
    <row r="13" spans="1:5" x14ac:dyDescent="0.25">
      <c r="A13" s="335">
        <v>43383</v>
      </c>
      <c r="B13" s="324">
        <v>18979302.960000001</v>
      </c>
      <c r="C13" s="324">
        <v>0</v>
      </c>
      <c r="D13" s="324">
        <v>21266164.809999999</v>
      </c>
      <c r="E13" s="313">
        <f t="shared" si="0"/>
        <v>40245467.769999996</v>
      </c>
    </row>
    <row r="14" spans="1:5" x14ac:dyDescent="0.25">
      <c r="A14" s="335">
        <v>43384</v>
      </c>
      <c r="B14" s="324">
        <v>22813358.34</v>
      </c>
      <c r="C14" s="324">
        <v>0</v>
      </c>
      <c r="D14" s="324">
        <v>20869009.73</v>
      </c>
      <c r="E14" s="313">
        <f t="shared" si="0"/>
        <v>43682368.07</v>
      </c>
    </row>
    <row r="15" spans="1:5" x14ac:dyDescent="0.25">
      <c r="A15" s="335">
        <v>43385</v>
      </c>
      <c r="B15" s="324">
        <v>16160999.139999997</v>
      </c>
      <c r="C15" s="324">
        <v>0</v>
      </c>
      <c r="D15" s="324">
        <v>24171984.770000003</v>
      </c>
      <c r="E15" s="313">
        <f t="shared" si="0"/>
        <v>40332983.909999996</v>
      </c>
    </row>
    <row r="16" spans="1:5" x14ac:dyDescent="0.25">
      <c r="A16" s="335">
        <v>43388</v>
      </c>
      <c r="B16" s="324">
        <v>29562658.140000001</v>
      </c>
      <c r="C16" s="324">
        <v>0</v>
      </c>
      <c r="D16" s="324">
        <v>27764294.73</v>
      </c>
      <c r="E16" s="313">
        <f t="shared" si="0"/>
        <v>57326952.870000005</v>
      </c>
    </row>
    <row r="17" spans="1:5" x14ac:dyDescent="0.25">
      <c r="A17" s="335">
        <v>43389</v>
      </c>
      <c r="B17" s="324">
        <v>55986209.460000001</v>
      </c>
      <c r="C17" s="324">
        <v>10273270.829999998</v>
      </c>
      <c r="D17" s="324">
        <v>25834602.890000001</v>
      </c>
      <c r="E17" s="313">
        <f t="shared" si="0"/>
        <v>92094083.180000007</v>
      </c>
    </row>
    <row r="18" spans="1:5" x14ac:dyDescent="0.25">
      <c r="A18" s="335">
        <v>43390</v>
      </c>
      <c r="B18" s="324">
        <v>29992325.010000002</v>
      </c>
      <c r="C18" s="324">
        <v>0</v>
      </c>
      <c r="D18" s="324">
        <v>21558110.18</v>
      </c>
      <c r="E18" s="313">
        <f t="shared" si="0"/>
        <v>51550435.189999998</v>
      </c>
    </row>
    <row r="19" spans="1:5" x14ac:dyDescent="0.25">
      <c r="A19" s="335">
        <v>43391</v>
      </c>
      <c r="B19" s="324">
        <v>59971392.810000002</v>
      </c>
      <c r="C19" s="324">
        <v>0</v>
      </c>
      <c r="D19" s="324">
        <v>42413871.609999999</v>
      </c>
      <c r="E19" s="313">
        <f t="shared" si="0"/>
        <v>102385264.42</v>
      </c>
    </row>
    <row r="20" spans="1:5" x14ac:dyDescent="0.25">
      <c r="A20" s="335">
        <v>43392</v>
      </c>
      <c r="B20" s="324">
        <v>37064300</v>
      </c>
      <c r="C20" s="324">
        <v>0</v>
      </c>
      <c r="D20" s="324">
        <v>24623569.099999998</v>
      </c>
      <c r="E20" s="313">
        <f t="shared" si="0"/>
        <v>61687869.099999994</v>
      </c>
    </row>
    <row r="21" spans="1:5" x14ac:dyDescent="0.25">
      <c r="A21" s="335">
        <v>43395</v>
      </c>
      <c r="B21" s="324">
        <v>12893486.9</v>
      </c>
      <c r="C21" s="324">
        <v>0</v>
      </c>
      <c r="D21" s="324">
        <v>38108441.010000005</v>
      </c>
      <c r="E21" s="313">
        <f t="shared" si="0"/>
        <v>51001927.910000004</v>
      </c>
    </row>
    <row r="22" spans="1:5" x14ac:dyDescent="0.25">
      <c r="A22" s="335">
        <v>43396</v>
      </c>
      <c r="B22" s="324">
        <v>23119182.640000001</v>
      </c>
      <c r="C22" s="324">
        <v>0</v>
      </c>
      <c r="D22" s="324">
        <v>33244989.379999999</v>
      </c>
      <c r="E22" s="313">
        <f t="shared" si="0"/>
        <v>56364172.019999996</v>
      </c>
    </row>
    <row r="23" spans="1:5" x14ac:dyDescent="0.25">
      <c r="A23" s="335">
        <v>43397</v>
      </c>
      <c r="B23" s="324">
        <v>50969436.980000004</v>
      </c>
      <c r="C23" s="324">
        <v>0</v>
      </c>
      <c r="D23" s="324">
        <v>38125461.530000001</v>
      </c>
      <c r="E23" s="313">
        <f t="shared" si="0"/>
        <v>89094898.510000005</v>
      </c>
    </row>
    <row r="24" spans="1:5" x14ac:dyDescent="0.25">
      <c r="A24" s="335">
        <v>43398</v>
      </c>
      <c r="B24" s="324">
        <v>119511068.20999998</v>
      </c>
      <c r="C24" s="324">
        <v>0</v>
      </c>
      <c r="D24" s="324">
        <v>36863404.369999997</v>
      </c>
      <c r="E24" s="313">
        <f t="shared" si="0"/>
        <v>156374472.57999998</v>
      </c>
    </row>
    <row r="25" spans="1:5" x14ac:dyDescent="0.25">
      <c r="A25" s="335">
        <v>43399</v>
      </c>
      <c r="B25" s="324">
        <v>47584231.009999998</v>
      </c>
      <c r="C25" s="324">
        <v>17548024.789999999</v>
      </c>
      <c r="D25" s="324">
        <v>31285292.730000008</v>
      </c>
      <c r="E25" s="313">
        <f t="shared" si="0"/>
        <v>96417548.530000001</v>
      </c>
    </row>
    <row r="26" spans="1:5" x14ac:dyDescent="0.25">
      <c r="A26" s="335">
        <v>43402</v>
      </c>
      <c r="B26" s="324">
        <v>25363387.219999999</v>
      </c>
      <c r="C26" s="324">
        <v>0</v>
      </c>
      <c r="D26" s="324">
        <v>30726180.789999999</v>
      </c>
      <c r="E26" s="313">
        <f t="shared" si="0"/>
        <v>56089568.009999998</v>
      </c>
    </row>
    <row r="27" spans="1:5" x14ac:dyDescent="0.25">
      <c r="A27" s="335">
        <v>43403</v>
      </c>
      <c r="B27" s="324">
        <v>40237067.680000007</v>
      </c>
      <c r="C27" s="324">
        <v>0</v>
      </c>
      <c r="D27" s="324">
        <v>32969081.469999999</v>
      </c>
      <c r="E27" s="313">
        <f t="shared" si="0"/>
        <v>73206149.150000006</v>
      </c>
    </row>
    <row r="28" spans="1:5" s="333" customFormat="1" x14ac:dyDescent="0.25">
      <c r="A28" s="335">
        <v>43404</v>
      </c>
      <c r="B28" s="324">
        <v>56572034.740000017</v>
      </c>
      <c r="C28" s="324">
        <v>0</v>
      </c>
      <c r="D28" s="324">
        <v>34847156.660000004</v>
      </c>
      <c r="E28" s="313">
        <f>SUM(B28:D28)</f>
        <v>91419191.400000021</v>
      </c>
    </row>
    <row r="29" spans="1:5" ht="15.75" thickBot="1" x14ac:dyDescent="0.3">
      <c r="A29" s="299" t="s">
        <v>166</v>
      </c>
      <c r="B29" s="300">
        <f>SUM(B6:B28)</f>
        <v>811466709.29999995</v>
      </c>
      <c r="C29" s="300">
        <f>SUM(C6:C28)</f>
        <v>27821295.619999997</v>
      </c>
      <c r="D29" s="300">
        <f>SUM(D6:D28)</f>
        <v>688059898.91000009</v>
      </c>
      <c r="E29" s="300">
        <f>SUM(E6:E28)</f>
        <v>1527347903.8300002</v>
      </c>
    </row>
    <row r="30" spans="1:5" ht="16.5" thickTop="1" thickBot="1" x14ac:dyDescent="0.3">
      <c r="A30" s="421"/>
      <c r="B30" s="421"/>
      <c r="C30" s="421"/>
      <c r="D30" s="421"/>
      <c r="E30" s="421"/>
    </row>
    <row r="31" spans="1:5" ht="15.75" thickTop="1" x14ac:dyDescent="0.25">
      <c r="A31" s="301" t="s">
        <v>2</v>
      </c>
      <c r="B31" s="302"/>
      <c r="C31" s="302"/>
      <c r="D31" s="302"/>
      <c r="E31" s="302"/>
    </row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4">
    <mergeCell ref="A1:E1"/>
    <mergeCell ref="A2:E2"/>
    <mergeCell ref="A3:E3"/>
    <mergeCell ref="A30:E30"/>
  </mergeCells>
  <pageMargins left="0.7" right="0.7" top="0.75" bottom="0.75" header="0.3" footer="0.3"/>
  <pageSetup orientation="portrait" r:id="rId1"/>
  <ignoredErrors>
    <ignoredError sqref="E6:E2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workbookViewId="0">
      <selection activeCell="A118" sqref="A118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73" t="s">
        <v>267</v>
      </c>
      <c r="B1" s="70"/>
    </row>
    <row r="2" spans="1:2" ht="15" x14ac:dyDescent="0.25">
      <c r="B2" s="74"/>
    </row>
    <row r="3" spans="1:2" ht="15.75" x14ac:dyDescent="0.25">
      <c r="A3" s="75" t="s">
        <v>374</v>
      </c>
      <c r="B3" s="74"/>
    </row>
    <row r="4" spans="1:2" ht="15" x14ac:dyDescent="0.25">
      <c r="A4" s="76" t="s">
        <v>373</v>
      </c>
      <c r="B4" s="77" t="s">
        <v>221</v>
      </c>
    </row>
    <row r="5" spans="1:2" ht="15" x14ac:dyDescent="0.25">
      <c r="A5" s="76" t="s">
        <v>32</v>
      </c>
      <c r="B5" s="77" t="s">
        <v>239</v>
      </c>
    </row>
    <row r="6" spans="1:2" ht="15" x14ac:dyDescent="0.25">
      <c r="A6" s="76" t="s">
        <v>55</v>
      </c>
      <c r="B6" s="77" t="s">
        <v>236</v>
      </c>
    </row>
    <row r="7" spans="1:2" ht="15" x14ac:dyDescent="0.25">
      <c r="A7" s="76" t="s">
        <v>372</v>
      </c>
      <c r="B7" s="77" t="s">
        <v>237</v>
      </c>
    </row>
    <row r="8" spans="1:2" ht="15" x14ac:dyDescent="0.25">
      <c r="A8" s="76" t="s">
        <v>504</v>
      </c>
      <c r="B8" s="77" t="s">
        <v>505</v>
      </c>
    </row>
    <row r="9" spans="1:2" ht="15" x14ac:dyDescent="0.25">
      <c r="A9" s="76" t="s">
        <v>506</v>
      </c>
      <c r="B9" s="77" t="s">
        <v>238</v>
      </c>
    </row>
    <row r="10" spans="1:2" ht="15" x14ac:dyDescent="0.25">
      <c r="A10" s="76" t="s">
        <v>24</v>
      </c>
      <c r="B10" s="77" t="s">
        <v>240</v>
      </c>
    </row>
    <row r="11" spans="1:2" ht="15" x14ac:dyDescent="0.25">
      <c r="A11" s="76" t="s">
        <v>507</v>
      </c>
      <c r="B11" s="77" t="s">
        <v>242</v>
      </c>
    </row>
    <row r="12" spans="1:2" ht="15" x14ac:dyDescent="0.25">
      <c r="A12" s="76" t="s">
        <v>111</v>
      </c>
      <c r="B12" s="77" t="s">
        <v>241</v>
      </c>
    </row>
    <row r="13" spans="1:2" ht="15" x14ac:dyDescent="0.25">
      <c r="A13" s="76" t="s">
        <v>371</v>
      </c>
      <c r="B13" s="77" t="s">
        <v>243</v>
      </c>
    </row>
    <row r="14" spans="1:2" ht="15" x14ac:dyDescent="0.25">
      <c r="A14" s="76" t="s">
        <v>761</v>
      </c>
      <c r="B14" s="77" t="s">
        <v>760</v>
      </c>
    </row>
    <row r="15" spans="1:2" s="114" customFormat="1" ht="15" x14ac:dyDescent="0.25">
      <c r="A15" s="76" t="s">
        <v>849</v>
      </c>
      <c r="B15" s="77" t="s">
        <v>850</v>
      </c>
    </row>
    <row r="16" spans="1:2" ht="15" x14ac:dyDescent="0.25">
      <c r="A16" s="76"/>
      <c r="B16" s="77"/>
    </row>
    <row r="17" spans="1:2" ht="15.75" x14ac:dyDescent="0.25">
      <c r="A17" s="78" t="s">
        <v>370</v>
      </c>
      <c r="B17" s="77"/>
    </row>
    <row r="18" spans="1:2" ht="15" x14ac:dyDescent="0.25">
      <c r="A18" s="76" t="s">
        <v>369</v>
      </c>
      <c r="B18" s="77" t="s">
        <v>368</v>
      </c>
    </row>
    <row r="19" spans="1:2" ht="15" x14ac:dyDescent="0.25">
      <c r="A19" s="76"/>
      <c r="B19" s="77"/>
    </row>
    <row r="20" spans="1:2" ht="15.75" x14ac:dyDescent="0.25">
      <c r="A20" s="78" t="s">
        <v>367</v>
      </c>
      <c r="B20" s="77"/>
    </row>
    <row r="21" spans="1:2" ht="15" x14ac:dyDescent="0.25">
      <c r="A21" s="27" t="s">
        <v>366</v>
      </c>
      <c r="B21" s="77" t="s">
        <v>365</v>
      </c>
    </row>
    <row r="22" spans="1:2" ht="15" x14ac:dyDescent="0.25">
      <c r="A22" s="27" t="s">
        <v>364</v>
      </c>
      <c r="B22" s="77" t="s">
        <v>363</v>
      </c>
    </row>
    <row r="23" spans="1:2" ht="15" x14ac:dyDescent="0.25">
      <c r="A23" s="27" t="s">
        <v>508</v>
      </c>
      <c r="B23" s="77" t="s">
        <v>362</v>
      </c>
    </row>
    <row r="24" spans="1:2" ht="15" x14ac:dyDescent="0.25">
      <c r="A24" s="27" t="s">
        <v>361</v>
      </c>
      <c r="B24" s="77" t="s">
        <v>360</v>
      </c>
    </row>
    <row r="25" spans="1:2" ht="15" x14ac:dyDescent="0.25">
      <c r="A25" s="27" t="s">
        <v>359</v>
      </c>
      <c r="B25" s="77" t="s">
        <v>358</v>
      </c>
    </row>
    <row r="26" spans="1:2" ht="15" x14ac:dyDescent="0.25">
      <c r="A26" s="27" t="s">
        <v>722</v>
      </c>
      <c r="B26" s="77" t="s">
        <v>357</v>
      </c>
    </row>
    <row r="27" spans="1:2" ht="15" x14ac:dyDescent="0.25">
      <c r="A27" s="27" t="s">
        <v>356</v>
      </c>
      <c r="B27" s="77" t="s">
        <v>355</v>
      </c>
    </row>
    <row r="28" spans="1:2" ht="15" x14ac:dyDescent="0.25">
      <c r="A28" s="27" t="s">
        <v>354</v>
      </c>
      <c r="B28" s="77" t="s">
        <v>353</v>
      </c>
    </row>
    <row r="29" spans="1:2" ht="15" x14ac:dyDescent="0.25">
      <c r="A29" s="27" t="s">
        <v>352</v>
      </c>
      <c r="B29" s="77" t="s">
        <v>351</v>
      </c>
    </row>
    <row r="30" spans="1:2" ht="15" x14ac:dyDescent="0.25">
      <c r="A30" s="113" t="s">
        <v>723</v>
      </c>
      <c r="B30" s="77" t="s">
        <v>350</v>
      </c>
    </row>
    <row r="31" spans="1:2" ht="15" x14ac:dyDescent="0.25">
      <c r="A31" s="27" t="s">
        <v>509</v>
      </c>
      <c r="B31" s="77" t="s">
        <v>510</v>
      </c>
    </row>
    <row r="32" spans="1:2" ht="15" x14ac:dyDescent="0.25">
      <c r="A32" s="27" t="s">
        <v>511</v>
      </c>
      <c r="B32" s="77" t="s">
        <v>512</v>
      </c>
    </row>
    <row r="33" spans="1:256" ht="15" x14ac:dyDescent="0.25">
      <c r="A33" s="27" t="s">
        <v>724</v>
      </c>
      <c r="B33" s="77" t="s">
        <v>725</v>
      </c>
    </row>
    <row r="34" spans="1:256" ht="15" x14ac:dyDescent="0.25">
      <c r="A34" s="76"/>
      <c r="B34" s="77"/>
    </row>
    <row r="35" spans="1:256" ht="15.75" x14ac:dyDescent="0.25">
      <c r="A35" s="78" t="s">
        <v>349</v>
      </c>
      <c r="B35" s="77"/>
    </row>
    <row r="36" spans="1:256" ht="15" x14ac:dyDescent="0.25">
      <c r="A36" s="76" t="s">
        <v>348</v>
      </c>
      <c r="B36" s="77" t="s">
        <v>347</v>
      </c>
    </row>
    <row r="37" spans="1:256" ht="15" x14ac:dyDescent="0.25">
      <c r="A37" s="76" t="s">
        <v>346</v>
      </c>
      <c r="B37" s="77" t="s">
        <v>345</v>
      </c>
    </row>
    <row r="38" spans="1:256" ht="15" x14ac:dyDescent="0.25">
      <c r="A38" s="76" t="s">
        <v>810</v>
      </c>
      <c r="B38" s="77" t="s">
        <v>809</v>
      </c>
    </row>
    <row r="39" spans="1:256" s="103" customFormat="1" ht="15" x14ac:dyDescent="0.25">
      <c r="A39" s="76"/>
      <c r="B39" s="77"/>
    </row>
    <row r="40" spans="1:256" ht="15.75" x14ac:dyDescent="0.25">
      <c r="A40" s="78" t="s">
        <v>344</v>
      </c>
      <c r="B40" s="77"/>
    </row>
    <row r="41" spans="1:256" ht="15" x14ac:dyDescent="0.25">
      <c r="A41" s="76" t="s">
        <v>343</v>
      </c>
      <c r="B41" s="77" t="s">
        <v>342</v>
      </c>
    </row>
    <row r="42" spans="1:256" ht="15" x14ac:dyDescent="0.25">
      <c r="A42" s="76"/>
      <c r="B42" s="77"/>
    </row>
    <row r="43" spans="1:256" ht="15.75" x14ac:dyDescent="0.25">
      <c r="A43" s="78" t="s">
        <v>341</v>
      </c>
      <c r="B43" s="77"/>
    </row>
    <row r="44" spans="1:256" ht="15" x14ac:dyDescent="0.25">
      <c r="A44" s="76" t="s">
        <v>340</v>
      </c>
      <c r="B44" s="77" t="s">
        <v>339</v>
      </c>
      <c r="IV44" s="111"/>
    </row>
    <row r="45" spans="1:256" ht="15" x14ac:dyDescent="0.25">
      <c r="A45" s="76" t="s">
        <v>338</v>
      </c>
      <c r="B45" s="77" t="s">
        <v>337</v>
      </c>
      <c r="IV45" s="111"/>
    </row>
    <row r="46" spans="1:256" ht="15" x14ac:dyDescent="0.25">
      <c r="A46" s="76" t="s">
        <v>336</v>
      </c>
      <c r="B46" s="77" t="s">
        <v>335</v>
      </c>
      <c r="IV46" s="111"/>
    </row>
    <row r="47" spans="1:256" ht="15" x14ac:dyDescent="0.25">
      <c r="A47" s="76" t="s">
        <v>334</v>
      </c>
      <c r="B47" s="77" t="s">
        <v>207</v>
      </c>
      <c r="IV47" s="111"/>
    </row>
    <row r="48" spans="1:256" ht="15" x14ac:dyDescent="0.25">
      <c r="A48" s="76" t="s">
        <v>9</v>
      </c>
      <c r="B48" s="77" t="s">
        <v>333</v>
      </c>
      <c r="IV48" s="111"/>
    </row>
    <row r="49" spans="1:256" ht="15" x14ac:dyDescent="0.25">
      <c r="A49" s="76" t="s">
        <v>696</v>
      </c>
      <c r="B49" s="77" t="s">
        <v>726</v>
      </c>
      <c r="IV49" s="111"/>
    </row>
    <row r="50" spans="1:256" ht="15" x14ac:dyDescent="0.25">
      <c r="A50" s="76" t="s">
        <v>332</v>
      </c>
      <c r="B50" s="77" t="s">
        <v>331</v>
      </c>
      <c r="IV50" s="110"/>
    </row>
    <row r="51" spans="1:256" ht="15" x14ac:dyDescent="0.25">
      <c r="A51" s="76" t="s">
        <v>10</v>
      </c>
      <c r="B51" s="77" t="s">
        <v>205</v>
      </c>
    </row>
    <row r="52" spans="1:256" ht="15" x14ac:dyDescent="0.25">
      <c r="A52" s="76" t="s">
        <v>11</v>
      </c>
      <c r="B52" s="77" t="s">
        <v>206</v>
      </c>
    </row>
    <row r="53" spans="1:256" ht="15" x14ac:dyDescent="0.25">
      <c r="A53" s="76" t="s">
        <v>12</v>
      </c>
      <c r="B53" s="77" t="s">
        <v>208</v>
      </c>
    </row>
    <row r="54" spans="1:256" ht="15" x14ac:dyDescent="0.25">
      <c r="A54" s="76" t="s">
        <v>13</v>
      </c>
      <c r="B54" s="77" t="s">
        <v>189</v>
      </c>
    </row>
    <row r="55" spans="1:256" ht="15" x14ac:dyDescent="0.25">
      <c r="A55" s="76" t="s">
        <v>14</v>
      </c>
      <c r="B55" s="77" t="s">
        <v>182</v>
      </c>
    </row>
    <row r="56" spans="1:256" ht="15" x14ac:dyDescent="0.25">
      <c r="A56" s="76" t="s">
        <v>15</v>
      </c>
      <c r="B56" s="77" t="s">
        <v>193</v>
      </c>
    </row>
    <row r="57" spans="1:256" ht="15" x14ac:dyDescent="0.25">
      <c r="A57" s="76" t="s">
        <v>16</v>
      </c>
      <c r="B57" s="77" t="s">
        <v>210</v>
      </c>
    </row>
    <row r="58" spans="1:256" ht="15" x14ac:dyDescent="0.25">
      <c r="A58" s="76" t="s">
        <v>443</v>
      </c>
      <c r="B58" s="77" t="s">
        <v>217</v>
      </c>
    </row>
    <row r="59" spans="1:256" ht="15" x14ac:dyDescent="0.25">
      <c r="A59" s="76" t="s">
        <v>265</v>
      </c>
      <c r="B59" s="77" t="s">
        <v>215</v>
      </c>
    </row>
    <row r="60" spans="1:256" ht="15" x14ac:dyDescent="0.25">
      <c r="A60" s="76" t="s">
        <v>444</v>
      </c>
      <c r="B60" s="77" t="s">
        <v>216</v>
      </c>
    </row>
    <row r="61" spans="1:256" ht="15" x14ac:dyDescent="0.25">
      <c r="A61" s="76" t="s">
        <v>513</v>
      </c>
      <c r="B61" s="77" t="s">
        <v>213</v>
      </c>
    </row>
    <row r="62" spans="1:256" ht="15" x14ac:dyDescent="0.25">
      <c r="A62" s="76" t="s">
        <v>628</v>
      </c>
      <c r="B62" s="77" t="s">
        <v>214</v>
      </c>
    </row>
    <row r="63" spans="1:256" ht="15" x14ac:dyDescent="0.25">
      <c r="A63" s="76" t="s">
        <v>515</v>
      </c>
      <c r="B63" s="77" t="s">
        <v>212</v>
      </c>
    </row>
    <row r="64" spans="1:256" ht="15" x14ac:dyDescent="0.25">
      <c r="A64" s="76" t="s">
        <v>330</v>
      </c>
      <c r="B64" s="77" t="s">
        <v>229</v>
      </c>
    </row>
    <row r="65" spans="1:2" ht="15" x14ac:dyDescent="0.25">
      <c r="A65" s="76" t="s">
        <v>329</v>
      </c>
      <c r="B65" s="77" t="s">
        <v>328</v>
      </c>
    </row>
    <row r="66" spans="1:2" ht="15" x14ac:dyDescent="0.25">
      <c r="A66" s="76" t="s">
        <v>54</v>
      </c>
      <c r="B66" s="77" t="s">
        <v>248</v>
      </c>
    </row>
    <row r="67" spans="1:2" ht="15" x14ac:dyDescent="0.25">
      <c r="A67" s="76" t="s">
        <v>84</v>
      </c>
      <c r="B67" s="77" t="s">
        <v>187</v>
      </c>
    </row>
    <row r="68" spans="1:2" ht="15" x14ac:dyDescent="0.25">
      <c r="A68" s="76" t="s">
        <v>17</v>
      </c>
      <c r="B68" s="77" t="s">
        <v>211</v>
      </c>
    </row>
    <row r="69" spans="1:2" ht="15" x14ac:dyDescent="0.25">
      <c r="A69" s="76" t="s">
        <v>86</v>
      </c>
      <c r="B69" s="77" t="s">
        <v>220</v>
      </c>
    </row>
    <row r="70" spans="1:2" ht="15" x14ac:dyDescent="0.25">
      <c r="A70" s="76" t="s">
        <v>307</v>
      </c>
      <c r="B70" s="77" t="s">
        <v>306</v>
      </c>
    </row>
    <row r="71" spans="1:2" ht="15" x14ac:dyDescent="0.25">
      <c r="A71" s="76" t="s">
        <v>299</v>
      </c>
      <c r="B71" s="77" t="s">
        <v>298</v>
      </c>
    </row>
    <row r="72" spans="1:2" ht="15" x14ac:dyDescent="0.25">
      <c r="A72" s="76" t="s">
        <v>297</v>
      </c>
      <c r="B72" s="77" t="s">
        <v>296</v>
      </c>
    </row>
    <row r="73" spans="1:2" ht="15" x14ac:dyDescent="0.25">
      <c r="A73" s="76" t="s">
        <v>295</v>
      </c>
      <c r="B73" s="77" t="s">
        <v>294</v>
      </c>
    </row>
    <row r="74" spans="1:2" ht="15" x14ac:dyDescent="0.25">
      <c r="A74" s="76" t="s">
        <v>292</v>
      </c>
      <c r="B74" s="77" t="s">
        <v>291</v>
      </c>
    </row>
    <row r="75" spans="1:2" ht="15" x14ac:dyDescent="0.25">
      <c r="A75" s="76" t="s">
        <v>286</v>
      </c>
      <c r="B75" s="77" t="s">
        <v>259</v>
      </c>
    </row>
    <row r="76" spans="1:2" ht="15" x14ac:dyDescent="0.25">
      <c r="A76" s="76" t="s">
        <v>285</v>
      </c>
      <c r="B76" s="77" t="s">
        <v>284</v>
      </c>
    </row>
    <row r="77" spans="1:2" ht="15" x14ac:dyDescent="0.25">
      <c r="A77" s="76" t="s">
        <v>322</v>
      </c>
      <c r="B77" s="77" t="s">
        <v>321</v>
      </c>
    </row>
    <row r="78" spans="1:2" ht="15" x14ac:dyDescent="0.25">
      <c r="A78" s="76" t="s">
        <v>323</v>
      </c>
      <c r="B78" s="77" t="s">
        <v>195</v>
      </c>
    </row>
    <row r="79" spans="1:2" ht="15" x14ac:dyDescent="0.25">
      <c r="A79" s="76" t="s">
        <v>312</v>
      </c>
      <c r="B79" s="77" t="s">
        <v>254</v>
      </c>
    </row>
    <row r="80" spans="1:2" ht="15" x14ac:dyDescent="0.25">
      <c r="A80" s="76" t="s">
        <v>316</v>
      </c>
      <c r="B80" s="77" t="s">
        <v>315</v>
      </c>
    </row>
    <row r="81" spans="1:2" ht="15" x14ac:dyDescent="0.25">
      <c r="A81" s="76" t="s">
        <v>75</v>
      </c>
      <c r="B81" s="77" t="s">
        <v>249</v>
      </c>
    </row>
    <row r="82" spans="1:2" ht="15" x14ac:dyDescent="0.25">
      <c r="A82" s="76" t="s">
        <v>519</v>
      </c>
      <c r="B82" s="77" t="s">
        <v>197</v>
      </c>
    </row>
    <row r="83" spans="1:2" ht="15" x14ac:dyDescent="0.25">
      <c r="A83" s="76" t="s">
        <v>314</v>
      </c>
      <c r="B83" s="77" t="s">
        <v>313</v>
      </c>
    </row>
    <row r="84" spans="1:2" ht="15" x14ac:dyDescent="0.25">
      <c r="A84" s="76" t="s">
        <v>76</v>
      </c>
      <c r="B84" s="77" t="s">
        <v>219</v>
      </c>
    </row>
    <row r="85" spans="1:2" ht="15" x14ac:dyDescent="0.25">
      <c r="A85" s="76" t="s">
        <v>85</v>
      </c>
      <c r="B85" s="77" t="s">
        <v>308</v>
      </c>
    </row>
    <row r="86" spans="1:2" ht="15" x14ac:dyDescent="0.25">
      <c r="A86" s="76" t="s">
        <v>304</v>
      </c>
      <c r="B86" s="77" t="s">
        <v>303</v>
      </c>
    </row>
    <row r="87" spans="1:2" ht="15" x14ac:dyDescent="0.25">
      <c r="A87" s="76" t="s">
        <v>276</v>
      </c>
      <c r="B87" s="77" t="s">
        <v>275</v>
      </c>
    </row>
    <row r="88" spans="1:2" ht="15" x14ac:dyDescent="0.25">
      <c r="A88" s="76" t="s">
        <v>311</v>
      </c>
      <c r="B88" s="77" t="s">
        <v>260</v>
      </c>
    </row>
    <row r="89" spans="1:2" ht="15" x14ac:dyDescent="0.25">
      <c r="A89" s="76" t="s">
        <v>103</v>
      </c>
      <c r="B89" s="77" t="s">
        <v>300</v>
      </c>
    </row>
    <row r="90" spans="1:2" ht="15" x14ac:dyDescent="0.25">
      <c r="A90" s="76" t="s">
        <v>327</v>
      </c>
      <c r="B90" s="77" t="s">
        <v>326</v>
      </c>
    </row>
    <row r="91" spans="1:2" ht="15" x14ac:dyDescent="0.25">
      <c r="A91" s="76" t="s">
        <v>516</v>
      </c>
      <c r="B91" s="77" t="s">
        <v>325</v>
      </c>
    </row>
    <row r="92" spans="1:2" ht="15" x14ac:dyDescent="0.25">
      <c r="A92" s="76" t="s">
        <v>320</v>
      </c>
      <c r="B92" s="77" t="s">
        <v>319</v>
      </c>
    </row>
    <row r="93" spans="1:2" ht="15" x14ac:dyDescent="0.25">
      <c r="A93" s="76" t="s">
        <v>318</v>
      </c>
      <c r="B93" s="77" t="s">
        <v>196</v>
      </c>
    </row>
    <row r="94" spans="1:2" ht="15" x14ac:dyDescent="0.25">
      <c r="A94" s="76" t="s">
        <v>524</v>
      </c>
      <c r="B94" s="77" t="s">
        <v>255</v>
      </c>
    </row>
    <row r="95" spans="1:2" ht="15" x14ac:dyDescent="0.25">
      <c r="A95" s="76" t="s">
        <v>91</v>
      </c>
      <c r="B95" s="77" t="s">
        <v>198</v>
      </c>
    </row>
    <row r="96" spans="1:2" ht="15" x14ac:dyDescent="0.25">
      <c r="A96" s="76" t="s">
        <v>302</v>
      </c>
      <c r="B96" s="77" t="s">
        <v>301</v>
      </c>
    </row>
    <row r="97" spans="1:2" ht="15" x14ac:dyDescent="0.25">
      <c r="A97" s="76" t="s">
        <v>99</v>
      </c>
      <c r="B97" s="77" t="s">
        <v>232</v>
      </c>
    </row>
    <row r="98" spans="1:2" ht="15" x14ac:dyDescent="0.25">
      <c r="A98" s="76" t="s">
        <v>525</v>
      </c>
      <c r="B98" s="77" t="s">
        <v>526</v>
      </c>
    </row>
    <row r="99" spans="1:2" ht="15" x14ac:dyDescent="0.25">
      <c r="A99" s="76" t="s">
        <v>529</v>
      </c>
      <c r="B99" s="77" t="s">
        <v>530</v>
      </c>
    </row>
    <row r="100" spans="1:2" ht="15" x14ac:dyDescent="0.25">
      <c r="A100" s="76" t="s">
        <v>288</v>
      </c>
      <c r="B100" s="77" t="s">
        <v>287</v>
      </c>
    </row>
    <row r="101" spans="1:2" ht="15" x14ac:dyDescent="0.25">
      <c r="A101" s="76" t="s">
        <v>762</v>
      </c>
      <c r="B101" s="77" t="s">
        <v>199</v>
      </c>
    </row>
    <row r="102" spans="1:2" ht="15" x14ac:dyDescent="0.25">
      <c r="A102" s="76" t="s">
        <v>289</v>
      </c>
      <c r="B102" s="77" t="s">
        <v>258</v>
      </c>
    </row>
    <row r="103" spans="1:2" ht="15" x14ac:dyDescent="0.25">
      <c r="A103" s="76" t="s">
        <v>532</v>
      </c>
      <c r="B103" s="77" t="s">
        <v>474</v>
      </c>
    </row>
    <row r="104" spans="1:2" ht="15" x14ac:dyDescent="0.25">
      <c r="A104" s="76" t="s">
        <v>269</v>
      </c>
      <c r="B104" s="77" t="s">
        <v>268</v>
      </c>
    </row>
    <row r="105" spans="1:2" ht="15" x14ac:dyDescent="0.25">
      <c r="A105" s="76" t="s">
        <v>283</v>
      </c>
      <c r="B105" s="77" t="s">
        <v>230</v>
      </c>
    </row>
    <row r="106" spans="1:2" ht="15" x14ac:dyDescent="0.25">
      <c r="A106" s="76" t="s">
        <v>87</v>
      </c>
      <c r="B106" s="77" t="s">
        <v>305</v>
      </c>
    </row>
    <row r="107" spans="1:2" ht="15" x14ac:dyDescent="0.25">
      <c r="A107" s="76" t="s">
        <v>533</v>
      </c>
      <c r="B107" s="77" t="s">
        <v>185</v>
      </c>
    </row>
    <row r="108" spans="1:2" ht="15" x14ac:dyDescent="0.25">
      <c r="A108" s="76" t="s">
        <v>727</v>
      </c>
      <c r="B108" s="74" t="s">
        <v>468</v>
      </c>
    </row>
    <row r="109" spans="1:2" ht="15" x14ac:dyDescent="0.25">
      <c r="A109" s="76" t="s">
        <v>324</v>
      </c>
      <c r="B109" s="77" t="s">
        <v>231</v>
      </c>
    </row>
    <row r="110" spans="1:2" ht="15" x14ac:dyDescent="0.25">
      <c r="A110" s="76" t="s">
        <v>517</v>
      </c>
      <c r="B110" s="77" t="s">
        <v>518</v>
      </c>
    </row>
    <row r="111" spans="1:2" ht="15" x14ac:dyDescent="0.25">
      <c r="A111" s="76" t="s">
        <v>527</v>
      </c>
      <c r="B111" s="77" t="s">
        <v>528</v>
      </c>
    </row>
    <row r="112" spans="1:2" ht="15" x14ac:dyDescent="0.25">
      <c r="A112" s="27" t="s">
        <v>119</v>
      </c>
      <c r="B112" s="77" t="s">
        <v>201</v>
      </c>
    </row>
    <row r="113" spans="1:2" ht="15" x14ac:dyDescent="0.25">
      <c r="A113" s="76" t="s">
        <v>271</v>
      </c>
      <c r="B113" s="77" t="s">
        <v>270</v>
      </c>
    </row>
    <row r="114" spans="1:2" ht="15" x14ac:dyDescent="0.25">
      <c r="A114" s="76" t="s">
        <v>317</v>
      </c>
      <c r="B114" s="77" t="s">
        <v>261</v>
      </c>
    </row>
    <row r="115" spans="1:2" ht="15" x14ac:dyDescent="0.25">
      <c r="A115" s="76" t="s">
        <v>728</v>
      </c>
      <c r="B115" s="74" t="s">
        <v>625</v>
      </c>
    </row>
    <row r="116" spans="1:2" ht="15" x14ac:dyDescent="0.25">
      <c r="A116" s="76" t="s">
        <v>729</v>
      </c>
      <c r="B116" s="77" t="s">
        <v>293</v>
      </c>
    </row>
    <row r="117" spans="1:2" ht="15" x14ac:dyDescent="0.25">
      <c r="A117" s="76" t="s">
        <v>531</v>
      </c>
      <c r="B117" s="77" t="s">
        <v>290</v>
      </c>
    </row>
    <row r="118" spans="1:2" ht="15" x14ac:dyDescent="0.25">
      <c r="A118" s="76" t="s">
        <v>534</v>
      </c>
      <c r="B118" s="77" t="s">
        <v>280</v>
      </c>
    </row>
    <row r="119" spans="1:2" ht="15" x14ac:dyDescent="0.25">
      <c r="A119" s="76" t="s">
        <v>274</v>
      </c>
      <c r="B119" s="77" t="s">
        <v>273</v>
      </c>
    </row>
    <row r="120" spans="1:2" ht="15" x14ac:dyDescent="0.25">
      <c r="A120" s="76" t="s">
        <v>522</v>
      </c>
      <c r="B120" s="77" t="s">
        <v>523</v>
      </c>
    </row>
    <row r="121" spans="1:2" ht="15" x14ac:dyDescent="0.25">
      <c r="A121" s="76" t="s">
        <v>730</v>
      </c>
      <c r="B121" s="77" t="s">
        <v>257</v>
      </c>
    </row>
    <row r="122" spans="1:2" ht="15" x14ac:dyDescent="0.25">
      <c r="A122" s="76" t="s">
        <v>282</v>
      </c>
      <c r="B122" s="77" t="s">
        <v>281</v>
      </c>
    </row>
    <row r="123" spans="1:2" ht="15" x14ac:dyDescent="0.25">
      <c r="A123" s="76" t="s">
        <v>309</v>
      </c>
      <c r="B123" s="77" t="s">
        <v>184</v>
      </c>
    </row>
    <row r="124" spans="1:2" ht="15" x14ac:dyDescent="0.25">
      <c r="A124" s="76" t="s">
        <v>521</v>
      </c>
      <c r="B124" s="77" t="s">
        <v>310</v>
      </c>
    </row>
    <row r="125" spans="1:2" ht="15" x14ac:dyDescent="0.25">
      <c r="A125" s="76" t="s">
        <v>520</v>
      </c>
      <c r="B125" s="77" t="s">
        <v>256</v>
      </c>
    </row>
    <row r="126" spans="1:2" ht="15" x14ac:dyDescent="0.25">
      <c r="A126" s="76" t="s">
        <v>278</v>
      </c>
      <c r="B126" s="77" t="s">
        <v>277</v>
      </c>
    </row>
    <row r="127" spans="1:2" ht="15" x14ac:dyDescent="0.25">
      <c r="A127" s="27" t="s">
        <v>279</v>
      </c>
      <c r="B127" s="77" t="s">
        <v>200</v>
      </c>
    </row>
    <row r="128" spans="1:2" ht="15" x14ac:dyDescent="0.25">
      <c r="A128" s="76" t="s">
        <v>763</v>
      </c>
      <c r="B128" s="77" t="s">
        <v>383</v>
      </c>
    </row>
    <row r="129" spans="1:2" ht="15" x14ac:dyDescent="0.25">
      <c r="A129" s="76" t="s">
        <v>120</v>
      </c>
      <c r="B129" s="77" t="s">
        <v>272</v>
      </c>
    </row>
    <row r="130" spans="1:2" ht="15" x14ac:dyDescent="0.25"/>
    <row r="131" spans="1:2" ht="15" x14ac:dyDescent="0.25"/>
    <row r="132" spans="1:2" ht="15" x14ac:dyDescent="0.25">
      <c r="A132" s="76"/>
      <c r="B132" s="77"/>
    </row>
    <row r="133" spans="1:2" ht="15" x14ac:dyDescent="0.25"/>
    <row r="134" spans="1:2" ht="15" x14ac:dyDescent="0.25">
      <c r="A134" s="76"/>
      <c r="B134" s="77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K1"/>
    </sheetView>
  </sheetViews>
  <sheetFormatPr baseColWidth="10" defaultColWidth="1.140625" defaultRowHeight="15" zeroHeight="1" x14ac:dyDescent="0.25"/>
  <cols>
    <col min="1" max="1" width="63.85546875" style="111" customWidth="1"/>
    <col min="2" max="2" width="14.140625" style="111" customWidth="1"/>
    <col min="3" max="3" width="13.85546875" style="111" customWidth="1"/>
    <col min="4" max="4" width="16.42578125" style="111" customWidth="1"/>
    <col min="5" max="5" width="10" style="111" customWidth="1"/>
    <col min="6" max="6" width="15.42578125" style="111" customWidth="1"/>
    <col min="7" max="7" width="16" style="111" customWidth="1"/>
    <col min="8" max="8" width="16.42578125" style="111" customWidth="1"/>
    <col min="9" max="9" width="13.85546875" style="111" customWidth="1"/>
    <col min="10" max="10" width="18.42578125" style="111" customWidth="1"/>
    <col min="11" max="11" width="18.140625" style="111" customWidth="1"/>
    <col min="12" max="255" width="11.42578125" style="111" hidden="1" customWidth="1"/>
    <col min="256" max="16384" width="1.140625" style="111"/>
  </cols>
  <sheetData>
    <row r="1" spans="1:11" ht="20.25" x14ac:dyDescent="0.3">
      <c r="A1" s="349" t="s">
        <v>829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20.25" x14ac:dyDescent="0.3">
      <c r="A2" s="349" t="s">
        <v>1079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25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x14ac:dyDescent="0.25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9" customHeight="1" thickBot="1" x14ac:dyDescent="0.3"/>
    <row r="6" spans="1:11" ht="39" customHeight="1" thickBot="1" x14ac:dyDescent="0.3">
      <c r="A6" s="352" t="s">
        <v>0</v>
      </c>
      <c r="B6" s="357" t="s">
        <v>8</v>
      </c>
      <c r="C6" s="357"/>
      <c r="D6" s="357"/>
      <c r="E6" s="358"/>
      <c r="F6" s="359" t="s">
        <v>6</v>
      </c>
      <c r="G6" s="357"/>
      <c r="H6" s="357"/>
      <c r="I6" s="357"/>
      <c r="J6" s="354" t="s">
        <v>3</v>
      </c>
      <c r="K6" s="354" t="s">
        <v>6</v>
      </c>
    </row>
    <row r="7" spans="1:11" s="3" customFormat="1" ht="39.75" customHeight="1" thickBot="1" x14ac:dyDescent="0.3">
      <c r="A7" s="353"/>
      <c r="B7" s="136" t="s">
        <v>7</v>
      </c>
      <c r="C7" s="134" t="s">
        <v>5</v>
      </c>
      <c r="D7" s="134" t="s">
        <v>4</v>
      </c>
      <c r="E7" s="135" t="s">
        <v>1</v>
      </c>
      <c r="F7" s="197" t="s">
        <v>7</v>
      </c>
      <c r="G7" s="134" t="s">
        <v>5</v>
      </c>
      <c r="H7" s="134" t="s">
        <v>4</v>
      </c>
      <c r="I7" s="196" t="s">
        <v>1</v>
      </c>
      <c r="J7" s="355"/>
      <c r="K7" s="356"/>
    </row>
    <row r="8" spans="1:11" s="131" customFormat="1" x14ac:dyDescent="0.25">
      <c r="A8" s="208" t="s">
        <v>334</v>
      </c>
      <c r="B8" s="241">
        <v>1677</v>
      </c>
      <c r="C8" s="198">
        <v>705</v>
      </c>
      <c r="D8" s="198">
        <v>0</v>
      </c>
      <c r="E8" s="199">
        <v>8</v>
      </c>
      <c r="F8" s="269">
        <v>558606436.88999999</v>
      </c>
      <c r="G8" s="269">
        <v>71542074.840000004</v>
      </c>
      <c r="H8" s="269">
        <v>0</v>
      </c>
      <c r="I8" s="269">
        <v>621650.6</v>
      </c>
      <c r="J8" s="207">
        <f>SUM(B8:E8)</f>
        <v>2390</v>
      </c>
      <c r="K8" s="207">
        <f>SUM(F8:I8)</f>
        <v>630770162.33000004</v>
      </c>
    </row>
    <row r="9" spans="1:11" s="131" customFormat="1" x14ac:dyDescent="0.25">
      <c r="A9" s="209" t="s">
        <v>9</v>
      </c>
      <c r="B9" s="242">
        <v>1895</v>
      </c>
      <c r="C9" s="271">
        <v>249</v>
      </c>
      <c r="D9" s="271">
        <v>0</v>
      </c>
      <c r="E9" s="200">
        <v>0</v>
      </c>
      <c r="F9" s="269">
        <v>203609184.81</v>
      </c>
      <c r="G9" s="269">
        <v>25832514.210000001</v>
      </c>
      <c r="H9" s="269">
        <v>0</v>
      </c>
      <c r="I9" s="269">
        <v>0</v>
      </c>
      <c r="J9" s="204">
        <f t="shared" ref="J9:J24" si="0">SUM(B9:E9)</f>
        <v>2144</v>
      </c>
      <c r="K9" s="204">
        <f t="shared" ref="K9:K24" si="1">SUM(F9:I9)</f>
        <v>229441699.02000001</v>
      </c>
    </row>
    <row r="10" spans="1:11" s="131" customFormat="1" x14ac:dyDescent="0.25">
      <c r="A10" s="209" t="s">
        <v>696</v>
      </c>
      <c r="B10" s="242">
        <v>480</v>
      </c>
      <c r="C10" s="271">
        <v>0</v>
      </c>
      <c r="D10" s="271">
        <v>0</v>
      </c>
      <c r="E10" s="200">
        <v>0</v>
      </c>
      <c r="F10" s="269">
        <v>400000000</v>
      </c>
      <c r="G10" s="269">
        <v>0</v>
      </c>
      <c r="H10" s="269">
        <v>0</v>
      </c>
      <c r="I10" s="269">
        <v>0</v>
      </c>
      <c r="J10" s="204">
        <f t="shared" si="0"/>
        <v>480</v>
      </c>
      <c r="K10" s="204">
        <f t="shared" si="1"/>
        <v>400000000</v>
      </c>
    </row>
    <row r="11" spans="1:11" s="131" customFormat="1" x14ac:dyDescent="0.25">
      <c r="A11" s="209" t="s">
        <v>851</v>
      </c>
      <c r="B11" s="242">
        <v>45</v>
      </c>
      <c r="C11" s="271">
        <v>0</v>
      </c>
      <c r="D11" s="271">
        <v>0</v>
      </c>
      <c r="E11" s="200">
        <v>0</v>
      </c>
      <c r="F11" s="269">
        <v>50055897.719999999</v>
      </c>
      <c r="G11" s="269">
        <v>0</v>
      </c>
      <c r="H11" s="269">
        <v>0</v>
      </c>
      <c r="I11" s="269">
        <v>0</v>
      </c>
      <c r="J11" s="204">
        <f>SUM(B11:E11)</f>
        <v>45</v>
      </c>
      <c r="K11" s="204">
        <f t="shared" si="1"/>
        <v>50055897.719999999</v>
      </c>
    </row>
    <row r="12" spans="1:11" s="131" customFormat="1" x14ac:dyDescent="0.25">
      <c r="A12" s="209" t="s">
        <v>10</v>
      </c>
      <c r="B12" s="242">
        <v>1530</v>
      </c>
      <c r="C12" s="271">
        <v>229</v>
      </c>
      <c r="D12" s="271">
        <v>0</v>
      </c>
      <c r="E12" s="200">
        <v>0</v>
      </c>
      <c r="F12" s="269">
        <v>313938150.62</v>
      </c>
      <c r="G12" s="269">
        <v>19912164.550000001</v>
      </c>
      <c r="H12" s="269">
        <v>0</v>
      </c>
      <c r="I12" s="269">
        <v>0</v>
      </c>
      <c r="J12" s="204">
        <f t="shared" si="0"/>
        <v>1759</v>
      </c>
      <c r="K12" s="204">
        <f t="shared" si="1"/>
        <v>333850315.17000002</v>
      </c>
    </row>
    <row r="13" spans="1:11" s="131" customFormat="1" x14ac:dyDescent="0.25">
      <c r="A13" s="209" t="s">
        <v>443</v>
      </c>
      <c r="B13" s="242">
        <v>3545</v>
      </c>
      <c r="C13" s="271">
        <v>374</v>
      </c>
      <c r="D13" s="271">
        <v>0</v>
      </c>
      <c r="E13" s="200">
        <v>0</v>
      </c>
      <c r="F13" s="269">
        <v>78169597.109999999</v>
      </c>
      <c r="G13" s="269">
        <v>24831428.329999998</v>
      </c>
      <c r="H13" s="269">
        <v>0</v>
      </c>
      <c r="I13" s="269">
        <v>0</v>
      </c>
      <c r="J13" s="204">
        <f t="shared" si="0"/>
        <v>3919</v>
      </c>
      <c r="K13" s="204">
        <f t="shared" si="1"/>
        <v>103001025.44</v>
      </c>
    </row>
    <row r="14" spans="1:11" s="131" customFormat="1" x14ac:dyDescent="0.25">
      <c r="A14" s="209" t="s">
        <v>265</v>
      </c>
      <c r="B14" s="242">
        <v>1193</v>
      </c>
      <c r="C14" s="271">
        <v>211</v>
      </c>
      <c r="D14" s="271">
        <v>0</v>
      </c>
      <c r="E14" s="200">
        <v>0</v>
      </c>
      <c r="F14" s="269">
        <v>62018573.619999997</v>
      </c>
      <c r="G14" s="269">
        <v>10101707.109999999</v>
      </c>
      <c r="H14" s="269">
        <v>0</v>
      </c>
      <c r="I14" s="269">
        <v>0</v>
      </c>
      <c r="J14" s="204">
        <f t="shared" si="0"/>
        <v>1404</v>
      </c>
      <c r="K14" s="204">
        <f t="shared" si="1"/>
        <v>72120280.729999989</v>
      </c>
    </row>
    <row r="15" spans="1:11" s="131" customFormat="1" x14ac:dyDescent="0.25">
      <c r="A15" s="209" t="s">
        <v>11</v>
      </c>
      <c r="B15" s="242">
        <v>1042</v>
      </c>
      <c r="C15" s="271">
        <v>229</v>
      </c>
      <c r="D15" s="271">
        <v>0</v>
      </c>
      <c r="E15" s="200">
        <v>1</v>
      </c>
      <c r="F15" s="269">
        <v>23603684.239999998</v>
      </c>
      <c r="G15" s="269">
        <v>15312105.390000001</v>
      </c>
      <c r="H15" s="269">
        <v>0</v>
      </c>
      <c r="I15" s="269">
        <v>14923.33</v>
      </c>
      <c r="J15" s="204">
        <f t="shared" si="0"/>
        <v>1272</v>
      </c>
      <c r="K15" s="204">
        <f t="shared" si="1"/>
        <v>38930712.959999993</v>
      </c>
    </row>
    <row r="16" spans="1:11" s="131" customFormat="1" x14ac:dyDescent="0.25">
      <c r="A16" s="209" t="s">
        <v>12</v>
      </c>
      <c r="B16" s="242">
        <v>8179</v>
      </c>
      <c r="C16" s="271">
        <v>2033</v>
      </c>
      <c r="D16" s="271">
        <v>0</v>
      </c>
      <c r="E16" s="200">
        <v>0</v>
      </c>
      <c r="F16" s="269">
        <v>392171664.60000002</v>
      </c>
      <c r="G16" s="269">
        <v>42613639.479999997</v>
      </c>
      <c r="H16" s="269">
        <v>0</v>
      </c>
      <c r="I16" s="269">
        <v>0</v>
      </c>
      <c r="J16" s="204">
        <f>SUM(B16:E16)</f>
        <v>10212</v>
      </c>
      <c r="K16" s="204">
        <f t="shared" si="1"/>
        <v>434785304.08000004</v>
      </c>
    </row>
    <row r="17" spans="1:256" s="131" customFormat="1" x14ac:dyDescent="0.25">
      <c r="A17" s="209" t="s">
        <v>13</v>
      </c>
      <c r="B17" s="242">
        <v>3404</v>
      </c>
      <c r="C17" s="271">
        <v>1317</v>
      </c>
      <c r="D17" s="271">
        <v>0</v>
      </c>
      <c r="E17" s="200">
        <v>2</v>
      </c>
      <c r="F17" s="269">
        <v>137481861.44</v>
      </c>
      <c r="G17" s="269">
        <v>78591667.290000007</v>
      </c>
      <c r="H17" s="269">
        <v>0</v>
      </c>
      <c r="I17" s="269">
        <v>0</v>
      </c>
      <c r="J17" s="204">
        <f t="shared" si="0"/>
        <v>4723</v>
      </c>
      <c r="K17" s="204">
        <f t="shared" si="1"/>
        <v>216073528.73000002</v>
      </c>
    </row>
    <row r="18" spans="1:256" s="131" customFormat="1" x14ac:dyDescent="0.25">
      <c r="A18" s="209" t="s">
        <v>14</v>
      </c>
      <c r="B18" s="242">
        <v>10177</v>
      </c>
      <c r="C18" s="271">
        <v>873</v>
      </c>
      <c r="D18" s="271">
        <v>0</v>
      </c>
      <c r="E18" s="200">
        <v>11</v>
      </c>
      <c r="F18" s="269">
        <v>450061319.75</v>
      </c>
      <c r="G18" s="269">
        <v>20745580.84</v>
      </c>
      <c r="H18" s="269">
        <v>0</v>
      </c>
      <c r="I18" s="269">
        <v>1781033.81</v>
      </c>
      <c r="J18" s="204">
        <f t="shared" si="0"/>
        <v>11061</v>
      </c>
      <c r="K18" s="204">
        <f t="shared" si="1"/>
        <v>472587934.39999998</v>
      </c>
    </row>
    <row r="19" spans="1:256" s="131" customFormat="1" x14ac:dyDescent="0.25">
      <c r="A19" s="209" t="s">
        <v>444</v>
      </c>
      <c r="B19" s="242">
        <v>6062</v>
      </c>
      <c r="C19" s="271">
        <v>372</v>
      </c>
      <c r="D19" s="271">
        <v>0</v>
      </c>
      <c r="E19" s="200">
        <v>0</v>
      </c>
      <c r="F19" s="269">
        <v>187587346.44999999</v>
      </c>
      <c r="G19" s="269">
        <v>16343732.82</v>
      </c>
      <c r="H19" s="269">
        <v>0</v>
      </c>
      <c r="I19" s="269">
        <v>0</v>
      </c>
      <c r="J19" s="204">
        <f t="shared" si="0"/>
        <v>6434</v>
      </c>
      <c r="K19" s="204">
        <f t="shared" si="1"/>
        <v>203931079.26999998</v>
      </c>
    </row>
    <row r="20" spans="1:256" s="131" customFormat="1" x14ac:dyDescent="0.25">
      <c r="A20" s="209" t="s">
        <v>917</v>
      </c>
      <c r="B20" s="242">
        <v>462</v>
      </c>
      <c r="C20" s="271">
        <v>224</v>
      </c>
      <c r="D20" s="271">
        <v>0</v>
      </c>
      <c r="E20" s="200">
        <v>0</v>
      </c>
      <c r="F20" s="269">
        <v>11341494.77</v>
      </c>
      <c r="G20" s="269">
        <v>5044268.38</v>
      </c>
      <c r="H20" s="269">
        <v>0</v>
      </c>
      <c r="I20" s="269">
        <v>0</v>
      </c>
      <c r="J20" s="204">
        <f t="shared" si="0"/>
        <v>686</v>
      </c>
      <c r="K20" s="204">
        <f t="shared" si="1"/>
        <v>16385763.149999999</v>
      </c>
    </row>
    <row r="21" spans="1:256" s="131" customFormat="1" x14ac:dyDescent="0.25">
      <c r="A21" s="209" t="s">
        <v>918</v>
      </c>
      <c r="B21" s="242">
        <v>4799</v>
      </c>
      <c r="C21" s="271">
        <v>91</v>
      </c>
      <c r="D21" s="271">
        <v>0</v>
      </c>
      <c r="E21" s="200">
        <v>0</v>
      </c>
      <c r="F21" s="269">
        <v>28689995.300000001</v>
      </c>
      <c r="G21" s="269">
        <v>3735222.1</v>
      </c>
      <c r="H21" s="269">
        <v>0</v>
      </c>
      <c r="I21" s="269">
        <v>0</v>
      </c>
      <c r="J21" s="204">
        <f t="shared" si="0"/>
        <v>4890</v>
      </c>
      <c r="K21" s="204">
        <f t="shared" si="1"/>
        <v>32425217.400000002</v>
      </c>
    </row>
    <row r="22" spans="1:256" s="131" customFormat="1" x14ac:dyDescent="0.25">
      <c r="A22" s="209" t="s">
        <v>15</v>
      </c>
      <c r="B22" s="242">
        <v>15710</v>
      </c>
      <c r="C22" s="271">
        <v>372</v>
      </c>
      <c r="D22" s="271">
        <v>0</v>
      </c>
      <c r="E22" s="200">
        <v>0</v>
      </c>
      <c r="F22" s="269">
        <v>335675166.23000002</v>
      </c>
      <c r="G22" s="269">
        <v>2031762.4</v>
      </c>
      <c r="H22" s="269">
        <v>0</v>
      </c>
      <c r="I22" s="269">
        <v>0</v>
      </c>
      <c r="J22" s="204">
        <f t="shared" si="0"/>
        <v>16082</v>
      </c>
      <c r="K22" s="204">
        <f t="shared" si="1"/>
        <v>337706928.63</v>
      </c>
    </row>
    <row r="23" spans="1:256" s="131" customFormat="1" x14ac:dyDescent="0.25">
      <c r="A23" s="209" t="s">
        <v>16</v>
      </c>
      <c r="B23" s="242">
        <v>4066</v>
      </c>
      <c r="C23" s="271">
        <v>516</v>
      </c>
      <c r="D23" s="271">
        <v>0</v>
      </c>
      <c r="E23" s="200">
        <v>6</v>
      </c>
      <c r="F23" s="269">
        <v>139387122.09</v>
      </c>
      <c r="G23" s="269">
        <v>13745480.02</v>
      </c>
      <c r="H23" s="269">
        <v>0</v>
      </c>
      <c r="I23" s="269">
        <v>464484.35</v>
      </c>
      <c r="J23" s="204">
        <f t="shared" si="0"/>
        <v>4588</v>
      </c>
      <c r="K23" s="204">
        <f t="shared" si="1"/>
        <v>153597086.46000001</v>
      </c>
    </row>
    <row r="24" spans="1:256" s="131" customFormat="1" ht="15.75" thickBot="1" x14ac:dyDescent="0.3">
      <c r="A24" s="210" t="s">
        <v>852</v>
      </c>
      <c r="B24" s="242">
        <v>3337</v>
      </c>
      <c r="C24" s="271">
        <v>1106</v>
      </c>
      <c r="D24" s="271">
        <v>0</v>
      </c>
      <c r="E24" s="200">
        <v>0</v>
      </c>
      <c r="F24" s="269">
        <v>45015845.710000001</v>
      </c>
      <c r="G24" s="269">
        <v>33272123.399999999</v>
      </c>
      <c r="H24" s="269">
        <v>0</v>
      </c>
      <c r="I24" s="269">
        <v>0</v>
      </c>
      <c r="J24" s="205">
        <f t="shared" si="0"/>
        <v>4443</v>
      </c>
      <c r="K24" s="205">
        <f t="shared" si="1"/>
        <v>78287969.109999999</v>
      </c>
    </row>
    <row r="25" spans="1:256" s="131" customFormat="1" ht="15.75" thickBot="1" x14ac:dyDescent="0.3">
      <c r="A25" s="211" t="s">
        <v>830</v>
      </c>
      <c r="B25" s="201">
        <f t="shared" ref="B25:BM25" si="2">SUM(B8:B24)</f>
        <v>67603</v>
      </c>
      <c r="C25" s="202">
        <f t="shared" si="2"/>
        <v>8901</v>
      </c>
      <c r="D25" s="202">
        <f t="shared" si="2"/>
        <v>0</v>
      </c>
      <c r="E25" s="203">
        <f t="shared" si="2"/>
        <v>28</v>
      </c>
      <c r="F25" s="202">
        <f t="shared" si="2"/>
        <v>3417413341.3499999</v>
      </c>
      <c r="G25" s="202">
        <f t="shared" si="2"/>
        <v>383655471.15999991</v>
      </c>
      <c r="H25" s="202">
        <f t="shared" si="2"/>
        <v>0</v>
      </c>
      <c r="I25" s="202">
        <f t="shared" si="2"/>
        <v>2882092.0900000003</v>
      </c>
      <c r="J25" s="206">
        <f>SUM(J8:J24)</f>
        <v>76532</v>
      </c>
      <c r="K25" s="206">
        <f t="shared" si="2"/>
        <v>3803950904.6000009</v>
      </c>
      <c r="L25" s="133">
        <f t="shared" si="2"/>
        <v>0</v>
      </c>
      <c r="M25" s="133">
        <f t="shared" si="2"/>
        <v>0</v>
      </c>
      <c r="N25" s="133">
        <f t="shared" si="2"/>
        <v>0</v>
      </c>
      <c r="O25" s="133">
        <f t="shared" si="2"/>
        <v>0</v>
      </c>
      <c r="P25" s="133">
        <f t="shared" si="2"/>
        <v>0</v>
      </c>
      <c r="Q25" s="133">
        <f t="shared" si="2"/>
        <v>0</v>
      </c>
      <c r="R25" s="133">
        <f t="shared" si="2"/>
        <v>0</v>
      </c>
      <c r="S25" s="133">
        <f t="shared" si="2"/>
        <v>0</v>
      </c>
      <c r="T25" s="133">
        <f t="shared" si="2"/>
        <v>0</v>
      </c>
      <c r="U25" s="133">
        <f t="shared" si="2"/>
        <v>0</v>
      </c>
      <c r="V25" s="133">
        <f t="shared" si="2"/>
        <v>0</v>
      </c>
      <c r="W25" s="133">
        <f t="shared" si="2"/>
        <v>0</v>
      </c>
      <c r="X25" s="133">
        <f t="shared" si="2"/>
        <v>0</v>
      </c>
      <c r="Y25" s="133">
        <f t="shared" si="2"/>
        <v>0</v>
      </c>
      <c r="Z25" s="133">
        <f t="shared" si="2"/>
        <v>0</v>
      </c>
      <c r="AA25" s="133">
        <f t="shared" si="2"/>
        <v>0</v>
      </c>
      <c r="AB25" s="133">
        <f t="shared" si="2"/>
        <v>0</v>
      </c>
      <c r="AC25" s="133">
        <f t="shared" si="2"/>
        <v>0</v>
      </c>
      <c r="AD25" s="133">
        <f t="shared" si="2"/>
        <v>0</v>
      </c>
      <c r="AE25" s="133">
        <f t="shared" si="2"/>
        <v>0</v>
      </c>
      <c r="AF25" s="133">
        <f t="shared" si="2"/>
        <v>0</v>
      </c>
      <c r="AG25" s="133">
        <f t="shared" si="2"/>
        <v>0</v>
      </c>
      <c r="AH25" s="133">
        <f t="shared" si="2"/>
        <v>0</v>
      </c>
      <c r="AI25" s="133">
        <f t="shared" si="2"/>
        <v>0</v>
      </c>
      <c r="AJ25" s="133">
        <f t="shared" si="2"/>
        <v>0</v>
      </c>
      <c r="AK25" s="133">
        <f t="shared" si="2"/>
        <v>0</v>
      </c>
      <c r="AL25" s="133">
        <f t="shared" si="2"/>
        <v>0</v>
      </c>
      <c r="AM25" s="133">
        <f t="shared" si="2"/>
        <v>0</v>
      </c>
      <c r="AN25" s="133">
        <f t="shared" si="2"/>
        <v>0</v>
      </c>
      <c r="AO25" s="133">
        <f t="shared" si="2"/>
        <v>0</v>
      </c>
      <c r="AP25" s="133">
        <f t="shared" si="2"/>
        <v>0</v>
      </c>
      <c r="AQ25" s="133">
        <f t="shared" si="2"/>
        <v>0</v>
      </c>
      <c r="AR25" s="133">
        <f t="shared" si="2"/>
        <v>0</v>
      </c>
      <c r="AS25" s="133">
        <f t="shared" si="2"/>
        <v>0</v>
      </c>
      <c r="AT25" s="133">
        <f t="shared" si="2"/>
        <v>0</v>
      </c>
      <c r="AU25" s="133">
        <f t="shared" si="2"/>
        <v>0</v>
      </c>
      <c r="AV25" s="133">
        <f t="shared" si="2"/>
        <v>0</v>
      </c>
      <c r="AW25" s="133">
        <f t="shared" si="2"/>
        <v>0</v>
      </c>
      <c r="AX25" s="133">
        <f t="shared" si="2"/>
        <v>0</v>
      </c>
      <c r="AY25" s="133">
        <f t="shared" si="2"/>
        <v>0</v>
      </c>
      <c r="AZ25" s="133">
        <f t="shared" si="2"/>
        <v>0</v>
      </c>
      <c r="BA25" s="133">
        <f t="shared" si="2"/>
        <v>0</v>
      </c>
      <c r="BB25" s="133">
        <f t="shared" si="2"/>
        <v>0</v>
      </c>
      <c r="BC25" s="133">
        <f t="shared" si="2"/>
        <v>0</v>
      </c>
      <c r="BD25" s="133">
        <f t="shared" si="2"/>
        <v>0</v>
      </c>
      <c r="BE25" s="133">
        <f t="shared" si="2"/>
        <v>0</v>
      </c>
      <c r="BF25" s="133">
        <f t="shared" si="2"/>
        <v>0</v>
      </c>
      <c r="BG25" s="133">
        <f t="shared" si="2"/>
        <v>0</v>
      </c>
      <c r="BH25" s="133">
        <f t="shared" si="2"/>
        <v>0</v>
      </c>
      <c r="BI25" s="133">
        <f t="shared" si="2"/>
        <v>0</v>
      </c>
      <c r="BJ25" s="133">
        <f t="shared" si="2"/>
        <v>0</v>
      </c>
      <c r="BK25" s="133">
        <f t="shared" si="2"/>
        <v>0</v>
      </c>
      <c r="BL25" s="133">
        <f t="shared" si="2"/>
        <v>0</v>
      </c>
      <c r="BM25" s="133">
        <f t="shared" si="2"/>
        <v>0</v>
      </c>
      <c r="BN25" s="133">
        <f t="shared" ref="BN25:DY25" si="3">SUM(BN8:BN24)</f>
        <v>0</v>
      </c>
      <c r="BO25" s="133">
        <f t="shared" si="3"/>
        <v>0</v>
      </c>
      <c r="BP25" s="133">
        <f t="shared" si="3"/>
        <v>0</v>
      </c>
      <c r="BQ25" s="133">
        <f t="shared" si="3"/>
        <v>0</v>
      </c>
      <c r="BR25" s="133">
        <f t="shared" si="3"/>
        <v>0</v>
      </c>
      <c r="BS25" s="133">
        <f t="shared" si="3"/>
        <v>0</v>
      </c>
      <c r="BT25" s="133">
        <f t="shared" si="3"/>
        <v>0</v>
      </c>
      <c r="BU25" s="133">
        <f t="shared" si="3"/>
        <v>0</v>
      </c>
      <c r="BV25" s="133">
        <f t="shared" si="3"/>
        <v>0</v>
      </c>
      <c r="BW25" s="133">
        <f t="shared" si="3"/>
        <v>0</v>
      </c>
      <c r="BX25" s="133">
        <f t="shared" si="3"/>
        <v>0</v>
      </c>
      <c r="BY25" s="133">
        <f t="shared" si="3"/>
        <v>0</v>
      </c>
      <c r="BZ25" s="133">
        <f t="shared" si="3"/>
        <v>0</v>
      </c>
      <c r="CA25" s="133">
        <f t="shared" si="3"/>
        <v>0</v>
      </c>
      <c r="CB25" s="133">
        <f t="shared" si="3"/>
        <v>0</v>
      </c>
      <c r="CC25" s="133">
        <f t="shared" si="3"/>
        <v>0</v>
      </c>
      <c r="CD25" s="133">
        <f t="shared" si="3"/>
        <v>0</v>
      </c>
      <c r="CE25" s="133">
        <f t="shared" si="3"/>
        <v>0</v>
      </c>
      <c r="CF25" s="133">
        <f t="shared" si="3"/>
        <v>0</v>
      </c>
      <c r="CG25" s="133">
        <f t="shared" si="3"/>
        <v>0</v>
      </c>
      <c r="CH25" s="133">
        <f t="shared" si="3"/>
        <v>0</v>
      </c>
      <c r="CI25" s="133">
        <f t="shared" si="3"/>
        <v>0</v>
      </c>
      <c r="CJ25" s="133">
        <f t="shared" si="3"/>
        <v>0</v>
      </c>
      <c r="CK25" s="133">
        <f t="shared" si="3"/>
        <v>0</v>
      </c>
      <c r="CL25" s="133">
        <f t="shared" si="3"/>
        <v>0</v>
      </c>
      <c r="CM25" s="133">
        <f t="shared" si="3"/>
        <v>0</v>
      </c>
      <c r="CN25" s="133">
        <f t="shared" si="3"/>
        <v>0</v>
      </c>
      <c r="CO25" s="133">
        <f t="shared" si="3"/>
        <v>0</v>
      </c>
      <c r="CP25" s="133">
        <f t="shared" si="3"/>
        <v>0</v>
      </c>
      <c r="CQ25" s="133">
        <f t="shared" si="3"/>
        <v>0</v>
      </c>
      <c r="CR25" s="133">
        <f t="shared" si="3"/>
        <v>0</v>
      </c>
      <c r="CS25" s="133">
        <f t="shared" si="3"/>
        <v>0</v>
      </c>
      <c r="CT25" s="133">
        <f t="shared" si="3"/>
        <v>0</v>
      </c>
      <c r="CU25" s="133">
        <f t="shared" si="3"/>
        <v>0</v>
      </c>
      <c r="CV25" s="133">
        <f t="shared" si="3"/>
        <v>0</v>
      </c>
      <c r="CW25" s="133">
        <f t="shared" si="3"/>
        <v>0</v>
      </c>
      <c r="CX25" s="133">
        <f t="shared" si="3"/>
        <v>0</v>
      </c>
      <c r="CY25" s="133">
        <f t="shared" si="3"/>
        <v>0</v>
      </c>
      <c r="CZ25" s="133">
        <f t="shared" si="3"/>
        <v>0</v>
      </c>
      <c r="DA25" s="133">
        <f t="shared" si="3"/>
        <v>0</v>
      </c>
      <c r="DB25" s="133">
        <f t="shared" si="3"/>
        <v>0</v>
      </c>
      <c r="DC25" s="133">
        <f t="shared" si="3"/>
        <v>0</v>
      </c>
      <c r="DD25" s="133">
        <f t="shared" si="3"/>
        <v>0</v>
      </c>
      <c r="DE25" s="133">
        <f t="shared" si="3"/>
        <v>0</v>
      </c>
      <c r="DF25" s="133">
        <f t="shared" si="3"/>
        <v>0</v>
      </c>
      <c r="DG25" s="133">
        <f t="shared" si="3"/>
        <v>0</v>
      </c>
      <c r="DH25" s="133">
        <f t="shared" si="3"/>
        <v>0</v>
      </c>
      <c r="DI25" s="133">
        <f t="shared" si="3"/>
        <v>0</v>
      </c>
      <c r="DJ25" s="133">
        <f t="shared" si="3"/>
        <v>0</v>
      </c>
      <c r="DK25" s="133">
        <f t="shared" si="3"/>
        <v>0</v>
      </c>
      <c r="DL25" s="133">
        <f t="shared" si="3"/>
        <v>0</v>
      </c>
      <c r="DM25" s="133">
        <f t="shared" si="3"/>
        <v>0</v>
      </c>
      <c r="DN25" s="133">
        <f t="shared" si="3"/>
        <v>0</v>
      </c>
      <c r="DO25" s="133">
        <f t="shared" si="3"/>
        <v>0</v>
      </c>
      <c r="DP25" s="133">
        <f t="shared" si="3"/>
        <v>0</v>
      </c>
      <c r="DQ25" s="133">
        <f t="shared" si="3"/>
        <v>0</v>
      </c>
      <c r="DR25" s="133">
        <f t="shared" si="3"/>
        <v>0</v>
      </c>
      <c r="DS25" s="133">
        <f t="shared" si="3"/>
        <v>0</v>
      </c>
      <c r="DT25" s="133">
        <f t="shared" si="3"/>
        <v>0</v>
      </c>
      <c r="DU25" s="133">
        <f t="shared" si="3"/>
        <v>0</v>
      </c>
      <c r="DV25" s="133">
        <f t="shared" si="3"/>
        <v>0</v>
      </c>
      <c r="DW25" s="133">
        <f t="shared" si="3"/>
        <v>0</v>
      </c>
      <c r="DX25" s="133">
        <f t="shared" si="3"/>
        <v>0</v>
      </c>
      <c r="DY25" s="133">
        <f t="shared" si="3"/>
        <v>0</v>
      </c>
      <c r="DZ25" s="133">
        <f t="shared" ref="DZ25:GK25" si="4">SUM(DZ8:DZ24)</f>
        <v>0</v>
      </c>
      <c r="EA25" s="133">
        <f t="shared" si="4"/>
        <v>0</v>
      </c>
      <c r="EB25" s="133">
        <f t="shared" si="4"/>
        <v>0</v>
      </c>
      <c r="EC25" s="133">
        <f t="shared" si="4"/>
        <v>0</v>
      </c>
      <c r="ED25" s="133">
        <f t="shared" si="4"/>
        <v>0</v>
      </c>
      <c r="EE25" s="133">
        <f t="shared" si="4"/>
        <v>0</v>
      </c>
      <c r="EF25" s="133">
        <f t="shared" si="4"/>
        <v>0</v>
      </c>
      <c r="EG25" s="133">
        <f t="shared" si="4"/>
        <v>0</v>
      </c>
      <c r="EH25" s="133">
        <f t="shared" si="4"/>
        <v>0</v>
      </c>
      <c r="EI25" s="133">
        <f t="shared" si="4"/>
        <v>0</v>
      </c>
      <c r="EJ25" s="133">
        <f t="shared" si="4"/>
        <v>0</v>
      </c>
      <c r="EK25" s="133">
        <f t="shared" si="4"/>
        <v>0</v>
      </c>
      <c r="EL25" s="133">
        <f t="shared" si="4"/>
        <v>0</v>
      </c>
      <c r="EM25" s="133">
        <f t="shared" si="4"/>
        <v>0</v>
      </c>
      <c r="EN25" s="133">
        <f t="shared" si="4"/>
        <v>0</v>
      </c>
      <c r="EO25" s="133">
        <f t="shared" si="4"/>
        <v>0</v>
      </c>
      <c r="EP25" s="133">
        <f t="shared" si="4"/>
        <v>0</v>
      </c>
      <c r="EQ25" s="133">
        <f t="shared" si="4"/>
        <v>0</v>
      </c>
      <c r="ER25" s="133">
        <f t="shared" si="4"/>
        <v>0</v>
      </c>
      <c r="ES25" s="133">
        <f t="shared" si="4"/>
        <v>0</v>
      </c>
      <c r="ET25" s="133">
        <f t="shared" si="4"/>
        <v>0</v>
      </c>
      <c r="EU25" s="133">
        <f t="shared" si="4"/>
        <v>0</v>
      </c>
      <c r="EV25" s="133">
        <f t="shared" si="4"/>
        <v>0</v>
      </c>
      <c r="EW25" s="133">
        <f t="shared" si="4"/>
        <v>0</v>
      </c>
      <c r="EX25" s="133">
        <f t="shared" si="4"/>
        <v>0</v>
      </c>
      <c r="EY25" s="133">
        <f t="shared" si="4"/>
        <v>0</v>
      </c>
      <c r="EZ25" s="133">
        <f t="shared" si="4"/>
        <v>0</v>
      </c>
      <c r="FA25" s="133">
        <f t="shared" si="4"/>
        <v>0</v>
      </c>
      <c r="FB25" s="133">
        <f t="shared" si="4"/>
        <v>0</v>
      </c>
      <c r="FC25" s="133">
        <f t="shared" si="4"/>
        <v>0</v>
      </c>
      <c r="FD25" s="133">
        <f t="shared" si="4"/>
        <v>0</v>
      </c>
      <c r="FE25" s="133">
        <f t="shared" si="4"/>
        <v>0</v>
      </c>
      <c r="FF25" s="133">
        <f t="shared" si="4"/>
        <v>0</v>
      </c>
      <c r="FG25" s="133">
        <f t="shared" si="4"/>
        <v>0</v>
      </c>
      <c r="FH25" s="133">
        <f t="shared" si="4"/>
        <v>0</v>
      </c>
      <c r="FI25" s="133">
        <f t="shared" si="4"/>
        <v>0</v>
      </c>
      <c r="FJ25" s="133">
        <f t="shared" si="4"/>
        <v>0</v>
      </c>
      <c r="FK25" s="133">
        <f t="shared" si="4"/>
        <v>0</v>
      </c>
      <c r="FL25" s="133">
        <f t="shared" si="4"/>
        <v>0</v>
      </c>
      <c r="FM25" s="133">
        <f t="shared" si="4"/>
        <v>0</v>
      </c>
      <c r="FN25" s="133">
        <f t="shared" si="4"/>
        <v>0</v>
      </c>
      <c r="FO25" s="133">
        <f t="shared" si="4"/>
        <v>0</v>
      </c>
      <c r="FP25" s="133">
        <f t="shared" si="4"/>
        <v>0</v>
      </c>
      <c r="FQ25" s="133">
        <f t="shared" si="4"/>
        <v>0</v>
      </c>
      <c r="FR25" s="133">
        <f t="shared" si="4"/>
        <v>0</v>
      </c>
      <c r="FS25" s="133">
        <f t="shared" si="4"/>
        <v>0</v>
      </c>
      <c r="FT25" s="133">
        <f t="shared" si="4"/>
        <v>0</v>
      </c>
      <c r="FU25" s="133">
        <f t="shared" si="4"/>
        <v>0</v>
      </c>
      <c r="FV25" s="133">
        <f t="shared" si="4"/>
        <v>0</v>
      </c>
      <c r="FW25" s="133">
        <f t="shared" si="4"/>
        <v>0</v>
      </c>
      <c r="FX25" s="133">
        <f t="shared" si="4"/>
        <v>0</v>
      </c>
      <c r="FY25" s="133">
        <f t="shared" si="4"/>
        <v>0</v>
      </c>
      <c r="FZ25" s="133">
        <f t="shared" si="4"/>
        <v>0</v>
      </c>
      <c r="GA25" s="133">
        <f t="shared" si="4"/>
        <v>0</v>
      </c>
      <c r="GB25" s="133">
        <f t="shared" si="4"/>
        <v>0</v>
      </c>
      <c r="GC25" s="133">
        <f t="shared" si="4"/>
        <v>0</v>
      </c>
      <c r="GD25" s="133">
        <f t="shared" si="4"/>
        <v>0</v>
      </c>
      <c r="GE25" s="133">
        <f t="shared" si="4"/>
        <v>0</v>
      </c>
      <c r="GF25" s="133">
        <f t="shared" si="4"/>
        <v>0</v>
      </c>
      <c r="GG25" s="133">
        <f t="shared" si="4"/>
        <v>0</v>
      </c>
      <c r="GH25" s="133">
        <f t="shared" si="4"/>
        <v>0</v>
      </c>
      <c r="GI25" s="133">
        <f t="shared" si="4"/>
        <v>0</v>
      </c>
      <c r="GJ25" s="133">
        <f t="shared" si="4"/>
        <v>0</v>
      </c>
      <c r="GK25" s="133">
        <f t="shared" si="4"/>
        <v>0</v>
      </c>
      <c r="GL25" s="133">
        <f t="shared" ref="GL25:IV25" si="5">SUM(GL8:GL24)</f>
        <v>0</v>
      </c>
      <c r="GM25" s="133">
        <f t="shared" si="5"/>
        <v>0</v>
      </c>
      <c r="GN25" s="133">
        <f t="shared" si="5"/>
        <v>0</v>
      </c>
      <c r="GO25" s="133">
        <f t="shared" si="5"/>
        <v>0</v>
      </c>
      <c r="GP25" s="133">
        <f t="shared" si="5"/>
        <v>0</v>
      </c>
      <c r="GQ25" s="133">
        <f t="shared" si="5"/>
        <v>0</v>
      </c>
      <c r="GR25" s="133">
        <f t="shared" si="5"/>
        <v>0</v>
      </c>
      <c r="GS25" s="133">
        <f t="shared" si="5"/>
        <v>0</v>
      </c>
      <c r="GT25" s="133">
        <f t="shared" si="5"/>
        <v>0</v>
      </c>
      <c r="GU25" s="133">
        <f t="shared" si="5"/>
        <v>0</v>
      </c>
      <c r="GV25" s="133">
        <f t="shared" si="5"/>
        <v>0</v>
      </c>
      <c r="GW25" s="133">
        <f t="shared" si="5"/>
        <v>0</v>
      </c>
      <c r="GX25" s="133">
        <f t="shared" si="5"/>
        <v>0</v>
      </c>
      <c r="GY25" s="133">
        <f t="shared" si="5"/>
        <v>0</v>
      </c>
      <c r="GZ25" s="133">
        <f t="shared" si="5"/>
        <v>0</v>
      </c>
      <c r="HA25" s="133">
        <f t="shared" si="5"/>
        <v>0</v>
      </c>
      <c r="HB25" s="133">
        <f t="shared" si="5"/>
        <v>0</v>
      </c>
      <c r="HC25" s="133">
        <f t="shared" si="5"/>
        <v>0</v>
      </c>
      <c r="HD25" s="133">
        <f t="shared" si="5"/>
        <v>0</v>
      </c>
      <c r="HE25" s="133">
        <f t="shared" si="5"/>
        <v>0</v>
      </c>
      <c r="HF25" s="133">
        <f t="shared" si="5"/>
        <v>0</v>
      </c>
      <c r="HG25" s="133">
        <f t="shared" si="5"/>
        <v>0</v>
      </c>
      <c r="HH25" s="133">
        <f t="shared" si="5"/>
        <v>0</v>
      </c>
      <c r="HI25" s="133">
        <f t="shared" si="5"/>
        <v>0</v>
      </c>
      <c r="HJ25" s="133">
        <f t="shared" si="5"/>
        <v>0</v>
      </c>
      <c r="HK25" s="133">
        <f t="shared" si="5"/>
        <v>0</v>
      </c>
      <c r="HL25" s="133">
        <f t="shared" si="5"/>
        <v>0</v>
      </c>
      <c r="HM25" s="133">
        <f t="shared" si="5"/>
        <v>0</v>
      </c>
      <c r="HN25" s="133">
        <f t="shared" si="5"/>
        <v>0</v>
      </c>
      <c r="HO25" s="133">
        <f t="shared" si="5"/>
        <v>0</v>
      </c>
      <c r="HP25" s="133">
        <f t="shared" si="5"/>
        <v>0</v>
      </c>
      <c r="HQ25" s="133">
        <f t="shared" si="5"/>
        <v>0</v>
      </c>
      <c r="HR25" s="133">
        <f t="shared" si="5"/>
        <v>0</v>
      </c>
      <c r="HS25" s="133">
        <f t="shared" si="5"/>
        <v>0</v>
      </c>
      <c r="HT25" s="133">
        <f t="shared" si="5"/>
        <v>0</v>
      </c>
      <c r="HU25" s="133">
        <f t="shared" si="5"/>
        <v>0</v>
      </c>
      <c r="HV25" s="133">
        <f t="shared" si="5"/>
        <v>0</v>
      </c>
      <c r="HW25" s="133">
        <f t="shared" si="5"/>
        <v>0</v>
      </c>
      <c r="HX25" s="133">
        <f t="shared" si="5"/>
        <v>0</v>
      </c>
      <c r="HY25" s="133">
        <f t="shared" si="5"/>
        <v>0</v>
      </c>
      <c r="HZ25" s="133">
        <f t="shared" si="5"/>
        <v>0</v>
      </c>
      <c r="IA25" s="133">
        <f t="shared" si="5"/>
        <v>0</v>
      </c>
      <c r="IB25" s="133">
        <f t="shared" si="5"/>
        <v>0</v>
      </c>
      <c r="IC25" s="133">
        <f t="shared" si="5"/>
        <v>0</v>
      </c>
      <c r="ID25" s="133">
        <f t="shared" si="5"/>
        <v>0</v>
      </c>
      <c r="IE25" s="133">
        <f t="shared" si="5"/>
        <v>0</v>
      </c>
      <c r="IF25" s="133">
        <f t="shared" si="5"/>
        <v>0</v>
      </c>
      <c r="IG25" s="133">
        <f t="shared" si="5"/>
        <v>0</v>
      </c>
      <c r="IH25" s="133">
        <f t="shared" si="5"/>
        <v>0</v>
      </c>
      <c r="II25" s="133">
        <f t="shared" si="5"/>
        <v>0</v>
      </c>
      <c r="IJ25" s="133">
        <f t="shared" si="5"/>
        <v>0</v>
      </c>
      <c r="IK25" s="133">
        <f t="shared" si="5"/>
        <v>0</v>
      </c>
      <c r="IL25" s="133">
        <f t="shared" si="5"/>
        <v>0</v>
      </c>
      <c r="IM25" s="133">
        <f t="shared" si="5"/>
        <v>0</v>
      </c>
      <c r="IN25" s="133">
        <f t="shared" si="5"/>
        <v>0</v>
      </c>
      <c r="IO25" s="133">
        <f t="shared" si="5"/>
        <v>0</v>
      </c>
      <c r="IP25" s="133">
        <f t="shared" si="5"/>
        <v>0</v>
      </c>
      <c r="IQ25" s="133">
        <f t="shared" si="5"/>
        <v>0</v>
      </c>
      <c r="IR25" s="133">
        <f t="shared" si="5"/>
        <v>0</v>
      </c>
      <c r="IS25" s="133">
        <f t="shared" si="5"/>
        <v>0</v>
      </c>
      <c r="IT25" s="133">
        <f t="shared" si="5"/>
        <v>0</v>
      </c>
      <c r="IU25" s="133">
        <f t="shared" si="5"/>
        <v>0</v>
      </c>
      <c r="IV25" s="133">
        <f t="shared" si="5"/>
        <v>0</v>
      </c>
    </row>
    <row r="26" spans="1:256" ht="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5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56" x14ac:dyDescent="0.25">
      <c r="A28" s="348" t="s">
        <v>831</v>
      </c>
      <c r="B28" s="348"/>
      <c r="C28" s="348"/>
      <c r="D28" s="348"/>
      <c r="E28" s="348"/>
      <c r="F28" s="348"/>
      <c r="G28" s="348"/>
    </row>
    <row r="29" spans="1:256" ht="14.25" customHeight="1" x14ac:dyDescent="0.25">
      <c r="A29" s="348" t="s">
        <v>2</v>
      </c>
      <c r="B29" s="348"/>
      <c r="C29" s="348"/>
      <c r="D29" s="348"/>
      <c r="E29" s="348"/>
      <c r="F29" s="348"/>
      <c r="G29" s="348"/>
    </row>
    <row r="30" spans="1:256" x14ac:dyDescent="0.25"/>
    <row r="31" spans="1:256" x14ac:dyDescent="0.25"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256" x14ac:dyDescent="0.25"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28:G28"/>
    <mergeCell ref="A29:G29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  <ignoredErrors>
    <ignoredError sqref="J8:J10 K9:K24 J17:J24 J12:J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topLeftCell="A235" zoomScale="75" zoomScaleNormal="75" workbookViewId="0">
      <selection activeCell="A259" sqref="A259:A262"/>
    </sheetView>
  </sheetViews>
  <sheetFormatPr baseColWidth="10" defaultColWidth="0" defaultRowHeight="15" zeroHeight="1" x14ac:dyDescent="0.25"/>
  <cols>
    <col min="1" max="1" width="66.5703125" style="5" customWidth="1"/>
    <col min="2" max="2" width="66.85546875" style="4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256" width="9.140625" style="4" hidden="1"/>
    <col min="257" max="257" width="66.5703125" style="4" customWidth="1"/>
    <col min="258" max="258" width="55.28515625" style="4" bestFit="1" customWidth="1"/>
    <col min="259" max="259" width="31.42578125" style="4" customWidth="1"/>
    <col min="260" max="260" width="23.28515625" style="4" customWidth="1"/>
    <col min="261" max="261" width="20.5703125" style="4" customWidth="1"/>
    <col min="262" max="262" width="68.42578125" style="4" customWidth="1"/>
    <col min="263" max="512" width="9.140625" style="4" hidden="1"/>
    <col min="513" max="513" width="66.5703125" style="4" customWidth="1"/>
    <col min="514" max="514" width="55.28515625" style="4" bestFit="1" customWidth="1"/>
    <col min="515" max="515" width="31.42578125" style="4" customWidth="1"/>
    <col min="516" max="516" width="23.28515625" style="4" customWidth="1"/>
    <col min="517" max="517" width="20.5703125" style="4" customWidth="1"/>
    <col min="518" max="518" width="68.42578125" style="4" customWidth="1"/>
    <col min="519" max="768" width="9.140625" style="4" hidden="1"/>
    <col min="769" max="769" width="66.5703125" style="4" customWidth="1"/>
    <col min="770" max="770" width="55.28515625" style="4" bestFit="1" customWidth="1"/>
    <col min="771" max="771" width="31.42578125" style="4" customWidth="1"/>
    <col min="772" max="772" width="23.28515625" style="4" customWidth="1"/>
    <col min="773" max="773" width="20.5703125" style="4" customWidth="1"/>
    <col min="774" max="774" width="68.42578125" style="4" customWidth="1"/>
    <col min="775" max="1024" width="9.140625" style="4" hidden="1"/>
    <col min="1025" max="1025" width="66.5703125" style="4" customWidth="1"/>
    <col min="1026" max="1026" width="55.28515625" style="4" bestFit="1" customWidth="1"/>
    <col min="1027" max="1027" width="31.42578125" style="4" customWidth="1"/>
    <col min="1028" max="1028" width="23.28515625" style="4" customWidth="1"/>
    <col min="1029" max="1029" width="20.5703125" style="4" customWidth="1"/>
    <col min="1030" max="1030" width="68.42578125" style="4" customWidth="1"/>
    <col min="1031" max="1280" width="9.140625" style="4" hidden="1"/>
    <col min="1281" max="1281" width="66.5703125" style="4" customWidth="1"/>
    <col min="1282" max="1282" width="55.28515625" style="4" bestFit="1" customWidth="1"/>
    <col min="1283" max="1283" width="31.42578125" style="4" customWidth="1"/>
    <col min="1284" max="1284" width="23.28515625" style="4" customWidth="1"/>
    <col min="1285" max="1285" width="20.5703125" style="4" customWidth="1"/>
    <col min="1286" max="1286" width="68.42578125" style="4" customWidth="1"/>
    <col min="1287" max="1536" width="9.140625" style="4" hidden="1"/>
    <col min="1537" max="1537" width="66.5703125" style="4" customWidth="1"/>
    <col min="1538" max="1538" width="55.28515625" style="4" bestFit="1" customWidth="1"/>
    <col min="1539" max="1539" width="31.42578125" style="4" customWidth="1"/>
    <col min="1540" max="1540" width="23.28515625" style="4" customWidth="1"/>
    <col min="1541" max="1541" width="20.5703125" style="4" customWidth="1"/>
    <col min="1542" max="1542" width="68.42578125" style="4" customWidth="1"/>
    <col min="1543" max="1792" width="9.140625" style="4" hidden="1"/>
    <col min="1793" max="1793" width="66.5703125" style="4" customWidth="1"/>
    <col min="1794" max="1794" width="55.28515625" style="4" bestFit="1" customWidth="1"/>
    <col min="1795" max="1795" width="31.42578125" style="4" customWidth="1"/>
    <col min="1796" max="1796" width="23.28515625" style="4" customWidth="1"/>
    <col min="1797" max="1797" width="20.5703125" style="4" customWidth="1"/>
    <col min="1798" max="1798" width="68.42578125" style="4" customWidth="1"/>
    <col min="1799" max="2048" width="9.140625" style="4" hidden="1"/>
    <col min="2049" max="2049" width="66.5703125" style="4" customWidth="1"/>
    <col min="2050" max="2050" width="55.28515625" style="4" bestFit="1" customWidth="1"/>
    <col min="2051" max="2051" width="31.42578125" style="4" customWidth="1"/>
    <col min="2052" max="2052" width="23.28515625" style="4" customWidth="1"/>
    <col min="2053" max="2053" width="20.5703125" style="4" customWidth="1"/>
    <col min="2054" max="2054" width="68.42578125" style="4" customWidth="1"/>
    <col min="2055" max="2304" width="9.140625" style="4" hidden="1"/>
    <col min="2305" max="2305" width="66.5703125" style="4" customWidth="1"/>
    <col min="2306" max="2306" width="55.28515625" style="4" bestFit="1" customWidth="1"/>
    <col min="2307" max="2307" width="31.42578125" style="4" customWidth="1"/>
    <col min="2308" max="2308" width="23.28515625" style="4" customWidth="1"/>
    <col min="2309" max="2309" width="20.5703125" style="4" customWidth="1"/>
    <col min="2310" max="2310" width="68.42578125" style="4" customWidth="1"/>
    <col min="2311" max="2560" width="9.140625" style="4" hidden="1"/>
    <col min="2561" max="2561" width="66.5703125" style="4" customWidth="1"/>
    <col min="2562" max="2562" width="55.28515625" style="4" bestFit="1" customWidth="1"/>
    <col min="2563" max="2563" width="31.42578125" style="4" customWidth="1"/>
    <col min="2564" max="2564" width="23.28515625" style="4" customWidth="1"/>
    <col min="2565" max="2565" width="20.5703125" style="4" customWidth="1"/>
    <col min="2566" max="2566" width="68.42578125" style="4" customWidth="1"/>
    <col min="2567" max="2816" width="9.140625" style="4" hidden="1"/>
    <col min="2817" max="2817" width="66.5703125" style="4" customWidth="1"/>
    <col min="2818" max="2818" width="55.28515625" style="4" bestFit="1" customWidth="1"/>
    <col min="2819" max="2819" width="31.42578125" style="4" customWidth="1"/>
    <col min="2820" max="2820" width="23.28515625" style="4" customWidth="1"/>
    <col min="2821" max="2821" width="20.5703125" style="4" customWidth="1"/>
    <col min="2822" max="2822" width="68.42578125" style="4" customWidth="1"/>
    <col min="2823" max="3072" width="9.140625" style="4" hidden="1"/>
    <col min="3073" max="3073" width="66.5703125" style="4" customWidth="1"/>
    <col min="3074" max="3074" width="55.28515625" style="4" bestFit="1" customWidth="1"/>
    <col min="3075" max="3075" width="31.42578125" style="4" customWidth="1"/>
    <col min="3076" max="3076" width="23.28515625" style="4" customWidth="1"/>
    <col min="3077" max="3077" width="20.5703125" style="4" customWidth="1"/>
    <col min="3078" max="3078" width="68.42578125" style="4" customWidth="1"/>
    <col min="3079" max="3328" width="9.140625" style="4" hidden="1"/>
    <col min="3329" max="3329" width="66.5703125" style="4" customWidth="1"/>
    <col min="3330" max="3330" width="55.28515625" style="4" bestFit="1" customWidth="1"/>
    <col min="3331" max="3331" width="31.42578125" style="4" customWidth="1"/>
    <col min="3332" max="3332" width="23.28515625" style="4" customWidth="1"/>
    <col min="3333" max="3333" width="20.5703125" style="4" customWidth="1"/>
    <col min="3334" max="3334" width="68.42578125" style="4" customWidth="1"/>
    <col min="3335" max="3584" width="9.140625" style="4" hidden="1"/>
    <col min="3585" max="3585" width="66.5703125" style="4" customWidth="1"/>
    <col min="3586" max="3586" width="55.28515625" style="4" bestFit="1" customWidth="1"/>
    <col min="3587" max="3587" width="31.42578125" style="4" customWidth="1"/>
    <col min="3588" max="3588" width="23.28515625" style="4" customWidth="1"/>
    <col min="3589" max="3589" width="20.5703125" style="4" customWidth="1"/>
    <col min="3590" max="3590" width="68.42578125" style="4" customWidth="1"/>
    <col min="3591" max="3840" width="9.140625" style="4" hidden="1"/>
    <col min="3841" max="3841" width="66.5703125" style="4" customWidth="1"/>
    <col min="3842" max="3842" width="55.28515625" style="4" bestFit="1" customWidth="1"/>
    <col min="3843" max="3843" width="31.42578125" style="4" customWidth="1"/>
    <col min="3844" max="3844" width="23.28515625" style="4" customWidth="1"/>
    <col min="3845" max="3845" width="20.5703125" style="4" customWidth="1"/>
    <col min="3846" max="3846" width="68.42578125" style="4" customWidth="1"/>
    <col min="3847" max="4096" width="9.140625" style="4" hidden="1"/>
    <col min="4097" max="4097" width="66.5703125" style="4" customWidth="1"/>
    <col min="4098" max="4098" width="55.28515625" style="4" bestFit="1" customWidth="1"/>
    <col min="4099" max="4099" width="31.42578125" style="4" customWidth="1"/>
    <col min="4100" max="4100" width="23.28515625" style="4" customWidth="1"/>
    <col min="4101" max="4101" width="20.5703125" style="4" customWidth="1"/>
    <col min="4102" max="4102" width="68.42578125" style="4" customWidth="1"/>
    <col min="4103" max="4352" width="9.140625" style="4" hidden="1"/>
    <col min="4353" max="4353" width="66.5703125" style="4" customWidth="1"/>
    <col min="4354" max="4354" width="55.28515625" style="4" bestFit="1" customWidth="1"/>
    <col min="4355" max="4355" width="31.42578125" style="4" customWidth="1"/>
    <col min="4356" max="4356" width="23.28515625" style="4" customWidth="1"/>
    <col min="4357" max="4357" width="20.5703125" style="4" customWidth="1"/>
    <col min="4358" max="4358" width="68.42578125" style="4" customWidth="1"/>
    <col min="4359" max="4608" width="9.140625" style="4" hidden="1"/>
    <col min="4609" max="4609" width="66.5703125" style="4" customWidth="1"/>
    <col min="4610" max="4610" width="55.28515625" style="4" bestFit="1" customWidth="1"/>
    <col min="4611" max="4611" width="31.42578125" style="4" customWidth="1"/>
    <col min="4612" max="4612" width="23.28515625" style="4" customWidth="1"/>
    <col min="4613" max="4613" width="20.5703125" style="4" customWidth="1"/>
    <col min="4614" max="4614" width="68.42578125" style="4" customWidth="1"/>
    <col min="4615" max="4864" width="9.140625" style="4" hidden="1"/>
    <col min="4865" max="4865" width="66.5703125" style="4" customWidth="1"/>
    <col min="4866" max="4866" width="55.28515625" style="4" bestFit="1" customWidth="1"/>
    <col min="4867" max="4867" width="31.42578125" style="4" customWidth="1"/>
    <col min="4868" max="4868" width="23.28515625" style="4" customWidth="1"/>
    <col min="4869" max="4869" width="20.5703125" style="4" customWidth="1"/>
    <col min="4870" max="4870" width="68.42578125" style="4" customWidth="1"/>
    <col min="4871" max="5120" width="9.140625" style="4" hidden="1"/>
    <col min="5121" max="5121" width="66.5703125" style="4" customWidth="1"/>
    <col min="5122" max="5122" width="55.28515625" style="4" bestFit="1" customWidth="1"/>
    <col min="5123" max="5123" width="31.42578125" style="4" customWidth="1"/>
    <col min="5124" max="5124" width="23.28515625" style="4" customWidth="1"/>
    <col min="5125" max="5125" width="20.5703125" style="4" customWidth="1"/>
    <col min="5126" max="5126" width="68.42578125" style="4" customWidth="1"/>
    <col min="5127" max="5376" width="9.140625" style="4" hidden="1"/>
    <col min="5377" max="5377" width="66.5703125" style="4" customWidth="1"/>
    <col min="5378" max="5378" width="55.28515625" style="4" bestFit="1" customWidth="1"/>
    <col min="5379" max="5379" width="31.42578125" style="4" customWidth="1"/>
    <col min="5380" max="5380" width="23.28515625" style="4" customWidth="1"/>
    <col min="5381" max="5381" width="20.5703125" style="4" customWidth="1"/>
    <col min="5382" max="5382" width="68.42578125" style="4" customWidth="1"/>
    <col min="5383" max="5632" width="9.140625" style="4" hidden="1"/>
    <col min="5633" max="5633" width="66.5703125" style="4" customWidth="1"/>
    <col min="5634" max="5634" width="55.28515625" style="4" bestFit="1" customWidth="1"/>
    <col min="5635" max="5635" width="31.42578125" style="4" customWidth="1"/>
    <col min="5636" max="5636" width="23.28515625" style="4" customWidth="1"/>
    <col min="5637" max="5637" width="20.5703125" style="4" customWidth="1"/>
    <col min="5638" max="5638" width="68.42578125" style="4" customWidth="1"/>
    <col min="5639" max="5888" width="9.140625" style="4" hidden="1"/>
    <col min="5889" max="5889" width="66.5703125" style="4" customWidth="1"/>
    <col min="5890" max="5890" width="55.28515625" style="4" bestFit="1" customWidth="1"/>
    <col min="5891" max="5891" width="31.42578125" style="4" customWidth="1"/>
    <col min="5892" max="5892" width="23.28515625" style="4" customWidth="1"/>
    <col min="5893" max="5893" width="20.5703125" style="4" customWidth="1"/>
    <col min="5894" max="5894" width="68.42578125" style="4" customWidth="1"/>
    <col min="5895" max="6144" width="9.140625" style="4" hidden="1"/>
    <col min="6145" max="6145" width="66.5703125" style="4" customWidth="1"/>
    <col min="6146" max="6146" width="55.28515625" style="4" bestFit="1" customWidth="1"/>
    <col min="6147" max="6147" width="31.42578125" style="4" customWidth="1"/>
    <col min="6148" max="6148" width="23.28515625" style="4" customWidth="1"/>
    <col min="6149" max="6149" width="20.5703125" style="4" customWidth="1"/>
    <col min="6150" max="6150" width="68.42578125" style="4" customWidth="1"/>
    <col min="6151" max="6400" width="9.140625" style="4" hidden="1"/>
    <col min="6401" max="6401" width="66.5703125" style="4" customWidth="1"/>
    <col min="6402" max="6402" width="55.28515625" style="4" bestFit="1" customWidth="1"/>
    <col min="6403" max="6403" width="31.42578125" style="4" customWidth="1"/>
    <col min="6404" max="6404" width="23.28515625" style="4" customWidth="1"/>
    <col min="6405" max="6405" width="20.5703125" style="4" customWidth="1"/>
    <col min="6406" max="6406" width="68.42578125" style="4" customWidth="1"/>
    <col min="6407" max="6656" width="9.140625" style="4" hidden="1"/>
    <col min="6657" max="6657" width="66.5703125" style="4" customWidth="1"/>
    <col min="6658" max="6658" width="55.28515625" style="4" bestFit="1" customWidth="1"/>
    <col min="6659" max="6659" width="31.42578125" style="4" customWidth="1"/>
    <col min="6660" max="6660" width="23.28515625" style="4" customWidth="1"/>
    <col min="6661" max="6661" width="20.5703125" style="4" customWidth="1"/>
    <col min="6662" max="6662" width="68.42578125" style="4" customWidth="1"/>
    <col min="6663" max="6912" width="9.140625" style="4" hidden="1"/>
    <col min="6913" max="6913" width="66.5703125" style="4" customWidth="1"/>
    <col min="6914" max="6914" width="55.28515625" style="4" bestFit="1" customWidth="1"/>
    <col min="6915" max="6915" width="31.42578125" style="4" customWidth="1"/>
    <col min="6916" max="6916" width="23.28515625" style="4" customWidth="1"/>
    <col min="6917" max="6917" width="20.5703125" style="4" customWidth="1"/>
    <col min="6918" max="6918" width="68.42578125" style="4" customWidth="1"/>
    <col min="6919" max="7168" width="9.140625" style="4" hidden="1"/>
    <col min="7169" max="7169" width="66.5703125" style="4" customWidth="1"/>
    <col min="7170" max="7170" width="55.28515625" style="4" bestFit="1" customWidth="1"/>
    <col min="7171" max="7171" width="31.42578125" style="4" customWidth="1"/>
    <col min="7172" max="7172" width="23.28515625" style="4" customWidth="1"/>
    <col min="7173" max="7173" width="20.5703125" style="4" customWidth="1"/>
    <col min="7174" max="7174" width="68.42578125" style="4" customWidth="1"/>
    <col min="7175" max="7424" width="9.140625" style="4" hidden="1"/>
    <col min="7425" max="7425" width="66.5703125" style="4" customWidth="1"/>
    <col min="7426" max="7426" width="55.28515625" style="4" bestFit="1" customWidth="1"/>
    <col min="7427" max="7427" width="31.42578125" style="4" customWidth="1"/>
    <col min="7428" max="7428" width="23.28515625" style="4" customWidth="1"/>
    <col min="7429" max="7429" width="20.5703125" style="4" customWidth="1"/>
    <col min="7430" max="7430" width="68.42578125" style="4" customWidth="1"/>
    <col min="7431" max="7680" width="9.140625" style="4" hidden="1"/>
    <col min="7681" max="7681" width="66.5703125" style="4" customWidth="1"/>
    <col min="7682" max="7682" width="55.28515625" style="4" bestFit="1" customWidth="1"/>
    <col min="7683" max="7683" width="31.42578125" style="4" customWidth="1"/>
    <col min="7684" max="7684" width="23.28515625" style="4" customWidth="1"/>
    <col min="7685" max="7685" width="20.5703125" style="4" customWidth="1"/>
    <col min="7686" max="7686" width="68.42578125" style="4" customWidth="1"/>
    <col min="7687" max="7936" width="9.140625" style="4" hidden="1"/>
    <col min="7937" max="7937" width="66.5703125" style="4" customWidth="1"/>
    <col min="7938" max="7938" width="55.28515625" style="4" bestFit="1" customWidth="1"/>
    <col min="7939" max="7939" width="31.42578125" style="4" customWidth="1"/>
    <col min="7940" max="7940" width="23.28515625" style="4" customWidth="1"/>
    <col min="7941" max="7941" width="20.5703125" style="4" customWidth="1"/>
    <col min="7942" max="7942" width="68.42578125" style="4" customWidth="1"/>
    <col min="7943" max="8192" width="9.140625" style="4" hidden="1"/>
    <col min="8193" max="8193" width="66.5703125" style="4" customWidth="1"/>
    <col min="8194" max="8194" width="55.28515625" style="4" bestFit="1" customWidth="1"/>
    <col min="8195" max="8195" width="31.42578125" style="4" customWidth="1"/>
    <col min="8196" max="8196" width="23.28515625" style="4" customWidth="1"/>
    <col min="8197" max="8197" width="20.5703125" style="4" customWidth="1"/>
    <col min="8198" max="8198" width="68.42578125" style="4" customWidth="1"/>
    <col min="8199" max="8448" width="9.140625" style="4" hidden="1"/>
    <col min="8449" max="8449" width="66.5703125" style="4" customWidth="1"/>
    <col min="8450" max="8450" width="55.28515625" style="4" bestFit="1" customWidth="1"/>
    <col min="8451" max="8451" width="31.42578125" style="4" customWidth="1"/>
    <col min="8452" max="8452" width="23.28515625" style="4" customWidth="1"/>
    <col min="8453" max="8453" width="20.5703125" style="4" customWidth="1"/>
    <col min="8454" max="8454" width="68.42578125" style="4" customWidth="1"/>
    <col min="8455" max="8704" width="9.140625" style="4" hidden="1"/>
    <col min="8705" max="8705" width="66.5703125" style="4" customWidth="1"/>
    <col min="8706" max="8706" width="55.28515625" style="4" bestFit="1" customWidth="1"/>
    <col min="8707" max="8707" width="31.42578125" style="4" customWidth="1"/>
    <col min="8708" max="8708" width="23.28515625" style="4" customWidth="1"/>
    <col min="8709" max="8709" width="20.5703125" style="4" customWidth="1"/>
    <col min="8710" max="8710" width="68.42578125" style="4" customWidth="1"/>
    <col min="8711" max="8960" width="9.140625" style="4" hidden="1"/>
    <col min="8961" max="8961" width="66.5703125" style="4" customWidth="1"/>
    <col min="8962" max="8962" width="55.28515625" style="4" bestFit="1" customWidth="1"/>
    <col min="8963" max="8963" width="31.42578125" style="4" customWidth="1"/>
    <col min="8964" max="8964" width="23.28515625" style="4" customWidth="1"/>
    <col min="8965" max="8965" width="20.5703125" style="4" customWidth="1"/>
    <col min="8966" max="8966" width="68.42578125" style="4" customWidth="1"/>
    <col min="8967" max="9216" width="9.140625" style="4" hidden="1"/>
    <col min="9217" max="9217" width="66.5703125" style="4" customWidth="1"/>
    <col min="9218" max="9218" width="55.28515625" style="4" bestFit="1" customWidth="1"/>
    <col min="9219" max="9219" width="31.42578125" style="4" customWidth="1"/>
    <col min="9220" max="9220" width="23.28515625" style="4" customWidth="1"/>
    <col min="9221" max="9221" width="20.5703125" style="4" customWidth="1"/>
    <col min="9222" max="9222" width="68.42578125" style="4" customWidth="1"/>
    <col min="9223" max="9472" width="9.140625" style="4" hidden="1"/>
    <col min="9473" max="9473" width="66.5703125" style="4" customWidth="1"/>
    <col min="9474" max="9474" width="55.28515625" style="4" bestFit="1" customWidth="1"/>
    <col min="9475" max="9475" width="31.42578125" style="4" customWidth="1"/>
    <col min="9476" max="9476" width="23.28515625" style="4" customWidth="1"/>
    <col min="9477" max="9477" width="20.5703125" style="4" customWidth="1"/>
    <col min="9478" max="9478" width="68.42578125" style="4" customWidth="1"/>
    <col min="9479" max="9728" width="9.140625" style="4" hidden="1"/>
    <col min="9729" max="9729" width="66.5703125" style="4" customWidth="1"/>
    <col min="9730" max="9730" width="55.28515625" style="4" bestFit="1" customWidth="1"/>
    <col min="9731" max="9731" width="31.42578125" style="4" customWidth="1"/>
    <col min="9732" max="9732" width="23.28515625" style="4" customWidth="1"/>
    <col min="9733" max="9733" width="20.5703125" style="4" customWidth="1"/>
    <col min="9734" max="9734" width="68.42578125" style="4" customWidth="1"/>
    <col min="9735" max="9984" width="9.140625" style="4" hidden="1"/>
    <col min="9985" max="9985" width="66.5703125" style="4" customWidth="1"/>
    <col min="9986" max="9986" width="55.28515625" style="4" bestFit="1" customWidth="1"/>
    <col min="9987" max="9987" width="31.42578125" style="4" customWidth="1"/>
    <col min="9988" max="9988" width="23.28515625" style="4" customWidth="1"/>
    <col min="9989" max="9989" width="20.5703125" style="4" customWidth="1"/>
    <col min="9990" max="9990" width="68.42578125" style="4" customWidth="1"/>
    <col min="9991" max="10240" width="9.140625" style="4" hidden="1"/>
    <col min="10241" max="10241" width="66.5703125" style="4" customWidth="1"/>
    <col min="10242" max="10242" width="55.28515625" style="4" bestFit="1" customWidth="1"/>
    <col min="10243" max="10243" width="31.42578125" style="4" customWidth="1"/>
    <col min="10244" max="10244" width="23.28515625" style="4" customWidth="1"/>
    <col min="10245" max="10245" width="20.5703125" style="4" customWidth="1"/>
    <col min="10246" max="10246" width="68.42578125" style="4" customWidth="1"/>
    <col min="10247" max="10496" width="9.140625" style="4" hidden="1"/>
    <col min="10497" max="10497" width="66.5703125" style="4" customWidth="1"/>
    <col min="10498" max="10498" width="55.28515625" style="4" bestFit="1" customWidth="1"/>
    <col min="10499" max="10499" width="31.42578125" style="4" customWidth="1"/>
    <col min="10500" max="10500" width="23.28515625" style="4" customWidth="1"/>
    <col min="10501" max="10501" width="20.5703125" style="4" customWidth="1"/>
    <col min="10502" max="10502" width="68.42578125" style="4" customWidth="1"/>
    <col min="10503" max="10752" width="9.140625" style="4" hidden="1"/>
    <col min="10753" max="10753" width="66.5703125" style="4" customWidth="1"/>
    <col min="10754" max="10754" width="55.28515625" style="4" bestFit="1" customWidth="1"/>
    <col min="10755" max="10755" width="31.42578125" style="4" customWidth="1"/>
    <col min="10756" max="10756" width="23.28515625" style="4" customWidth="1"/>
    <col min="10757" max="10757" width="20.5703125" style="4" customWidth="1"/>
    <col min="10758" max="10758" width="68.42578125" style="4" customWidth="1"/>
    <col min="10759" max="11008" width="9.140625" style="4" hidden="1"/>
    <col min="11009" max="11009" width="66.5703125" style="4" customWidth="1"/>
    <col min="11010" max="11010" width="55.28515625" style="4" bestFit="1" customWidth="1"/>
    <col min="11011" max="11011" width="31.42578125" style="4" customWidth="1"/>
    <col min="11012" max="11012" width="23.28515625" style="4" customWidth="1"/>
    <col min="11013" max="11013" width="20.5703125" style="4" customWidth="1"/>
    <col min="11014" max="11014" width="68.42578125" style="4" customWidth="1"/>
    <col min="11015" max="11264" width="9.140625" style="4" hidden="1"/>
    <col min="11265" max="11265" width="66.5703125" style="4" customWidth="1"/>
    <col min="11266" max="11266" width="55.28515625" style="4" bestFit="1" customWidth="1"/>
    <col min="11267" max="11267" width="31.42578125" style="4" customWidth="1"/>
    <col min="11268" max="11268" width="23.28515625" style="4" customWidth="1"/>
    <col min="11269" max="11269" width="20.5703125" style="4" customWidth="1"/>
    <col min="11270" max="11270" width="68.42578125" style="4" customWidth="1"/>
    <col min="11271" max="11520" width="9.140625" style="4" hidden="1"/>
    <col min="11521" max="11521" width="66.5703125" style="4" customWidth="1"/>
    <col min="11522" max="11522" width="55.28515625" style="4" bestFit="1" customWidth="1"/>
    <col min="11523" max="11523" width="31.42578125" style="4" customWidth="1"/>
    <col min="11524" max="11524" width="23.28515625" style="4" customWidth="1"/>
    <col min="11525" max="11525" width="20.5703125" style="4" customWidth="1"/>
    <col min="11526" max="11526" width="68.42578125" style="4" customWidth="1"/>
    <col min="11527" max="11776" width="9.140625" style="4" hidden="1"/>
    <col min="11777" max="11777" width="66.5703125" style="4" customWidth="1"/>
    <col min="11778" max="11778" width="55.28515625" style="4" bestFit="1" customWidth="1"/>
    <col min="11779" max="11779" width="31.42578125" style="4" customWidth="1"/>
    <col min="11780" max="11780" width="23.28515625" style="4" customWidth="1"/>
    <col min="11781" max="11781" width="20.5703125" style="4" customWidth="1"/>
    <col min="11782" max="11782" width="68.42578125" style="4" customWidth="1"/>
    <col min="11783" max="12032" width="9.140625" style="4" hidden="1"/>
    <col min="12033" max="12033" width="66.5703125" style="4" customWidth="1"/>
    <col min="12034" max="12034" width="55.28515625" style="4" bestFit="1" customWidth="1"/>
    <col min="12035" max="12035" width="31.42578125" style="4" customWidth="1"/>
    <col min="12036" max="12036" width="23.28515625" style="4" customWidth="1"/>
    <col min="12037" max="12037" width="20.5703125" style="4" customWidth="1"/>
    <col min="12038" max="12038" width="68.42578125" style="4" customWidth="1"/>
    <col min="12039" max="12288" width="9.140625" style="4" hidden="1"/>
    <col min="12289" max="12289" width="66.5703125" style="4" customWidth="1"/>
    <col min="12290" max="12290" width="55.28515625" style="4" bestFit="1" customWidth="1"/>
    <col min="12291" max="12291" width="31.42578125" style="4" customWidth="1"/>
    <col min="12292" max="12292" width="23.28515625" style="4" customWidth="1"/>
    <col min="12293" max="12293" width="20.5703125" style="4" customWidth="1"/>
    <col min="12294" max="12294" width="68.42578125" style="4" customWidth="1"/>
    <col min="12295" max="12544" width="9.140625" style="4" hidden="1"/>
    <col min="12545" max="12545" width="66.5703125" style="4" customWidth="1"/>
    <col min="12546" max="12546" width="55.28515625" style="4" bestFit="1" customWidth="1"/>
    <col min="12547" max="12547" width="31.42578125" style="4" customWidth="1"/>
    <col min="12548" max="12548" width="23.28515625" style="4" customWidth="1"/>
    <col min="12549" max="12549" width="20.5703125" style="4" customWidth="1"/>
    <col min="12550" max="12550" width="68.42578125" style="4" customWidth="1"/>
    <col min="12551" max="12800" width="9.140625" style="4" hidden="1"/>
    <col min="12801" max="12801" width="66.5703125" style="4" customWidth="1"/>
    <col min="12802" max="12802" width="55.28515625" style="4" bestFit="1" customWidth="1"/>
    <col min="12803" max="12803" width="31.42578125" style="4" customWidth="1"/>
    <col min="12804" max="12804" width="23.28515625" style="4" customWidth="1"/>
    <col min="12805" max="12805" width="20.5703125" style="4" customWidth="1"/>
    <col min="12806" max="12806" width="68.42578125" style="4" customWidth="1"/>
    <col min="12807" max="13056" width="9.140625" style="4" hidden="1"/>
    <col min="13057" max="13057" width="66.5703125" style="4" customWidth="1"/>
    <col min="13058" max="13058" width="55.28515625" style="4" bestFit="1" customWidth="1"/>
    <col min="13059" max="13059" width="31.42578125" style="4" customWidth="1"/>
    <col min="13060" max="13060" width="23.28515625" style="4" customWidth="1"/>
    <col min="13061" max="13061" width="20.5703125" style="4" customWidth="1"/>
    <col min="13062" max="13062" width="68.42578125" style="4" customWidth="1"/>
    <col min="13063" max="13312" width="9.140625" style="4" hidden="1"/>
    <col min="13313" max="13313" width="66.5703125" style="4" customWidth="1"/>
    <col min="13314" max="13314" width="55.28515625" style="4" bestFit="1" customWidth="1"/>
    <col min="13315" max="13315" width="31.42578125" style="4" customWidth="1"/>
    <col min="13316" max="13316" width="23.28515625" style="4" customWidth="1"/>
    <col min="13317" max="13317" width="20.5703125" style="4" customWidth="1"/>
    <col min="13318" max="13318" width="68.42578125" style="4" customWidth="1"/>
    <col min="13319" max="13568" width="9.140625" style="4" hidden="1"/>
    <col min="13569" max="13569" width="66.5703125" style="4" customWidth="1"/>
    <col min="13570" max="13570" width="55.28515625" style="4" bestFit="1" customWidth="1"/>
    <col min="13571" max="13571" width="31.42578125" style="4" customWidth="1"/>
    <col min="13572" max="13572" width="23.28515625" style="4" customWidth="1"/>
    <col min="13573" max="13573" width="20.5703125" style="4" customWidth="1"/>
    <col min="13574" max="13574" width="68.42578125" style="4" customWidth="1"/>
    <col min="13575" max="13824" width="9.140625" style="4" hidden="1"/>
    <col min="13825" max="13825" width="66.5703125" style="4" customWidth="1"/>
    <col min="13826" max="13826" width="55.28515625" style="4" bestFit="1" customWidth="1"/>
    <col min="13827" max="13827" width="31.42578125" style="4" customWidth="1"/>
    <col min="13828" max="13828" width="23.28515625" style="4" customWidth="1"/>
    <col min="13829" max="13829" width="20.5703125" style="4" customWidth="1"/>
    <col min="13830" max="13830" width="68.42578125" style="4" customWidth="1"/>
    <col min="13831" max="14080" width="9.140625" style="4" hidden="1"/>
    <col min="14081" max="14081" width="66.5703125" style="4" customWidth="1"/>
    <col min="14082" max="14082" width="55.28515625" style="4" bestFit="1" customWidth="1"/>
    <col min="14083" max="14083" width="31.42578125" style="4" customWidth="1"/>
    <col min="14084" max="14084" width="23.28515625" style="4" customWidth="1"/>
    <col min="14085" max="14085" width="20.5703125" style="4" customWidth="1"/>
    <col min="14086" max="14086" width="68.42578125" style="4" customWidth="1"/>
    <col min="14087" max="14336" width="9.140625" style="4" hidden="1"/>
    <col min="14337" max="14337" width="66.5703125" style="4" customWidth="1"/>
    <col min="14338" max="14338" width="55.28515625" style="4" bestFit="1" customWidth="1"/>
    <col min="14339" max="14339" width="31.42578125" style="4" customWidth="1"/>
    <col min="14340" max="14340" width="23.28515625" style="4" customWidth="1"/>
    <col min="14341" max="14341" width="20.5703125" style="4" customWidth="1"/>
    <col min="14342" max="14342" width="68.42578125" style="4" customWidth="1"/>
    <col min="14343" max="14592" width="9.140625" style="4" hidden="1"/>
    <col min="14593" max="14593" width="66.5703125" style="4" customWidth="1"/>
    <col min="14594" max="14594" width="55.28515625" style="4" bestFit="1" customWidth="1"/>
    <col min="14595" max="14595" width="31.42578125" style="4" customWidth="1"/>
    <col min="14596" max="14596" width="23.28515625" style="4" customWidth="1"/>
    <col min="14597" max="14597" width="20.5703125" style="4" customWidth="1"/>
    <col min="14598" max="14598" width="68.42578125" style="4" customWidth="1"/>
    <col min="14599" max="14848" width="9.140625" style="4" hidden="1"/>
    <col min="14849" max="14849" width="66.5703125" style="4" customWidth="1"/>
    <col min="14850" max="14850" width="55.28515625" style="4" bestFit="1" customWidth="1"/>
    <col min="14851" max="14851" width="31.42578125" style="4" customWidth="1"/>
    <col min="14852" max="14852" width="23.28515625" style="4" customWidth="1"/>
    <col min="14853" max="14853" width="20.5703125" style="4" customWidth="1"/>
    <col min="14854" max="14854" width="68.42578125" style="4" customWidth="1"/>
    <col min="14855" max="15104" width="9.140625" style="4" hidden="1"/>
    <col min="15105" max="15105" width="66.5703125" style="4" customWidth="1"/>
    <col min="15106" max="15106" width="55.28515625" style="4" bestFit="1" customWidth="1"/>
    <col min="15107" max="15107" width="31.42578125" style="4" customWidth="1"/>
    <col min="15108" max="15108" width="23.28515625" style="4" customWidth="1"/>
    <col min="15109" max="15109" width="20.5703125" style="4" customWidth="1"/>
    <col min="15110" max="15110" width="68.42578125" style="4" customWidth="1"/>
    <col min="15111" max="15360" width="9.140625" style="4" hidden="1"/>
    <col min="15361" max="15361" width="66.5703125" style="4" customWidth="1"/>
    <col min="15362" max="15362" width="55.28515625" style="4" bestFit="1" customWidth="1"/>
    <col min="15363" max="15363" width="31.42578125" style="4" customWidth="1"/>
    <col min="15364" max="15364" width="23.28515625" style="4" customWidth="1"/>
    <col min="15365" max="15365" width="20.5703125" style="4" customWidth="1"/>
    <col min="15366" max="15366" width="68.42578125" style="4" customWidth="1"/>
    <col min="15367" max="15616" width="9.140625" style="4" hidden="1"/>
    <col min="15617" max="15617" width="66.5703125" style="4" customWidth="1"/>
    <col min="15618" max="15618" width="55.28515625" style="4" bestFit="1" customWidth="1"/>
    <col min="15619" max="15619" width="31.42578125" style="4" customWidth="1"/>
    <col min="15620" max="15620" width="23.28515625" style="4" customWidth="1"/>
    <col min="15621" max="15621" width="20.5703125" style="4" customWidth="1"/>
    <col min="15622" max="15622" width="68.42578125" style="4" customWidth="1"/>
    <col min="15623" max="15872" width="9.140625" style="4" hidden="1"/>
    <col min="15873" max="15873" width="66.5703125" style="4" customWidth="1"/>
    <col min="15874" max="15874" width="55.28515625" style="4" bestFit="1" customWidth="1"/>
    <col min="15875" max="15875" width="31.42578125" style="4" customWidth="1"/>
    <col min="15876" max="15876" width="23.28515625" style="4" customWidth="1"/>
    <col min="15877" max="15877" width="20.5703125" style="4" customWidth="1"/>
    <col min="15878" max="15878" width="68.42578125" style="4" customWidth="1"/>
    <col min="15879" max="16128" width="9.140625" style="4" hidden="1"/>
    <col min="16129" max="16129" width="66.5703125" style="4" customWidth="1"/>
    <col min="16130" max="16130" width="55.28515625" style="4" bestFit="1" customWidth="1"/>
    <col min="16131" max="16131" width="31.42578125" style="4" customWidth="1"/>
    <col min="16132" max="16132" width="23.28515625" style="4" customWidth="1"/>
    <col min="16133" max="16133" width="20.5703125" style="4" customWidth="1"/>
    <col min="16134" max="16134" width="68.42578125" style="4" customWidth="1"/>
    <col min="16135" max="16384" width="9.140625" style="4" hidden="1"/>
  </cols>
  <sheetData>
    <row r="1" spans="1:7" ht="24.75" customHeight="1" x14ac:dyDescent="0.25">
      <c r="A1" s="363" t="s">
        <v>767</v>
      </c>
      <c r="B1" s="363"/>
      <c r="C1" s="363"/>
      <c r="D1" s="363"/>
      <c r="E1" s="363"/>
      <c r="F1" s="363"/>
    </row>
    <row r="2" spans="1:7" ht="18.75" x14ac:dyDescent="0.25">
      <c r="A2" s="363" t="s">
        <v>1080</v>
      </c>
      <c r="B2" s="363"/>
      <c r="C2" s="363"/>
      <c r="D2" s="363"/>
      <c r="E2" s="363"/>
      <c r="F2" s="363"/>
    </row>
    <row r="3" spans="1:7" ht="8.25" customHeight="1" x14ac:dyDescent="0.25">
      <c r="A3" s="364"/>
      <c r="B3" s="364"/>
      <c r="C3" s="364"/>
      <c r="D3" s="364"/>
      <c r="E3" s="364"/>
      <c r="F3" s="364"/>
    </row>
    <row r="4" spans="1:7" ht="56.25" x14ac:dyDescent="0.25">
      <c r="A4" s="107" t="s">
        <v>19</v>
      </c>
      <c r="B4" s="108" t="s">
        <v>919</v>
      </c>
      <c r="C4" s="107" t="s">
        <v>20</v>
      </c>
      <c r="D4" s="107" t="s">
        <v>21</v>
      </c>
      <c r="E4" s="108" t="s">
        <v>22</v>
      </c>
      <c r="F4" s="107" t="s">
        <v>23</v>
      </c>
    </row>
    <row r="5" spans="1:7" s="181" customFormat="1" x14ac:dyDescent="0.25">
      <c r="A5" s="311" t="s">
        <v>641</v>
      </c>
      <c r="B5" s="312" t="s">
        <v>104</v>
      </c>
      <c r="C5" s="312" t="s">
        <v>105</v>
      </c>
      <c r="D5" s="312" t="s">
        <v>106</v>
      </c>
      <c r="E5" s="179">
        <v>44718</v>
      </c>
      <c r="F5" s="312" t="s">
        <v>653</v>
      </c>
      <c r="G5" s="180"/>
    </row>
    <row r="6" spans="1:7" s="181" customFormat="1" x14ac:dyDescent="0.25">
      <c r="A6" s="311" t="s">
        <v>832</v>
      </c>
      <c r="B6" s="312" t="s">
        <v>481</v>
      </c>
      <c r="C6" s="312" t="s">
        <v>482</v>
      </c>
      <c r="D6" s="312" t="s">
        <v>483</v>
      </c>
      <c r="E6" s="179">
        <v>43904</v>
      </c>
      <c r="F6" s="312" t="s">
        <v>656</v>
      </c>
      <c r="G6" s="180"/>
    </row>
    <row r="7" spans="1:7" s="181" customFormat="1" x14ac:dyDescent="0.25">
      <c r="A7" s="365" t="s">
        <v>734</v>
      </c>
      <c r="B7" s="312" t="s">
        <v>1113</v>
      </c>
      <c r="C7" s="312" t="s">
        <v>1081</v>
      </c>
      <c r="D7" s="312" t="s">
        <v>1082</v>
      </c>
      <c r="E7" s="179">
        <v>46955</v>
      </c>
      <c r="F7" s="312" t="s">
        <v>373</v>
      </c>
      <c r="G7" s="180"/>
    </row>
    <row r="8" spans="1:7" s="181" customFormat="1" x14ac:dyDescent="0.25">
      <c r="A8" s="366" t="s">
        <v>734</v>
      </c>
      <c r="B8" s="312" t="s">
        <v>1024</v>
      </c>
      <c r="C8" s="312" t="s">
        <v>737</v>
      </c>
      <c r="D8" s="312" t="s">
        <v>738</v>
      </c>
      <c r="E8" s="179">
        <v>45509</v>
      </c>
      <c r="F8" s="312" t="s">
        <v>373</v>
      </c>
      <c r="G8" s="180"/>
    </row>
    <row r="9" spans="1:7" s="181" customFormat="1" x14ac:dyDescent="0.25">
      <c r="A9" s="366" t="s">
        <v>734</v>
      </c>
      <c r="B9" s="312" t="s">
        <v>1024</v>
      </c>
      <c r="C9" s="312" t="s">
        <v>737</v>
      </c>
      <c r="D9" s="312" t="s">
        <v>739</v>
      </c>
      <c r="E9" s="179">
        <v>45869</v>
      </c>
      <c r="F9" s="312" t="s">
        <v>373</v>
      </c>
      <c r="G9" s="182"/>
    </row>
    <row r="10" spans="1:7" s="181" customFormat="1" x14ac:dyDescent="0.25">
      <c r="A10" s="366" t="s">
        <v>734</v>
      </c>
      <c r="B10" s="312" t="s">
        <v>1024</v>
      </c>
      <c r="C10" s="312" t="s">
        <v>737</v>
      </c>
      <c r="D10" s="312" t="s">
        <v>740</v>
      </c>
      <c r="E10" s="179">
        <v>46229</v>
      </c>
      <c r="F10" s="312" t="s">
        <v>373</v>
      </c>
      <c r="G10" s="182"/>
    </row>
    <row r="11" spans="1:7" s="181" customFormat="1" x14ac:dyDescent="0.25">
      <c r="A11" s="366" t="s">
        <v>734</v>
      </c>
      <c r="B11" s="312" t="s">
        <v>1025</v>
      </c>
      <c r="C11" s="312" t="s">
        <v>920</v>
      </c>
      <c r="D11" s="312" t="s">
        <v>921</v>
      </c>
      <c r="E11" s="179">
        <v>45236</v>
      </c>
      <c r="F11" s="312" t="s">
        <v>373</v>
      </c>
      <c r="G11" s="182"/>
    </row>
    <row r="12" spans="1:7" s="181" customFormat="1" x14ac:dyDescent="0.25">
      <c r="A12" s="366" t="s">
        <v>376</v>
      </c>
      <c r="B12" s="312" t="s">
        <v>598</v>
      </c>
      <c r="C12" s="312" t="s">
        <v>599</v>
      </c>
      <c r="D12" s="312" t="s">
        <v>1026</v>
      </c>
      <c r="E12" s="179">
        <v>43504</v>
      </c>
      <c r="F12" s="312" t="s">
        <v>376</v>
      </c>
      <c r="G12" s="182"/>
    </row>
    <row r="13" spans="1:7" s="181" customFormat="1" x14ac:dyDescent="0.25">
      <c r="A13" s="365" t="s">
        <v>376</v>
      </c>
      <c r="B13" s="312" t="s">
        <v>598</v>
      </c>
      <c r="C13" s="312" t="s">
        <v>599</v>
      </c>
      <c r="D13" s="312" t="s">
        <v>1083</v>
      </c>
      <c r="E13" s="179">
        <v>43532</v>
      </c>
      <c r="F13" s="312" t="s">
        <v>376</v>
      </c>
      <c r="G13" s="182"/>
    </row>
    <row r="14" spans="1:7" s="181" customFormat="1" x14ac:dyDescent="0.25">
      <c r="A14" s="365" t="s">
        <v>376</v>
      </c>
      <c r="B14" s="312" t="s">
        <v>598</v>
      </c>
      <c r="C14" s="312" t="s">
        <v>599</v>
      </c>
      <c r="D14" s="312" t="s">
        <v>1084</v>
      </c>
      <c r="E14" s="179">
        <v>43574</v>
      </c>
      <c r="F14" s="312" t="s">
        <v>376</v>
      </c>
      <c r="G14" s="182"/>
    </row>
    <row r="15" spans="1:7" s="181" customFormat="1" x14ac:dyDescent="0.25">
      <c r="A15" s="365" t="s">
        <v>376</v>
      </c>
      <c r="B15" s="312" t="s">
        <v>598</v>
      </c>
      <c r="C15" s="312" t="s">
        <v>599</v>
      </c>
      <c r="D15" s="312" t="s">
        <v>945</v>
      </c>
      <c r="E15" s="179">
        <v>43413</v>
      </c>
      <c r="F15" s="312" t="s">
        <v>376</v>
      </c>
      <c r="G15" s="182"/>
    </row>
    <row r="16" spans="1:7" s="181" customFormat="1" x14ac:dyDescent="0.25">
      <c r="A16" s="365" t="s">
        <v>376</v>
      </c>
      <c r="B16" s="312" t="s">
        <v>598</v>
      </c>
      <c r="C16" s="312" t="s">
        <v>599</v>
      </c>
      <c r="D16" s="312" t="s">
        <v>946</v>
      </c>
      <c r="E16" s="179">
        <v>43420</v>
      </c>
      <c r="F16" s="312" t="s">
        <v>376</v>
      </c>
      <c r="G16" s="182"/>
    </row>
    <row r="17" spans="1:7" s="181" customFormat="1" x14ac:dyDescent="0.25">
      <c r="A17" s="366" t="s">
        <v>376</v>
      </c>
      <c r="B17" s="312" t="s">
        <v>598</v>
      </c>
      <c r="C17" s="312" t="s">
        <v>599</v>
      </c>
      <c r="D17" s="312" t="s">
        <v>1027</v>
      </c>
      <c r="E17" s="179">
        <v>43595</v>
      </c>
      <c r="F17" s="312" t="s">
        <v>376</v>
      </c>
      <c r="G17" s="182"/>
    </row>
    <row r="18" spans="1:7" s="181" customFormat="1" x14ac:dyDescent="0.25">
      <c r="A18" s="366" t="s">
        <v>376</v>
      </c>
      <c r="B18" s="312" t="s">
        <v>598</v>
      </c>
      <c r="C18" s="312" t="s">
        <v>599</v>
      </c>
      <c r="D18" s="312" t="s">
        <v>1028</v>
      </c>
      <c r="E18" s="179">
        <v>43609</v>
      </c>
      <c r="F18" s="312" t="s">
        <v>376</v>
      </c>
      <c r="G18" s="180"/>
    </row>
    <row r="19" spans="1:7" s="181" customFormat="1" x14ac:dyDescent="0.25">
      <c r="A19" s="366" t="s">
        <v>376</v>
      </c>
      <c r="B19" s="312" t="s">
        <v>598</v>
      </c>
      <c r="C19" s="312" t="s">
        <v>599</v>
      </c>
      <c r="D19" s="312" t="s">
        <v>1085</v>
      </c>
      <c r="E19" s="179">
        <v>43623</v>
      </c>
      <c r="F19" s="312" t="s">
        <v>376</v>
      </c>
      <c r="G19" s="180"/>
    </row>
    <row r="20" spans="1:7" s="181" customFormat="1" x14ac:dyDescent="0.25">
      <c r="A20" s="366" t="s">
        <v>376</v>
      </c>
      <c r="B20" s="312" t="s">
        <v>598</v>
      </c>
      <c r="C20" s="312" t="s">
        <v>599</v>
      </c>
      <c r="D20" s="312" t="s">
        <v>1086</v>
      </c>
      <c r="E20" s="179">
        <v>43651</v>
      </c>
      <c r="F20" s="312" t="s">
        <v>376</v>
      </c>
      <c r="G20" s="182"/>
    </row>
    <row r="21" spans="1:7" s="181" customFormat="1" x14ac:dyDescent="0.25">
      <c r="A21" s="366" t="s">
        <v>376</v>
      </c>
      <c r="B21" s="312" t="s">
        <v>598</v>
      </c>
      <c r="C21" s="312" t="s">
        <v>599</v>
      </c>
      <c r="D21" s="312" t="s">
        <v>1087</v>
      </c>
      <c r="E21" s="179">
        <v>43665</v>
      </c>
      <c r="F21" s="312" t="s">
        <v>376</v>
      </c>
      <c r="G21" s="182"/>
    </row>
    <row r="22" spans="1:7" s="181" customFormat="1" x14ac:dyDescent="0.25">
      <c r="A22" s="366" t="s">
        <v>376</v>
      </c>
      <c r="B22" s="312" t="s">
        <v>598</v>
      </c>
      <c r="C22" s="312" t="s">
        <v>599</v>
      </c>
      <c r="D22" s="312" t="s">
        <v>922</v>
      </c>
      <c r="E22" s="179">
        <v>43413</v>
      </c>
      <c r="F22" s="312" t="s">
        <v>376</v>
      </c>
      <c r="G22" s="182"/>
    </row>
    <row r="23" spans="1:7" s="181" customFormat="1" x14ac:dyDescent="0.25">
      <c r="A23" s="366" t="s">
        <v>376</v>
      </c>
      <c r="B23" s="312" t="s">
        <v>598</v>
      </c>
      <c r="C23" s="312" t="s">
        <v>599</v>
      </c>
      <c r="D23" s="312" t="s">
        <v>923</v>
      </c>
      <c r="E23" s="179">
        <v>43420</v>
      </c>
      <c r="F23" s="312" t="s">
        <v>376</v>
      </c>
      <c r="G23" s="182"/>
    </row>
    <row r="24" spans="1:7" s="181" customFormat="1" x14ac:dyDescent="0.25">
      <c r="A24" s="366" t="s">
        <v>376</v>
      </c>
      <c r="B24" s="312" t="s">
        <v>598</v>
      </c>
      <c r="C24" s="312" t="s">
        <v>599</v>
      </c>
      <c r="D24" s="312" t="s">
        <v>924</v>
      </c>
      <c r="E24" s="179">
        <v>43427</v>
      </c>
      <c r="F24" s="312" t="s">
        <v>376</v>
      </c>
      <c r="G24" s="182"/>
    </row>
    <row r="25" spans="1:7" s="181" customFormat="1" x14ac:dyDescent="0.25">
      <c r="A25" s="366" t="s">
        <v>9</v>
      </c>
      <c r="B25" s="312" t="s">
        <v>953</v>
      </c>
      <c r="C25" s="312" t="s">
        <v>565</v>
      </c>
      <c r="D25" s="312" t="s">
        <v>566</v>
      </c>
      <c r="E25" s="179">
        <v>44777</v>
      </c>
      <c r="F25" s="312" t="s">
        <v>655</v>
      </c>
    </row>
    <row r="26" spans="1:7" s="181" customFormat="1" x14ac:dyDescent="0.25">
      <c r="A26" s="366" t="s">
        <v>9</v>
      </c>
      <c r="B26" s="312" t="s">
        <v>992</v>
      </c>
      <c r="C26" s="312" t="s">
        <v>403</v>
      </c>
      <c r="D26" s="312" t="s">
        <v>404</v>
      </c>
      <c r="E26" s="179">
        <v>46984</v>
      </c>
      <c r="F26" s="312" t="s">
        <v>655</v>
      </c>
      <c r="G26" s="182"/>
    </row>
    <row r="27" spans="1:7" s="181" customFormat="1" x14ac:dyDescent="0.25">
      <c r="A27" s="366" t="s">
        <v>954</v>
      </c>
      <c r="B27" s="312" t="s">
        <v>26</v>
      </c>
      <c r="C27" s="312" t="s">
        <v>27</v>
      </c>
      <c r="D27" s="312" t="s">
        <v>28</v>
      </c>
      <c r="E27" s="179">
        <v>43431</v>
      </c>
      <c r="F27" s="312" t="s">
        <v>656</v>
      </c>
      <c r="G27" s="182"/>
    </row>
    <row r="28" spans="1:7" s="181" customFormat="1" x14ac:dyDescent="0.25">
      <c r="A28" s="366" t="s">
        <v>25</v>
      </c>
      <c r="B28" s="312" t="s">
        <v>29</v>
      </c>
      <c r="C28" s="312" t="s">
        <v>30</v>
      </c>
      <c r="D28" s="312" t="s">
        <v>31</v>
      </c>
      <c r="E28" s="179">
        <v>43794</v>
      </c>
      <c r="F28" s="312" t="s">
        <v>656</v>
      </c>
      <c r="G28" s="182"/>
    </row>
    <row r="29" spans="1:7" s="181" customFormat="1" x14ac:dyDescent="0.25">
      <c r="A29" s="366" t="s">
        <v>10</v>
      </c>
      <c r="B29" s="312" t="s">
        <v>387</v>
      </c>
      <c r="C29" s="312" t="s">
        <v>388</v>
      </c>
      <c r="D29" s="312" t="s">
        <v>389</v>
      </c>
      <c r="E29" s="179">
        <v>44438</v>
      </c>
      <c r="F29" s="312" t="s">
        <v>657</v>
      </c>
      <c r="G29" s="180"/>
    </row>
    <row r="30" spans="1:7" s="181" customFormat="1" x14ac:dyDescent="0.25">
      <c r="A30" s="366" t="s">
        <v>10</v>
      </c>
      <c r="B30" s="312" t="s">
        <v>1114</v>
      </c>
      <c r="C30" s="312" t="s">
        <v>445</v>
      </c>
      <c r="D30" s="312" t="s">
        <v>446</v>
      </c>
      <c r="E30" s="179">
        <v>44456</v>
      </c>
      <c r="F30" s="312" t="s">
        <v>657</v>
      </c>
      <c r="G30" s="180"/>
    </row>
    <row r="31" spans="1:7" s="181" customFormat="1" x14ac:dyDescent="0.25">
      <c r="A31" s="366" t="s">
        <v>10</v>
      </c>
      <c r="B31" s="312" t="s">
        <v>993</v>
      </c>
      <c r="C31" s="312" t="s">
        <v>562</v>
      </c>
      <c r="D31" s="312" t="s">
        <v>563</v>
      </c>
      <c r="E31" s="179">
        <v>44749</v>
      </c>
      <c r="F31" s="312" t="s">
        <v>657</v>
      </c>
      <c r="G31" s="182"/>
    </row>
    <row r="32" spans="1:7" s="181" customFormat="1" x14ac:dyDescent="0.25">
      <c r="A32" s="366" t="s">
        <v>10</v>
      </c>
      <c r="B32" s="312" t="s">
        <v>1115</v>
      </c>
      <c r="C32" s="312" t="s">
        <v>697</v>
      </c>
      <c r="D32" s="312" t="s">
        <v>698</v>
      </c>
      <c r="E32" s="179">
        <v>45428</v>
      </c>
      <c r="F32" s="312" t="s">
        <v>657</v>
      </c>
      <c r="G32" s="182"/>
    </row>
    <row r="33" spans="1:7" s="181" customFormat="1" x14ac:dyDescent="0.25">
      <c r="A33" s="366" t="s">
        <v>10</v>
      </c>
      <c r="B33" s="312" t="s">
        <v>1116</v>
      </c>
      <c r="C33" s="312" t="s">
        <v>741</v>
      </c>
      <c r="D33" s="312" t="s">
        <v>742</v>
      </c>
      <c r="E33" s="179">
        <v>45521</v>
      </c>
      <c r="F33" s="312" t="s">
        <v>657</v>
      </c>
      <c r="G33" s="182"/>
    </row>
    <row r="34" spans="1:7" s="181" customFormat="1" x14ac:dyDescent="0.25">
      <c r="A34" s="366" t="s">
        <v>10</v>
      </c>
      <c r="B34" s="312" t="s">
        <v>955</v>
      </c>
      <c r="C34" s="312" t="s">
        <v>956</v>
      </c>
      <c r="D34" s="312" t="s">
        <v>957</v>
      </c>
      <c r="E34" s="179">
        <v>46067</v>
      </c>
      <c r="F34" s="312" t="s">
        <v>657</v>
      </c>
      <c r="G34" s="182"/>
    </row>
    <row r="35" spans="1:7" s="181" customFormat="1" x14ac:dyDescent="0.25">
      <c r="A35" s="366" t="s">
        <v>265</v>
      </c>
      <c r="B35" s="312" t="s">
        <v>994</v>
      </c>
      <c r="C35" s="312" t="s">
        <v>658</v>
      </c>
      <c r="D35" s="312" t="s">
        <v>659</v>
      </c>
      <c r="E35" s="179">
        <v>43540</v>
      </c>
      <c r="F35" s="312" t="s">
        <v>547</v>
      </c>
      <c r="G35" s="182"/>
    </row>
    <row r="36" spans="1:7" s="181" customFormat="1" x14ac:dyDescent="0.25">
      <c r="A36" s="366" t="s">
        <v>265</v>
      </c>
      <c r="B36" s="312" t="s">
        <v>995</v>
      </c>
      <c r="C36" s="312" t="s">
        <v>600</v>
      </c>
      <c r="D36" s="312" t="s">
        <v>601</v>
      </c>
      <c r="E36" s="179">
        <v>44521</v>
      </c>
      <c r="F36" s="312" t="s">
        <v>547</v>
      </c>
      <c r="G36" s="182"/>
    </row>
    <row r="37" spans="1:7" s="181" customFormat="1" x14ac:dyDescent="0.25">
      <c r="A37" s="366" t="s">
        <v>265</v>
      </c>
      <c r="B37" s="312" t="s">
        <v>996</v>
      </c>
      <c r="C37" s="312" t="s">
        <v>764</v>
      </c>
      <c r="D37" s="312" t="s">
        <v>765</v>
      </c>
      <c r="E37" s="179">
        <v>45584</v>
      </c>
      <c r="F37" s="312" t="s">
        <v>547</v>
      </c>
      <c r="G37" s="182"/>
    </row>
    <row r="38" spans="1:7" s="181" customFormat="1" x14ac:dyDescent="0.25">
      <c r="A38" s="366" t="s">
        <v>11</v>
      </c>
      <c r="B38" s="312" t="s">
        <v>390</v>
      </c>
      <c r="C38" s="312" t="s">
        <v>391</v>
      </c>
      <c r="D38" s="312" t="s">
        <v>392</v>
      </c>
      <c r="E38" s="179">
        <v>44067</v>
      </c>
      <c r="F38" s="312" t="s">
        <v>654</v>
      </c>
      <c r="G38" s="180"/>
    </row>
    <row r="39" spans="1:7" s="181" customFormat="1" x14ac:dyDescent="0.25">
      <c r="A39" s="366" t="s">
        <v>11</v>
      </c>
      <c r="B39" s="312" t="s">
        <v>447</v>
      </c>
      <c r="C39" s="312" t="s">
        <v>833</v>
      </c>
      <c r="D39" s="312" t="s">
        <v>448</v>
      </c>
      <c r="E39" s="179">
        <v>44427</v>
      </c>
      <c r="F39" s="312" t="s">
        <v>657</v>
      </c>
      <c r="G39" s="180"/>
    </row>
    <row r="40" spans="1:7" s="181" customFormat="1" x14ac:dyDescent="0.25">
      <c r="A40" s="366" t="s">
        <v>11</v>
      </c>
      <c r="B40" s="312" t="s">
        <v>567</v>
      </c>
      <c r="C40" s="312" t="s">
        <v>568</v>
      </c>
      <c r="D40" s="312" t="s">
        <v>569</v>
      </c>
      <c r="E40" s="179">
        <v>44792</v>
      </c>
      <c r="F40" s="312" t="s">
        <v>657</v>
      </c>
      <c r="G40" s="180"/>
    </row>
    <row r="41" spans="1:7" s="181" customFormat="1" x14ac:dyDescent="0.25">
      <c r="A41" s="366" t="s">
        <v>11</v>
      </c>
      <c r="B41" s="312" t="s">
        <v>768</v>
      </c>
      <c r="C41" s="312" t="s">
        <v>769</v>
      </c>
      <c r="D41" s="312" t="s">
        <v>770</v>
      </c>
      <c r="E41" s="179">
        <v>48124</v>
      </c>
      <c r="F41" s="312" t="s">
        <v>761</v>
      </c>
      <c r="G41" s="182"/>
    </row>
    <row r="42" spans="1:7" s="181" customFormat="1" x14ac:dyDescent="0.25">
      <c r="A42" s="366" t="s">
        <v>12</v>
      </c>
      <c r="B42" s="312" t="s">
        <v>981</v>
      </c>
      <c r="C42" s="312" t="s">
        <v>469</v>
      </c>
      <c r="D42" s="312" t="s">
        <v>470</v>
      </c>
      <c r="E42" s="179">
        <v>43473</v>
      </c>
      <c r="F42" s="312" t="s">
        <v>548</v>
      </c>
      <c r="G42" s="182"/>
    </row>
    <row r="43" spans="1:7" s="181" customFormat="1" x14ac:dyDescent="0.25">
      <c r="A43" s="366" t="s">
        <v>12</v>
      </c>
      <c r="B43" s="312" t="s">
        <v>570</v>
      </c>
      <c r="C43" s="312" t="s">
        <v>571</v>
      </c>
      <c r="D43" s="312" t="s">
        <v>572</v>
      </c>
      <c r="E43" s="179">
        <v>44796</v>
      </c>
      <c r="F43" s="312" t="s">
        <v>548</v>
      </c>
      <c r="G43" s="182"/>
    </row>
    <row r="44" spans="1:7" s="181" customFormat="1" x14ac:dyDescent="0.25">
      <c r="A44" s="366" t="s">
        <v>12</v>
      </c>
      <c r="B44" s="312" t="s">
        <v>699</v>
      </c>
      <c r="C44" s="312" t="s">
        <v>700</v>
      </c>
      <c r="D44" s="312" t="s">
        <v>701</v>
      </c>
      <c r="E44" s="179">
        <v>43978</v>
      </c>
      <c r="F44" s="312" t="s">
        <v>548</v>
      </c>
      <c r="G44" s="182"/>
    </row>
    <row r="45" spans="1:7" s="181" customFormat="1" x14ac:dyDescent="0.25">
      <c r="A45" s="366" t="s">
        <v>12</v>
      </c>
      <c r="B45" s="312" t="s">
        <v>699</v>
      </c>
      <c r="C45" s="312" t="s">
        <v>700</v>
      </c>
      <c r="D45" s="312" t="s">
        <v>702</v>
      </c>
      <c r="E45" s="179">
        <v>44338</v>
      </c>
      <c r="F45" s="312" t="s">
        <v>548</v>
      </c>
      <c r="G45" s="182"/>
    </row>
    <row r="46" spans="1:7" s="181" customFormat="1" x14ac:dyDescent="0.25">
      <c r="A46" s="366" t="s">
        <v>12</v>
      </c>
      <c r="B46" s="312" t="s">
        <v>699</v>
      </c>
      <c r="C46" s="312" t="s">
        <v>700</v>
      </c>
      <c r="D46" s="312" t="s">
        <v>703</v>
      </c>
      <c r="E46" s="179">
        <v>44698</v>
      </c>
      <c r="F46" s="312" t="s">
        <v>548</v>
      </c>
      <c r="G46" s="182"/>
    </row>
    <row r="47" spans="1:7" s="181" customFormat="1" x14ac:dyDescent="0.25">
      <c r="A47" s="366" t="s">
        <v>12</v>
      </c>
      <c r="B47" s="312" t="s">
        <v>699</v>
      </c>
      <c r="C47" s="312" t="s">
        <v>700</v>
      </c>
      <c r="D47" s="312" t="s">
        <v>704</v>
      </c>
      <c r="E47" s="179">
        <v>45058</v>
      </c>
      <c r="F47" s="312" t="s">
        <v>548</v>
      </c>
      <c r="G47" s="182"/>
    </row>
    <row r="48" spans="1:7" s="181" customFormat="1" x14ac:dyDescent="0.25">
      <c r="A48" s="366" t="s">
        <v>12</v>
      </c>
      <c r="B48" s="312" t="s">
        <v>1029</v>
      </c>
      <c r="C48" s="312" t="s">
        <v>853</v>
      </c>
      <c r="D48" s="312" t="s">
        <v>854</v>
      </c>
      <c r="E48" s="179">
        <v>44439</v>
      </c>
      <c r="F48" s="312" t="s">
        <v>548</v>
      </c>
      <c r="G48" s="182"/>
    </row>
    <row r="49" spans="1:7" s="181" customFormat="1" x14ac:dyDescent="0.25">
      <c r="A49" s="366" t="s">
        <v>12</v>
      </c>
      <c r="B49" s="314" t="s">
        <v>1029</v>
      </c>
      <c r="C49" s="312" t="s">
        <v>853</v>
      </c>
      <c r="D49" s="312" t="s">
        <v>855</v>
      </c>
      <c r="E49" s="179">
        <v>44799</v>
      </c>
      <c r="F49" s="312" t="s">
        <v>548</v>
      </c>
      <c r="G49" s="182"/>
    </row>
    <row r="50" spans="1:7" s="181" customFormat="1" x14ac:dyDescent="0.25">
      <c r="A50" s="366" t="s">
        <v>12</v>
      </c>
      <c r="B50" s="314" t="s">
        <v>1029</v>
      </c>
      <c r="C50" s="312" t="s">
        <v>853</v>
      </c>
      <c r="D50" s="312" t="s">
        <v>856</v>
      </c>
      <c r="E50" s="179">
        <v>45159</v>
      </c>
      <c r="F50" s="312" t="s">
        <v>548</v>
      </c>
      <c r="G50" s="182"/>
    </row>
    <row r="51" spans="1:7" s="181" customFormat="1" x14ac:dyDescent="0.25">
      <c r="A51" s="366" t="s">
        <v>12</v>
      </c>
      <c r="B51" s="314" t="s">
        <v>1029</v>
      </c>
      <c r="C51" s="312" t="s">
        <v>853</v>
      </c>
      <c r="D51" s="312" t="s">
        <v>857</v>
      </c>
      <c r="E51" s="179">
        <v>45519</v>
      </c>
      <c r="F51" s="312" t="s">
        <v>548</v>
      </c>
      <c r="G51" s="182"/>
    </row>
    <row r="52" spans="1:7" s="181" customFormat="1" x14ac:dyDescent="0.25">
      <c r="A52" s="366" t="s">
        <v>12</v>
      </c>
      <c r="B52" s="312" t="s">
        <v>573</v>
      </c>
      <c r="C52" s="312" t="s">
        <v>574</v>
      </c>
      <c r="D52" s="312" t="s">
        <v>575</v>
      </c>
      <c r="E52" s="179">
        <v>44077</v>
      </c>
      <c r="F52" s="312" t="s">
        <v>548</v>
      </c>
      <c r="G52" s="182"/>
    </row>
    <row r="53" spans="1:7" s="181" customFormat="1" x14ac:dyDescent="0.25">
      <c r="A53" s="366" t="s">
        <v>12</v>
      </c>
      <c r="B53" s="312" t="s">
        <v>573</v>
      </c>
      <c r="C53" s="312" t="s">
        <v>574</v>
      </c>
      <c r="D53" s="312" t="s">
        <v>576</v>
      </c>
      <c r="E53" s="179">
        <v>44797</v>
      </c>
      <c r="F53" s="312" t="s">
        <v>548</v>
      </c>
      <c r="G53" s="182"/>
    </row>
    <row r="54" spans="1:7" s="181" customFormat="1" x14ac:dyDescent="0.25">
      <c r="A54" s="366" t="s">
        <v>12</v>
      </c>
      <c r="B54" s="314" t="s">
        <v>1030</v>
      </c>
      <c r="C54" s="312" t="s">
        <v>743</v>
      </c>
      <c r="D54" s="312" t="s">
        <v>744</v>
      </c>
      <c r="E54" s="179">
        <v>45554</v>
      </c>
      <c r="F54" s="312" t="s">
        <v>548</v>
      </c>
      <c r="G54" s="182"/>
    </row>
    <row r="55" spans="1:7" s="181" customFormat="1" x14ac:dyDescent="0.25">
      <c r="A55" s="366" t="s">
        <v>12</v>
      </c>
      <c r="B55" s="314" t="s">
        <v>1030</v>
      </c>
      <c r="C55" s="312" t="s">
        <v>743</v>
      </c>
      <c r="D55" s="312" t="s">
        <v>745</v>
      </c>
      <c r="E55" s="179">
        <v>45914</v>
      </c>
      <c r="F55" s="312" t="s">
        <v>548</v>
      </c>
      <c r="G55" s="182"/>
    </row>
    <row r="56" spans="1:7" s="181" customFormat="1" x14ac:dyDescent="0.25">
      <c r="A56" s="366" t="s">
        <v>12</v>
      </c>
      <c r="B56" s="314" t="s">
        <v>1031</v>
      </c>
      <c r="C56" s="312" t="s">
        <v>746</v>
      </c>
      <c r="D56" s="312" t="s">
        <v>747</v>
      </c>
      <c r="E56" s="179">
        <v>45914</v>
      </c>
      <c r="F56" s="312" t="s">
        <v>548</v>
      </c>
      <c r="G56" s="182"/>
    </row>
    <row r="57" spans="1:7" s="181" customFormat="1" x14ac:dyDescent="0.25">
      <c r="A57" s="366" t="s">
        <v>12</v>
      </c>
      <c r="B57" s="314" t="s">
        <v>1031</v>
      </c>
      <c r="C57" s="311" t="s">
        <v>746</v>
      </c>
      <c r="D57" s="312" t="s">
        <v>748</v>
      </c>
      <c r="E57" s="179">
        <v>46274</v>
      </c>
      <c r="F57" s="312" t="s">
        <v>548</v>
      </c>
      <c r="G57" s="182"/>
    </row>
    <row r="58" spans="1:7" s="181" customFormat="1" x14ac:dyDescent="0.25">
      <c r="A58" s="366" t="s">
        <v>13</v>
      </c>
      <c r="B58" s="312" t="s">
        <v>660</v>
      </c>
      <c r="C58" s="312" t="s">
        <v>661</v>
      </c>
      <c r="D58" s="312" t="s">
        <v>662</v>
      </c>
      <c r="E58" s="179">
        <v>46800</v>
      </c>
      <c r="F58" s="312" t="s">
        <v>657</v>
      </c>
      <c r="G58" s="182"/>
    </row>
    <row r="59" spans="1:7" s="181" customFormat="1" x14ac:dyDescent="0.25">
      <c r="A59" s="365" t="s">
        <v>13</v>
      </c>
      <c r="B59" s="312" t="s">
        <v>663</v>
      </c>
      <c r="C59" s="312" t="s">
        <v>664</v>
      </c>
      <c r="D59" s="312" t="s">
        <v>665</v>
      </c>
      <c r="E59" s="179">
        <v>46081</v>
      </c>
      <c r="F59" s="312" t="s">
        <v>657</v>
      </c>
      <c r="G59" s="180"/>
    </row>
    <row r="60" spans="1:7" s="181" customFormat="1" x14ac:dyDescent="0.25">
      <c r="A60" s="365" t="s">
        <v>13</v>
      </c>
      <c r="B60" s="312" t="s">
        <v>666</v>
      </c>
      <c r="C60" s="312" t="s">
        <v>667</v>
      </c>
      <c r="D60" s="312" t="s">
        <v>668</v>
      </c>
      <c r="E60" s="179">
        <v>43922</v>
      </c>
      <c r="F60" s="312" t="s">
        <v>657</v>
      </c>
      <c r="G60" s="180"/>
    </row>
    <row r="61" spans="1:7" s="181" customFormat="1" x14ac:dyDescent="0.25">
      <c r="A61" s="365" t="s">
        <v>13</v>
      </c>
      <c r="B61" s="312" t="s">
        <v>666</v>
      </c>
      <c r="C61" s="312" t="s">
        <v>667</v>
      </c>
      <c r="D61" s="312" t="s">
        <v>669</v>
      </c>
      <c r="E61" s="179">
        <v>44642</v>
      </c>
      <c r="F61" s="312" t="s">
        <v>657</v>
      </c>
      <c r="G61" s="180"/>
    </row>
    <row r="62" spans="1:7" s="181" customFormat="1" x14ac:dyDescent="0.25">
      <c r="A62" s="365" t="s">
        <v>13</v>
      </c>
      <c r="B62" s="312" t="s">
        <v>449</v>
      </c>
      <c r="C62" s="312" t="s">
        <v>450</v>
      </c>
      <c r="D62" s="312" t="s">
        <v>451</v>
      </c>
      <c r="E62" s="179">
        <v>43930</v>
      </c>
      <c r="F62" s="312" t="s">
        <v>657</v>
      </c>
      <c r="G62" s="180"/>
    </row>
    <row r="63" spans="1:7" s="181" customFormat="1" x14ac:dyDescent="0.25">
      <c r="A63" s="365" t="s">
        <v>13</v>
      </c>
      <c r="B63" s="312" t="s">
        <v>449</v>
      </c>
      <c r="C63" s="312" t="s">
        <v>450</v>
      </c>
      <c r="D63" s="312" t="s">
        <v>452</v>
      </c>
      <c r="E63" s="179">
        <v>44110</v>
      </c>
      <c r="F63" s="312" t="s">
        <v>657</v>
      </c>
      <c r="G63" s="180"/>
    </row>
    <row r="64" spans="1:7" s="181" customFormat="1" x14ac:dyDescent="0.25">
      <c r="A64" s="365" t="s">
        <v>13</v>
      </c>
      <c r="B64" s="312" t="s">
        <v>449</v>
      </c>
      <c r="C64" s="312" t="s">
        <v>450</v>
      </c>
      <c r="D64" s="312" t="s">
        <v>453</v>
      </c>
      <c r="E64" s="179">
        <v>44470</v>
      </c>
      <c r="F64" s="312" t="s">
        <v>657</v>
      </c>
      <c r="G64" s="180"/>
    </row>
    <row r="65" spans="1:7" s="181" customFormat="1" x14ac:dyDescent="0.25">
      <c r="A65" s="365" t="s">
        <v>13</v>
      </c>
      <c r="B65" s="312" t="s">
        <v>449</v>
      </c>
      <c r="C65" s="312" t="s">
        <v>450</v>
      </c>
      <c r="D65" s="312" t="s">
        <v>454</v>
      </c>
      <c r="E65" s="179">
        <v>44830</v>
      </c>
      <c r="F65" s="312" t="s">
        <v>657</v>
      </c>
      <c r="G65" s="180"/>
    </row>
    <row r="66" spans="1:7" s="181" customFormat="1" x14ac:dyDescent="0.25">
      <c r="A66" s="365" t="s">
        <v>13</v>
      </c>
      <c r="B66" s="312" t="s">
        <v>685</v>
      </c>
      <c r="C66" s="312" t="s">
        <v>686</v>
      </c>
      <c r="D66" s="312" t="s">
        <v>687</v>
      </c>
      <c r="E66" s="179">
        <v>44475</v>
      </c>
      <c r="F66" s="312" t="s">
        <v>657</v>
      </c>
      <c r="G66" s="180"/>
    </row>
    <row r="67" spans="1:7" s="181" customFormat="1" x14ac:dyDescent="0.25">
      <c r="A67" s="365" t="s">
        <v>13</v>
      </c>
      <c r="B67" s="312" t="s">
        <v>685</v>
      </c>
      <c r="C67" s="312" t="s">
        <v>686</v>
      </c>
      <c r="D67" s="312" t="s">
        <v>688</v>
      </c>
      <c r="E67" s="179">
        <v>44655</v>
      </c>
      <c r="F67" s="312" t="s">
        <v>657</v>
      </c>
      <c r="G67" s="180"/>
    </row>
    <row r="68" spans="1:7" s="181" customFormat="1" x14ac:dyDescent="0.25">
      <c r="A68" s="366" t="s">
        <v>13</v>
      </c>
      <c r="B68" s="312" t="s">
        <v>685</v>
      </c>
      <c r="C68" s="312" t="s">
        <v>686</v>
      </c>
      <c r="D68" s="312" t="s">
        <v>689</v>
      </c>
      <c r="E68" s="179">
        <v>45015</v>
      </c>
      <c r="F68" s="312" t="s">
        <v>657</v>
      </c>
      <c r="G68" s="180"/>
    </row>
    <row r="69" spans="1:7" s="181" customFormat="1" x14ac:dyDescent="0.25">
      <c r="A69" s="366" t="s">
        <v>13</v>
      </c>
      <c r="B69" s="312" t="s">
        <v>798</v>
      </c>
      <c r="C69" s="312" t="s">
        <v>799</v>
      </c>
      <c r="D69" s="312" t="s">
        <v>800</v>
      </c>
      <c r="E69" s="179">
        <v>45490</v>
      </c>
      <c r="F69" s="312" t="s">
        <v>657</v>
      </c>
      <c r="G69" s="182"/>
    </row>
    <row r="70" spans="1:7" s="181" customFormat="1" x14ac:dyDescent="0.25">
      <c r="A70" s="366" t="s">
        <v>13</v>
      </c>
      <c r="B70" s="312" t="s">
        <v>798</v>
      </c>
      <c r="C70" s="312" t="s">
        <v>799</v>
      </c>
      <c r="D70" s="312" t="s">
        <v>801</v>
      </c>
      <c r="E70" s="179">
        <v>45850</v>
      </c>
      <c r="F70" s="312" t="s">
        <v>657</v>
      </c>
      <c r="G70" s="182"/>
    </row>
    <row r="71" spans="1:7" s="181" customFormat="1" x14ac:dyDescent="0.25">
      <c r="A71" s="366" t="s">
        <v>14</v>
      </c>
      <c r="B71" s="312" t="s">
        <v>33</v>
      </c>
      <c r="C71" s="312" t="s">
        <v>34</v>
      </c>
      <c r="D71" s="312" t="s">
        <v>35</v>
      </c>
      <c r="E71" s="179">
        <v>44110</v>
      </c>
      <c r="F71" s="312" t="s">
        <v>654</v>
      </c>
      <c r="G71" s="182"/>
    </row>
    <row r="72" spans="1:7" s="181" customFormat="1" x14ac:dyDescent="0.25">
      <c r="A72" s="366" t="s">
        <v>14</v>
      </c>
      <c r="B72" s="312" t="s">
        <v>36</v>
      </c>
      <c r="C72" s="312" t="s">
        <v>37</v>
      </c>
      <c r="D72" s="312" t="s">
        <v>38</v>
      </c>
      <c r="E72" s="179">
        <v>44598</v>
      </c>
      <c r="F72" s="312" t="s">
        <v>654</v>
      </c>
      <c r="G72" s="182"/>
    </row>
    <row r="73" spans="1:7" s="181" customFormat="1" x14ac:dyDescent="0.25">
      <c r="A73" s="365" t="s">
        <v>14</v>
      </c>
      <c r="B73" s="312" t="s">
        <v>982</v>
      </c>
      <c r="C73" s="312" t="s">
        <v>670</v>
      </c>
      <c r="D73" s="312" t="s">
        <v>671</v>
      </c>
      <c r="E73" s="179">
        <v>44590</v>
      </c>
      <c r="F73" s="312" t="s">
        <v>373</v>
      </c>
      <c r="G73" s="182"/>
    </row>
    <row r="74" spans="1:7" s="181" customFormat="1" x14ac:dyDescent="0.25">
      <c r="A74" s="365" t="s">
        <v>14</v>
      </c>
      <c r="B74" s="312" t="s">
        <v>982</v>
      </c>
      <c r="C74" s="312" t="s">
        <v>670</v>
      </c>
      <c r="D74" s="312" t="s">
        <v>672</v>
      </c>
      <c r="E74" s="179">
        <v>45490</v>
      </c>
      <c r="F74" s="312" t="s">
        <v>373</v>
      </c>
      <c r="G74" s="182"/>
    </row>
    <row r="75" spans="1:7" s="181" customFormat="1" x14ac:dyDescent="0.25">
      <c r="A75" s="365" t="s">
        <v>14</v>
      </c>
      <c r="B75" s="312" t="s">
        <v>983</v>
      </c>
      <c r="C75" s="312" t="s">
        <v>705</v>
      </c>
      <c r="D75" s="312" t="s">
        <v>706</v>
      </c>
      <c r="E75" s="179">
        <v>44171</v>
      </c>
      <c r="F75" s="312" t="s">
        <v>373</v>
      </c>
      <c r="G75" s="182"/>
    </row>
    <row r="76" spans="1:7" s="181" customFormat="1" x14ac:dyDescent="0.25">
      <c r="A76" s="365" t="s">
        <v>14</v>
      </c>
      <c r="B76" s="312" t="s">
        <v>983</v>
      </c>
      <c r="C76" s="312" t="s">
        <v>705</v>
      </c>
      <c r="D76" s="312" t="s">
        <v>707</v>
      </c>
      <c r="E76" s="179">
        <v>44891</v>
      </c>
      <c r="F76" s="312" t="s">
        <v>373</v>
      </c>
      <c r="G76" s="182"/>
    </row>
    <row r="77" spans="1:7" s="181" customFormat="1" x14ac:dyDescent="0.25">
      <c r="A77" s="366" t="s">
        <v>14</v>
      </c>
      <c r="B77" s="312" t="s">
        <v>997</v>
      </c>
      <c r="C77" s="312" t="s">
        <v>998</v>
      </c>
      <c r="D77" s="312" t="s">
        <v>999</v>
      </c>
      <c r="E77" s="179">
        <v>44540</v>
      </c>
      <c r="F77" s="312" t="s">
        <v>373</v>
      </c>
      <c r="G77" s="182"/>
    </row>
    <row r="78" spans="1:7" s="181" customFormat="1" x14ac:dyDescent="0.25">
      <c r="A78" s="366" t="s">
        <v>14</v>
      </c>
      <c r="B78" s="312" t="s">
        <v>997</v>
      </c>
      <c r="C78" s="312" t="s">
        <v>998</v>
      </c>
      <c r="D78" s="312" t="s">
        <v>1000</v>
      </c>
      <c r="E78" s="179">
        <v>45260</v>
      </c>
      <c r="F78" s="312" t="s">
        <v>373</v>
      </c>
      <c r="G78" s="180"/>
    </row>
    <row r="79" spans="1:7" s="181" customFormat="1" x14ac:dyDescent="0.25">
      <c r="A79" s="366" t="s">
        <v>14</v>
      </c>
      <c r="B79" s="312" t="s">
        <v>39</v>
      </c>
      <c r="C79" s="312" t="s">
        <v>40</v>
      </c>
      <c r="D79" s="312" t="s">
        <v>41</v>
      </c>
      <c r="E79" s="179">
        <v>43941</v>
      </c>
      <c r="F79" s="312" t="s">
        <v>654</v>
      </c>
      <c r="G79" s="180"/>
    </row>
    <row r="80" spans="1:7" s="181" customFormat="1" x14ac:dyDescent="0.25">
      <c r="A80" s="366" t="s">
        <v>14</v>
      </c>
      <c r="B80" s="312" t="s">
        <v>984</v>
      </c>
      <c r="C80" s="312" t="s">
        <v>455</v>
      </c>
      <c r="D80" s="312" t="s">
        <v>456</v>
      </c>
      <c r="E80" s="179">
        <v>44480</v>
      </c>
      <c r="F80" s="312" t="s">
        <v>657</v>
      </c>
      <c r="G80" s="182"/>
    </row>
    <row r="81" spans="1:7" s="181" customFormat="1" x14ac:dyDescent="0.25">
      <c r="A81" s="366" t="s">
        <v>14</v>
      </c>
      <c r="B81" s="312" t="s">
        <v>1117</v>
      </c>
      <c r="C81" s="312" t="s">
        <v>455</v>
      </c>
      <c r="D81" s="312" t="s">
        <v>457</v>
      </c>
      <c r="E81" s="179">
        <v>44840</v>
      </c>
      <c r="F81" s="312" t="s">
        <v>657</v>
      </c>
      <c r="G81" s="182"/>
    </row>
    <row r="82" spans="1:7" s="181" customFormat="1" x14ac:dyDescent="0.25">
      <c r="A82" s="366" t="s">
        <v>14</v>
      </c>
      <c r="B82" s="312" t="s">
        <v>985</v>
      </c>
      <c r="C82" s="312" t="s">
        <v>814</v>
      </c>
      <c r="D82" s="312" t="s">
        <v>815</v>
      </c>
      <c r="E82" s="179">
        <v>44985</v>
      </c>
      <c r="F82" s="312" t="s">
        <v>654</v>
      </c>
      <c r="G82" s="182"/>
    </row>
    <row r="83" spans="1:7" s="181" customFormat="1" x14ac:dyDescent="0.25">
      <c r="A83" s="366" t="s">
        <v>14</v>
      </c>
      <c r="B83" s="312" t="s">
        <v>985</v>
      </c>
      <c r="C83" s="312" t="s">
        <v>814</v>
      </c>
      <c r="D83" s="312" t="s">
        <v>816</v>
      </c>
      <c r="E83" s="179">
        <v>46065</v>
      </c>
      <c r="F83" s="312" t="s">
        <v>654</v>
      </c>
      <c r="G83" s="182"/>
    </row>
    <row r="84" spans="1:7" s="181" customFormat="1" x14ac:dyDescent="0.25">
      <c r="A84" s="312" t="s">
        <v>766</v>
      </c>
      <c r="B84" s="312" t="s">
        <v>602</v>
      </c>
      <c r="C84" s="312" t="s">
        <v>603</v>
      </c>
      <c r="D84" s="312" t="s">
        <v>604</v>
      </c>
      <c r="E84" s="179">
        <v>44910</v>
      </c>
      <c r="F84" s="312" t="s">
        <v>373</v>
      </c>
      <c r="G84" s="182"/>
    </row>
    <row r="85" spans="1:7" s="181" customFormat="1" x14ac:dyDescent="0.25">
      <c r="A85" s="366" t="s">
        <v>15</v>
      </c>
      <c r="B85" s="312" t="s">
        <v>42</v>
      </c>
      <c r="C85" s="312" t="s">
        <v>43</v>
      </c>
      <c r="D85" s="312" t="s">
        <v>44</v>
      </c>
      <c r="E85" s="179">
        <v>44416</v>
      </c>
      <c r="F85" s="312" t="s">
        <v>653</v>
      </c>
    </row>
    <row r="86" spans="1:7" s="181" customFormat="1" x14ac:dyDescent="0.25">
      <c r="A86" s="366" t="s">
        <v>15</v>
      </c>
      <c r="B86" s="312" t="s">
        <v>45</v>
      </c>
      <c r="C86" s="312" t="s">
        <v>46</v>
      </c>
      <c r="D86" s="312" t="s">
        <v>47</v>
      </c>
      <c r="E86" s="179">
        <v>44240</v>
      </c>
      <c r="F86" s="312" t="s">
        <v>653</v>
      </c>
      <c r="G86" s="182"/>
    </row>
    <row r="87" spans="1:7" s="181" customFormat="1" x14ac:dyDescent="0.25">
      <c r="A87" s="366" t="s">
        <v>15</v>
      </c>
      <c r="B87" s="312" t="s">
        <v>1088</v>
      </c>
      <c r="C87" s="312" t="s">
        <v>440</v>
      </c>
      <c r="D87" s="312" t="s">
        <v>441</v>
      </c>
      <c r="E87" s="179">
        <v>45056</v>
      </c>
      <c r="F87" s="312" t="s">
        <v>653</v>
      </c>
      <c r="G87" s="182"/>
    </row>
    <row r="88" spans="1:7" s="181" customFormat="1" x14ac:dyDescent="0.25">
      <c r="A88" s="366" t="s">
        <v>15</v>
      </c>
      <c r="B88" s="312" t="s">
        <v>925</v>
      </c>
      <c r="C88" s="312" t="s">
        <v>926</v>
      </c>
      <c r="D88" s="312" t="s">
        <v>927</v>
      </c>
      <c r="E88" s="179">
        <v>45409</v>
      </c>
      <c r="F88" s="312" t="s">
        <v>653</v>
      </c>
      <c r="G88" s="182"/>
    </row>
    <row r="89" spans="1:7" s="181" customFormat="1" x14ac:dyDescent="0.25">
      <c r="A89" s="366" t="s">
        <v>15</v>
      </c>
      <c r="B89" s="312" t="s">
        <v>1089</v>
      </c>
      <c r="C89" s="312" t="s">
        <v>1090</v>
      </c>
      <c r="D89" s="312" t="s">
        <v>1091</v>
      </c>
      <c r="E89" s="179">
        <v>45711</v>
      </c>
      <c r="F89" s="312" t="s">
        <v>653</v>
      </c>
      <c r="G89" s="180"/>
    </row>
    <row r="90" spans="1:7" s="181" customFormat="1" x14ac:dyDescent="0.25">
      <c r="A90" s="366" t="s">
        <v>15</v>
      </c>
      <c r="B90" s="312" t="s">
        <v>48</v>
      </c>
      <c r="C90" s="312" t="s">
        <v>49</v>
      </c>
      <c r="D90" s="312" t="s">
        <v>50</v>
      </c>
      <c r="E90" s="179">
        <v>43846</v>
      </c>
      <c r="F90" s="312" t="s">
        <v>654</v>
      </c>
      <c r="G90" s="180"/>
    </row>
    <row r="91" spans="1:7" s="181" customFormat="1" x14ac:dyDescent="0.25">
      <c r="A91" s="366" t="s">
        <v>15</v>
      </c>
      <c r="B91" s="312" t="s">
        <v>393</v>
      </c>
      <c r="C91" s="312" t="s">
        <v>394</v>
      </c>
      <c r="D91" s="312" t="s">
        <v>395</v>
      </c>
      <c r="E91" s="179">
        <v>44278</v>
      </c>
      <c r="F91" s="312" t="s">
        <v>654</v>
      </c>
      <c r="G91" s="182"/>
    </row>
    <row r="92" spans="1:7" s="181" customFormat="1" x14ac:dyDescent="0.25">
      <c r="A92" s="366" t="s">
        <v>51</v>
      </c>
      <c r="B92" s="312" t="s">
        <v>1001</v>
      </c>
      <c r="C92" s="312" t="s">
        <v>52</v>
      </c>
      <c r="D92" s="312" t="s">
        <v>53</v>
      </c>
      <c r="E92" s="179">
        <v>43700</v>
      </c>
      <c r="F92" s="312" t="s">
        <v>373</v>
      </c>
      <c r="G92" s="182"/>
    </row>
    <row r="93" spans="1:7" s="181" customFormat="1" x14ac:dyDescent="0.25">
      <c r="A93" s="366" t="s">
        <v>51</v>
      </c>
      <c r="B93" s="312" t="s">
        <v>1002</v>
      </c>
      <c r="C93" s="312" t="s">
        <v>396</v>
      </c>
      <c r="D93" s="312" t="s">
        <v>397</v>
      </c>
      <c r="E93" s="179">
        <v>44041</v>
      </c>
      <c r="F93" s="312" t="s">
        <v>373</v>
      </c>
      <c r="G93" s="182"/>
    </row>
    <row r="94" spans="1:7" s="181" customFormat="1" x14ac:dyDescent="0.25">
      <c r="A94" s="366" t="s">
        <v>51</v>
      </c>
      <c r="B94" s="312" t="s">
        <v>1002</v>
      </c>
      <c r="C94" s="312" t="s">
        <v>396</v>
      </c>
      <c r="D94" s="312" t="s">
        <v>398</v>
      </c>
      <c r="E94" s="179">
        <v>44401</v>
      </c>
      <c r="F94" s="312" t="s">
        <v>373</v>
      </c>
      <c r="G94" s="182"/>
    </row>
    <row r="95" spans="1:7" s="181" customFormat="1" x14ac:dyDescent="0.25">
      <c r="A95" s="366" t="s">
        <v>51</v>
      </c>
      <c r="B95" s="314" t="s">
        <v>1003</v>
      </c>
      <c r="C95" s="312" t="s">
        <v>535</v>
      </c>
      <c r="D95" s="312" t="s">
        <v>536</v>
      </c>
      <c r="E95" s="179">
        <v>45033</v>
      </c>
      <c r="F95" s="312" t="s">
        <v>373</v>
      </c>
      <c r="G95" s="182"/>
    </row>
    <row r="96" spans="1:7" s="181" customFormat="1" x14ac:dyDescent="0.25">
      <c r="A96" s="366" t="s">
        <v>51</v>
      </c>
      <c r="B96" s="314" t="s">
        <v>1004</v>
      </c>
      <c r="C96" s="312" t="s">
        <v>577</v>
      </c>
      <c r="D96" s="312" t="s">
        <v>578</v>
      </c>
      <c r="E96" s="179">
        <v>44051</v>
      </c>
      <c r="F96" s="312" t="s">
        <v>373</v>
      </c>
      <c r="G96" s="182"/>
    </row>
    <row r="97" spans="1:7" s="181" customFormat="1" x14ac:dyDescent="0.25">
      <c r="A97" s="366" t="s">
        <v>51</v>
      </c>
      <c r="B97" s="314" t="s">
        <v>1004</v>
      </c>
      <c r="C97" s="312" t="s">
        <v>577</v>
      </c>
      <c r="D97" s="312" t="s">
        <v>579</v>
      </c>
      <c r="E97" s="179">
        <v>44411</v>
      </c>
      <c r="F97" s="312" t="s">
        <v>373</v>
      </c>
      <c r="G97" s="182"/>
    </row>
    <row r="98" spans="1:7" s="181" customFormat="1" x14ac:dyDescent="0.25">
      <c r="A98" s="366" t="s">
        <v>51</v>
      </c>
      <c r="B98" s="314" t="s">
        <v>1005</v>
      </c>
      <c r="C98" s="312" t="s">
        <v>708</v>
      </c>
      <c r="D98" s="312" t="s">
        <v>709</v>
      </c>
      <c r="E98" s="179">
        <v>44329</v>
      </c>
      <c r="F98" s="312" t="s">
        <v>373</v>
      </c>
      <c r="G98" s="180"/>
    </row>
    <row r="99" spans="1:7" s="181" customFormat="1" x14ac:dyDescent="0.25">
      <c r="A99" s="366" t="s">
        <v>51</v>
      </c>
      <c r="B99" s="314" t="s">
        <v>1005</v>
      </c>
      <c r="C99" s="312" t="s">
        <v>708</v>
      </c>
      <c r="D99" s="312" t="s">
        <v>710</v>
      </c>
      <c r="E99" s="179">
        <v>44689</v>
      </c>
      <c r="F99" s="312" t="s">
        <v>373</v>
      </c>
      <c r="G99" s="180"/>
    </row>
    <row r="100" spans="1:7" s="181" customFormat="1" x14ac:dyDescent="0.25">
      <c r="A100" s="366" t="s">
        <v>51</v>
      </c>
      <c r="B100" s="314" t="s">
        <v>1006</v>
      </c>
      <c r="C100" s="312" t="s">
        <v>826</v>
      </c>
      <c r="D100" s="312" t="s">
        <v>834</v>
      </c>
      <c r="E100" s="179">
        <v>45406</v>
      </c>
      <c r="F100" s="312" t="s">
        <v>373</v>
      </c>
      <c r="G100" s="180"/>
    </row>
    <row r="101" spans="1:7" s="181" customFormat="1" x14ac:dyDescent="0.25">
      <c r="A101" s="366" t="s">
        <v>51</v>
      </c>
      <c r="B101" s="314" t="s">
        <v>1006</v>
      </c>
      <c r="C101" s="312" t="s">
        <v>826</v>
      </c>
      <c r="D101" s="312" t="s">
        <v>835</v>
      </c>
      <c r="E101" s="179">
        <v>45766</v>
      </c>
      <c r="F101" s="312" t="s">
        <v>373</v>
      </c>
      <c r="G101" s="182"/>
    </row>
    <row r="102" spans="1:7" s="181" customFormat="1" x14ac:dyDescent="0.25">
      <c r="A102" s="366" t="s">
        <v>51</v>
      </c>
      <c r="B102" s="314" t="s">
        <v>1007</v>
      </c>
      <c r="C102" s="312" t="s">
        <v>947</v>
      </c>
      <c r="D102" s="312" t="s">
        <v>948</v>
      </c>
      <c r="E102" s="179">
        <v>44237</v>
      </c>
      <c r="F102" s="312" t="s">
        <v>373</v>
      </c>
      <c r="G102" s="182"/>
    </row>
    <row r="103" spans="1:7" s="181" customFormat="1" x14ac:dyDescent="0.25">
      <c r="A103" s="366" t="s">
        <v>51</v>
      </c>
      <c r="B103" s="314" t="s">
        <v>1007</v>
      </c>
      <c r="C103" s="312" t="s">
        <v>947</v>
      </c>
      <c r="D103" s="312" t="s">
        <v>949</v>
      </c>
      <c r="E103" s="179">
        <v>44957</v>
      </c>
      <c r="F103" s="312" t="s">
        <v>373</v>
      </c>
      <c r="G103" s="182"/>
    </row>
    <row r="104" spans="1:7" s="181" customFormat="1" x14ac:dyDescent="0.25">
      <c r="A104" s="366" t="s">
        <v>51</v>
      </c>
      <c r="B104" s="314" t="s">
        <v>1007</v>
      </c>
      <c r="C104" s="312" t="s">
        <v>947</v>
      </c>
      <c r="D104" s="312" t="s">
        <v>950</v>
      </c>
      <c r="E104" s="179">
        <v>46037</v>
      </c>
      <c r="F104" s="312" t="s">
        <v>373</v>
      </c>
      <c r="G104" s="182"/>
    </row>
    <row r="105" spans="1:7" s="181" customFormat="1" x14ac:dyDescent="0.25">
      <c r="A105" s="366" t="s">
        <v>51</v>
      </c>
      <c r="B105" s="314" t="s">
        <v>1008</v>
      </c>
      <c r="C105" s="312" t="s">
        <v>749</v>
      </c>
      <c r="D105" s="312" t="s">
        <v>750</v>
      </c>
      <c r="E105" s="179">
        <v>44421</v>
      </c>
      <c r="F105" s="312" t="s">
        <v>373</v>
      </c>
      <c r="G105" s="182"/>
    </row>
    <row r="106" spans="1:7" s="181" customFormat="1" x14ac:dyDescent="0.25">
      <c r="A106" s="366" t="s">
        <v>51</v>
      </c>
      <c r="B106" s="314" t="s">
        <v>1032</v>
      </c>
      <c r="C106" s="312" t="s">
        <v>749</v>
      </c>
      <c r="D106" s="312" t="s">
        <v>751</v>
      </c>
      <c r="E106" s="179">
        <v>45501</v>
      </c>
      <c r="F106" s="312" t="s">
        <v>373</v>
      </c>
      <c r="G106" s="182"/>
    </row>
    <row r="107" spans="1:7" s="181" customFormat="1" x14ac:dyDescent="0.25">
      <c r="A107" s="366" t="s">
        <v>54</v>
      </c>
      <c r="B107" s="312" t="s">
        <v>690</v>
      </c>
      <c r="C107" s="312" t="s">
        <v>691</v>
      </c>
      <c r="D107" s="312" t="s">
        <v>692</v>
      </c>
      <c r="E107" s="179">
        <v>43960</v>
      </c>
      <c r="F107" s="312" t="s">
        <v>657</v>
      </c>
      <c r="G107" s="182"/>
    </row>
    <row r="108" spans="1:7" s="181" customFormat="1" x14ac:dyDescent="0.25">
      <c r="A108" s="366" t="s">
        <v>54</v>
      </c>
      <c r="B108" s="312" t="s">
        <v>690</v>
      </c>
      <c r="C108" s="312" t="s">
        <v>691</v>
      </c>
      <c r="D108" s="312" t="s">
        <v>693</v>
      </c>
      <c r="E108" s="179">
        <v>44320</v>
      </c>
      <c r="F108" s="312" t="s">
        <v>657</v>
      </c>
      <c r="G108" s="182"/>
    </row>
    <row r="109" spans="1:7" s="181" customFormat="1" x14ac:dyDescent="0.25">
      <c r="A109" s="366" t="s">
        <v>54</v>
      </c>
      <c r="B109" s="312" t="s">
        <v>958</v>
      </c>
      <c r="C109" s="312" t="s">
        <v>959</v>
      </c>
      <c r="D109" s="312" t="s">
        <v>960</v>
      </c>
      <c r="E109" s="179">
        <v>45348</v>
      </c>
      <c r="F109" s="312" t="s">
        <v>657</v>
      </c>
      <c r="G109" s="182"/>
    </row>
    <row r="110" spans="1:7" s="181" customFormat="1" x14ac:dyDescent="0.25">
      <c r="A110" s="366" t="s">
        <v>54</v>
      </c>
      <c r="B110" s="312" t="s">
        <v>958</v>
      </c>
      <c r="C110" s="312" t="s">
        <v>959</v>
      </c>
      <c r="D110" s="312" t="s">
        <v>961</v>
      </c>
      <c r="E110" s="179">
        <v>45708</v>
      </c>
      <c r="F110" s="312" t="s">
        <v>657</v>
      </c>
      <c r="G110" s="182"/>
    </row>
    <row r="111" spans="1:7" s="181" customFormat="1" x14ac:dyDescent="0.25">
      <c r="A111" s="366" t="s">
        <v>673</v>
      </c>
      <c r="B111" s="312" t="s">
        <v>59</v>
      </c>
      <c r="C111" s="312" t="s">
        <v>60</v>
      </c>
      <c r="D111" s="312" t="s">
        <v>61</v>
      </c>
      <c r="E111" s="179">
        <v>43848</v>
      </c>
      <c r="F111" s="312" t="s">
        <v>657</v>
      </c>
      <c r="G111" s="182"/>
    </row>
    <row r="112" spans="1:7" s="181" customFormat="1" x14ac:dyDescent="0.25">
      <c r="A112" s="366" t="s">
        <v>673</v>
      </c>
      <c r="B112" s="312" t="s">
        <v>62</v>
      </c>
      <c r="C112" s="312" t="s">
        <v>63</v>
      </c>
      <c r="D112" s="312" t="s">
        <v>64</v>
      </c>
      <c r="E112" s="179">
        <v>44615</v>
      </c>
      <c r="F112" s="312" t="s">
        <v>657</v>
      </c>
      <c r="G112" s="182"/>
    </row>
    <row r="113" spans="1:7" s="181" customFormat="1" x14ac:dyDescent="0.25">
      <c r="A113" s="366" t="s">
        <v>673</v>
      </c>
      <c r="B113" s="312" t="s">
        <v>415</v>
      </c>
      <c r="C113" s="312" t="s">
        <v>416</v>
      </c>
      <c r="D113" s="312" t="s">
        <v>417</v>
      </c>
      <c r="E113" s="179">
        <v>43847</v>
      </c>
      <c r="F113" s="312" t="s">
        <v>657</v>
      </c>
      <c r="G113" s="182"/>
    </row>
    <row r="114" spans="1:7" s="181" customFormat="1" x14ac:dyDescent="0.25">
      <c r="A114" s="366" t="s">
        <v>673</v>
      </c>
      <c r="B114" s="312" t="s">
        <v>418</v>
      </c>
      <c r="C114" s="312" t="s">
        <v>419</v>
      </c>
      <c r="D114" s="312" t="s">
        <v>420</v>
      </c>
      <c r="E114" s="179">
        <v>45296</v>
      </c>
      <c r="F114" s="312" t="s">
        <v>657</v>
      </c>
      <c r="G114" s="182"/>
    </row>
    <row r="115" spans="1:7" s="181" customFormat="1" x14ac:dyDescent="0.25">
      <c r="A115" s="366" t="s">
        <v>673</v>
      </c>
      <c r="B115" s="314" t="s">
        <v>1009</v>
      </c>
      <c r="C115" s="311" t="s">
        <v>458</v>
      </c>
      <c r="D115" s="312" t="s">
        <v>459</v>
      </c>
      <c r="E115" s="179">
        <v>43767</v>
      </c>
      <c r="F115" s="312" t="s">
        <v>657</v>
      </c>
      <c r="G115" s="182"/>
    </row>
    <row r="116" spans="1:7" s="181" customFormat="1" x14ac:dyDescent="0.25">
      <c r="A116" s="366" t="s">
        <v>673</v>
      </c>
      <c r="B116" s="314" t="s">
        <v>1010</v>
      </c>
      <c r="C116" s="312" t="s">
        <v>460</v>
      </c>
      <c r="D116" s="312" t="s">
        <v>461</v>
      </c>
      <c r="E116" s="179">
        <v>45568</v>
      </c>
      <c r="F116" s="312" t="s">
        <v>657</v>
      </c>
      <c r="G116" s="182"/>
    </row>
    <row r="117" spans="1:7" s="181" customFormat="1" x14ac:dyDescent="0.25">
      <c r="A117" s="365" t="s">
        <v>673</v>
      </c>
      <c r="B117" s="314" t="s">
        <v>1011</v>
      </c>
      <c r="C117" s="312" t="s">
        <v>752</v>
      </c>
      <c r="D117" s="312" t="s">
        <v>753</v>
      </c>
      <c r="E117" s="179">
        <v>46243</v>
      </c>
      <c r="F117" s="312" t="s">
        <v>657</v>
      </c>
      <c r="G117" s="180"/>
    </row>
    <row r="118" spans="1:7" s="181" customFormat="1" x14ac:dyDescent="0.25">
      <c r="A118" s="311" t="s">
        <v>55</v>
      </c>
      <c r="B118" s="312" t="s">
        <v>56</v>
      </c>
      <c r="C118" s="312" t="s">
        <v>57</v>
      </c>
      <c r="D118" s="312" t="s">
        <v>58</v>
      </c>
      <c r="E118" s="179">
        <v>43934</v>
      </c>
      <c r="F118" s="312" t="s">
        <v>547</v>
      </c>
      <c r="G118" s="180"/>
    </row>
    <row r="119" spans="1:7" s="181" customFormat="1" x14ac:dyDescent="0.25">
      <c r="A119" s="365" t="s">
        <v>405</v>
      </c>
      <c r="B119" s="312" t="s">
        <v>71</v>
      </c>
      <c r="C119" s="312" t="s">
        <v>72</v>
      </c>
      <c r="D119" s="312" t="s">
        <v>73</v>
      </c>
      <c r="E119" s="179">
        <v>43732</v>
      </c>
      <c r="F119" s="312" t="s">
        <v>657</v>
      </c>
      <c r="G119" s="180"/>
    </row>
    <row r="120" spans="1:7" s="181" customFormat="1" x14ac:dyDescent="0.25">
      <c r="A120" s="365" t="s">
        <v>405</v>
      </c>
      <c r="B120" s="312" t="s">
        <v>71</v>
      </c>
      <c r="C120" s="312" t="s">
        <v>72</v>
      </c>
      <c r="D120" s="312" t="s">
        <v>74</v>
      </c>
      <c r="E120" s="179">
        <v>44092</v>
      </c>
      <c r="F120" s="312" t="s">
        <v>657</v>
      </c>
      <c r="G120" s="180"/>
    </row>
    <row r="121" spans="1:7" s="181" customFormat="1" x14ac:dyDescent="0.25">
      <c r="A121" s="365" t="s">
        <v>65</v>
      </c>
      <c r="B121" s="312" t="s">
        <v>1033</v>
      </c>
      <c r="C121" s="312" t="s">
        <v>66</v>
      </c>
      <c r="D121" s="312" t="s">
        <v>67</v>
      </c>
      <c r="E121" s="179">
        <v>43624</v>
      </c>
      <c r="F121" s="312" t="s">
        <v>657</v>
      </c>
      <c r="G121" s="180"/>
    </row>
    <row r="122" spans="1:7" s="181" customFormat="1" x14ac:dyDescent="0.25">
      <c r="A122" s="365" t="s">
        <v>65</v>
      </c>
      <c r="B122" s="314" t="s">
        <v>1034</v>
      </c>
      <c r="C122" s="312" t="s">
        <v>605</v>
      </c>
      <c r="D122" s="312" t="s">
        <v>606</v>
      </c>
      <c r="E122" s="179">
        <v>44516</v>
      </c>
      <c r="F122" s="312" t="s">
        <v>657</v>
      </c>
      <c r="G122" s="180"/>
    </row>
    <row r="123" spans="1:7" s="181" customFormat="1" x14ac:dyDescent="0.25">
      <c r="A123" s="366" t="s">
        <v>65</v>
      </c>
      <c r="B123" s="314" t="s">
        <v>1034</v>
      </c>
      <c r="C123" s="312" t="s">
        <v>605</v>
      </c>
      <c r="D123" s="312" t="s">
        <v>607</v>
      </c>
      <c r="E123" s="179">
        <v>44876</v>
      </c>
      <c r="F123" s="312" t="s">
        <v>657</v>
      </c>
      <c r="G123" s="180"/>
    </row>
    <row r="124" spans="1:7" s="181" customFormat="1" x14ac:dyDescent="0.25">
      <c r="A124" s="366" t="s">
        <v>65</v>
      </c>
      <c r="B124" s="314" t="s">
        <v>1034</v>
      </c>
      <c r="C124" s="312" t="s">
        <v>605</v>
      </c>
      <c r="D124" s="312" t="s">
        <v>608</v>
      </c>
      <c r="E124" s="179">
        <v>45236</v>
      </c>
      <c r="F124" s="312" t="s">
        <v>657</v>
      </c>
      <c r="G124" s="182"/>
    </row>
    <row r="125" spans="1:7" s="181" customFormat="1" x14ac:dyDescent="0.25">
      <c r="A125" s="366" t="s">
        <v>65</v>
      </c>
      <c r="B125" s="314" t="s">
        <v>1034</v>
      </c>
      <c r="C125" s="312" t="s">
        <v>605</v>
      </c>
      <c r="D125" s="312" t="s">
        <v>609</v>
      </c>
      <c r="E125" s="179">
        <v>45596</v>
      </c>
      <c r="F125" s="312" t="s">
        <v>657</v>
      </c>
      <c r="G125" s="182"/>
    </row>
    <row r="126" spans="1:7" s="181" customFormat="1" x14ac:dyDescent="0.25">
      <c r="A126" s="366" t="s">
        <v>65</v>
      </c>
      <c r="B126" s="314" t="s">
        <v>1034</v>
      </c>
      <c r="C126" s="312" t="s">
        <v>605</v>
      </c>
      <c r="D126" s="312" t="s">
        <v>610</v>
      </c>
      <c r="E126" s="179">
        <v>45956</v>
      </c>
      <c r="F126" s="312" t="s">
        <v>657</v>
      </c>
      <c r="G126" s="182"/>
    </row>
    <row r="127" spans="1:7" s="181" customFormat="1" x14ac:dyDescent="0.25">
      <c r="A127" s="366" t="s">
        <v>65</v>
      </c>
      <c r="B127" s="312" t="s">
        <v>771</v>
      </c>
      <c r="C127" s="312" t="s">
        <v>772</v>
      </c>
      <c r="D127" s="312" t="s">
        <v>773</v>
      </c>
      <c r="E127" s="179">
        <v>46694</v>
      </c>
      <c r="F127" s="312" t="s">
        <v>657</v>
      </c>
      <c r="G127" s="182"/>
    </row>
    <row r="128" spans="1:7" s="181" customFormat="1" x14ac:dyDescent="0.25">
      <c r="A128" s="365" t="s">
        <v>796</v>
      </c>
      <c r="B128" s="312" t="s">
        <v>68</v>
      </c>
      <c r="C128" s="312" t="s">
        <v>69</v>
      </c>
      <c r="D128" s="312" t="s">
        <v>70</v>
      </c>
      <c r="E128" s="179">
        <v>44023</v>
      </c>
      <c r="F128" s="312" t="s">
        <v>654</v>
      </c>
      <c r="G128" s="182"/>
    </row>
    <row r="129" spans="1:7" s="181" customFormat="1" x14ac:dyDescent="0.25">
      <c r="A129" s="365" t="s">
        <v>18</v>
      </c>
      <c r="B129" s="314" t="s">
        <v>384</v>
      </c>
      <c r="C129" s="312" t="s">
        <v>385</v>
      </c>
      <c r="D129" s="312" t="s">
        <v>386</v>
      </c>
      <c r="E129" s="179">
        <v>44387</v>
      </c>
      <c r="F129" s="312" t="s">
        <v>654</v>
      </c>
      <c r="G129" s="182"/>
    </row>
    <row r="130" spans="1:7" s="181" customFormat="1" x14ac:dyDescent="0.25">
      <c r="A130" s="365" t="s">
        <v>18</v>
      </c>
      <c r="B130" s="314" t="s">
        <v>1012</v>
      </c>
      <c r="C130" s="312" t="s">
        <v>462</v>
      </c>
      <c r="D130" s="312" t="s">
        <v>463</v>
      </c>
      <c r="E130" s="179">
        <v>45569</v>
      </c>
      <c r="F130" s="312" t="s">
        <v>654</v>
      </c>
      <c r="G130" s="182"/>
    </row>
    <row r="131" spans="1:7" s="181" customFormat="1" x14ac:dyDescent="0.25">
      <c r="A131" s="365" t="s">
        <v>18</v>
      </c>
      <c r="B131" s="314" t="s">
        <v>1013</v>
      </c>
      <c r="C131" s="312" t="s">
        <v>774</v>
      </c>
      <c r="D131" s="312" t="s">
        <v>775</v>
      </c>
      <c r="E131" s="179">
        <v>45641</v>
      </c>
      <c r="F131" s="312" t="s">
        <v>654</v>
      </c>
      <c r="G131" s="182"/>
    </row>
    <row r="132" spans="1:7" s="181" customFormat="1" x14ac:dyDescent="0.25">
      <c r="A132" s="366" t="s">
        <v>77</v>
      </c>
      <c r="B132" s="312" t="s">
        <v>78</v>
      </c>
      <c r="C132" s="312" t="s">
        <v>79</v>
      </c>
      <c r="D132" s="312" t="s">
        <v>80</v>
      </c>
      <c r="E132" s="179">
        <v>43553</v>
      </c>
      <c r="F132" s="312" t="s">
        <v>373</v>
      </c>
      <c r="G132" s="182"/>
    </row>
    <row r="133" spans="1:7" s="181" customFormat="1" x14ac:dyDescent="0.25">
      <c r="A133" s="366" t="s">
        <v>77</v>
      </c>
      <c r="B133" s="312" t="s">
        <v>431</v>
      </c>
      <c r="C133" s="312" t="s">
        <v>432</v>
      </c>
      <c r="D133" s="312" t="s">
        <v>433</v>
      </c>
      <c r="E133" s="179">
        <v>43919</v>
      </c>
      <c r="F133" s="312" t="s">
        <v>373</v>
      </c>
      <c r="G133" s="180"/>
    </row>
    <row r="134" spans="1:7" s="181" customFormat="1" x14ac:dyDescent="0.25">
      <c r="A134" s="366" t="s">
        <v>77</v>
      </c>
      <c r="B134" s="312" t="s">
        <v>431</v>
      </c>
      <c r="C134" s="312" t="s">
        <v>432</v>
      </c>
      <c r="D134" s="312" t="s">
        <v>434</v>
      </c>
      <c r="E134" s="179">
        <v>44279</v>
      </c>
      <c r="F134" s="312" t="s">
        <v>373</v>
      </c>
      <c r="G134" s="180"/>
    </row>
    <row r="135" spans="1:7" s="181" customFormat="1" x14ac:dyDescent="0.25">
      <c r="A135" s="366" t="s">
        <v>77</v>
      </c>
      <c r="B135" s="312" t="s">
        <v>1092</v>
      </c>
      <c r="C135" s="312" t="s">
        <v>1093</v>
      </c>
      <c r="D135" s="312" t="s">
        <v>1094</v>
      </c>
      <c r="E135" s="179">
        <v>43680</v>
      </c>
      <c r="F135" s="312" t="s">
        <v>373</v>
      </c>
      <c r="G135" s="182"/>
    </row>
    <row r="136" spans="1:7" s="181" customFormat="1" x14ac:dyDescent="0.25">
      <c r="A136" s="366" t="s">
        <v>77</v>
      </c>
      <c r="B136" s="312" t="s">
        <v>1092</v>
      </c>
      <c r="C136" s="312" t="s">
        <v>1093</v>
      </c>
      <c r="D136" s="312" t="s">
        <v>1095</v>
      </c>
      <c r="E136" s="179">
        <v>44040</v>
      </c>
      <c r="F136" s="312" t="s">
        <v>373</v>
      </c>
      <c r="G136" s="182"/>
    </row>
    <row r="137" spans="1:7" s="181" customFormat="1" x14ac:dyDescent="0.25">
      <c r="A137" s="366" t="s">
        <v>77</v>
      </c>
      <c r="B137" s="312" t="s">
        <v>1092</v>
      </c>
      <c r="C137" s="312" t="s">
        <v>1093</v>
      </c>
      <c r="D137" s="312" t="s">
        <v>1096</v>
      </c>
      <c r="E137" s="179">
        <v>44400</v>
      </c>
      <c r="F137" s="312" t="s">
        <v>373</v>
      </c>
      <c r="G137" s="182"/>
    </row>
    <row r="138" spans="1:7" s="181" customFormat="1" x14ac:dyDescent="0.25">
      <c r="A138" s="366" t="s">
        <v>77</v>
      </c>
      <c r="B138" s="312" t="s">
        <v>549</v>
      </c>
      <c r="C138" s="312" t="s">
        <v>550</v>
      </c>
      <c r="D138" s="312" t="s">
        <v>551</v>
      </c>
      <c r="E138" s="179">
        <v>43619</v>
      </c>
      <c r="F138" s="312" t="s">
        <v>373</v>
      </c>
      <c r="G138" s="182"/>
    </row>
    <row r="139" spans="1:7" s="181" customFormat="1" x14ac:dyDescent="0.25">
      <c r="A139" s="366" t="s">
        <v>77</v>
      </c>
      <c r="B139" s="312" t="s">
        <v>549</v>
      </c>
      <c r="C139" s="312" t="s">
        <v>550</v>
      </c>
      <c r="D139" s="312" t="s">
        <v>552</v>
      </c>
      <c r="E139" s="179">
        <v>43979</v>
      </c>
      <c r="F139" s="312" t="s">
        <v>373</v>
      </c>
      <c r="G139" s="182"/>
    </row>
    <row r="140" spans="1:7" s="181" customFormat="1" x14ac:dyDescent="0.25">
      <c r="A140" s="366" t="s">
        <v>77</v>
      </c>
      <c r="B140" s="312" t="s">
        <v>549</v>
      </c>
      <c r="C140" s="312" t="s">
        <v>550</v>
      </c>
      <c r="D140" s="312" t="s">
        <v>553</v>
      </c>
      <c r="E140" s="179">
        <v>44339</v>
      </c>
      <c r="F140" s="312" t="s">
        <v>373</v>
      </c>
    </row>
    <row r="141" spans="1:7" s="181" customFormat="1" x14ac:dyDescent="0.25">
      <c r="A141" s="366" t="s">
        <v>77</v>
      </c>
      <c r="B141" s="312" t="s">
        <v>549</v>
      </c>
      <c r="C141" s="312" t="s">
        <v>550</v>
      </c>
      <c r="D141" s="312" t="s">
        <v>554</v>
      </c>
      <c r="E141" s="179">
        <v>45419</v>
      </c>
      <c r="F141" s="312" t="s">
        <v>373</v>
      </c>
      <c r="G141" s="182"/>
    </row>
    <row r="142" spans="1:7" s="181" customFormat="1" x14ac:dyDescent="0.25">
      <c r="A142" s="366" t="s">
        <v>522</v>
      </c>
      <c r="B142" s="312" t="s">
        <v>1097</v>
      </c>
      <c r="C142" s="312" t="s">
        <v>555</v>
      </c>
      <c r="D142" s="312" t="s">
        <v>556</v>
      </c>
      <c r="E142" s="179">
        <v>43653</v>
      </c>
      <c r="F142" s="312" t="s">
        <v>373</v>
      </c>
      <c r="G142" s="182"/>
    </row>
    <row r="143" spans="1:7" s="181" customFormat="1" x14ac:dyDescent="0.25">
      <c r="A143" s="366" t="s">
        <v>522</v>
      </c>
      <c r="B143" s="312" t="s">
        <v>1097</v>
      </c>
      <c r="C143" s="312" t="s">
        <v>555</v>
      </c>
      <c r="D143" s="312" t="s">
        <v>557</v>
      </c>
      <c r="E143" s="179">
        <v>44013</v>
      </c>
      <c r="F143" s="312" t="s">
        <v>373</v>
      </c>
      <c r="G143" s="182"/>
    </row>
    <row r="144" spans="1:7" s="181" customFormat="1" x14ac:dyDescent="0.25">
      <c r="A144" s="366" t="s">
        <v>522</v>
      </c>
      <c r="B144" s="312" t="s">
        <v>1098</v>
      </c>
      <c r="C144" s="312" t="s">
        <v>558</v>
      </c>
      <c r="D144" s="312" t="s">
        <v>559</v>
      </c>
      <c r="E144" s="179">
        <v>45095</v>
      </c>
      <c r="F144" s="312" t="s">
        <v>373</v>
      </c>
      <c r="G144" s="180"/>
    </row>
    <row r="145" spans="1:7" s="181" customFormat="1" x14ac:dyDescent="0.25">
      <c r="A145" s="366" t="s">
        <v>776</v>
      </c>
      <c r="B145" s="312" t="s">
        <v>1118</v>
      </c>
      <c r="C145" s="312" t="s">
        <v>777</v>
      </c>
      <c r="D145" s="312" t="s">
        <v>778</v>
      </c>
      <c r="E145" s="179">
        <v>46334</v>
      </c>
      <c r="F145" s="312" t="s">
        <v>373</v>
      </c>
      <c r="G145" s="180"/>
    </row>
    <row r="146" spans="1:7" s="181" customFormat="1" x14ac:dyDescent="0.25">
      <c r="A146" s="366" t="s">
        <v>776</v>
      </c>
      <c r="B146" s="312" t="s">
        <v>1099</v>
      </c>
      <c r="C146" s="312" t="s">
        <v>858</v>
      </c>
      <c r="D146" s="312" t="s">
        <v>859</v>
      </c>
      <c r="E146" s="179">
        <v>45219</v>
      </c>
      <c r="F146" s="312" t="s">
        <v>373</v>
      </c>
      <c r="G146" s="182"/>
    </row>
    <row r="147" spans="1:7" s="181" customFormat="1" x14ac:dyDescent="0.25">
      <c r="A147" s="366" t="s">
        <v>776</v>
      </c>
      <c r="B147" s="312" t="s">
        <v>1099</v>
      </c>
      <c r="C147" s="312" t="s">
        <v>858</v>
      </c>
      <c r="D147" s="312" t="s">
        <v>887</v>
      </c>
      <c r="E147" s="179">
        <v>47399</v>
      </c>
      <c r="F147" s="312" t="s">
        <v>373</v>
      </c>
      <c r="G147" s="182"/>
    </row>
    <row r="148" spans="1:7" s="181" customFormat="1" x14ac:dyDescent="0.25">
      <c r="A148" s="366" t="s">
        <v>735</v>
      </c>
      <c r="B148" s="312" t="s">
        <v>93</v>
      </c>
      <c r="C148" s="312" t="s">
        <v>94</v>
      </c>
      <c r="D148" s="312" t="s">
        <v>95</v>
      </c>
      <c r="E148" s="179">
        <v>43580</v>
      </c>
      <c r="F148" s="312" t="s">
        <v>655</v>
      </c>
      <c r="G148" s="182"/>
    </row>
    <row r="149" spans="1:7" s="181" customFormat="1" x14ac:dyDescent="0.25">
      <c r="A149" s="366" t="s">
        <v>735</v>
      </c>
      <c r="B149" s="312" t="s">
        <v>427</v>
      </c>
      <c r="C149" s="312" t="s">
        <v>428</v>
      </c>
      <c r="D149" s="312" t="s">
        <v>92</v>
      </c>
      <c r="E149" s="179">
        <v>43766</v>
      </c>
      <c r="F149" s="312" t="s">
        <v>655</v>
      </c>
      <c r="G149" s="182"/>
    </row>
    <row r="150" spans="1:7" s="181" customFormat="1" x14ac:dyDescent="0.25">
      <c r="A150" s="366" t="s">
        <v>735</v>
      </c>
      <c r="B150" s="312" t="s">
        <v>96</v>
      </c>
      <c r="C150" s="312" t="s">
        <v>97</v>
      </c>
      <c r="D150" s="312" t="s">
        <v>98</v>
      </c>
      <c r="E150" s="179">
        <v>43493</v>
      </c>
      <c r="F150" s="312" t="s">
        <v>655</v>
      </c>
      <c r="G150" s="182"/>
    </row>
    <row r="151" spans="1:7" s="181" customFormat="1" x14ac:dyDescent="0.25">
      <c r="A151" s="366" t="s">
        <v>735</v>
      </c>
      <c r="B151" s="312" t="s">
        <v>406</v>
      </c>
      <c r="C151" s="312" t="s">
        <v>407</v>
      </c>
      <c r="D151" s="312" t="s">
        <v>408</v>
      </c>
      <c r="E151" s="179">
        <v>43760</v>
      </c>
      <c r="F151" s="312" t="s">
        <v>655</v>
      </c>
      <c r="G151" s="182"/>
    </row>
    <row r="152" spans="1:7" s="181" customFormat="1" x14ac:dyDescent="0.25">
      <c r="A152" s="366" t="s">
        <v>735</v>
      </c>
      <c r="B152" s="312" t="s">
        <v>409</v>
      </c>
      <c r="C152" s="312" t="s">
        <v>410</v>
      </c>
      <c r="D152" s="312" t="s">
        <v>411</v>
      </c>
      <c r="E152" s="179">
        <v>43798</v>
      </c>
      <c r="F152" s="312" t="s">
        <v>655</v>
      </c>
      <c r="G152" s="180"/>
    </row>
    <row r="153" spans="1:7" s="181" customFormat="1" x14ac:dyDescent="0.25">
      <c r="A153" s="366" t="s">
        <v>735</v>
      </c>
      <c r="B153" s="312" t="s">
        <v>484</v>
      </c>
      <c r="C153" s="312" t="s">
        <v>485</v>
      </c>
      <c r="D153" s="312" t="s">
        <v>486</v>
      </c>
      <c r="E153" s="179">
        <v>44276</v>
      </c>
      <c r="F153" s="312" t="s">
        <v>655</v>
      </c>
      <c r="G153" s="180"/>
    </row>
    <row r="154" spans="1:7" s="181" customFormat="1" x14ac:dyDescent="0.25">
      <c r="A154" s="366" t="s">
        <v>735</v>
      </c>
      <c r="B154" s="312" t="s">
        <v>611</v>
      </c>
      <c r="C154" s="312" t="s">
        <v>612</v>
      </c>
      <c r="D154" s="312" t="s">
        <v>613</v>
      </c>
      <c r="E154" s="179">
        <v>44516</v>
      </c>
      <c r="F154" s="312" t="s">
        <v>655</v>
      </c>
      <c r="G154" s="180"/>
    </row>
    <row r="155" spans="1:7" s="181" customFormat="1" x14ac:dyDescent="0.25">
      <c r="A155" s="366" t="s">
        <v>735</v>
      </c>
      <c r="B155" s="312" t="s">
        <v>642</v>
      </c>
      <c r="C155" s="312" t="s">
        <v>643</v>
      </c>
      <c r="D155" s="312" t="s">
        <v>644</v>
      </c>
      <c r="E155" s="179">
        <v>44585</v>
      </c>
      <c r="F155" s="312" t="s">
        <v>655</v>
      </c>
      <c r="G155" s="182"/>
    </row>
    <row r="156" spans="1:7" s="181" customFormat="1" x14ac:dyDescent="0.25">
      <c r="A156" s="366" t="s">
        <v>735</v>
      </c>
      <c r="B156" s="312" t="s">
        <v>836</v>
      </c>
      <c r="C156" s="312" t="s">
        <v>837</v>
      </c>
      <c r="D156" s="312" t="s">
        <v>838</v>
      </c>
      <c r="E156" s="179">
        <v>44716</v>
      </c>
      <c r="F156" s="312" t="s">
        <v>655</v>
      </c>
      <c r="G156" s="182"/>
    </row>
    <row r="157" spans="1:7" s="181" customFormat="1" x14ac:dyDescent="0.25">
      <c r="A157" s="312" t="s">
        <v>443</v>
      </c>
      <c r="B157" s="312" t="s">
        <v>81</v>
      </c>
      <c r="C157" s="312" t="s">
        <v>82</v>
      </c>
      <c r="D157" s="312" t="s">
        <v>83</v>
      </c>
      <c r="E157" s="179">
        <v>43741</v>
      </c>
      <c r="F157" s="312" t="s">
        <v>928</v>
      </c>
      <c r="G157" s="182"/>
    </row>
    <row r="158" spans="1:7" s="181" customFormat="1" x14ac:dyDescent="0.25">
      <c r="A158" s="366" t="s">
        <v>85</v>
      </c>
      <c r="B158" s="312" t="s">
        <v>1119</v>
      </c>
      <c r="C158" s="312" t="s">
        <v>560</v>
      </c>
      <c r="D158" s="312" t="s">
        <v>561</v>
      </c>
      <c r="E158" s="179">
        <v>45050</v>
      </c>
      <c r="F158" s="312" t="s">
        <v>373</v>
      </c>
      <c r="G158" s="182"/>
    </row>
    <row r="159" spans="1:7" s="181" customFormat="1" x14ac:dyDescent="0.25">
      <c r="A159" s="366" t="s">
        <v>85</v>
      </c>
      <c r="B159" s="312" t="s">
        <v>1100</v>
      </c>
      <c r="C159" s="312" t="s">
        <v>1035</v>
      </c>
      <c r="D159" s="312" t="s">
        <v>1036</v>
      </c>
      <c r="E159" s="179">
        <v>45143</v>
      </c>
      <c r="F159" s="312" t="s">
        <v>373</v>
      </c>
      <c r="G159" s="182"/>
    </row>
    <row r="160" spans="1:7" s="181" customFormat="1" x14ac:dyDescent="0.25">
      <c r="A160" s="366" t="s">
        <v>85</v>
      </c>
      <c r="B160" s="312" t="s">
        <v>1100</v>
      </c>
      <c r="C160" s="312" t="s">
        <v>1035</v>
      </c>
      <c r="D160" s="312" t="s">
        <v>1037</v>
      </c>
      <c r="E160" s="179">
        <v>46943</v>
      </c>
      <c r="F160" s="312" t="s">
        <v>373</v>
      </c>
      <c r="G160" s="182"/>
    </row>
    <row r="161" spans="1:7" s="181" customFormat="1" x14ac:dyDescent="0.25">
      <c r="A161" s="366" t="s">
        <v>85</v>
      </c>
      <c r="B161" s="314" t="s">
        <v>1076</v>
      </c>
      <c r="C161" s="312" t="s">
        <v>802</v>
      </c>
      <c r="D161" s="312" t="s">
        <v>803</v>
      </c>
      <c r="E161" s="179">
        <v>44587</v>
      </c>
      <c r="F161" s="312" t="s">
        <v>373</v>
      </c>
      <c r="G161" s="182"/>
    </row>
    <row r="162" spans="1:7" s="181" customFormat="1" x14ac:dyDescent="0.25">
      <c r="A162" s="366" t="s">
        <v>85</v>
      </c>
      <c r="B162" s="314" t="s">
        <v>1076</v>
      </c>
      <c r="C162" s="312" t="s">
        <v>802</v>
      </c>
      <c r="D162" s="312" t="s">
        <v>804</v>
      </c>
      <c r="E162" s="179">
        <v>46387</v>
      </c>
      <c r="F162" s="312" t="s">
        <v>373</v>
      </c>
      <c r="G162" s="182"/>
    </row>
    <row r="163" spans="1:7" s="181" customFormat="1" x14ac:dyDescent="0.25">
      <c r="A163" s="312" t="s">
        <v>86</v>
      </c>
      <c r="B163" s="312" t="s">
        <v>1101</v>
      </c>
      <c r="C163" s="312" t="s">
        <v>1014</v>
      </c>
      <c r="D163" s="312" t="s">
        <v>1015</v>
      </c>
      <c r="E163" s="179">
        <v>46158</v>
      </c>
      <c r="F163" s="312" t="s">
        <v>655</v>
      </c>
      <c r="G163" s="182"/>
    </row>
    <row r="164" spans="1:7" s="181" customFormat="1" x14ac:dyDescent="0.25">
      <c r="A164" s="366" t="s">
        <v>464</v>
      </c>
      <c r="B164" s="312" t="s">
        <v>1038</v>
      </c>
      <c r="C164" s="312" t="s">
        <v>465</v>
      </c>
      <c r="D164" s="312" t="s">
        <v>466</v>
      </c>
      <c r="E164" s="179">
        <v>43704</v>
      </c>
      <c r="F164" s="312" t="s">
        <v>657</v>
      </c>
      <c r="G164" s="182"/>
    </row>
    <row r="165" spans="1:7" s="181" customFormat="1" x14ac:dyDescent="0.25">
      <c r="A165" s="366" t="s">
        <v>464</v>
      </c>
      <c r="B165" s="312" t="s">
        <v>1038</v>
      </c>
      <c r="C165" s="312" t="s">
        <v>465</v>
      </c>
      <c r="D165" s="312" t="s">
        <v>467</v>
      </c>
      <c r="E165" s="179">
        <v>44424</v>
      </c>
      <c r="F165" s="312" t="s">
        <v>657</v>
      </c>
      <c r="G165" s="182"/>
    </row>
    <row r="166" spans="1:7" s="181" customFormat="1" x14ac:dyDescent="0.25">
      <c r="A166" s="366" t="s">
        <v>464</v>
      </c>
      <c r="B166" s="312" t="s">
        <v>1039</v>
      </c>
      <c r="C166" s="312" t="s">
        <v>537</v>
      </c>
      <c r="D166" s="312" t="s">
        <v>538</v>
      </c>
      <c r="E166" s="179">
        <v>44673</v>
      </c>
      <c r="F166" s="312" t="s">
        <v>657</v>
      </c>
      <c r="G166" s="182"/>
    </row>
    <row r="167" spans="1:7" s="181" customFormat="1" x14ac:dyDescent="0.25">
      <c r="A167" s="311" t="s">
        <v>87</v>
      </c>
      <c r="B167" s="312" t="s">
        <v>88</v>
      </c>
      <c r="C167" s="312" t="s">
        <v>89</v>
      </c>
      <c r="D167" s="312" t="s">
        <v>90</v>
      </c>
      <c r="E167" s="179">
        <v>43608</v>
      </c>
      <c r="F167" s="312" t="s">
        <v>653</v>
      </c>
      <c r="G167" s="180"/>
    </row>
    <row r="168" spans="1:7" s="181" customFormat="1" x14ac:dyDescent="0.25">
      <c r="A168" s="365" t="s">
        <v>99</v>
      </c>
      <c r="B168" s="312" t="s">
        <v>100</v>
      </c>
      <c r="C168" s="312" t="s">
        <v>101</v>
      </c>
      <c r="D168" s="312" t="s">
        <v>102</v>
      </c>
      <c r="E168" s="179">
        <v>43852</v>
      </c>
      <c r="F168" s="312" t="s">
        <v>657</v>
      </c>
      <c r="G168" s="180"/>
    </row>
    <row r="169" spans="1:7" s="181" customFormat="1" x14ac:dyDescent="0.25">
      <c r="A169" s="365" t="s">
        <v>99</v>
      </c>
      <c r="B169" s="312" t="s">
        <v>435</v>
      </c>
      <c r="C169" s="312" t="s">
        <v>436</v>
      </c>
      <c r="D169" s="312" t="s">
        <v>437</v>
      </c>
      <c r="E169" s="179">
        <v>43575</v>
      </c>
      <c r="F169" s="312" t="s">
        <v>657</v>
      </c>
      <c r="G169" s="180"/>
    </row>
    <row r="170" spans="1:7" s="181" customFormat="1" x14ac:dyDescent="0.25">
      <c r="A170" s="365" t="s">
        <v>99</v>
      </c>
      <c r="B170" s="312" t="s">
        <v>1040</v>
      </c>
      <c r="C170" s="312" t="s">
        <v>839</v>
      </c>
      <c r="D170" s="312" t="s">
        <v>840</v>
      </c>
      <c r="E170" s="179">
        <v>44716</v>
      </c>
      <c r="F170" s="312" t="s">
        <v>657</v>
      </c>
      <c r="G170" s="180"/>
    </row>
    <row r="171" spans="1:7" s="181" customFormat="1" x14ac:dyDescent="0.25">
      <c r="A171" s="365" t="s">
        <v>99</v>
      </c>
      <c r="B171" s="312" t="s">
        <v>1040</v>
      </c>
      <c r="C171" s="312" t="s">
        <v>839</v>
      </c>
      <c r="D171" s="312" t="s">
        <v>841</v>
      </c>
      <c r="E171" s="179">
        <v>45796</v>
      </c>
      <c r="F171" s="312" t="s">
        <v>657</v>
      </c>
      <c r="G171" s="180"/>
    </row>
    <row r="172" spans="1:7" s="181" customFormat="1" x14ac:dyDescent="0.25">
      <c r="A172" s="365" t="s">
        <v>99</v>
      </c>
      <c r="B172" s="312" t="s">
        <v>1040</v>
      </c>
      <c r="C172" s="312" t="s">
        <v>839</v>
      </c>
      <c r="D172" s="312" t="s">
        <v>842</v>
      </c>
      <c r="E172" s="179">
        <v>46516</v>
      </c>
      <c r="F172" s="312" t="s">
        <v>657</v>
      </c>
      <c r="G172" s="180"/>
    </row>
    <row r="173" spans="1:7" s="181" customFormat="1" x14ac:dyDescent="0.25">
      <c r="A173" s="366" t="s">
        <v>525</v>
      </c>
      <c r="B173" s="312" t="s">
        <v>1041</v>
      </c>
      <c r="C173" s="312" t="s">
        <v>845</v>
      </c>
      <c r="D173" s="312" t="s">
        <v>846</v>
      </c>
      <c r="E173" s="179">
        <v>47292</v>
      </c>
      <c r="F173" s="312" t="s">
        <v>656</v>
      </c>
      <c r="G173" s="180"/>
    </row>
    <row r="174" spans="1:7" s="181" customFormat="1" x14ac:dyDescent="0.25">
      <c r="A174" s="366" t="s">
        <v>525</v>
      </c>
      <c r="B174" s="312" t="s">
        <v>1042</v>
      </c>
      <c r="C174" s="312" t="s">
        <v>847</v>
      </c>
      <c r="D174" s="312" t="s">
        <v>848</v>
      </c>
      <c r="E174" s="179">
        <v>47297</v>
      </c>
      <c r="F174" s="312" t="s">
        <v>656</v>
      </c>
      <c r="G174" s="182"/>
    </row>
    <row r="175" spans="1:7" s="181" customFormat="1" x14ac:dyDescent="0.25">
      <c r="A175" s="366" t="s">
        <v>580</v>
      </c>
      <c r="B175" s="312" t="s">
        <v>581</v>
      </c>
      <c r="C175" s="312" t="s">
        <v>582</v>
      </c>
      <c r="D175" s="312" t="s">
        <v>583</v>
      </c>
      <c r="E175" s="179">
        <v>44827</v>
      </c>
      <c r="F175" s="312" t="s">
        <v>654</v>
      </c>
      <c r="G175" s="182"/>
    </row>
    <row r="176" spans="1:7" s="181" customFormat="1" x14ac:dyDescent="0.25">
      <c r="A176" s="365" t="s">
        <v>580</v>
      </c>
      <c r="B176" s="312" t="s">
        <v>581</v>
      </c>
      <c r="C176" s="312" t="s">
        <v>582</v>
      </c>
      <c r="D176" s="312" t="s">
        <v>1102</v>
      </c>
      <c r="E176" s="179">
        <v>43427</v>
      </c>
      <c r="F176" s="312" t="s">
        <v>654</v>
      </c>
      <c r="G176" s="182"/>
    </row>
    <row r="177" spans="1:7" s="181" customFormat="1" x14ac:dyDescent="0.25">
      <c r="A177" s="365" t="s">
        <v>675</v>
      </c>
      <c r="B177" s="312" t="s">
        <v>377</v>
      </c>
      <c r="C177" s="312" t="s">
        <v>378</v>
      </c>
      <c r="D177" s="312" t="s">
        <v>379</v>
      </c>
      <c r="E177" s="179">
        <v>43646</v>
      </c>
      <c r="F177" s="312" t="s">
        <v>548</v>
      </c>
      <c r="G177" s="182"/>
    </row>
    <row r="178" spans="1:7" s="181" customFormat="1" x14ac:dyDescent="0.25">
      <c r="A178" s="365" t="s">
        <v>675</v>
      </c>
      <c r="B178" s="312" t="s">
        <v>539</v>
      </c>
      <c r="C178" s="312" t="s">
        <v>540</v>
      </c>
      <c r="D178" s="312" t="s">
        <v>541</v>
      </c>
      <c r="E178" s="179">
        <v>44313</v>
      </c>
      <c r="F178" s="312" t="s">
        <v>548</v>
      </c>
      <c r="G178" s="182"/>
    </row>
    <row r="179" spans="1:7" s="181" customFormat="1" x14ac:dyDescent="0.25">
      <c r="A179" s="365" t="s">
        <v>675</v>
      </c>
      <c r="B179" s="312" t="s">
        <v>542</v>
      </c>
      <c r="C179" s="312" t="s">
        <v>543</v>
      </c>
      <c r="D179" s="312" t="s">
        <v>544</v>
      </c>
      <c r="E179" s="179">
        <v>44313</v>
      </c>
      <c r="F179" s="312" t="s">
        <v>548</v>
      </c>
      <c r="G179" s="182"/>
    </row>
    <row r="180" spans="1:7" s="181" customFormat="1" x14ac:dyDescent="0.25">
      <c r="A180" s="366" t="s">
        <v>675</v>
      </c>
      <c r="B180" s="312" t="s">
        <v>1120</v>
      </c>
      <c r="C180" s="312" t="s">
        <v>596</v>
      </c>
      <c r="D180" s="312" t="s">
        <v>597</v>
      </c>
      <c r="E180" s="179">
        <v>44498</v>
      </c>
      <c r="F180" s="312" t="s">
        <v>548</v>
      </c>
      <c r="G180" s="182"/>
    </row>
    <row r="181" spans="1:7" s="181" customFormat="1" x14ac:dyDescent="0.25">
      <c r="A181" s="366" t="s">
        <v>676</v>
      </c>
      <c r="B181" s="312" t="s">
        <v>1121</v>
      </c>
      <c r="C181" s="312" t="s">
        <v>112</v>
      </c>
      <c r="D181" s="312" t="s">
        <v>113</v>
      </c>
      <c r="E181" s="179">
        <v>43577</v>
      </c>
      <c r="F181" s="312" t="s">
        <v>657</v>
      </c>
      <c r="G181" s="182"/>
    </row>
    <row r="182" spans="1:7" s="181" customFormat="1" x14ac:dyDescent="0.25">
      <c r="A182" s="366" t="s">
        <v>676</v>
      </c>
      <c r="B182" s="312" t="s">
        <v>1121</v>
      </c>
      <c r="C182" s="312" t="s">
        <v>112</v>
      </c>
      <c r="D182" s="312" t="s">
        <v>114</v>
      </c>
      <c r="E182" s="179">
        <v>44297</v>
      </c>
      <c r="F182" s="312" t="s">
        <v>657</v>
      </c>
      <c r="G182" s="182"/>
    </row>
    <row r="183" spans="1:7" s="181" customFormat="1" x14ac:dyDescent="0.25">
      <c r="A183" s="366" t="s">
        <v>676</v>
      </c>
      <c r="B183" s="312" t="s">
        <v>929</v>
      </c>
      <c r="C183" s="312" t="s">
        <v>930</v>
      </c>
      <c r="D183" s="312" t="s">
        <v>931</v>
      </c>
      <c r="E183" s="179">
        <v>44891</v>
      </c>
      <c r="F183" s="312" t="s">
        <v>657</v>
      </c>
      <c r="G183" s="182"/>
    </row>
    <row r="184" spans="1:7" s="181" customFormat="1" x14ac:dyDescent="0.25">
      <c r="A184" s="366" t="s">
        <v>676</v>
      </c>
      <c r="B184" s="312" t="s">
        <v>929</v>
      </c>
      <c r="C184" s="312" t="s">
        <v>930</v>
      </c>
      <c r="D184" s="312" t="s">
        <v>932</v>
      </c>
      <c r="E184" s="179">
        <v>45791</v>
      </c>
      <c r="F184" s="312" t="s">
        <v>657</v>
      </c>
      <c r="G184" s="182"/>
    </row>
    <row r="185" spans="1:7" s="181" customFormat="1" x14ac:dyDescent="0.25">
      <c r="A185" s="366" t="s">
        <v>676</v>
      </c>
      <c r="B185" s="312" t="s">
        <v>929</v>
      </c>
      <c r="C185" s="312" t="s">
        <v>930</v>
      </c>
      <c r="D185" s="312" t="s">
        <v>933</v>
      </c>
      <c r="E185" s="179">
        <v>46691</v>
      </c>
      <c r="F185" s="312" t="s">
        <v>657</v>
      </c>
    </row>
    <row r="186" spans="1:7" s="181" customFormat="1" x14ac:dyDescent="0.25">
      <c r="A186" s="366" t="s">
        <v>421</v>
      </c>
      <c r="B186" s="312" t="s">
        <v>422</v>
      </c>
      <c r="C186" s="312" t="s">
        <v>423</v>
      </c>
      <c r="D186" s="312" t="s">
        <v>424</v>
      </c>
      <c r="E186" s="179">
        <v>43487</v>
      </c>
      <c r="F186" s="312" t="s">
        <v>373</v>
      </c>
      <c r="G186" s="182"/>
    </row>
    <row r="187" spans="1:7" s="181" customFormat="1" x14ac:dyDescent="0.25">
      <c r="A187" s="366" t="s">
        <v>421</v>
      </c>
      <c r="B187" s="312" t="s">
        <v>422</v>
      </c>
      <c r="C187" s="312" t="s">
        <v>423</v>
      </c>
      <c r="D187" s="312" t="s">
        <v>425</v>
      </c>
      <c r="E187" s="179">
        <v>43852</v>
      </c>
      <c r="F187" s="312" t="s">
        <v>373</v>
      </c>
      <c r="G187" s="182"/>
    </row>
    <row r="188" spans="1:7" s="181" customFormat="1" x14ac:dyDescent="0.25">
      <c r="A188" s="366" t="s">
        <v>885</v>
      </c>
      <c r="B188" s="312" t="s">
        <v>888</v>
      </c>
      <c r="C188" s="312" t="s">
        <v>889</v>
      </c>
      <c r="D188" s="312" t="s">
        <v>890</v>
      </c>
      <c r="E188" s="179">
        <v>44089</v>
      </c>
      <c r="F188" s="312" t="s">
        <v>373</v>
      </c>
      <c r="G188" s="182"/>
    </row>
    <row r="189" spans="1:7" s="181" customFormat="1" x14ac:dyDescent="0.25">
      <c r="A189" s="366" t="s">
        <v>885</v>
      </c>
      <c r="B189" s="312" t="s">
        <v>888</v>
      </c>
      <c r="C189" s="312" t="s">
        <v>889</v>
      </c>
      <c r="D189" s="312" t="s">
        <v>891</v>
      </c>
      <c r="E189" s="179">
        <v>44454</v>
      </c>
      <c r="F189" s="312" t="s">
        <v>373</v>
      </c>
      <c r="G189" s="180"/>
    </row>
    <row r="190" spans="1:7" s="181" customFormat="1" x14ac:dyDescent="0.25">
      <c r="A190" s="366" t="s">
        <v>885</v>
      </c>
      <c r="B190" s="312" t="s">
        <v>888</v>
      </c>
      <c r="C190" s="312" t="s">
        <v>889</v>
      </c>
      <c r="D190" s="312" t="s">
        <v>892</v>
      </c>
      <c r="E190" s="179">
        <v>44819</v>
      </c>
      <c r="F190" s="312" t="s">
        <v>373</v>
      </c>
      <c r="G190" s="180"/>
    </row>
    <row r="191" spans="1:7" s="181" customFormat="1" x14ac:dyDescent="0.25">
      <c r="A191" s="366" t="s">
        <v>1043</v>
      </c>
      <c r="B191" s="312" t="s">
        <v>1044</v>
      </c>
      <c r="C191" s="312" t="s">
        <v>1045</v>
      </c>
      <c r="D191" s="312" t="s">
        <v>1046</v>
      </c>
      <c r="E191" s="179">
        <v>43686</v>
      </c>
      <c r="F191" s="312" t="s">
        <v>373</v>
      </c>
      <c r="G191" s="182"/>
    </row>
    <row r="192" spans="1:7" s="181" customFormat="1" x14ac:dyDescent="0.25">
      <c r="A192" s="366" t="s">
        <v>1043</v>
      </c>
      <c r="B192" s="312" t="s">
        <v>1044</v>
      </c>
      <c r="C192" s="312" t="s">
        <v>1045</v>
      </c>
      <c r="D192" s="312" t="s">
        <v>1047</v>
      </c>
      <c r="E192" s="179">
        <v>44065</v>
      </c>
      <c r="F192" s="312" t="s">
        <v>373</v>
      </c>
      <c r="G192" s="182"/>
    </row>
    <row r="193" spans="1:7" s="181" customFormat="1" x14ac:dyDescent="0.25">
      <c r="A193" s="366" t="s">
        <v>1043</v>
      </c>
      <c r="B193" s="312" t="s">
        <v>1044</v>
      </c>
      <c r="C193" s="312" t="s">
        <v>1045</v>
      </c>
      <c r="D193" s="312" t="s">
        <v>1048</v>
      </c>
      <c r="E193" s="179">
        <v>44430</v>
      </c>
      <c r="F193" s="312" t="s">
        <v>373</v>
      </c>
      <c r="G193" s="182"/>
    </row>
    <row r="194" spans="1:7" s="181" customFormat="1" x14ac:dyDescent="0.25">
      <c r="A194" s="366" t="s">
        <v>1043</v>
      </c>
      <c r="B194" s="312" t="s">
        <v>1044</v>
      </c>
      <c r="C194" s="312" t="s">
        <v>1045</v>
      </c>
      <c r="D194" s="312" t="s">
        <v>1049</v>
      </c>
      <c r="E194" s="179">
        <v>44795</v>
      </c>
      <c r="F194" s="312" t="s">
        <v>373</v>
      </c>
      <c r="G194" s="182"/>
    </row>
    <row r="195" spans="1:7" s="181" customFormat="1" x14ac:dyDescent="0.25">
      <c r="A195" s="366" t="s">
        <v>1043</v>
      </c>
      <c r="B195" s="312" t="s">
        <v>1044</v>
      </c>
      <c r="C195" s="312" t="s">
        <v>1045</v>
      </c>
      <c r="D195" s="312" t="s">
        <v>1050</v>
      </c>
      <c r="E195" s="179">
        <v>45160</v>
      </c>
      <c r="F195" s="312" t="s">
        <v>373</v>
      </c>
      <c r="G195" s="182"/>
    </row>
    <row r="196" spans="1:7" s="181" customFormat="1" x14ac:dyDescent="0.25">
      <c r="A196" s="366" t="s">
        <v>988</v>
      </c>
      <c r="B196" s="314" t="s">
        <v>988</v>
      </c>
      <c r="C196" s="312" t="s">
        <v>818</v>
      </c>
      <c r="D196" s="312" t="s">
        <v>819</v>
      </c>
      <c r="E196" s="179">
        <v>43916</v>
      </c>
      <c r="F196" s="312" t="s">
        <v>656</v>
      </c>
      <c r="G196" s="180"/>
    </row>
    <row r="197" spans="1:7" s="181" customFormat="1" x14ac:dyDescent="0.25">
      <c r="A197" s="366" t="s">
        <v>817</v>
      </c>
      <c r="B197" s="314" t="s">
        <v>988</v>
      </c>
      <c r="C197" s="312" t="s">
        <v>818</v>
      </c>
      <c r="D197" s="312" t="s">
        <v>820</v>
      </c>
      <c r="E197" s="179">
        <v>44921</v>
      </c>
      <c r="F197" s="312" t="s">
        <v>656</v>
      </c>
      <c r="G197" s="180"/>
    </row>
    <row r="198" spans="1:7" s="181" customFormat="1" x14ac:dyDescent="0.25">
      <c r="A198" s="366" t="s">
        <v>817</v>
      </c>
      <c r="B198" s="314" t="s">
        <v>988</v>
      </c>
      <c r="C198" s="312" t="s">
        <v>818</v>
      </c>
      <c r="D198" s="312" t="s">
        <v>821</v>
      </c>
      <c r="E198" s="179">
        <v>46472</v>
      </c>
      <c r="F198" s="312" t="s">
        <v>656</v>
      </c>
      <c r="G198" s="180"/>
    </row>
    <row r="199" spans="1:7" s="181" customFormat="1" x14ac:dyDescent="0.25">
      <c r="A199" s="366" t="s">
        <v>614</v>
      </c>
      <c r="B199" s="312" t="s">
        <v>584</v>
      </c>
      <c r="C199" s="312" t="s">
        <v>585</v>
      </c>
      <c r="D199" s="312" t="s">
        <v>586</v>
      </c>
      <c r="E199" s="179">
        <v>43762</v>
      </c>
      <c r="F199" s="312" t="s">
        <v>657</v>
      </c>
      <c r="G199" s="182"/>
    </row>
    <row r="200" spans="1:7" s="181" customFormat="1" x14ac:dyDescent="0.25">
      <c r="A200" s="366" t="s">
        <v>614</v>
      </c>
      <c r="B200" s="312" t="s">
        <v>584</v>
      </c>
      <c r="C200" s="312" t="s">
        <v>585</v>
      </c>
      <c r="D200" s="312" t="s">
        <v>587</v>
      </c>
      <c r="E200" s="179">
        <v>44128</v>
      </c>
      <c r="F200" s="312" t="s">
        <v>657</v>
      </c>
      <c r="G200" s="182"/>
    </row>
    <row r="201" spans="1:7" s="181" customFormat="1" x14ac:dyDescent="0.25">
      <c r="A201" s="366" t="s">
        <v>1132</v>
      </c>
      <c r="B201" s="312" t="s">
        <v>712</v>
      </c>
      <c r="C201" s="312" t="s">
        <v>713</v>
      </c>
      <c r="D201" s="312" t="s">
        <v>714</v>
      </c>
      <c r="E201" s="179">
        <v>43660</v>
      </c>
      <c r="F201" s="312" t="s">
        <v>656</v>
      </c>
      <c r="G201" s="182"/>
    </row>
    <row r="202" spans="1:7" s="181" customFormat="1" x14ac:dyDescent="0.25">
      <c r="A202" s="366" t="s">
        <v>711</v>
      </c>
      <c r="B202" s="312" t="s">
        <v>712</v>
      </c>
      <c r="C202" s="312" t="s">
        <v>713</v>
      </c>
      <c r="D202" s="312" t="s">
        <v>715</v>
      </c>
      <c r="E202" s="179">
        <v>44026</v>
      </c>
      <c r="F202" s="312" t="s">
        <v>656</v>
      </c>
      <c r="G202" s="182"/>
    </row>
    <row r="203" spans="1:7" s="181" customFormat="1" x14ac:dyDescent="0.25">
      <c r="A203" s="366" t="s">
        <v>1133</v>
      </c>
      <c r="B203" s="312" t="s">
        <v>780</v>
      </c>
      <c r="C203" s="312" t="s">
        <v>781</v>
      </c>
      <c r="D203" s="312" t="s">
        <v>782</v>
      </c>
      <c r="E203" s="179">
        <v>43460</v>
      </c>
      <c r="F203" s="312" t="s">
        <v>657</v>
      </c>
      <c r="G203" s="182"/>
    </row>
    <row r="204" spans="1:7" s="181" customFormat="1" x14ac:dyDescent="0.25">
      <c r="A204" s="366" t="s">
        <v>779</v>
      </c>
      <c r="B204" s="312" t="s">
        <v>780</v>
      </c>
      <c r="C204" s="312" t="s">
        <v>781</v>
      </c>
      <c r="D204" s="312" t="s">
        <v>783</v>
      </c>
      <c r="E204" s="179">
        <v>43825</v>
      </c>
      <c r="F204" s="312" t="s">
        <v>657</v>
      </c>
      <c r="G204" s="182"/>
    </row>
    <row r="205" spans="1:7" s="181" customFormat="1" x14ac:dyDescent="0.25">
      <c r="A205" s="366" t="s">
        <v>779</v>
      </c>
      <c r="B205" s="312" t="s">
        <v>780</v>
      </c>
      <c r="C205" s="312" t="s">
        <v>781</v>
      </c>
      <c r="D205" s="312" t="s">
        <v>784</v>
      </c>
      <c r="E205" s="179">
        <v>44191</v>
      </c>
      <c r="F205" s="312" t="s">
        <v>657</v>
      </c>
      <c r="G205" s="182"/>
    </row>
    <row r="206" spans="1:7" s="181" customFormat="1" x14ac:dyDescent="0.25">
      <c r="A206" s="366" t="s">
        <v>1134</v>
      </c>
      <c r="B206" s="312" t="s">
        <v>1103</v>
      </c>
      <c r="C206" s="312" t="s">
        <v>860</v>
      </c>
      <c r="D206" s="312" t="s">
        <v>861</v>
      </c>
      <c r="E206" s="179">
        <v>43747</v>
      </c>
      <c r="F206" s="312" t="s">
        <v>657</v>
      </c>
      <c r="G206" s="182"/>
    </row>
    <row r="207" spans="1:7" s="181" customFormat="1" x14ac:dyDescent="0.25">
      <c r="A207" s="366" t="s">
        <v>864</v>
      </c>
      <c r="B207" s="312" t="s">
        <v>1103</v>
      </c>
      <c r="C207" s="312" t="s">
        <v>860</v>
      </c>
      <c r="D207" s="312" t="s">
        <v>862</v>
      </c>
      <c r="E207" s="179">
        <v>44113</v>
      </c>
      <c r="F207" s="312" t="s">
        <v>657</v>
      </c>
      <c r="G207" s="182"/>
    </row>
    <row r="208" spans="1:7" s="181" customFormat="1" x14ac:dyDescent="0.25">
      <c r="A208" s="366" t="s">
        <v>864</v>
      </c>
      <c r="B208" s="312" t="s">
        <v>1103</v>
      </c>
      <c r="C208" s="312" t="s">
        <v>860</v>
      </c>
      <c r="D208" s="312" t="s">
        <v>863</v>
      </c>
      <c r="E208" s="179">
        <v>44478</v>
      </c>
      <c r="F208" s="312" t="s">
        <v>657</v>
      </c>
      <c r="G208" s="182"/>
    </row>
    <row r="209" spans="1:7" s="181" customFormat="1" x14ac:dyDescent="0.25">
      <c r="A209" s="366" t="s">
        <v>1135</v>
      </c>
      <c r="B209" s="312" t="s">
        <v>1104</v>
      </c>
      <c r="C209" s="312" t="s">
        <v>935</v>
      </c>
      <c r="D209" s="312" t="s">
        <v>936</v>
      </c>
      <c r="E209" s="179">
        <v>43421</v>
      </c>
      <c r="F209" s="312" t="s">
        <v>657</v>
      </c>
      <c r="G209" s="182"/>
    </row>
    <row r="210" spans="1:7" s="181" customFormat="1" x14ac:dyDescent="0.25">
      <c r="A210" s="366" t="s">
        <v>934</v>
      </c>
      <c r="B210" s="312" t="s">
        <v>1104</v>
      </c>
      <c r="C210" s="312" t="s">
        <v>935</v>
      </c>
      <c r="D210" s="312" t="s">
        <v>937</v>
      </c>
      <c r="E210" s="179">
        <v>43817</v>
      </c>
      <c r="F210" s="312" t="s">
        <v>657</v>
      </c>
      <c r="G210" s="182"/>
    </row>
    <row r="211" spans="1:7" s="181" customFormat="1" x14ac:dyDescent="0.25">
      <c r="A211" s="366" t="s">
        <v>934</v>
      </c>
      <c r="B211" s="312" t="s">
        <v>1104</v>
      </c>
      <c r="C211" s="312" t="s">
        <v>935</v>
      </c>
      <c r="D211" s="312" t="s">
        <v>938</v>
      </c>
      <c r="E211" s="179">
        <v>44183</v>
      </c>
      <c r="F211" s="312" t="s">
        <v>657</v>
      </c>
      <c r="G211" s="182"/>
    </row>
    <row r="212" spans="1:7" s="181" customFormat="1" x14ac:dyDescent="0.25">
      <c r="A212" s="366" t="s">
        <v>934</v>
      </c>
      <c r="B212" s="312" t="s">
        <v>1104</v>
      </c>
      <c r="C212" s="312" t="s">
        <v>935</v>
      </c>
      <c r="D212" s="312" t="s">
        <v>939</v>
      </c>
      <c r="E212" s="179">
        <v>44548</v>
      </c>
      <c r="F212" s="312" t="s">
        <v>657</v>
      </c>
      <c r="G212" s="182"/>
    </row>
    <row r="213" spans="1:7" s="181" customFormat="1" x14ac:dyDescent="0.25">
      <c r="A213" s="366" t="s">
        <v>1136</v>
      </c>
      <c r="B213" s="312" t="s">
        <v>1106</v>
      </c>
      <c r="C213" s="312" t="s">
        <v>1107</v>
      </c>
      <c r="D213" s="312" t="s">
        <v>1108</v>
      </c>
      <c r="E213" s="179">
        <v>44152</v>
      </c>
      <c r="F213" s="312" t="s">
        <v>654</v>
      </c>
      <c r="G213" s="182"/>
    </row>
    <row r="214" spans="1:7" s="181" customFormat="1" x14ac:dyDescent="0.25">
      <c r="A214" s="366" t="s">
        <v>1105</v>
      </c>
      <c r="B214" s="312" t="s">
        <v>1106</v>
      </c>
      <c r="C214" s="311" t="s">
        <v>1107</v>
      </c>
      <c r="D214" s="312" t="s">
        <v>1109</v>
      </c>
      <c r="E214" s="179">
        <v>44578</v>
      </c>
      <c r="F214" s="312" t="s">
        <v>654</v>
      </c>
      <c r="G214" s="182"/>
    </row>
    <row r="215" spans="1:7" s="181" customFormat="1" x14ac:dyDescent="0.25">
      <c r="A215" s="366" t="s">
        <v>1105</v>
      </c>
      <c r="B215" s="312" t="s">
        <v>1106</v>
      </c>
      <c r="C215" s="312" t="s">
        <v>1107</v>
      </c>
      <c r="D215" s="312" t="s">
        <v>1110</v>
      </c>
      <c r="E215" s="179">
        <v>44943</v>
      </c>
      <c r="F215" s="312" t="s">
        <v>654</v>
      </c>
      <c r="G215" s="182"/>
    </row>
    <row r="216" spans="1:7" s="181" customFormat="1" x14ac:dyDescent="0.25">
      <c r="A216" s="365" t="s">
        <v>1105</v>
      </c>
      <c r="B216" s="312" t="s">
        <v>1106</v>
      </c>
      <c r="C216" s="312" t="s">
        <v>1107</v>
      </c>
      <c r="D216" s="312" t="s">
        <v>1111</v>
      </c>
      <c r="E216" s="179">
        <v>45247</v>
      </c>
      <c r="F216" s="312" t="s">
        <v>654</v>
      </c>
      <c r="G216" s="180"/>
    </row>
    <row r="217" spans="1:7" s="181" customFormat="1" x14ac:dyDescent="0.25">
      <c r="A217" s="311" t="s">
        <v>615</v>
      </c>
      <c r="B217" s="312" t="s">
        <v>399</v>
      </c>
      <c r="C217" s="312" t="s">
        <v>400</v>
      </c>
      <c r="D217" s="312" t="s">
        <v>401</v>
      </c>
      <c r="E217" s="179">
        <v>43726</v>
      </c>
      <c r="F217" s="312" t="s">
        <v>548</v>
      </c>
      <c r="G217" s="180"/>
    </row>
    <row r="218" spans="1:7" s="181" customFormat="1" x14ac:dyDescent="0.25">
      <c r="A218" s="311" t="s">
        <v>107</v>
      </c>
      <c r="B218" s="312" t="s">
        <v>108</v>
      </c>
      <c r="C218" s="312" t="s">
        <v>109</v>
      </c>
      <c r="D218" s="312" t="s">
        <v>110</v>
      </c>
      <c r="E218" s="179">
        <v>43743</v>
      </c>
      <c r="F218" s="312" t="s">
        <v>654</v>
      </c>
      <c r="G218" s="180"/>
    </row>
    <row r="219" spans="1:7" s="181" customFormat="1" x14ac:dyDescent="0.25">
      <c r="A219" s="311" t="s">
        <v>616</v>
      </c>
      <c r="B219" s="312" t="s">
        <v>617</v>
      </c>
      <c r="C219" s="312" t="s">
        <v>618</v>
      </c>
      <c r="D219" s="312" t="s">
        <v>619</v>
      </c>
      <c r="E219" s="179">
        <v>44517</v>
      </c>
      <c r="F219" s="312" t="s">
        <v>654</v>
      </c>
      <c r="G219" s="180"/>
    </row>
    <row r="220" spans="1:7" s="181" customFormat="1" x14ac:dyDescent="0.25">
      <c r="A220" s="365" t="s">
        <v>620</v>
      </c>
      <c r="B220" s="312" t="s">
        <v>1051</v>
      </c>
      <c r="C220" s="312" t="s">
        <v>621</v>
      </c>
      <c r="D220" s="312" t="s">
        <v>622</v>
      </c>
      <c r="E220" s="179">
        <v>45154</v>
      </c>
      <c r="F220" s="312" t="s">
        <v>654</v>
      </c>
      <c r="G220" s="180"/>
    </row>
    <row r="221" spans="1:7" s="181" customFormat="1" x14ac:dyDescent="0.25">
      <c r="A221" s="365" t="s">
        <v>620</v>
      </c>
      <c r="B221" s="312" t="s">
        <v>1052</v>
      </c>
      <c r="C221" s="312" t="s">
        <v>623</v>
      </c>
      <c r="D221" s="312" t="s">
        <v>624</v>
      </c>
      <c r="E221" s="179">
        <v>45518</v>
      </c>
      <c r="F221" s="312" t="s">
        <v>654</v>
      </c>
      <c r="G221" s="180"/>
    </row>
    <row r="222" spans="1:7" s="181" customFormat="1" x14ac:dyDescent="0.25">
      <c r="A222" s="365" t="s">
        <v>620</v>
      </c>
      <c r="B222" s="312" t="s">
        <v>1053</v>
      </c>
      <c r="C222" s="312" t="s">
        <v>677</v>
      </c>
      <c r="D222" s="312" t="s">
        <v>678</v>
      </c>
      <c r="E222" s="179">
        <v>45744</v>
      </c>
      <c r="F222" s="312" t="s">
        <v>654</v>
      </c>
      <c r="G222" s="180"/>
    </row>
    <row r="223" spans="1:7" s="181" customFormat="1" x14ac:dyDescent="0.25">
      <c r="A223" s="365" t="s">
        <v>471</v>
      </c>
      <c r="B223" s="312" t="s">
        <v>1122</v>
      </c>
      <c r="C223" s="312" t="s">
        <v>588</v>
      </c>
      <c r="D223" s="312" t="s">
        <v>589</v>
      </c>
      <c r="E223" s="179">
        <v>44422</v>
      </c>
      <c r="F223" s="312" t="s">
        <v>654</v>
      </c>
      <c r="G223" s="180"/>
    </row>
    <row r="224" spans="1:7" s="181" customFormat="1" x14ac:dyDescent="0.25">
      <c r="A224" s="365" t="s">
        <v>471</v>
      </c>
      <c r="B224" s="312" t="s">
        <v>1123</v>
      </c>
      <c r="C224" s="312" t="s">
        <v>590</v>
      </c>
      <c r="D224" s="312" t="s">
        <v>591</v>
      </c>
      <c r="E224" s="179">
        <v>44424</v>
      </c>
      <c r="F224" s="312" t="s">
        <v>654</v>
      </c>
      <c r="G224" s="180"/>
    </row>
    <row r="225" spans="1:7" s="181" customFormat="1" x14ac:dyDescent="0.25">
      <c r="A225" s="366" t="s">
        <v>471</v>
      </c>
      <c r="B225" s="312" t="s">
        <v>1124</v>
      </c>
      <c r="C225" s="312" t="s">
        <v>694</v>
      </c>
      <c r="D225" s="312" t="s">
        <v>695</v>
      </c>
      <c r="E225" s="179">
        <v>44681</v>
      </c>
      <c r="F225" s="312" t="s">
        <v>654</v>
      </c>
      <c r="G225" s="180"/>
    </row>
    <row r="226" spans="1:7" s="181" customFormat="1" x14ac:dyDescent="0.25">
      <c r="A226" s="366" t="s">
        <v>471</v>
      </c>
      <c r="B226" s="312" t="s">
        <v>1125</v>
      </c>
      <c r="C226" s="312" t="s">
        <v>785</v>
      </c>
      <c r="D226" s="312" t="s">
        <v>786</v>
      </c>
      <c r="E226" s="179">
        <v>46333</v>
      </c>
      <c r="F226" s="312" t="s">
        <v>654</v>
      </c>
      <c r="G226" s="182"/>
    </row>
    <row r="227" spans="1:7" s="181" customFormat="1" x14ac:dyDescent="0.25">
      <c r="A227" s="366" t="s">
        <v>471</v>
      </c>
      <c r="B227" s="312" t="s">
        <v>1126</v>
      </c>
      <c r="C227" s="312" t="s">
        <v>472</v>
      </c>
      <c r="D227" s="312" t="s">
        <v>473</v>
      </c>
      <c r="E227" s="179">
        <v>43924</v>
      </c>
      <c r="F227" s="312" t="s">
        <v>654</v>
      </c>
      <c r="G227" s="182"/>
    </row>
    <row r="228" spans="1:7" s="181" customFormat="1" x14ac:dyDescent="0.25">
      <c r="A228" s="366" t="s">
        <v>471</v>
      </c>
      <c r="B228" s="312" t="s">
        <v>1127</v>
      </c>
      <c r="C228" s="312" t="s">
        <v>487</v>
      </c>
      <c r="D228" s="312" t="s">
        <v>488</v>
      </c>
      <c r="E228" s="179">
        <v>44708</v>
      </c>
      <c r="F228" s="312" t="s">
        <v>654</v>
      </c>
      <c r="G228" s="182"/>
    </row>
    <row r="229" spans="1:7" s="181" customFormat="1" x14ac:dyDescent="0.25">
      <c r="A229" s="366" t="s">
        <v>471</v>
      </c>
      <c r="B229" s="312" t="s">
        <v>1128</v>
      </c>
      <c r="C229" s="312" t="s">
        <v>843</v>
      </c>
      <c r="D229" s="312" t="s">
        <v>844</v>
      </c>
      <c r="E229" s="179">
        <v>46505</v>
      </c>
      <c r="F229" s="312" t="s">
        <v>654</v>
      </c>
      <c r="G229" s="182"/>
    </row>
    <row r="230" spans="1:7" s="181" customFormat="1" x14ac:dyDescent="0.25">
      <c r="A230" s="365" t="s">
        <v>471</v>
      </c>
      <c r="B230" s="312" t="s">
        <v>1129</v>
      </c>
      <c r="C230" s="312" t="s">
        <v>893</v>
      </c>
      <c r="D230" s="312" t="s">
        <v>894</v>
      </c>
      <c r="E230" s="179">
        <v>44113</v>
      </c>
      <c r="F230" s="312" t="s">
        <v>654</v>
      </c>
      <c r="G230" s="182"/>
    </row>
    <row r="231" spans="1:7" s="181" customFormat="1" x14ac:dyDescent="0.25">
      <c r="A231" s="365" t="s">
        <v>471</v>
      </c>
      <c r="B231" s="312" t="s">
        <v>1130</v>
      </c>
      <c r="C231" s="312" t="s">
        <v>865</v>
      </c>
      <c r="D231" s="312" t="s">
        <v>866</v>
      </c>
      <c r="E231" s="179">
        <v>45527</v>
      </c>
      <c r="F231" s="312" t="s">
        <v>654</v>
      </c>
      <c r="G231" s="182"/>
    </row>
    <row r="232" spans="1:7" s="181" customFormat="1" x14ac:dyDescent="0.25">
      <c r="A232" s="366" t="s">
        <v>787</v>
      </c>
      <c r="B232" s="312" t="s">
        <v>788</v>
      </c>
      <c r="C232" s="312" t="s">
        <v>789</v>
      </c>
      <c r="D232" s="312" t="s">
        <v>790</v>
      </c>
      <c r="E232" s="179">
        <v>43424</v>
      </c>
      <c r="F232" s="312" t="s">
        <v>657</v>
      </c>
      <c r="G232" s="182"/>
    </row>
    <row r="233" spans="1:7" s="181" customFormat="1" x14ac:dyDescent="0.25">
      <c r="A233" s="366" t="s">
        <v>787</v>
      </c>
      <c r="B233" s="312" t="s">
        <v>1131</v>
      </c>
      <c r="C233" s="312" t="s">
        <v>791</v>
      </c>
      <c r="D233" s="312" t="s">
        <v>792</v>
      </c>
      <c r="E233" s="179">
        <v>45492</v>
      </c>
      <c r="F233" s="312" t="s">
        <v>657</v>
      </c>
      <c r="G233" s="180"/>
    </row>
    <row r="234" spans="1:7" s="181" customFormat="1" x14ac:dyDescent="0.25">
      <c r="A234" s="366" t="s">
        <v>115</v>
      </c>
      <c r="B234" s="312" t="s">
        <v>1139</v>
      </c>
      <c r="C234" s="312" t="s">
        <v>592</v>
      </c>
      <c r="D234" s="312" t="s">
        <v>593</v>
      </c>
      <c r="E234" s="179">
        <v>44059</v>
      </c>
      <c r="F234" s="312" t="s">
        <v>373</v>
      </c>
      <c r="G234" s="180"/>
    </row>
    <row r="235" spans="1:7" s="181" customFormat="1" x14ac:dyDescent="0.25">
      <c r="A235" s="366" t="s">
        <v>115</v>
      </c>
      <c r="B235" s="312" t="s">
        <v>1139</v>
      </c>
      <c r="C235" s="312" t="s">
        <v>592</v>
      </c>
      <c r="D235" s="312" t="s">
        <v>594</v>
      </c>
      <c r="E235" s="179">
        <v>45139</v>
      </c>
      <c r="F235" s="312" t="s">
        <v>373</v>
      </c>
      <c r="G235" s="182"/>
    </row>
    <row r="236" spans="1:7" s="181" customFormat="1" x14ac:dyDescent="0.25">
      <c r="A236" s="366" t="s">
        <v>115</v>
      </c>
      <c r="B236" s="312" t="s">
        <v>1138</v>
      </c>
      <c r="C236" s="312" t="s">
        <v>867</v>
      </c>
      <c r="D236" s="312" t="s">
        <v>868</v>
      </c>
      <c r="E236" s="179">
        <v>44818</v>
      </c>
      <c r="F236" s="312" t="s">
        <v>373</v>
      </c>
      <c r="G236" s="182"/>
    </row>
    <row r="237" spans="1:7" s="181" customFormat="1" x14ac:dyDescent="0.25">
      <c r="A237" s="366" t="s">
        <v>115</v>
      </c>
      <c r="B237" s="312" t="s">
        <v>1138</v>
      </c>
      <c r="C237" s="312" t="s">
        <v>867</v>
      </c>
      <c r="D237" s="312" t="s">
        <v>869</v>
      </c>
      <c r="E237" s="179">
        <v>45538</v>
      </c>
      <c r="F237" s="312" t="s">
        <v>373</v>
      </c>
      <c r="G237" s="182"/>
    </row>
    <row r="238" spans="1:7" s="181" customFormat="1" x14ac:dyDescent="0.25">
      <c r="A238" s="366" t="s">
        <v>115</v>
      </c>
      <c r="B238" s="312" t="s">
        <v>1138</v>
      </c>
      <c r="C238" s="312" t="s">
        <v>867</v>
      </c>
      <c r="D238" s="312" t="s">
        <v>870</v>
      </c>
      <c r="E238" s="179">
        <v>46258</v>
      </c>
      <c r="F238" s="312" t="s">
        <v>373</v>
      </c>
      <c r="G238" s="182"/>
    </row>
    <row r="239" spans="1:7" s="181" customFormat="1" x14ac:dyDescent="0.25">
      <c r="A239" s="366" t="s">
        <v>115</v>
      </c>
      <c r="B239" s="312" t="s">
        <v>1137</v>
      </c>
      <c r="C239" s="312" t="s">
        <v>731</v>
      </c>
      <c r="D239" s="312" t="s">
        <v>732</v>
      </c>
      <c r="E239" s="179">
        <v>45473</v>
      </c>
      <c r="F239" s="312" t="s">
        <v>373</v>
      </c>
      <c r="G239" s="182"/>
    </row>
    <row r="240" spans="1:7" s="181" customFormat="1" x14ac:dyDescent="0.25">
      <c r="A240" s="366" t="s">
        <v>115</v>
      </c>
      <c r="B240" s="312" t="s">
        <v>1137</v>
      </c>
      <c r="C240" s="312" t="s">
        <v>731</v>
      </c>
      <c r="D240" s="312" t="s">
        <v>733</v>
      </c>
      <c r="E240" s="179">
        <v>47273</v>
      </c>
      <c r="F240" s="312" t="s">
        <v>373</v>
      </c>
      <c r="G240" s="182"/>
    </row>
    <row r="241" spans="1:7" s="181" customFormat="1" x14ac:dyDescent="0.25">
      <c r="A241" s="366" t="s">
        <v>115</v>
      </c>
      <c r="B241" s="312" t="s">
        <v>116</v>
      </c>
      <c r="C241" s="312" t="s">
        <v>117</v>
      </c>
      <c r="D241" s="312" t="s">
        <v>118</v>
      </c>
      <c r="E241" s="179">
        <v>43923</v>
      </c>
      <c r="F241" s="312" t="s">
        <v>373</v>
      </c>
      <c r="G241" s="182"/>
    </row>
    <row r="242" spans="1:7" s="181" customFormat="1" x14ac:dyDescent="0.25">
      <c r="A242" s="366" t="s">
        <v>119</v>
      </c>
      <c r="B242" s="312" t="s">
        <v>1016</v>
      </c>
      <c r="C242" s="312" t="s">
        <v>429</v>
      </c>
      <c r="D242" s="312" t="s">
        <v>430</v>
      </c>
      <c r="E242" s="179">
        <v>43504</v>
      </c>
      <c r="F242" s="312" t="s">
        <v>657</v>
      </c>
      <c r="G242" s="180"/>
    </row>
    <row r="243" spans="1:7" s="181" customFormat="1" x14ac:dyDescent="0.25">
      <c r="A243" s="366" t="s">
        <v>119</v>
      </c>
      <c r="B243" s="312" t="s">
        <v>1112</v>
      </c>
      <c r="C243" s="312" t="s">
        <v>489</v>
      </c>
      <c r="D243" s="312" t="s">
        <v>490</v>
      </c>
      <c r="E243" s="179">
        <v>43890</v>
      </c>
      <c r="F243" s="312" t="s">
        <v>657</v>
      </c>
      <c r="G243" s="180"/>
    </row>
    <row r="244" spans="1:7" s="181" customFormat="1" x14ac:dyDescent="0.25">
      <c r="A244" s="366" t="s">
        <v>119</v>
      </c>
      <c r="B244" s="312" t="s">
        <v>1054</v>
      </c>
      <c r="C244" s="312" t="s">
        <v>716</v>
      </c>
      <c r="D244" s="312" t="s">
        <v>717</v>
      </c>
      <c r="E244" s="179">
        <v>43630</v>
      </c>
      <c r="F244" s="312" t="s">
        <v>657</v>
      </c>
      <c r="G244" s="180"/>
    </row>
    <row r="245" spans="1:7" s="181" customFormat="1" x14ac:dyDescent="0.25">
      <c r="A245" s="366" t="s">
        <v>119</v>
      </c>
      <c r="B245" s="312" t="s">
        <v>1054</v>
      </c>
      <c r="C245" s="312" t="s">
        <v>716</v>
      </c>
      <c r="D245" s="312" t="s">
        <v>718</v>
      </c>
      <c r="E245" s="179">
        <v>43990</v>
      </c>
      <c r="F245" s="312" t="s">
        <v>657</v>
      </c>
      <c r="G245" s="182"/>
    </row>
    <row r="246" spans="1:7" s="181" customFormat="1" x14ac:dyDescent="0.25">
      <c r="A246" s="366" t="s">
        <v>119</v>
      </c>
      <c r="B246" s="312" t="s">
        <v>1054</v>
      </c>
      <c r="C246" s="312" t="s">
        <v>716</v>
      </c>
      <c r="D246" s="312" t="s">
        <v>719</v>
      </c>
      <c r="E246" s="179">
        <v>44350</v>
      </c>
      <c r="F246" s="312" t="s">
        <v>657</v>
      </c>
      <c r="G246" s="182"/>
    </row>
    <row r="247" spans="1:7" s="181" customFormat="1" x14ac:dyDescent="0.25">
      <c r="A247" s="366" t="s">
        <v>119</v>
      </c>
      <c r="B247" s="312" t="s">
        <v>1055</v>
      </c>
      <c r="C247" s="312" t="s">
        <v>754</v>
      </c>
      <c r="D247" s="312" t="s">
        <v>755</v>
      </c>
      <c r="E247" s="179">
        <v>43751</v>
      </c>
      <c r="F247" s="312" t="s">
        <v>657</v>
      </c>
      <c r="G247" s="182"/>
    </row>
    <row r="248" spans="1:7" s="181" customFormat="1" x14ac:dyDescent="0.25">
      <c r="A248" s="366" t="s">
        <v>119</v>
      </c>
      <c r="B248" s="312" t="s">
        <v>1055</v>
      </c>
      <c r="C248" s="312" t="s">
        <v>754</v>
      </c>
      <c r="D248" s="312" t="s">
        <v>756</v>
      </c>
      <c r="E248" s="179">
        <v>44111</v>
      </c>
      <c r="F248" s="312" t="s">
        <v>657</v>
      </c>
      <c r="G248" s="182"/>
    </row>
    <row r="249" spans="1:7" s="181" customFormat="1" x14ac:dyDescent="0.25">
      <c r="A249" s="366" t="s">
        <v>119</v>
      </c>
      <c r="B249" s="312" t="s">
        <v>1055</v>
      </c>
      <c r="C249" s="312" t="s">
        <v>754</v>
      </c>
      <c r="D249" s="312" t="s">
        <v>757</v>
      </c>
      <c r="E249" s="179">
        <v>44471</v>
      </c>
      <c r="F249" s="312" t="s">
        <v>657</v>
      </c>
      <c r="G249" s="182"/>
    </row>
    <row r="250" spans="1:7" s="181" customFormat="1" x14ac:dyDescent="0.25">
      <c r="A250" s="366" t="s">
        <v>119</v>
      </c>
      <c r="B250" s="312" t="s">
        <v>1055</v>
      </c>
      <c r="C250" s="312" t="s">
        <v>754</v>
      </c>
      <c r="D250" s="312" t="s">
        <v>758</v>
      </c>
      <c r="E250" s="179">
        <v>44831</v>
      </c>
      <c r="F250" s="312" t="s">
        <v>657</v>
      </c>
      <c r="G250" s="182"/>
    </row>
    <row r="251" spans="1:7" s="181" customFormat="1" x14ac:dyDescent="0.25">
      <c r="A251" s="366" t="s">
        <v>119</v>
      </c>
      <c r="B251" s="312" t="s">
        <v>1056</v>
      </c>
      <c r="C251" s="312" t="s">
        <v>951</v>
      </c>
      <c r="D251" s="312" t="s">
        <v>952</v>
      </c>
      <c r="E251" s="179">
        <v>43497</v>
      </c>
      <c r="F251" s="312" t="s">
        <v>657</v>
      </c>
      <c r="G251" s="182"/>
    </row>
    <row r="252" spans="1:7" s="181" customFormat="1" x14ac:dyDescent="0.25">
      <c r="A252" s="366" t="s">
        <v>119</v>
      </c>
      <c r="B252" s="312" t="s">
        <v>1057</v>
      </c>
      <c r="C252" s="312" t="s">
        <v>962</v>
      </c>
      <c r="D252" s="312" t="s">
        <v>963</v>
      </c>
      <c r="E252" s="179">
        <v>43539</v>
      </c>
      <c r="F252" s="312" t="s">
        <v>657</v>
      </c>
      <c r="G252" s="182"/>
    </row>
    <row r="253" spans="1:7" s="181" customFormat="1" x14ac:dyDescent="0.25">
      <c r="A253" s="366" t="s">
        <v>119</v>
      </c>
      <c r="B253" s="312" t="s">
        <v>1058</v>
      </c>
      <c r="C253" s="312" t="s">
        <v>986</v>
      </c>
      <c r="D253" s="312" t="s">
        <v>987</v>
      </c>
      <c r="E253" s="179">
        <v>43595</v>
      </c>
      <c r="F253" s="312" t="s">
        <v>657</v>
      </c>
      <c r="G253" s="182"/>
    </row>
    <row r="254" spans="1:7" s="181" customFormat="1" x14ac:dyDescent="0.25">
      <c r="A254" s="366" t="s">
        <v>119</v>
      </c>
      <c r="B254" s="312" t="s">
        <v>1059</v>
      </c>
      <c r="C254" s="312" t="s">
        <v>1017</v>
      </c>
      <c r="D254" s="312" t="s">
        <v>1018</v>
      </c>
      <c r="E254" s="179">
        <v>43652</v>
      </c>
      <c r="F254" s="312" t="s">
        <v>657</v>
      </c>
      <c r="G254" s="182"/>
    </row>
    <row r="255" spans="1:7" s="181" customFormat="1" x14ac:dyDescent="0.25">
      <c r="A255" s="366" t="s">
        <v>119</v>
      </c>
      <c r="B255" s="312" t="s">
        <v>1060</v>
      </c>
      <c r="C255" s="312" t="s">
        <v>871</v>
      </c>
      <c r="D255" s="312" t="s">
        <v>872</v>
      </c>
      <c r="E255" s="179">
        <v>44085</v>
      </c>
      <c r="F255" s="312" t="s">
        <v>657</v>
      </c>
      <c r="G255" s="182"/>
    </row>
    <row r="256" spans="1:7" s="181" customFormat="1" x14ac:dyDescent="0.25">
      <c r="A256" s="366" t="s">
        <v>119</v>
      </c>
      <c r="B256" s="312" t="s">
        <v>1060</v>
      </c>
      <c r="C256" s="312" t="s">
        <v>871</v>
      </c>
      <c r="D256" s="312" t="s">
        <v>873</v>
      </c>
      <c r="E256" s="179">
        <v>44445</v>
      </c>
      <c r="F256" s="312" t="s">
        <v>657</v>
      </c>
      <c r="G256" s="182"/>
    </row>
    <row r="257" spans="1:7" s="181" customFormat="1" x14ac:dyDescent="0.25">
      <c r="A257" s="366" t="s">
        <v>119</v>
      </c>
      <c r="B257" s="312" t="s">
        <v>1060</v>
      </c>
      <c r="C257" s="312" t="s">
        <v>871</v>
      </c>
      <c r="D257" s="312" t="s">
        <v>874</v>
      </c>
      <c r="E257" s="179">
        <v>44805</v>
      </c>
      <c r="F257" s="312" t="s">
        <v>657</v>
      </c>
      <c r="G257" s="182"/>
    </row>
    <row r="258" spans="1:7" s="181" customFormat="1" x14ac:dyDescent="0.25">
      <c r="A258" s="312" t="s">
        <v>805</v>
      </c>
      <c r="B258" s="312" t="s">
        <v>806</v>
      </c>
      <c r="C258" s="312" t="s">
        <v>807</v>
      </c>
      <c r="D258" s="312" t="s">
        <v>808</v>
      </c>
      <c r="E258" s="179">
        <v>45850</v>
      </c>
      <c r="F258" s="312" t="s">
        <v>656</v>
      </c>
      <c r="G258" s="182"/>
    </row>
    <row r="259" spans="1:7" s="181" customFormat="1" x14ac:dyDescent="0.25">
      <c r="A259" s="360" t="s">
        <v>679</v>
      </c>
      <c r="B259" s="312" t="s">
        <v>380</v>
      </c>
      <c r="C259" s="312" t="s">
        <v>381</v>
      </c>
      <c r="D259" s="312" t="s">
        <v>382</v>
      </c>
      <c r="E259" s="179">
        <v>43958</v>
      </c>
      <c r="F259" s="312" t="s">
        <v>654</v>
      </c>
      <c r="G259" s="182"/>
    </row>
    <row r="260" spans="1:7" s="181" customFormat="1" x14ac:dyDescent="0.25">
      <c r="A260" s="361"/>
      <c r="B260" s="312" t="s">
        <v>680</v>
      </c>
      <c r="C260" s="312" t="s">
        <v>681</v>
      </c>
      <c r="D260" s="312" t="s">
        <v>682</v>
      </c>
      <c r="E260" s="179">
        <v>43527</v>
      </c>
      <c r="F260" s="312" t="s">
        <v>657</v>
      </c>
      <c r="G260" s="182"/>
    </row>
    <row r="261" spans="1:7" s="181" customFormat="1" x14ac:dyDescent="0.25">
      <c r="A261" s="361"/>
      <c r="B261" s="312" t="s">
        <v>680</v>
      </c>
      <c r="C261" s="311" t="s">
        <v>681</v>
      </c>
      <c r="D261" s="312" t="s">
        <v>683</v>
      </c>
      <c r="E261" s="179">
        <v>44247</v>
      </c>
      <c r="F261" s="312" t="s">
        <v>654</v>
      </c>
      <c r="G261" s="182"/>
    </row>
    <row r="262" spans="1:7" s="181" customFormat="1" x14ac:dyDescent="0.25">
      <c r="A262" s="362"/>
      <c r="B262" s="312" t="s">
        <v>680</v>
      </c>
      <c r="C262" s="312" t="s">
        <v>681</v>
      </c>
      <c r="D262" s="312" t="s">
        <v>684</v>
      </c>
      <c r="E262" s="179">
        <v>44967</v>
      </c>
      <c r="F262" s="312" t="s">
        <v>654</v>
      </c>
      <c r="G262" s="182"/>
    </row>
    <row r="263" spans="1:7" s="181" customFormat="1" ht="35.25" customHeight="1" x14ac:dyDescent="0.25">
      <c r="A263" s="312"/>
      <c r="B263" s="312"/>
      <c r="C263" s="312"/>
      <c r="D263" s="312"/>
      <c r="E263" s="179"/>
      <c r="F263" s="312"/>
      <c r="G263" s="182"/>
    </row>
    <row r="264" spans="1:7" s="181" customFormat="1" ht="35.25" customHeight="1" x14ac:dyDescent="0.25">
      <c r="A264" s="312"/>
      <c r="B264" s="312"/>
      <c r="C264" s="312"/>
      <c r="D264" s="312"/>
      <c r="E264" s="179"/>
      <c r="F264" s="312"/>
      <c r="G264" s="182"/>
    </row>
    <row r="265" spans="1:7" s="181" customFormat="1" ht="35.25" customHeight="1" x14ac:dyDescent="0.25">
      <c r="A265" s="312"/>
      <c r="B265" s="312"/>
      <c r="C265" s="312"/>
      <c r="D265" s="312"/>
      <c r="E265" s="179"/>
      <c r="F265" s="312"/>
      <c r="G265" s="183"/>
    </row>
    <row r="266" spans="1:7" s="181" customFormat="1" ht="35.25" customHeight="1" x14ac:dyDescent="0.25">
      <c r="A266" s="312"/>
      <c r="B266" s="312"/>
      <c r="C266" s="312"/>
      <c r="D266" s="312"/>
      <c r="E266" s="179"/>
      <c r="F266" s="312"/>
      <c r="G266" s="182"/>
    </row>
    <row r="267" spans="1:7" s="181" customFormat="1" ht="35.25" customHeight="1" x14ac:dyDescent="0.25">
      <c r="A267" s="311"/>
      <c r="B267" s="312"/>
      <c r="C267" s="312"/>
      <c r="D267" s="312"/>
      <c r="E267" s="179"/>
      <c r="F267" s="312"/>
      <c r="G267" s="180"/>
    </row>
    <row r="268" spans="1:7" s="181" customFormat="1" ht="35.25" customHeight="1" x14ac:dyDescent="0.25">
      <c r="A268" s="311"/>
      <c r="B268" s="312"/>
      <c r="C268" s="312"/>
      <c r="D268" s="312"/>
      <c r="E268" s="179"/>
      <c r="F268" s="312"/>
      <c r="G268" s="180"/>
    </row>
    <row r="269" spans="1:7" s="181" customFormat="1" ht="35.25" customHeight="1" x14ac:dyDescent="0.25">
      <c r="A269" s="311"/>
      <c r="B269" s="312"/>
      <c r="C269" s="312"/>
      <c r="D269" s="312"/>
      <c r="E269" s="179"/>
      <c r="F269" s="312"/>
      <c r="G269" s="180"/>
    </row>
    <row r="270" spans="1:7" s="181" customFormat="1" ht="35.25" customHeight="1" x14ac:dyDescent="0.25">
      <c r="A270" s="311"/>
      <c r="B270" s="312"/>
      <c r="C270" s="312"/>
      <c r="D270" s="312"/>
      <c r="E270" s="179"/>
      <c r="F270" s="312"/>
      <c r="G270" s="180"/>
    </row>
    <row r="271" spans="1:7" s="181" customFormat="1" ht="35.25" customHeight="1" x14ac:dyDescent="0.25">
      <c r="A271" s="311"/>
      <c r="B271" s="312"/>
      <c r="C271" s="312"/>
      <c r="D271" s="312"/>
      <c r="E271" s="179"/>
      <c r="F271" s="312"/>
      <c r="G271" s="180"/>
    </row>
    <row r="272" spans="1:7" s="181" customFormat="1" ht="35.25" customHeight="1" x14ac:dyDescent="0.25">
      <c r="A272" s="311"/>
      <c r="B272" s="312"/>
      <c r="C272" s="312"/>
      <c r="D272" s="312"/>
      <c r="E272" s="179"/>
      <c r="F272" s="312"/>
      <c r="G272" s="180"/>
    </row>
    <row r="273" spans="1:7" s="181" customFormat="1" ht="35.25" customHeight="1" x14ac:dyDescent="0.25">
      <c r="A273" s="311"/>
      <c r="B273" s="312"/>
      <c r="C273" s="312"/>
      <c r="D273" s="312"/>
      <c r="E273" s="179"/>
      <c r="F273" s="312"/>
      <c r="G273" s="180"/>
    </row>
    <row r="274" spans="1:7" s="181" customFormat="1" ht="35.25" customHeight="1" x14ac:dyDescent="0.25">
      <c r="A274" s="311"/>
      <c r="B274" s="312"/>
      <c r="C274" s="312"/>
      <c r="D274" s="312"/>
      <c r="E274" s="179"/>
      <c r="F274" s="312"/>
      <c r="G274" s="180"/>
    </row>
    <row r="275" spans="1:7" s="181" customFormat="1" ht="35.25" customHeight="1" x14ac:dyDescent="0.25">
      <c r="A275" s="311"/>
      <c r="B275" s="312"/>
      <c r="C275" s="312"/>
      <c r="D275" s="312"/>
      <c r="E275" s="179"/>
      <c r="F275" s="312"/>
      <c r="G275" s="180"/>
    </row>
    <row r="276" spans="1:7" s="181" customFormat="1" ht="35.25" customHeight="1" x14ac:dyDescent="0.25">
      <c r="A276" s="312"/>
      <c r="B276" s="312"/>
      <c r="C276" s="312"/>
      <c r="D276" s="312"/>
      <c r="E276" s="179"/>
      <c r="F276" s="312"/>
      <c r="G276" s="180"/>
    </row>
    <row r="277" spans="1:7" s="181" customFormat="1" ht="35.25" customHeight="1" x14ac:dyDescent="0.25">
      <c r="A277" s="312"/>
      <c r="B277" s="312"/>
      <c r="C277" s="312"/>
      <c r="D277" s="312"/>
      <c r="E277" s="179"/>
      <c r="F277" s="312"/>
      <c r="G277" s="182"/>
    </row>
    <row r="278" spans="1:7" s="181" customFormat="1" ht="35.25" customHeight="1" x14ac:dyDescent="0.25">
      <c r="A278" s="312"/>
      <c r="B278" s="312"/>
      <c r="C278" s="312"/>
      <c r="D278" s="312"/>
      <c r="E278" s="179"/>
      <c r="F278" s="312"/>
      <c r="G278" s="182"/>
    </row>
    <row r="279" spans="1:7" s="181" customFormat="1" ht="35.25" customHeight="1" x14ac:dyDescent="0.25">
      <c r="A279" s="312"/>
      <c r="B279" s="312"/>
      <c r="C279" s="312"/>
      <c r="D279" s="312"/>
      <c r="E279" s="179"/>
      <c r="F279" s="312"/>
      <c r="G279" s="182"/>
    </row>
    <row r="280" spans="1:7" s="181" customFormat="1" ht="43.5" customHeight="1" x14ac:dyDescent="0.25">
      <c r="A280" s="312"/>
      <c r="B280" s="312"/>
      <c r="C280" s="312"/>
      <c r="D280" s="312"/>
      <c r="E280" s="179"/>
      <c r="F280" s="312"/>
      <c r="G280" s="182"/>
    </row>
    <row r="281" spans="1:7" s="181" customFormat="1" ht="45.75" customHeight="1" x14ac:dyDescent="0.25">
      <c r="A281" s="311"/>
      <c r="B281" s="312"/>
      <c r="C281" s="312"/>
      <c r="D281" s="312"/>
      <c r="E281" s="179"/>
      <c r="F281" s="312"/>
      <c r="G281" s="182"/>
    </row>
    <row r="282" spans="1:7" s="181" customFormat="1" ht="35.25" customHeight="1" x14ac:dyDescent="0.25">
      <c r="A282" s="311"/>
      <c r="B282" s="312"/>
      <c r="C282" s="312"/>
      <c r="D282" s="312"/>
      <c r="E282" s="179"/>
      <c r="F282" s="312"/>
      <c r="G282" s="182"/>
    </row>
    <row r="283" spans="1:7" s="181" customFormat="1" ht="35.25" customHeight="1" x14ac:dyDescent="0.25">
      <c r="A283" s="311"/>
      <c r="B283" s="312"/>
      <c r="C283" s="312"/>
      <c r="D283" s="312"/>
      <c r="E283" s="179"/>
      <c r="F283" s="312"/>
      <c r="G283" s="182"/>
    </row>
    <row r="284" spans="1:7" s="181" customFormat="1" ht="45.75" customHeight="1" x14ac:dyDescent="0.25">
      <c r="A284" s="311"/>
      <c r="B284" s="312"/>
      <c r="C284" s="312"/>
      <c r="D284" s="312"/>
      <c r="E284" s="179"/>
      <c r="F284" s="312"/>
      <c r="G284" s="182"/>
    </row>
    <row r="285" spans="1:7" s="181" customFormat="1" ht="35.25" customHeight="1" x14ac:dyDescent="0.25">
      <c r="A285" s="312"/>
      <c r="B285" s="312"/>
      <c r="C285" s="312"/>
      <c r="D285" s="312"/>
      <c r="E285" s="179"/>
      <c r="F285" s="312"/>
      <c r="G285" s="182"/>
    </row>
    <row r="286" spans="1:7" s="181" customFormat="1" ht="35.25" customHeight="1" x14ac:dyDescent="0.25">
      <c r="A286" s="312"/>
      <c r="B286" s="312"/>
      <c r="C286" s="312"/>
      <c r="D286" s="312"/>
      <c r="E286" s="179"/>
      <c r="F286" s="312"/>
      <c r="G286" s="180"/>
    </row>
    <row r="287" spans="1:7" s="181" customFormat="1" ht="35.25" customHeight="1" x14ac:dyDescent="0.25">
      <c r="A287" s="312"/>
      <c r="B287" s="312"/>
      <c r="C287" s="312"/>
      <c r="D287" s="312"/>
      <c r="E287" s="179"/>
      <c r="F287" s="312"/>
      <c r="G287" s="180"/>
    </row>
    <row r="288" spans="1:7" s="181" customFormat="1" ht="35.25" customHeight="1" x14ac:dyDescent="0.25">
      <c r="A288" s="312"/>
      <c r="B288" s="312"/>
      <c r="C288" s="312"/>
      <c r="D288" s="312"/>
      <c r="E288" s="179"/>
      <c r="F288" s="312"/>
      <c r="G288" s="182"/>
    </row>
    <row r="289" spans="1:7" s="181" customFormat="1" ht="35.25" customHeight="1" x14ac:dyDescent="0.25">
      <c r="A289" s="312"/>
      <c r="B289" s="312"/>
      <c r="C289" s="312"/>
      <c r="D289" s="312"/>
      <c r="E289" s="179"/>
      <c r="F289" s="312"/>
      <c r="G289" s="182"/>
    </row>
    <row r="290" spans="1:7" s="181" customFormat="1" ht="35.25" customHeight="1" x14ac:dyDescent="0.25">
      <c r="A290" s="312"/>
      <c r="B290" s="312"/>
      <c r="C290" s="312"/>
      <c r="D290" s="312"/>
      <c r="E290" s="179"/>
      <c r="F290" s="312"/>
      <c r="G290" s="182"/>
    </row>
    <row r="291" spans="1:7" s="181" customFormat="1" ht="35.25" customHeight="1" x14ac:dyDescent="0.25">
      <c r="A291" s="312"/>
      <c r="B291" s="312"/>
      <c r="C291" s="312"/>
      <c r="D291" s="312"/>
      <c r="E291" s="179"/>
      <c r="F291" s="312"/>
      <c r="G291" s="182"/>
    </row>
    <row r="292" spans="1:7" s="181" customFormat="1" ht="35.25" customHeight="1" x14ac:dyDescent="0.25">
      <c r="A292" s="312"/>
      <c r="B292" s="312"/>
      <c r="C292" s="312"/>
      <c r="D292" s="312"/>
      <c r="E292" s="179"/>
      <c r="F292" s="312"/>
      <c r="G292" s="182"/>
    </row>
    <row r="293" spans="1:7" s="181" customFormat="1" ht="35.25" customHeight="1" x14ac:dyDescent="0.25">
      <c r="A293" s="312"/>
      <c r="B293" s="312"/>
      <c r="C293" s="312"/>
      <c r="D293" s="312"/>
      <c r="E293" s="179"/>
      <c r="F293" s="312"/>
    </row>
    <row r="294" spans="1:7" s="181" customFormat="1" ht="49.5" customHeight="1" x14ac:dyDescent="0.25">
      <c r="A294" s="312"/>
      <c r="B294" s="312"/>
      <c r="C294" s="312"/>
      <c r="D294" s="312"/>
      <c r="E294" s="179"/>
      <c r="F294" s="312"/>
      <c r="G294" s="182"/>
    </row>
    <row r="295" spans="1:7" s="181" customFormat="1" ht="49.5" customHeight="1" x14ac:dyDescent="0.25">
      <c r="A295" s="312"/>
      <c r="B295" s="312"/>
      <c r="C295" s="312"/>
      <c r="D295" s="312"/>
      <c r="E295" s="179"/>
      <c r="F295" s="312"/>
      <c r="G295" s="182"/>
    </row>
    <row r="296" spans="1:7" s="181" customFormat="1" ht="49.5" customHeight="1" x14ac:dyDescent="0.25">
      <c r="A296" s="312"/>
      <c r="B296" s="312"/>
      <c r="C296" s="312"/>
      <c r="D296" s="312"/>
      <c r="E296" s="179"/>
      <c r="F296" s="312"/>
      <c r="G296" s="182"/>
    </row>
    <row r="297" spans="1:7" s="181" customFormat="1" ht="49.5" customHeight="1" x14ac:dyDescent="0.25">
      <c r="A297" s="312"/>
      <c r="B297" s="312"/>
      <c r="C297" s="312"/>
      <c r="D297" s="312"/>
      <c r="E297" s="179"/>
      <c r="F297" s="312"/>
      <c r="G297" s="180"/>
    </row>
    <row r="298" spans="1:7" s="181" customFormat="1" ht="49.5" customHeight="1" x14ac:dyDescent="0.25">
      <c r="A298" s="312"/>
      <c r="B298" s="312"/>
      <c r="C298" s="312"/>
      <c r="D298" s="312"/>
      <c r="E298" s="179"/>
      <c r="F298" s="312"/>
      <c r="G298" s="180"/>
    </row>
    <row r="299" spans="1:7" s="181" customFormat="1" ht="35.25" customHeight="1" x14ac:dyDescent="0.25">
      <c r="A299" s="312"/>
      <c r="B299" s="312"/>
      <c r="C299" s="312"/>
      <c r="D299" s="312"/>
      <c r="E299" s="179"/>
      <c r="F299" s="312"/>
      <c r="G299" s="182"/>
    </row>
    <row r="300" spans="1:7" s="181" customFormat="1" ht="35.25" customHeight="1" x14ac:dyDescent="0.25">
      <c r="A300" s="312"/>
      <c r="B300" s="312"/>
      <c r="C300" s="312"/>
      <c r="D300" s="312"/>
      <c r="E300" s="179"/>
      <c r="F300" s="312"/>
      <c r="G300" s="182"/>
    </row>
    <row r="301" spans="1:7" s="181" customFormat="1" ht="35.25" customHeight="1" x14ac:dyDescent="0.25">
      <c r="A301" s="312"/>
      <c r="B301" s="312"/>
      <c r="C301" s="312"/>
      <c r="D301" s="312"/>
      <c r="E301" s="179"/>
      <c r="F301" s="312"/>
      <c r="G301" s="182"/>
    </row>
    <row r="302" spans="1:7" s="181" customFormat="1" ht="35.25" customHeight="1" x14ac:dyDescent="0.25">
      <c r="A302" s="312"/>
      <c r="B302" s="312"/>
      <c r="C302" s="312"/>
      <c r="D302" s="312"/>
      <c r="E302" s="179"/>
      <c r="F302" s="312"/>
      <c r="G302" s="182"/>
    </row>
    <row r="303" spans="1:7" s="181" customFormat="1" ht="35.25" customHeight="1" x14ac:dyDescent="0.25">
      <c r="A303" s="312"/>
      <c r="B303" s="312"/>
      <c r="C303" s="312"/>
      <c r="D303" s="312"/>
      <c r="E303" s="179"/>
      <c r="F303" s="312"/>
      <c r="G303" s="182"/>
    </row>
    <row r="304" spans="1:7" s="181" customFormat="1" ht="35.25" customHeight="1" x14ac:dyDescent="0.25">
      <c r="A304" s="312"/>
      <c r="B304" s="312"/>
      <c r="C304" s="312"/>
      <c r="D304" s="312"/>
      <c r="E304" s="179"/>
      <c r="F304" s="312"/>
      <c r="G304" s="182"/>
    </row>
    <row r="305" spans="1:7" s="181" customFormat="1" ht="35.25" customHeight="1" x14ac:dyDescent="0.25">
      <c r="A305" s="312"/>
      <c r="B305" s="312"/>
      <c r="C305" s="312"/>
      <c r="D305" s="312"/>
      <c r="E305" s="179"/>
      <c r="F305" s="312"/>
      <c r="G305" s="182"/>
    </row>
    <row r="306" spans="1:7" s="181" customFormat="1" ht="35.25" customHeight="1" x14ac:dyDescent="0.25">
      <c r="A306" s="312"/>
      <c r="B306" s="312"/>
      <c r="C306" s="312"/>
      <c r="D306" s="312"/>
      <c r="E306" s="179"/>
      <c r="F306" s="312"/>
      <c r="G306" s="180"/>
    </row>
    <row r="307" spans="1:7" s="181" customFormat="1" ht="35.25" customHeight="1" x14ac:dyDescent="0.25">
      <c r="A307" s="312"/>
      <c r="B307" s="312"/>
      <c r="C307" s="312"/>
      <c r="D307" s="312"/>
      <c r="E307" s="179"/>
      <c r="F307" s="312"/>
      <c r="G307" s="180"/>
    </row>
    <row r="308" spans="1:7" s="181" customFormat="1" ht="35.25" customHeight="1" x14ac:dyDescent="0.25">
      <c r="A308" s="312"/>
      <c r="B308" s="312"/>
      <c r="C308" s="312"/>
      <c r="D308" s="312"/>
      <c r="E308" s="179"/>
      <c r="F308" s="312"/>
      <c r="G308" s="180"/>
    </row>
    <row r="309" spans="1:7" s="181" customFormat="1" ht="45.75" customHeight="1" x14ac:dyDescent="0.25">
      <c r="A309" s="312"/>
      <c r="B309" s="312"/>
      <c r="C309" s="312"/>
      <c r="D309" s="312"/>
      <c r="E309" s="179"/>
      <c r="F309" s="312"/>
      <c r="G309" s="182"/>
    </row>
    <row r="310" spans="1:7" s="181" customFormat="1" ht="45.75" customHeight="1" x14ac:dyDescent="0.25">
      <c r="A310" s="312"/>
      <c r="B310" s="312"/>
      <c r="C310" s="312"/>
      <c r="D310" s="312"/>
      <c r="E310" s="179"/>
      <c r="F310" s="312"/>
      <c r="G310" s="182"/>
    </row>
    <row r="311" spans="1:7" s="181" customFormat="1" ht="45.75" customHeight="1" x14ac:dyDescent="0.25">
      <c r="A311" s="312"/>
      <c r="B311" s="312"/>
      <c r="C311" s="312"/>
      <c r="D311" s="312"/>
      <c r="E311" s="179"/>
      <c r="F311" s="312"/>
      <c r="G311" s="182"/>
    </row>
    <row r="312" spans="1:7" s="181" customFormat="1" ht="45.75" customHeight="1" x14ac:dyDescent="0.25">
      <c r="A312" s="312"/>
      <c r="B312" s="312"/>
      <c r="C312" s="312"/>
      <c r="D312" s="312"/>
      <c r="E312" s="179"/>
      <c r="F312" s="312"/>
      <c r="G312" s="182"/>
    </row>
    <row r="313" spans="1:7" s="181" customFormat="1" ht="45.75" customHeight="1" x14ac:dyDescent="0.25">
      <c r="A313" s="312"/>
      <c r="B313" s="312"/>
      <c r="C313" s="312"/>
      <c r="D313" s="312"/>
      <c r="E313" s="179"/>
      <c r="F313" s="312"/>
      <c r="G313" s="182"/>
    </row>
    <row r="314" spans="1:7" s="181" customFormat="1" ht="35.25" customHeight="1" x14ac:dyDescent="0.25">
      <c r="A314" s="312"/>
      <c r="B314" s="312"/>
      <c r="C314" s="312"/>
      <c r="D314" s="312"/>
      <c r="E314" s="179"/>
      <c r="F314" s="312"/>
      <c r="G314" s="182"/>
    </row>
    <row r="315" spans="1:7" s="181" customFormat="1" ht="35.25" customHeight="1" x14ac:dyDescent="0.25">
      <c r="A315" s="312"/>
      <c r="B315" s="312"/>
      <c r="C315" s="312"/>
      <c r="D315" s="312"/>
      <c r="E315" s="179"/>
      <c r="F315" s="312"/>
      <c r="G315" s="182"/>
    </row>
    <row r="316" spans="1:7" s="181" customFormat="1" ht="35.25" customHeight="1" x14ac:dyDescent="0.25">
      <c r="A316" s="312"/>
      <c r="B316" s="312"/>
      <c r="C316" s="312"/>
      <c r="D316" s="312"/>
      <c r="E316" s="179"/>
      <c r="F316" s="312"/>
      <c r="G316" s="182"/>
    </row>
    <row r="317" spans="1:7" s="181" customFormat="1" ht="35.25" customHeight="1" x14ac:dyDescent="0.25">
      <c r="A317" s="312"/>
      <c r="B317" s="312"/>
      <c r="C317" s="312"/>
      <c r="D317" s="312"/>
      <c r="E317" s="179"/>
      <c r="F317" s="312"/>
      <c r="G317" s="182"/>
    </row>
    <row r="318" spans="1:7" s="181" customFormat="1" ht="35.25" customHeight="1" x14ac:dyDescent="0.25">
      <c r="A318" s="312"/>
      <c r="B318" s="312"/>
      <c r="C318" s="312"/>
      <c r="D318" s="312"/>
      <c r="E318" s="179"/>
      <c r="F318" s="312"/>
      <c r="G318" s="182"/>
    </row>
    <row r="319" spans="1:7" s="181" customFormat="1" ht="35.25" customHeight="1" x14ac:dyDescent="0.25">
      <c r="A319" s="312"/>
      <c r="B319" s="312"/>
      <c r="C319" s="312"/>
      <c r="D319" s="312"/>
      <c r="E319" s="179"/>
      <c r="F319" s="312"/>
      <c r="G319" s="182"/>
    </row>
    <row r="320" spans="1:7" s="181" customFormat="1" ht="35.25" customHeight="1" x14ac:dyDescent="0.25">
      <c r="A320" s="312"/>
      <c r="B320" s="312"/>
      <c r="C320" s="312"/>
      <c r="D320" s="312"/>
      <c r="E320" s="179"/>
      <c r="F320" s="312"/>
      <c r="G320" s="182"/>
    </row>
    <row r="321" spans="1:7" s="181" customFormat="1" ht="35.25" customHeight="1" x14ac:dyDescent="0.25">
      <c r="A321" s="312"/>
      <c r="B321" s="312"/>
      <c r="C321" s="312"/>
      <c r="D321" s="312"/>
      <c r="E321" s="179"/>
      <c r="F321" s="312"/>
      <c r="G321" s="182"/>
    </row>
    <row r="322" spans="1:7" s="181" customFormat="1" ht="35.25" customHeight="1" x14ac:dyDescent="0.25">
      <c r="A322" s="312"/>
      <c r="B322" s="312"/>
      <c r="C322" s="312"/>
      <c r="D322" s="312"/>
      <c r="E322" s="179"/>
      <c r="F322" s="312"/>
      <c r="G322" s="182"/>
    </row>
    <row r="323" spans="1:7" s="181" customFormat="1" ht="35.25" customHeight="1" x14ac:dyDescent="0.25">
      <c r="A323" s="312"/>
      <c r="B323" s="312"/>
      <c r="C323" s="312"/>
      <c r="D323" s="312"/>
      <c r="E323" s="179"/>
      <c r="F323" s="312"/>
      <c r="G323" s="182"/>
    </row>
    <row r="324" spans="1:7" s="181" customFormat="1" ht="35.25" customHeight="1" x14ac:dyDescent="0.25">
      <c r="A324" s="312"/>
      <c r="B324" s="312"/>
      <c r="C324" s="312"/>
      <c r="D324" s="312"/>
      <c r="E324" s="179"/>
      <c r="F324" s="312"/>
      <c r="G324" s="182"/>
    </row>
    <row r="325" spans="1:7" s="181" customFormat="1" ht="35.25" customHeight="1" x14ac:dyDescent="0.25">
      <c r="A325" s="312"/>
      <c r="B325" s="312"/>
      <c r="C325" s="311"/>
      <c r="D325" s="312"/>
      <c r="E325" s="179"/>
      <c r="F325" s="312"/>
      <c r="G325" s="182"/>
    </row>
    <row r="326" spans="1:7" s="181" customFormat="1" ht="35.25" customHeight="1" x14ac:dyDescent="0.25">
      <c r="A326" s="312"/>
      <c r="B326" s="312"/>
      <c r="C326" s="312"/>
      <c r="D326" s="312"/>
      <c r="E326" s="179"/>
      <c r="F326" s="312"/>
      <c r="G326" s="182"/>
    </row>
    <row r="327" spans="1:7" s="181" customFormat="1" ht="35.25" customHeight="1" x14ac:dyDescent="0.25">
      <c r="A327" s="312"/>
      <c r="B327" s="312"/>
      <c r="C327" s="312"/>
      <c r="D327" s="312"/>
      <c r="E327" s="179"/>
      <c r="F327" s="312"/>
      <c r="G327" s="182"/>
    </row>
    <row r="328" spans="1:7" s="181" customFormat="1" ht="35.25" customHeight="1" x14ac:dyDescent="0.25">
      <c r="A328" s="312"/>
      <c r="B328" s="312"/>
      <c r="C328" s="312"/>
      <c r="D328" s="312"/>
      <c r="E328" s="179"/>
      <c r="F328" s="312"/>
      <c r="G328" s="182"/>
    </row>
    <row r="329" spans="1:7" s="181" customFormat="1" ht="35.25" customHeight="1" x14ac:dyDescent="0.25">
      <c r="A329" s="312"/>
      <c r="B329" s="312"/>
      <c r="C329" s="312"/>
      <c r="D329" s="312"/>
      <c r="E329" s="179"/>
      <c r="F329" s="312"/>
      <c r="G329" s="182"/>
    </row>
    <row r="330" spans="1:7" s="181" customFormat="1" ht="35.25" customHeight="1" x14ac:dyDescent="0.25">
      <c r="A330" s="312"/>
      <c r="B330" s="312"/>
      <c r="C330" s="312"/>
      <c r="D330" s="312"/>
      <c r="E330" s="179"/>
      <c r="F330" s="312"/>
      <c r="G330" s="182"/>
    </row>
    <row r="331" spans="1:7" s="181" customFormat="1" ht="35.25" customHeight="1" x14ac:dyDescent="0.25">
      <c r="A331" s="312"/>
      <c r="B331" s="312"/>
      <c r="C331" s="312"/>
      <c r="D331" s="312"/>
      <c r="E331" s="179"/>
      <c r="F331" s="312"/>
      <c r="G331" s="183"/>
    </row>
    <row r="332" spans="1:7" s="181" customFormat="1" ht="35.25" customHeight="1" x14ac:dyDescent="0.25">
      <c r="A332" s="312"/>
      <c r="B332" s="312"/>
      <c r="C332" s="312"/>
      <c r="D332" s="312"/>
      <c r="E332" s="179"/>
      <c r="F332" s="312"/>
      <c r="G332" s="182"/>
    </row>
    <row r="333" spans="1:7" s="181" customFormat="1" ht="35.25" customHeight="1" x14ac:dyDescent="0.25">
      <c r="A333" s="312"/>
      <c r="B333" s="129"/>
      <c r="C333" s="129"/>
      <c r="D333" s="312"/>
      <c r="E333" s="179"/>
      <c r="F333" s="311"/>
      <c r="G333" s="182"/>
    </row>
    <row r="334" spans="1:7" s="181" customFormat="1" ht="35.25" customHeight="1" x14ac:dyDescent="0.25">
      <c r="A334" s="312"/>
      <c r="B334" s="129"/>
      <c r="C334" s="129"/>
      <c r="D334" s="312"/>
      <c r="E334" s="179"/>
      <c r="F334" s="311"/>
    </row>
    <row r="335" spans="1:7" s="181" customFormat="1" ht="35.25" customHeight="1" x14ac:dyDescent="0.25">
      <c r="A335" s="312"/>
      <c r="B335" s="129"/>
      <c r="C335" s="129"/>
      <c r="D335" s="312"/>
      <c r="E335" s="179"/>
      <c r="F335" s="311"/>
    </row>
    <row r="336" spans="1:7" s="181" customFormat="1" ht="27.75" customHeight="1" x14ac:dyDescent="0.25">
      <c r="A336" s="312"/>
      <c r="B336" s="312"/>
      <c r="C336" s="312"/>
      <c r="D336" s="312"/>
      <c r="E336" s="179"/>
      <c r="F336" s="311"/>
    </row>
    <row r="337" spans="1:6" s="181" customFormat="1" ht="48" customHeight="1" x14ac:dyDescent="0.25">
      <c r="A337" s="312"/>
      <c r="B337" s="312"/>
      <c r="C337" s="312"/>
      <c r="D337" s="312"/>
      <c r="E337" s="179"/>
      <c r="F337" s="312"/>
    </row>
    <row r="338" spans="1:6" s="181" customFormat="1" ht="39.75" customHeight="1" x14ac:dyDescent="0.25">
      <c r="A338" s="312"/>
      <c r="B338" s="312"/>
      <c r="C338" s="312"/>
      <c r="D338" s="312"/>
      <c r="E338" s="179"/>
      <c r="F338" s="312"/>
    </row>
    <row r="339" spans="1:6" s="181" customFormat="1" ht="35.25" customHeight="1" x14ac:dyDescent="0.25">
      <c r="A339" s="312"/>
      <c r="B339" s="312"/>
      <c r="C339" s="312"/>
      <c r="D339" s="312"/>
      <c r="E339" s="179"/>
      <c r="F339" s="312"/>
    </row>
    <row r="340" spans="1:6" s="181" customFormat="1" ht="35.25" customHeight="1" x14ac:dyDescent="0.25">
      <c r="A340" s="312"/>
      <c r="B340" s="312"/>
      <c r="C340" s="312"/>
      <c r="D340" s="312"/>
      <c r="E340" s="179"/>
      <c r="F340" s="312"/>
    </row>
    <row r="341" spans="1:6" s="181" customFormat="1" ht="45" customHeight="1" x14ac:dyDescent="0.25">
      <c r="A341" s="312"/>
      <c r="B341" s="312"/>
      <c r="C341" s="312"/>
      <c r="D341" s="312"/>
      <c r="E341" s="179"/>
      <c r="F341" s="312"/>
    </row>
    <row r="342" spans="1:6" s="181" customFormat="1" ht="50.25" customHeight="1" x14ac:dyDescent="0.25">
      <c r="A342" s="312"/>
      <c r="B342" s="312"/>
      <c r="C342" s="312"/>
      <c r="D342" s="312"/>
      <c r="E342" s="179"/>
      <c r="F342" s="312"/>
    </row>
    <row r="343" spans="1:6" s="181" customFormat="1" ht="50.25" customHeight="1" x14ac:dyDescent="0.25">
      <c r="A343" s="312"/>
      <c r="B343" s="212"/>
      <c r="C343" s="312"/>
      <c r="D343" s="312"/>
      <c r="E343" s="179"/>
      <c r="F343" s="312"/>
    </row>
    <row r="344" spans="1:6" s="181" customFormat="1" ht="42.75" customHeight="1" x14ac:dyDescent="0.25">
      <c r="A344" s="312"/>
      <c r="B344" s="212"/>
      <c r="C344" s="312"/>
      <c r="D344" s="312"/>
      <c r="E344" s="179"/>
      <c r="F344" s="312"/>
    </row>
    <row r="345" spans="1:6" s="181" customFormat="1" ht="45" customHeight="1" x14ac:dyDescent="0.25">
      <c r="A345" s="312"/>
      <c r="B345" s="212"/>
      <c r="C345" s="312"/>
      <c r="D345" s="312"/>
      <c r="E345" s="179"/>
      <c r="F345" s="312"/>
    </row>
    <row r="346" spans="1:6" s="181" customFormat="1" ht="45" customHeight="1" x14ac:dyDescent="0.25">
      <c r="A346" s="312"/>
      <c r="B346" s="212"/>
      <c r="C346" s="312"/>
      <c r="D346" s="312"/>
      <c r="E346" s="179"/>
      <c r="F346" s="312"/>
    </row>
    <row r="347" spans="1:6" s="181" customFormat="1" ht="45" customHeight="1" x14ac:dyDescent="0.25">
      <c r="A347" s="312"/>
      <c r="B347" s="212"/>
      <c r="C347" s="312"/>
      <c r="D347" s="312"/>
      <c r="E347" s="179"/>
      <c r="F347" s="312"/>
    </row>
    <row r="348" spans="1:6" s="181" customFormat="1" ht="45" customHeight="1" x14ac:dyDescent="0.25">
      <c r="A348" s="312"/>
      <c r="B348" s="212"/>
      <c r="C348" s="312"/>
      <c r="D348" s="312"/>
      <c r="E348" s="179"/>
      <c r="F348" s="312"/>
    </row>
    <row r="349" spans="1:6" s="181" customFormat="1" ht="45" customHeight="1" x14ac:dyDescent="0.25">
      <c r="A349" s="312"/>
      <c r="B349" s="212"/>
      <c r="C349" s="312"/>
      <c r="D349" s="312"/>
      <c r="E349" s="179"/>
      <c r="F349" s="312"/>
    </row>
    <row r="350" spans="1:6" s="181" customFormat="1" ht="45" customHeight="1" x14ac:dyDescent="0.25">
      <c r="A350" s="312"/>
      <c r="B350" s="212"/>
      <c r="C350" s="312"/>
      <c r="D350" s="312"/>
      <c r="E350" s="179"/>
      <c r="F350" s="312"/>
    </row>
    <row r="351" spans="1:6" s="181" customFormat="1" ht="35.25" customHeight="1" x14ac:dyDescent="0.25">
      <c r="A351" s="312"/>
      <c r="B351" s="212"/>
      <c r="C351" s="312"/>
      <c r="D351" s="312"/>
      <c r="E351" s="179"/>
      <c r="F351" s="312"/>
    </row>
    <row r="352" spans="1:6" s="181" customFormat="1" ht="35.25" customHeight="1" x14ac:dyDescent="0.25">
      <c r="A352" s="312"/>
      <c r="B352" s="312"/>
      <c r="C352" s="312"/>
      <c r="D352" s="312"/>
      <c r="E352" s="179"/>
      <c r="F352" s="312"/>
    </row>
    <row r="353" spans="1:7" s="181" customFormat="1" ht="35.25" customHeight="1" x14ac:dyDescent="0.25">
      <c r="A353" s="312"/>
      <c r="B353" s="312"/>
      <c r="C353" s="312"/>
      <c r="D353" s="312"/>
      <c r="E353" s="179"/>
      <c r="F353" s="312"/>
    </row>
    <row r="354" spans="1:7" s="181" customFormat="1" ht="35.25" customHeight="1" x14ac:dyDescent="0.25">
      <c r="A354" s="312"/>
      <c r="B354" s="312"/>
      <c r="C354" s="312"/>
      <c r="D354" s="312"/>
      <c r="E354" s="179"/>
      <c r="F354" s="312"/>
    </row>
    <row r="355" spans="1:7" s="181" customFormat="1" ht="35.25" customHeight="1" x14ac:dyDescent="0.25">
      <c r="A355" s="312"/>
      <c r="B355" s="312"/>
      <c r="C355" s="312"/>
      <c r="D355" s="312"/>
      <c r="E355" s="179"/>
      <c r="F355" s="312"/>
      <c r="G355" s="180"/>
    </row>
    <row r="356" spans="1:7" s="181" customFormat="1" ht="35.25" customHeight="1" x14ac:dyDescent="0.25">
      <c r="A356" s="312"/>
      <c r="B356" s="312"/>
      <c r="C356" s="312"/>
      <c r="D356" s="312"/>
      <c r="E356" s="179"/>
      <c r="F356" s="312"/>
      <c r="G356" s="180"/>
    </row>
    <row r="357" spans="1:7" s="181" customFormat="1" ht="35.25" customHeight="1" x14ac:dyDescent="0.25">
      <c r="A357" s="312"/>
      <c r="B357" s="312"/>
      <c r="C357" s="312"/>
      <c r="D357" s="312"/>
      <c r="E357" s="179"/>
      <c r="F357" s="312"/>
      <c r="G357" s="180"/>
    </row>
    <row r="358" spans="1:7" s="181" customFormat="1" ht="35.25" customHeight="1" x14ac:dyDescent="0.25">
      <c r="A358" s="312"/>
      <c r="B358" s="312"/>
      <c r="C358" s="312"/>
      <c r="D358" s="312"/>
      <c r="E358" s="179"/>
      <c r="F358" s="312"/>
      <c r="G358" s="182"/>
    </row>
    <row r="359" spans="1:7" s="181" customFormat="1" ht="35.25" customHeight="1" x14ac:dyDescent="0.25">
      <c r="A359" s="312"/>
      <c r="B359" s="312"/>
      <c r="C359" s="312"/>
      <c r="D359" s="312"/>
      <c r="E359" s="179"/>
      <c r="F359" s="312"/>
      <c r="G359" s="182"/>
    </row>
    <row r="360" spans="1:7" s="181" customFormat="1" ht="35.25" customHeight="1" x14ac:dyDescent="0.25">
      <c r="A360" s="312"/>
      <c r="B360" s="312"/>
      <c r="C360" s="312"/>
      <c r="D360" s="312"/>
      <c r="E360" s="179"/>
      <c r="F360" s="312"/>
      <c r="G360" s="182"/>
    </row>
    <row r="361" spans="1:7" s="181" customFormat="1" ht="35.25" customHeight="1" x14ac:dyDescent="0.25">
      <c r="A361" s="312"/>
      <c r="B361" s="312"/>
      <c r="C361" s="312"/>
      <c r="D361" s="312"/>
      <c r="E361" s="179"/>
      <c r="F361" s="312"/>
      <c r="G361" s="182"/>
    </row>
    <row r="362" spans="1:7" s="181" customFormat="1" ht="35.25" customHeight="1" x14ac:dyDescent="0.25">
      <c r="A362" s="212"/>
      <c r="B362" s="312"/>
      <c r="C362" s="312"/>
      <c r="D362" s="312"/>
      <c r="E362" s="179"/>
      <c r="F362" s="312"/>
      <c r="G362" s="182"/>
    </row>
    <row r="363" spans="1:7" s="181" customFormat="1" ht="27.75" customHeight="1" x14ac:dyDescent="0.25">
      <c r="A363" s="212"/>
      <c r="B363" s="213"/>
      <c r="C363" s="213"/>
      <c r="D363" s="213"/>
      <c r="E363" s="179"/>
      <c r="F363" s="213"/>
    </row>
    <row r="364" spans="1:7" s="181" customFormat="1" ht="27.75" customHeight="1" x14ac:dyDescent="0.25">
      <c r="A364" s="212"/>
      <c r="B364" s="213"/>
      <c r="C364" s="213"/>
      <c r="D364" s="213"/>
      <c r="E364" s="179"/>
      <c r="F364" s="213"/>
    </row>
    <row r="365" spans="1:7" s="181" customFormat="1" ht="27.75" customHeight="1" x14ac:dyDescent="0.25">
      <c r="A365" s="212"/>
      <c r="B365" s="213"/>
      <c r="C365" s="213"/>
      <c r="D365" s="213"/>
      <c r="E365" s="179"/>
      <c r="F365" s="213"/>
    </row>
    <row r="366" spans="1:7" s="181" customFormat="1" ht="27.75" customHeight="1" x14ac:dyDescent="0.25">
      <c r="A366" s="212"/>
      <c r="B366" s="213"/>
      <c r="C366" s="213"/>
      <c r="D366" s="213"/>
      <c r="E366" s="179"/>
      <c r="F366" s="213"/>
    </row>
    <row r="367" spans="1:7" s="214" customFormat="1" ht="27.75" customHeight="1" x14ac:dyDescent="0.25">
      <c r="A367" s="212"/>
      <c r="B367" s="213"/>
      <c r="C367" s="213"/>
      <c r="D367" s="213"/>
      <c r="E367" s="179"/>
      <c r="F367" s="213"/>
    </row>
    <row r="368" spans="1:7" s="214" customFormat="1" ht="27.75" customHeight="1" x14ac:dyDescent="0.25">
      <c r="A368" s="212"/>
      <c r="B368" s="213"/>
      <c r="C368" s="213"/>
      <c r="D368" s="213"/>
      <c r="E368" s="179"/>
      <c r="F368" s="213"/>
    </row>
    <row r="369" spans="1:6" s="214" customFormat="1" ht="27.75" customHeight="1" x14ac:dyDescent="0.25">
      <c r="A369" s="212"/>
      <c r="B369" s="213"/>
      <c r="C369" s="213"/>
      <c r="D369" s="213"/>
      <c r="E369" s="179"/>
      <c r="F369" s="213"/>
    </row>
    <row r="370" spans="1:6" s="214" customFormat="1" ht="27.75" customHeight="1" x14ac:dyDescent="0.25">
      <c r="A370" s="212"/>
      <c r="B370" s="213"/>
      <c r="C370" s="213"/>
      <c r="D370" s="213"/>
      <c r="E370" s="179"/>
      <c r="F370" s="213"/>
    </row>
    <row r="371" spans="1:6" s="214" customFormat="1" ht="27.75" customHeight="1" x14ac:dyDescent="0.25">
      <c r="A371" s="215"/>
      <c r="B371" s="213"/>
      <c r="C371" s="213"/>
      <c r="D371" s="213"/>
      <c r="E371" s="179"/>
      <c r="F371" s="213"/>
    </row>
    <row r="372" spans="1:6" s="181" customFormat="1" ht="27.75" customHeight="1" x14ac:dyDescent="0.25">
      <c r="A372" s="212"/>
      <c r="B372" s="213"/>
      <c r="C372" s="213"/>
      <c r="D372" s="213"/>
      <c r="E372" s="179"/>
      <c r="F372" s="213"/>
    </row>
    <row r="373" spans="1:6" s="181" customFormat="1" ht="27.75" customHeight="1" x14ac:dyDescent="0.25">
      <c r="A373" s="212"/>
      <c r="B373" s="213"/>
      <c r="C373" s="213"/>
      <c r="D373" s="213"/>
      <c r="E373" s="179"/>
      <c r="F373" s="213"/>
    </row>
    <row r="374" spans="1:6" s="181" customFormat="1" ht="27.75" customHeight="1" x14ac:dyDescent="0.25">
      <c r="A374" s="212"/>
      <c r="B374" s="213"/>
      <c r="C374" s="213"/>
      <c r="D374" s="213"/>
      <c r="E374" s="179"/>
      <c r="F374" s="213"/>
    </row>
    <row r="375" spans="1:6" s="181" customFormat="1" ht="27.75" customHeight="1" x14ac:dyDescent="0.25">
      <c r="A375" s="212"/>
      <c r="B375" s="213"/>
      <c r="C375" s="213"/>
      <c r="D375" s="213"/>
      <c r="E375" s="179"/>
      <c r="F375" s="213"/>
    </row>
    <row r="376" spans="1:6" s="181" customFormat="1" ht="27.75" customHeight="1" x14ac:dyDescent="0.25">
      <c r="A376" s="212"/>
      <c r="B376" s="213"/>
      <c r="C376" s="213"/>
      <c r="D376" s="213"/>
      <c r="E376" s="179"/>
      <c r="F376" s="213"/>
    </row>
    <row r="377" spans="1:6" s="181" customFormat="1" ht="27.75" customHeight="1" x14ac:dyDescent="0.25">
      <c r="A377" s="216"/>
      <c r="B377" s="213"/>
      <c r="C377" s="213"/>
      <c r="D377" s="213"/>
      <c r="E377" s="179"/>
      <c r="F377" s="213"/>
    </row>
    <row r="378" spans="1:6" s="181" customFormat="1" ht="27.75" customHeight="1" x14ac:dyDescent="0.25">
      <c r="A378" s="216"/>
      <c r="B378" s="213"/>
      <c r="C378" s="213"/>
      <c r="D378" s="213"/>
      <c r="E378" s="179"/>
      <c r="F378" s="213"/>
    </row>
    <row r="379" spans="1:6" s="181" customFormat="1" ht="27.75" customHeight="1" x14ac:dyDescent="0.25">
      <c r="A379" s="216"/>
      <c r="B379" s="213"/>
      <c r="C379" s="213"/>
      <c r="D379" s="213"/>
      <c r="E379" s="179"/>
      <c r="F379" s="213"/>
    </row>
    <row r="380" spans="1:6" s="181" customFormat="1" ht="27.75" customHeight="1" x14ac:dyDescent="0.25">
      <c r="A380" s="216"/>
      <c r="B380" s="213"/>
      <c r="C380" s="213"/>
      <c r="D380" s="213"/>
      <c r="E380" s="179"/>
      <c r="F380" s="213"/>
    </row>
    <row r="381" spans="1:6" s="181" customFormat="1" ht="27.75" customHeight="1" x14ac:dyDescent="0.25">
      <c r="A381" s="216"/>
      <c r="B381" s="213"/>
      <c r="C381" s="213"/>
      <c r="D381" s="213"/>
      <c r="E381" s="179"/>
      <c r="F381" s="213"/>
    </row>
    <row r="382" spans="1:6" s="181" customFormat="1" ht="27.75" customHeight="1" x14ac:dyDescent="0.25">
      <c r="A382" s="216"/>
      <c r="B382" s="213"/>
      <c r="C382" s="213"/>
      <c r="D382" s="213"/>
      <c r="E382" s="179"/>
      <c r="F382" s="213"/>
    </row>
    <row r="383" spans="1:6" s="181" customFormat="1" ht="27.75" customHeight="1" x14ac:dyDescent="0.25">
      <c r="A383" s="216"/>
      <c r="B383" s="213"/>
      <c r="C383" s="213"/>
      <c r="D383" s="213"/>
      <c r="E383" s="179"/>
      <c r="F383" s="213"/>
    </row>
    <row r="384" spans="1:6" s="181" customFormat="1" ht="27.75" customHeight="1" x14ac:dyDescent="0.25">
      <c r="A384" s="216"/>
      <c r="B384" s="213"/>
      <c r="C384" s="213"/>
      <c r="D384" s="213"/>
      <c r="E384" s="179"/>
      <c r="F384" s="213"/>
    </row>
    <row r="385" spans="1:6" s="181" customFormat="1" ht="27.75" customHeight="1" x14ac:dyDescent="0.25">
      <c r="A385" s="216"/>
      <c r="B385" s="213"/>
      <c r="C385" s="213"/>
      <c r="D385" s="213"/>
      <c r="E385" s="179"/>
      <c r="F385" s="213"/>
    </row>
    <row r="386" spans="1:6" s="181" customFormat="1" ht="27.75" customHeight="1" x14ac:dyDescent="0.25">
      <c r="A386" s="216"/>
      <c r="B386" s="213"/>
      <c r="C386" s="213"/>
      <c r="D386" s="213"/>
      <c r="E386" s="179"/>
      <c r="F386" s="213"/>
    </row>
    <row r="387" spans="1:6" s="181" customFormat="1" ht="27.75" customHeight="1" x14ac:dyDescent="0.25">
      <c r="A387" s="216"/>
      <c r="B387" s="213"/>
      <c r="C387" s="213"/>
      <c r="D387" s="213"/>
      <c r="E387" s="179"/>
      <c r="F387" s="213"/>
    </row>
    <row r="388" spans="1:6" s="181" customFormat="1" ht="27.75" customHeight="1" x14ac:dyDescent="0.25">
      <c r="A388" s="216"/>
      <c r="B388" s="213"/>
      <c r="C388" s="213"/>
      <c r="D388" s="213"/>
      <c r="E388" s="179"/>
      <c r="F388" s="213"/>
    </row>
    <row r="389" spans="1:6" s="181" customFormat="1" ht="27.75" customHeight="1" x14ac:dyDescent="0.25">
      <c r="A389" s="216"/>
      <c r="B389" s="213"/>
      <c r="C389" s="213"/>
      <c r="D389" s="213"/>
      <c r="E389" s="179"/>
      <c r="F389" s="213"/>
    </row>
    <row r="390" spans="1:6" s="181" customFormat="1" ht="27.75" customHeight="1" x14ac:dyDescent="0.25">
      <c r="A390" s="216"/>
      <c r="B390" s="213"/>
      <c r="C390" s="213"/>
      <c r="D390" s="213"/>
      <c r="E390" s="179"/>
      <c r="F390" s="213"/>
    </row>
    <row r="391" spans="1:6" s="181" customFormat="1" ht="27.75" customHeight="1" x14ac:dyDescent="0.25">
      <c r="A391" s="216"/>
      <c r="B391" s="213"/>
      <c r="C391" s="213"/>
      <c r="D391" s="213"/>
      <c r="E391" s="179"/>
      <c r="F391" s="213"/>
    </row>
    <row r="392" spans="1:6" s="181" customFormat="1" ht="27.75" customHeight="1" x14ac:dyDescent="0.25">
      <c r="A392" s="216"/>
      <c r="B392" s="213"/>
      <c r="C392" s="213"/>
      <c r="D392" s="213"/>
      <c r="E392" s="179"/>
      <c r="F392" s="213"/>
    </row>
    <row r="393" spans="1:6" s="181" customFormat="1" ht="27.75" customHeight="1" x14ac:dyDescent="0.25">
      <c r="A393" s="216"/>
      <c r="B393" s="213"/>
      <c r="C393" s="213"/>
      <c r="D393" s="213"/>
      <c r="E393" s="179"/>
      <c r="F393" s="213"/>
    </row>
    <row r="394" spans="1:6" s="181" customFormat="1" ht="27.75" customHeight="1" x14ac:dyDescent="0.25">
      <c r="A394" s="216"/>
      <c r="B394" s="213"/>
      <c r="C394" s="213"/>
      <c r="D394" s="213"/>
      <c r="E394" s="179"/>
      <c r="F394" s="213"/>
    </row>
    <row r="395" spans="1:6" s="181" customFormat="1" ht="27.75" customHeight="1" x14ac:dyDescent="0.25">
      <c r="A395" s="216"/>
      <c r="B395" s="213"/>
      <c r="C395" s="213"/>
      <c r="D395" s="213"/>
      <c r="E395" s="179"/>
      <c r="F395" s="213"/>
    </row>
    <row r="396" spans="1:6" s="181" customFormat="1" ht="27.75" customHeight="1" x14ac:dyDescent="0.25">
      <c r="A396" s="216"/>
      <c r="B396" s="213"/>
      <c r="C396" s="213"/>
      <c r="D396" s="213"/>
      <c r="E396" s="179"/>
      <c r="F396" s="213"/>
    </row>
    <row r="397" spans="1:6" s="181" customFormat="1" ht="27.75" customHeight="1" x14ac:dyDescent="0.25">
      <c r="A397" s="216"/>
      <c r="B397" s="213"/>
      <c r="C397" s="213"/>
      <c r="D397" s="213"/>
      <c r="E397" s="179"/>
      <c r="F397" s="213"/>
    </row>
    <row r="398" spans="1:6" s="181" customFormat="1" ht="27.75" customHeight="1" x14ac:dyDescent="0.25">
      <c r="A398" s="216"/>
      <c r="B398" s="213"/>
      <c r="C398" s="213"/>
      <c r="D398" s="213"/>
      <c r="E398" s="179"/>
      <c r="F398" s="213"/>
    </row>
    <row r="399" spans="1:6" s="181" customFormat="1" ht="27.75" customHeight="1" x14ac:dyDescent="0.25">
      <c r="A399" s="216"/>
      <c r="B399" s="213"/>
      <c r="C399" s="213"/>
      <c r="D399" s="213"/>
      <c r="E399" s="179"/>
      <c r="F399" s="213"/>
    </row>
    <row r="400" spans="1:6" s="181" customFormat="1" ht="27.75" customHeight="1" x14ac:dyDescent="0.25">
      <c r="A400" s="216"/>
      <c r="B400" s="213"/>
      <c r="C400" s="213"/>
      <c r="D400" s="213"/>
      <c r="E400" s="179"/>
      <c r="F400" s="213"/>
    </row>
    <row r="401" spans="1:7" s="181" customFormat="1" ht="27.75" customHeight="1" x14ac:dyDescent="0.25">
      <c r="A401" s="216"/>
      <c r="B401" s="213"/>
      <c r="C401" s="213"/>
      <c r="D401" s="213"/>
      <c r="E401" s="179"/>
      <c r="F401" s="213"/>
    </row>
    <row r="402" spans="1:7" s="181" customFormat="1" ht="27.75" customHeight="1" x14ac:dyDescent="0.25">
      <c r="A402" s="216"/>
      <c r="B402" s="213"/>
      <c r="C402" s="213"/>
      <c r="D402" s="213"/>
      <c r="E402" s="179"/>
      <c r="F402" s="213"/>
    </row>
    <row r="403" spans="1:7" s="181" customFormat="1" ht="27.75" customHeight="1" x14ac:dyDescent="0.25">
      <c r="A403" s="216"/>
      <c r="B403" s="213"/>
      <c r="C403" s="213"/>
      <c r="D403" s="213"/>
      <c r="E403" s="179"/>
      <c r="F403" s="213"/>
    </row>
    <row r="404" spans="1:7" s="181" customFormat="1" ht="27.75" customHeight="1" x14ac:dyDescent="0.25">
      <c r="A404" s="216"/>
      <c r="B404" s="213"/>
      <c r="C404" s="213"/>
      <c r="D404" s="213"/>
      <c r="E404" s="179"/>
      <c r="F404" s="213"/>
    </row>
    <row r="405" spans="1:7" s="181" customFormat="1" ht="27.75" customHeight="1" x14ac:dyDescent="0.25">
      <c r="A405" s="216"/>
      <c r="B405" s="213"/>
      <c r="C405" s="213"/>
      <c r="D405" s="213"/>
      <c r="E405" s="179"/>
      <c r="F405" s="213"/>
    </row>
    <row r="406" spans="1:7" s="181" customFormat="1" ht="27.75" customHeight="1" x14ac:dyDescent="0.25">
      <c r="A406" s="216"/>
      <c r="B406" s="213"/>
      <c r="C406" s="213"/>
      <c r="D406" s="213"/>
      <c r="E406" s="179"/>
      <c r="F406" s="213"/>
    </row>
    <row r="407" spans="1:7" s="181" customFormat="1" ht="35.25" customHeight="1" x14ac:dyDescent="0.25">
      <c r="A407" s="312"/>
      <c r="B407" s="312"/>
      <c r="C407" s="312"/>
      <c r="D407" s="312"/>
      <c r="E407" s="179"/>
      <c r="F407" s="312"/>
      <c r="G407" s="180"/>
    </row>
    <row r="408" spans="1:7" s="181" customFormat="1" ht="35.25" customHeight="1" x14ac:dyDescent="0.25">
      <c r="A408" s="312"/>
      <c r="B408" s="312"/>
      <c r="C408" s="312"/>
      <c r="D408" s="312"/>
      <c r="E408" s="179"/>
      <c r="F408" s="312"/>
      <c r="G408" s="180"/>
    </row>
    <row r="409" spans="1:7" s="181" customFormat="1" ht="45.75" customHeight="1" x14ac:dyDescent="0.25">
      <c r="A409" s="312"/>
      <c r="B409" s="312"/>
      <c r="C409" s="312"/>
      <c r="D409" s="312"/>
      <c r="E409" s="179"/>
      <c r="F409" s="312"/>
      <c r="G409" s="182"/>
    </row>
    <row r="410" spans="1:7" s="181" customFormat="1" ht="45.75" customHeight="1" x14ac:dyDescent="0.25">
      <c r="A410" s="312"/>
      <c r="B410" s="312"/>
      <c r="C410" s="312"/>
      <c r="D410" s="312"/>
      <c r="E410" s="179"/>
      <c r="F410" s="312"/>
      <c r="G410" s="182"/>
    </row>
    <row r="411" spans="1:7" s="181" customFormat="1" ht="45.75" customHeight="1" x14ac:dyDescent="0.25">
      <c r="A411" s="312"/>
      <c r="B411" s="312"/>
      <c r="C411" s="312"/>
      <c r="D411" s="312"/>
      <c r="E411" s="179"/>
      <c r="F411" s="312"/>
      <c r="G411" s="182"/>
    </row>
    <row r="412" spans="1:7" s="181" customFormat="1" ht="45.75" customHeight="1" x14ac:dyDescent="0.25">
      <c r="A412" s="312"/>
      <c r="B412" s="312"/>
      <c r="C412" s="312"/>
      <c r="D412" s="312"/>
      <c r="E412" s="179"/>
      <c r="F412" s="312"/>
      <c r="G412" s="182"/>
    </row>
    <row r="413" spans="1:7" s="181" customFormat="1" ht="45.75" customHeight="1" x14ac:dyDescent="0.25">
      <c r="A413" s="312"/>
      <c r="B413" s="312"/>
      <c r="C413" s="312"/>
      <c r="D413" s="312"/>
      <c r="E413" s="179"/>
      <c r="F413" s="312"/>
      <c r="G413" s="182"/>
    </row>
    <row r="414" spans="1:7" s="181" customFormat="1" ht="35.25" customHeight="1" x14ac:dyDescent="0.25">
      <c r="A414" s="312"/>
      <c r="B414" s="312"/>
      <c r="C414" s="312"/>
      <c r="D414" s="312"/>
      <c r="E414" s="179"/>
      <c r="F414" s="312"/>
      <c r="G414" s="182"/>
    </row>
    <row r="415" spans="1:7" s="181" customFormat="1" ht="35.25" customHeight="1" x14ac:dyDescent="0.25">
      <c r="A415" s="312"/>
      <c r="B415" s="312"/>
      <c r="C415" s="312"/>
      <c r="D415" s="312"/>
      <c r="E415" s="179"/>
      <c r="F415" s="312"/>
      <c r="G415" s="182"/>
    </row>
    <row r="416" spans="1:7" s="181" customFormat="1" ht="35.25" customHeight="1" x14ac:dyDescent="0.25">
      <c r="A416" s="312"/>
      <c r="B416" s="312"/>
      <c r="C416" s="312"/>
      <c r="D416" s="312"/>
      <c r="E416" s="179"/>
      <c r="F416" s="312"/>
      <c r="G416" s="182"/>
    </row>
    <row r="417" spans="1:7" s="181" customFormat="1" ht="35.25" customHeight="1" x14ac:dyDescent="0.25">
      <c r="A417" s="312"/>
      <c r="B417" s="312"/>
      <c r="C417" s="312"/>
      <c r="D417" s="312"/>
      <c r="E417" s="179"/>
      <c r="F417" s="312"/>
      <c r="G417" s="182"/>
    </row>
    <row r="418" spans="1:7" s="181" customFormat="1" ht="35.25" customHeight="1" x14ac:dyDescent="0.25">
      <c r="A418" s="312"/>
      <c r="B418" s="312"/>
      <c r="C418" s="312"/>
      <c r="D418" s="312"/>
      <c r="E418" s="179"/>
      <c r="F418" s="312"/>
      <c r="G418" s="182"/>
    </row>
    <row r="419" spans="1:7" s="181" customFormat="1" ht="35.25" customHeight="1" x14ac:dyDescent="0.25">
      <c r="A419" s="312"/>
      <c r="B419" s="312"/>
      <c r="C419" s="312"/>
      <c r="D419" s="312"/>
      <c r="E419" s="179"/>
      <c r="F419" s="312"/>
      <c r="G419" s="182"/>
    </row>
    <row r="420" spans="1:7" s="181" customFormat="1" ht="35.25" customHeight="1" x14ac:dyDescent="0.25">
      <c r="A420" s="312"/>
      <c r="B420" s="312"/>
      <c r="C420" s="312"/>
      <c r="D420" s="312"/>
      <c r="E420" s="179"/>
      <c r="F420" s="312"/>
      <c r="G420" s="182"/>
    </row>
    <row r="421" spans="1:7" s="181" customFormat="1" ht="35.25" customHeight="1" x14ac:dyDescent="0.25">
      <c r="A421" s="312"/>
      <c r="B421" s="312"/>
      <c r="C421" s="312"/>
      <c r="D421" s="312"/>
      <c r="E421" s="179"/>
      <c r="F421" s="312"/>
      <c r="G421" s="182"/>
    </row>
    <row r="422" spans="1:7" s="181" customFormat="1" ht="35.25" customHeight="1" x14ac:dyDescent="0.25">
      <c r="A422" s="312"/>
      <c r="B422" s="312"/>
      <c r="C422" s="312"/>
      <c r="D422" s="312"/>
      <c r="E422" s="179"/>
      <c r="F422" s="312"/>
      <c r="G422" s="182"/>
    </row>
    <row r="423" spans="1:7" s="181" customFormat="1" ht="35.25" customHeight="1" x14ac:dyDescent="0.25">
      <c r="A423" s="312"/>
      <c r="B423" s="312"/>
      <c r="C423" s="312"/>
      <c r="D423" s="312"/>
      <c r="E423" s="179"/>
      <c r="F423" s="312"/>
      <c r="G423" s="182"/>
    </row>
    <row r="424" spans="1:7" s="181" customFormat="1" ht="35.25" customHeight="1" x14ac:dyDescent="0.25">
      <c r="A424" s="312"/>
      <c r="B424" s="312"/>
      <c r="C424" s="312"/>
      <c r="D424" s="312"/>
      <c r="E424" s="179"/>
      <c r="F424" s="312"/>
      <c r="G424" s="182"/>
    </row>
    <row r="425" spans="1:7" s="181" customFormat="1" ht="35.25" customHeight="1" x14ac:dyDescent="0.25">
      <c r="A425" s="312"/>
      <c r="B425" s="312"/>
      <c r="C425" s="311"/>
      <c r="D425" s="312"/>
      <c r="E425" s="179"/>
      <c r="F425" s="312"/>
      <c r="G425" s="182"/>
    </row>
    <row r="426" spans="1:7" s="181" customFormat="1" ht="35.25" customHeight="1" x14ac:dyDescent="0.25">
      <c r="A426" s="312"/>
      <c r="B426" s="312"/>
      <c r="C426" s="312"/>
      <c r="D426" s="312"/>
      <c r="E426" s="179"/>
      <c r="F426" s="312"/>
      <c r="G426" s="182"/>
    </row>
    <row r="427" spans="1:7" s="181" customFormat="1" ht="35.25" customHeight="1" x14ac:dyDescent="0.25">
      <c r="A427" s="312"/>
      <c r="B427" s="312"/>
      <c r="C427" s="312"/>
      <c r="D427" s="312"/>
      <c r="E427" s="179"/>
      <c r="F427" s="312"/>
      <c r="G427" s="182"/>
    </row>
    <row r="428" spans="1:7" s="181" customFormat="1" ht="35.25" customHeight="1" x14ac:dyDescent="0.25">
      <c r="A428" s="312"/>
      <c r="B428" s="312"/>
      <c r="C428" s="312"/>
      <c r="D428" s="312"/>
      <c r="E428" s="179"/>
      <c r="F428" s="312"/>
      <c r="G428" s="182"/>
    </row>
    <row r="429" spans="1:7" s="181" customFormat="1" ht="35.25" customHeight="1" x14ac:dyDescent="0.25">
      <c r="A429" s="312"/>
      <c r="B429" s="312"/>
      <c r="C429" s="312"/>
      <c r="D429" s="312"/>
      <c r="E429" s="179"/>
      <c r="F429" s="312"/>
      <c r="G429" s="182"/>
    </row>
    <row r="430" spans="1:7" s="181" customFormat="1" ht="35.25" customHeight="1" x14ac:dyDescent="0.25">
      <c r="A430" s="312"/>
      <c r="B430" s="312"/>
      <c r="C430" s="312"/>
      <c r="D430" s="312"/>
      <c r="E430" s="179"/>
      <c r="F430" s="312"/>
      <c r="G430" s="182"/>
    </row>
    <row r="431" spans="1:7" s="181" customFormat="1" ht="35.25" customHeight="1" x14ac:dyDescent="0.25">
      <c r="A431" s="312"/>
      <c r="B431" s="312"/>
      <c r="C431" s="312"/>
      <c r="D431" s="312"/>
      <c r="E431" s="179"/>
      <c r="F431" s="312"/>
      <c r="G431" s="183"/>
    </row>
    <row r="432" spans="1:7" s="181" customFormat="1" ht="35.25" customHeight="1" x14ac:dyDescent="0.25">
      <c r="A432" s="312"/>
      <c r="B432" s="312"/>
      <c r="C432" s="312"/>
      <c r="D432" s="312"/>
      <c r="E432" s="179"/>
      <c r="F432" s="312"/>
      <c r="G432" s="182"/>
    </row>
    <row r="433" spans="1:7" s="181" customFormat="1" ht="35.25" customHeight="1" x14ac:dyDescent="0.25">
      <c r="A433" s="312"/>
      <c r="B433" s="129"/>
      <c r="C433" s="129"/>
      <c r="D433" s="312"/>
      <c r="E433" s="179"/>
      <c r="F433" s="311"/>
      <c r="G433" s="182"/>
    </row>
    <row r="434" spans="1:7" s="181" customFormat="1" ht="35.25" customHeight="1" x14ac:dyDescent="0.25">
      <c r="A434" s="312"/>
      <c r="B434" s="129"/>
      <c r="C434" s="129"/>
      <c r="D434" s="312"/>
      <c r="E434" s="179"/>
      <c r="F434" s="311"/>
    </row>
    <row r="435" spans="1:7" s="181" customFormat="1" ht="35.25" customHeight="1" x14ac:dyDescent="0.25">
      <c r="A435" s="312"/>
      <c r="B435" s="129"/>
      <c r="C435" s="129"/>
      <c r="D435" s="312"/>
      <c r="E435" s="179"/>
      <c r="F435" s="311"/>
    </row>
    <row r="436" spans="1:7" s="181" customFormat="1" ht="27.75" customHeight="1" x14ac:dyDescent="0.25">
      <c r="A436" s="312"/>
      <c r="B436" s="312"/>
      <c r="C436" s="312"/>
      <c r="D436" s="312"/>
      <c r="E436" s="179"/>
      <c r="F436" s="311"/>
    </row>
    <row r="437" spans="1:7" s="181" customFormat="1" ht="48" customHeight="1" x14ac:dyDescent="0.25">
      <c r="A437" s="312"/>
      <c r="B437" s="312"/>
      <c r="C437" s="312"/>
      <c r="D437" s="312"/>
      <c r="E437" s="179"/>
      <c r="F437" s="312"/>
    </row>
    <row r="438" spans="1:7" s="181" customFormat="1" ht="39.75" customHeight="1" x14ac:dyDescent="0.25">
      <c r="A438" s="312"/>
      <c r="B438" s="312"/>
      <c r="C438" s="312"/>
      <c r="D438" s="312"/>
      <c r="E438" s="179"/>
      <c r="F438" s="312"/>
    </row>
    <row r="439" spans="1:7" s="181" customFormat="1" ht="35.25" customHeight="1" x14ac:dyDescent="0.25">
      <c r="A439" s="312"/>
      <c r="B439" s="312"/>
      <c r="C439" s="312"/>
      <c r="D439" s="312"/>
      <c r="E439" s="179"/>
      <c r="F439" s="312"/>
    </row>
    <row r="440" spans="1:7" s="181" customFormat="1" ht="35.25" customHeight="1" x14ac:dyDescent="0.25">
      <c r="A440" s="312"/>
      <c r="B440" s="312"/>
      <c r="C440" s="312"/>
      <c r="D440" s="312"/>
      <c r="E440" s="179"/>
      <c r="F440" s="312"/>
    </row>
    <row r="441" spans="1:7" s="181" customFormat="1" ht="45" customHeight="1" x14ac:dyDescent="0.25">
      <c r="A441" s="312"/>
      <c r="B441" s="312"/>
      <c r="C441" s="312"/>
      <c r="D441" s="312"/>
      <c r="E441" s="179"/>
      <c r="F441" s="312"/>
    </row>
    <row r="442" spans="1:7" s="181" customFormat="1" ht="50.25" customHeight="1" x14ac:dyDescent="0.25">
      <c r="A442" s="312"/>
      <c r="B442" s="312"/>
      <c r="C442" s="312"/>
      <c r="D442" s="312"/>
      <c r="E442" s="179"/>
      <c r="F442" s="312"/>
    </row>
    <row r="443" spans="1:7" s="181" customFormat="1" ht="50.25" customHeight="1" x14ac:dyDescent="0.25">
      <c r="A443" s="312"/>
      <c r="B443" s="212"/>
      <c r="C443" s="312"/>
      <c r="D443" s="312"/>
      <c r="E443" s="179"/>
      <c r="F443" s="312"/>
    </row>
    <row r="444" spans="1:7" s="181" customFormat="1" ht="42.75" customHeight="1" x14ac:dyDescent="0.25">
      <c r="A444" s="312"/>
      <c r="B444" s="212"/>
      <c r="C444" s="312"/>
      <c r="D444" s="312"/>
      <c r="E444" s="179"/>
      <c r="F444" s="312"/>
    </row>
    <row r="445" spans="1:7" s="181" customFormat="1" ht="45" customHeight="1" x14ac:dyDescent="0.25">
      <c r="A445" s="312"/>
      <c r="B445" s="212"/>
      <c r="C445" s="312"/>
      <c r="D445" s="312"/>
      <c r="E445" s="179"/>
      <c r="F445" s="312"/>
    </row>
    <row r="446" spans="1:7" s="181" customFormat="1" ht="45" customHeight="1" x14ac:dyDescent="0.25">
      <c r="A446" s="312"/>
      <c r="B446" s="212"/>
      <c r="C446" s="312"/>
      <c r="D446" s="312"/>
      <c r="E446" s="179"/>
      <c r="F446" s="312"/>
    </row>
    <row r="447" spans="1:7" s="181" customFormat="1" ht="45" customHeight="1" x14ac:dyDescent="0.25">
      <c r="A447" s="312"/>
      <c r="B447" s="212"/>
      <c r="C447" s="312"/>
      <c r="D447" s="312"/>
      <c r="E447" s="179"/>
      <c r="F447" s="312"/>
    </row>
    <row r="448" spans="1:7" s="181" customFormat="1" ht="45" customHeight="1" x14ac:dyDescent="0.25">
      <c r="A448" s="312"/>
      <c r="B448" s="212"/>
      <c r="C448" s="312"/>
      <c r="D448" s="312"/>
      <c r="E448" s="179"/>
      <c r="F448" s="312"/>
    </row>
    <row r="449" spans="1:7" s="181" customFormat="1" ht="45" customHeight="1" x14ac:dyDescent="0.25">
      <c r="A449" s="312"/>
      <c r="B449" s="212"/>
      <c r="C449" s="312"/>
      <c r="D449" s="312"/>
      <c r="E449" s="179"/>
      <c r="F449" s="312"/>
    </row>
    <row r="450" spans="1:7" s="181" customFormat="1" ht="45" customHeight="1" x14ac:dyDescent="0.25">
      <c r="A450" s="312"/>
      <c r="B450" s="212"/>
      <c r="C450" s="312"/>
      <c r="D450" s="312"/>
      <c r="E450" s="179"/>
      <c r="F450" s="312"/>
    </row>
    <row r="451" spans="1:7" s="181" customFormat="1" ht="35.25" customHeight="1" x14ac:dyDescent="0.25">
      <c r="A451" s="312"/>
      <c r="B451" s="212"/>
      <c r="C451" s="312"/>
      <c r="D451" s="312"/>
      <c r="E451" s="179"/>
      <c r="F451" s="312"/>
    </row>
    <row r="452" spans="1:7" s="181" customFormat="1" ht="35.25" customHeight="1" x14ac:dyDescent="0.25">
      <c r="A452" s="312"/>
      <c r="B452" s="312"/>
      <c r="C452" s="312"/>
      <c r="D452" s="312"/>
      <c r="E452" s="179"/>
      <c r="F452" s="312"/>
    </row>
    <row r="453" spans="1:7" s="181" customFormat="1" ht="35.25" customHeight="1" x14ac:dyDescent="0.25">
      <c r="A453" s="312"/>
      <c r="B453" s="312"/>
      <c r="C453" s="312"/>
      <c r="D453" s="312"/>
      <c r="E453" s="179"/>
      <c r="F453" s="312"/>
    </row>
    <row r="454" spans="1:7" s="181" customFormat="1" ht="35.25" customHeight="1" x14ac:dyDescent="0.25">
      <c r="A454" s="312"/>
      <c r="B454" s="312"/>
      <c r="C454" s="312"/>
      <c r="D454" s="312"/>
      <c r="E454" s="179"/>
      <c r="F454" s="312"/>
    </row>
    <row r="455" spans="1:7" s="181" customFormat="1" ht="35.25" customHeight="1" x14ac:dyDescent="0.25">
      <c r="A455" s="312"/>
      <c r="B455" s="312"/>
      <c r="C455" s="312"/>
      <c r="D455" s="312"/>
      <c r="E455" s="179"/>
      <c r="F455" s="312"/>
      <c r="G455" s="180"/>
    </row>
    <row r="456" spans="1:7" s="181" customFormat="1" ht="35.25" customHeight="1" x14ac:dyDescent="0.25">
      <c r="A456" s="312"/>
      <c r="B456" s="312"/>
      <c r="C456" s="312"/>
      <c r="D456" s="312"/>
      <c r="E456" s="179"/>
      <c r="F456" s="312"/>
      <c r="G456" s="180"/>
    </row>
    <row r="457" spans="1:7" s="181" customFormat="1" ht="35.25" customHeight="1" x14ac:dyDescent="0.25">
      <c r="A457" s="312"/>
      <c r="B457" s="312"/>
      <c r="C457" s="312"/>
      <c r="D457" s="312"/>
      <c r="E457" s="179"/>
      <c r="F457" s="312"/>
      <c r="G457" s="180"/>
    </row>
    <row r="458" spans="1:7" s="181" customFormat="1" ht="35.25" customHeight="1" x14ac:dyDescent="0.25">
      <c r="A458" s="312"/>
      <c r="B458" s="312"/>
      <c r="C458" s="312"/>
      <c r="D458" s="312"/>
      <c r="E458" s="179"/>
      <c r="F458" s="312"/>
      <c r="G458" s="182"/>
    </row>
    <row r="459" spans="1:7" s="181" customFormat="1" ht="35.25" customHeight="1" x14ac:dyDescent="0.25">
      <c r="A459" s="312"/>
      <c r="B459" s="312"/>
      <c r="C459" s="312"/>
      <c r="D459" s="312"/>
      <c r="E459" s="179"/>
      <c r="F459" s="312"/>
      <c r="G459" s="182"/>
    </row>
    <row r="460" spans="1:7" s="181" customFormat="1" ht="35.25" customHeight="1" x14ac:dyDescent="0.25">
      <c r="A460" s="312"/>
      <c r="B460" s="312"/>
      <c r="C460" s="312"/>
      <c r="D460" s="312"/>
      <c r="E460" s="179"/>
      <c r="F460" s="312"/>
      <c r="G460" s="182"/>
    </row>
    <row r="461" spans="1:7" s="181" customFormat="1" ht="35.25" customHeight="1" x14ac:dyDescent="0.25">
      <c r="A461" s="312"/>
      <c r="B461" s="312"/>
      <c r="C461" s="312"/>
      <c r="D461" s="312"/>
      <c r="E461" s="179"/>
      <c r="F461" s="312"/>
      <c r="G461" s="182"/>
    </row>
    <row r="462" spans="1:7" s="181" customFormat="1" ht="35.25" customHeight="1" x14ac:dyDescent="0.25">
      <c r="A462" s="212"/>
      <c r="B462" s="312"/>
      <c r="C462" s="312"/>
      <c r="D462" s="312"/>
      <c r="E462" s="179"/>
      <c r="F462" s="312"/>
      <c r="G462" s="182"/>
    </row>
    <row r="463" spans="1:7" s="181" customFormat="1" ht="27.75" customHeight="1" x14ac:dyDescent="0.25">
      <c r="A463" s="212"/>
      <c r="B463" s="213"/>
      <c r="C463" s="213"/>
      <c r="D463" s="213"/>
      <c r="E463" s="179"/>
      <c r="F463" s="213"/>
    </row>
    <row r="464" spans="1:7" s="181" customFormat="1" ht="27.75" customHeight="1" x14ac:dyDescent="0.25">
      <c r="A464" s="212"/>
      <c r="B464" s="213"/>
      <c r="C464" s="213"/>
      <c r="D464" s="213"/>
      <c r="E464" s="179"/>
      <c r="F464" s="213"/>
    </row>
    <row r="465" spans="1:6" s="181" customFormat="1" ht="27.75" customHeight="1" x14ac:dyDescent="0.25">
      <c r="A465" s="212"/>
      <c r="B465" s="213"/>
      <c r="C465" s="213"/>
      <c r="D465" s="213"/>
      <c r="E465" s="179"/>
      <c r="F465" s="213"/>
    </row>
    <row r="466" spans="1:6" s="181" customFormat="1" ht="27.75" customHeight="1" x14ac:dyDescent="0.25">
      <c r="A466" s="212"/>
      <c r="B466" s="213"/>
      <c r="C466" s="213"/>
      <c r="D466" s="213"/>
      <c r="E466" s="179"/>
      <c r="F466" s="213"/>
    </row>
    <row r="467" spans="1:6" s="214" customFormat="1" ht="27.75" customHeight="1" x14ac:dyDescent="0.25">
      <c r="A467" s="212"/>
      <c r="B467" s="213"/>
      <c r="C467" s="213"/>
      <c r="D467" s="213"/>
      <c r="E467" s="179"/>
      <c r="F467" s="213"/>
    </row>
    <row r="468" spans="1:6" s="214" customFormat="1" ht="27.75" customHeight="1" x14ac:dyDescent="0.25">
      <c r="A468" s="212"/>
      <c r="B468" s="213"/>
      <c r="C468" s="213"/>
      <c r="D468" s="213"/>
      <c r="E468" s="179"/>
      <c r="F468" s="213"/>
    </row>
    <row r="469" spans="1:6" s="214" customFormat="1" ht="27.75" customHeight="1" x14ac:dyDescent="0.25">
      <c r="A469" s="212"/>
      <c r="B469" s="213"/>
      <c r="C469" s="213"/>
      <c r="D469" s="213"/>
      <c r="E469" s="179"/>
      <c r="F469" s="213"/>
    </row>
    <row r="470" spans="1:6" s="214" customFormat="1" ht="27.75" customHeight="1" x14ac:dyDescent="0.25">
      <c r="A470" s="212"/>
      <c r="B470" s="213"/>
      <c r="C470" s="213"/>
      <c r="D470" s="213"/>
      <c r="E470" s="179"/>
      <c r="F470" s="213"/>
    </row>
    <row r="471" spans="1:6" s="214" customFormat="1" ht="27.75" customHeight="1" x14ac:dyDescent="0.25">
      <c r="A471" s="215"/>
      <c r="B471" s="213"/>
      <c r="C471" s="213"/>
      <c r="D471" s="213"/>
      <c r="E471" s="179"/>
      <c r="F471" s="213"/>
    </row>
    <row r="472" spans="1:6" s="181" customFormat="1" ht="27.75" customHeight="1" x14ac:dyDescent="0.25">
      <c r="A472" s="212"/>
      <c r="B472" s="213"/>
      <c r="C472" s="213"/>
      <c r="D472" s="213"/>
      <c r="E472" s="179"/>
      <c r="F472" s="213"/>
    </row>
    <row r="473" spans="1:6" s="181" customFormat="1" ht="27.75" customHeight="1" x14ac:dyDescent="0.25">
      <c r="A473" s="212"/>
      <c r="B473" s="213"/>
      <c r="C473" s="213"/>
      <c r="D473" s="213"/>
      <c r="E473" s="179"/>
      <c r="F473" s="213"/>
    </row>
    <row r="474" spans="1:6" s="181" customFormat="1" ht="27.75" customHeight="1" x14ac:dyDescent="0.25">
      <c r="A474" s="212"/>
      <c r="B474" s="213"/>
      <c r="C474" s="213"/>
      <c r="D474" s="213"/>
      <c r="E474" s="179"/>
      <c r="F474" s="213"/>
    </row>
    <row r="475" spans="1:6" s="181" customFormat="1" ht="27.75" customHeight="1" x14ac:dyDescent="0.25">
      <c r="A475" s="212"/>
      <c r="B475" s="213"/>
      <c r="C475" s="213"/>
      <c r="D475" s="213"/>
      <c r="E475" s="179"/>
      <c r="F475" s="213"/>
    </row>
    <row r="476" spans="1:6" s="181" customFormat="1" ht="27.75" customHeight="1" x14ac:dyDescent="0.25">
      <c r="A476" s="212"/>
      <c r="B476" s="213"/>
      <c r="C476" s="213"/>
      <c r="D476" s="213"/>
      <c r="E476" s="179"/>
      <c r="F476" s="213"/>
    </row>
    <row r="477" spans="1:6" s="181" customFormat="1" ht="27.75" customHeight="1" x14ac:dyDescent="0.25">
      <c r="A477" s="216"/>
      <c r="B477" s="213"/>
      <c r="C477" s="213"/>
      <c r="D477" s="213"/>
      <c r="E477" s="179"/>
      <c r="F477" s="213"/>
    </row>
    <row r="478" spans="1:6" s="181" customFormat="1" ht="27.75" customHeight="1" x14ac:dyDescent="0.25">
      <c r="A478" s="216"/>
      <c r="B478" s="213"/>
      <c r="C478" s="213"/>
      <c r="D478" s="213"/>
      <c r="E478" s="179"/>
      <c r="F478" s="213"/>
    </row>
    <row r="479" spans="1:6" s="181" customFormat="1" ht="27.75" customHeight="1" x14ac:dyDescent="0.25">
      <c r="A479" s="216"/>
      <c r="B479" s="213"/>
      <c r="C479" s="213"/>
      <c r="D479" s="213"/>
      <c r="E479" s="179"/>
      <c r="F479" s="213"/>
    </row>
    <row r="480" spans="1:6" s="181" customFormat="1" ht="27.75" customHeight="1" x14ac:dyDescent="0.25">
      <c r="A480" s="216"/>
      <c r="B480" s="213"/>
      <c r="C480" s="213"/>
      <c r="D480" s="213"/>
      <c r="E480" s="179"/>
      <c r="F480" s="213"/>
    </row>
    <row r="481" spans="1:6" s="181" customFormat="1" ht="27.75" customHeight="1" x14ac:dyDescent="0.25">
      <c r="A481" s="216"/>
      <c r="B481" s="213"/>
      <c r="C481" s="213"/>
      <c r="D481" s="213"/>
      <c r="E481" s="179"/>
      <c r="F481" s="213"/>
    </row>
    <row r="482" spans="1:6" s="181" customFormat="1" ht="27.75" customHeight="1" x14ac:dyDescent="0.25">
      <c r="A482" s="216"/>
      <c r="B482" s="213"/>
      <c r="C482" s="213"/>
      <c r="D482" s="213"/>
      <c r="E482" s="179"/>
      <c r="F482" s="213"/>
    </row>
    <row r="483" spans="1:6" s="181" customFormat="1" ht="27.75" customHeight="1" x14ac:dyDescent="0.25">
      <c r="A483" s="216"/>
      <c r="B483" s="213"/>
      <c r="C483" s="213"/>
      <c r="D483" s="213"/>
      <c r="E483" s="179"/>
      <c r="F483" s="213"/>
    </row>
    <row r="484" spans="1:6" s="181" customFormat="1" ht="27.75" customHeight="1" x14ac:dyDescent="0.25">
      <c r="A484" s="216"/>
      <c r="B484" s="213"/>
      <c r="C484" s="213"/>
      <c r="D484" s="213"/>
      <c r="E484" s="179"/>
      <c r="F484" s="213"/>
    </row>
    <row r="485" spans="1:6" s="181" customFormat="1" ht="27.75" customHeight="1" x14ac:dyDescent="0.25">
      <c r="A485" s="216"/>
      <c r="B485" s="213"/>
      <c r="C485" s="213"/>
      <c r="D485" s="213"/>
      <c r="E485" s="179"/>
      <c r="F485" s="213"/>
    </row>
    <row r="486" spans="1:6" s="181" customFormat="1" ht="27.75" customHeight="1" x14ac:dyDescent="0.25">
      <c r="A486" s="216"/>
      <c r="B486" s="213"/>
      <c r="C486" s="213"/>
      <c r="D486" s="213"/>
      <c r="E486" s="179"/>
      <c r="F486" s="213"/>
    </row>
    <row r="487" spans="1:6" s="181" customFormat="1" ht="27.75" customHeight="1" x14ac:dyDescent="0.25">
      <c r="A487" s="216"/>
      <c r="B487" s="213"/>
      <c r="C487" s="213"/>
      <c r="D487" s="213"/>
      <c r="E487" s="179"/>
      <c r="F487" s="213"/>
    </row>
    <row r="488" spans="1:6" s="181" customFormat="1" ht="27.75" customHeight="1" x14ac:dyDescent="0.25">
      <c r="A488" s="216"/>
      <c r="B488" s="213"/>
      <c r="C488" s="213"/>
      <c r="D488" s="213"/>
      <c r="E488" s="179"/>
      <c r="F488" s="213"/>
    </row>
    <row r="489" spans="1:6" s="181" customFormat="1" ht="27.75" customHeight="1" x14ac:dyDescent="0.25">
      <c r="A489" s="216"/>
      <c r="B489" s="213"/>
      <c r="C489" s="213"/>
      <c r="D489" s="213"/>
      <c r="E489" s="179"/>
      <c r="F489" s="213"/>
    </row>
    <row r="490" spans="1:6" s="181" customFormat="1" ht="27.75" customHeight="1" x14ac:dyDescent="0.25">
      <c r="A490" s="216"/>
      <c r="B490" s="213"/>
      <c r="C490" s="213"/>
      <c r="D490" s="213"/>
      <c r="E490" s="179"/>
      <c r="F490" s="213"/>
    </row>
    <row r="491" spans="1:6" s="181" customFormat="1" ht="27.75" customHeight="1" x14ac:dyDescent="0.25">
      <c r="A491" s="216"/>
      <c r="B491" s="213"/>
      <c r="C491" s="213"/>
      <c r="D491" s="213"/>
      <c r="E491" s="179"/>
      <c r="F491" s="213"/>
    </row>
    <row r="492" spans="1:6" s="181" customFormat="1" ht="27.75" customHeight="1" x14ac:dyDescent="0.25">
      <c r="A492" s="216"/>
      <c r="B492" s="213"/>
      <c r="C492" s="213"/>
      <c r="D492" s="213"/>
      <c r="E492" s="179"/>
      <c r="F492" s="213"/>
    </row>
    <row r="493" spans="1:6" s="181" customFormat="1" ht="27.75" customHeight="1" x14ac:dyDescent="0.25">
      <c r="A493" s="216"/>
      <c r="B493" s="213"/>
      <c r="C493" s="213"/>
      <c r="D493" s="213"/>
      <c r="E493" s="179"/>
      <c r="F493" s="213"/>
    </row>
    <row r="494" spans="1:6" s="181" customFormat="1" ht="27.75" customHeight="1" x14ac:dyDescent="0.25">
      <c r="A494" s="216"/>
      <c r="B494" s="213"/>
      <c r="C494" s="213"/>
      <c r="D494" s="213"/>
      <c r="E494" s="179"/>
      <c r="F494" s="213"/>
    </row>
    <row r="495" spans="1:6" s="181" customFormat="1" ht="27.75" customHeight="1" x14ac:dyDescent="0.25">
      <c r="A495" s="216"/>
      <c r="B495" s="213"/>
      <c r="C495" s="213"/>
      <c r="D495" s="213"/>
      <c r="E495" s="179"/>
      <c r="F495" s="213"/>
    </row>
    <row r="496" spans="1:6" s="181" customFormat="1" ht="27.75" customHeight="1" x14ac:dyDescent="0.25">
      <c r="A496" s="216"/>
      <c r="B496" s="213"/>
      <c r="C496" s="213"/>
      <c r="D496" s="213"/>
      <c r="E496" s="179"/>
      <c r="F496" s="213"/>
    </row>
    <row r="497" spans="1:7" s="181" customFormat="1" ht="27.75" customHeight="1" x14ac:dyDescent="0.25">
      <c r="A497" s="216"/>
      <c r="B497" s="213"/>
      <c r="C497" s="213"/>
      <c r="D497" s="213"/>
      <c r="E497" s="179"/>
      <c r="F497" s="213"/>
    </row>
    <row r="498" spans="1:7" s="181" customFormat="1" ht="27.75" customHeight="1" x14ac:dyDescent="0.25">
      <c r="A498" s="216"/>
      <c r="B498" s="213"/>
      <c r="C498" s="213"/>
      <c r="D498" s="213"/>
      <c r="E498" s="179"/>
      <c r="F498" s="213"/>
    </row>
    <row r="499" spans="1:7" s="181" customFormat="1" ht="27.75" customHeight="1" x14ac:dyDescent="0.25">
      <c r="A499" s="216"/>
      <c r="B499" s="213"/>
      <c r="C499" s="213"/>
      <c r="D499" s="213"/>
      <c r="E499" s="179"/>
      <c r="F499" s="213"/>
    </row>
    <row r="500" spans="1:7" s="181" customFormat="1" ht="27.75" customHeight="1" x14ac:dyDescent="0.25">
      <c r="A500" s="216"/>
      <c r="B500" s="213"/>
      <c r="C500" s="213"/>
      <c r="D500" s="213"/>
      <c r="E500" s="179"/>
      <c r="F500" s="213"/>
    </row>
    <row r="501" spans="1:7" s="181" customFormat="1" ht="27.75" customHeight="1" x14ac:dyDescent="0.25">
      <c r="A501" s="216"/>
      <c r="B501" s="213"/>
      <c r="C501" s="213"/>
      <c r="D501" s="213"/>
      <c r="E501" s="179"/>
      <c r="F501" s="213"/>
    </row>
    <row r="502" spans="1:7" s="181" customFormat="1" ht="27.75" customHeight="1" x14ac:dyDescent="0.25">
      <c r="A502" s="216"/>
      <c r="B502" s="213"/>
      <c r="C502" s="213"/>
      <c r="D502" s="213"/>
      <c r="E502" s="179"/>
      <c r="F502" s="213"/>
    </row>
    <row r="503" spans="1:7" s="181" customFormat="1" ht="27.75" customHeight="1" x14ac:dyDescent="0.25">
      <c r="A503" s="216"/>
      <c r="B503" s="213"/>
      <c r="C503" s="213"/>
      <c r="D503" s="213"/>
      <c r="E503" s="179"/>
      <c r="F503" s="213"/>
    </row>
    <row r="504" spans="1:7" s="181" customFormat="1" ht="27.75" customHeight="1" x14ac:dyDescent="0.25">
      <c r="A504" s="216"/>
      <c r="B504" s="213"/>
      <c r="C504" s="213"/>
      <c r="D504" s="213"/>
      <c r="E504" s="179"/>
      <c r="F504" s="213"/>
    </row>
    <row r="505" spans="1:7" s="181" customFormat="1" ht="27.75" customHeight="1" x14ac:dyDescent="0.25">
      <c r="A505" s="216"/>
      <c r="B505" s="213"/>
      <c r="C505" s="213"/>
      <c r="D505" s="213"/>
      <c r="E505" s="179"/>
      <c r="F505" s="213"/>
    </row>
    <row r="506" spans="1:7" s="181" customFormat="1" ht="27.75" customHeight="1" x14ac:dyDescent="0.25">
      <c r="A506" s="216"/>
      <c r="B506" s="213"/>
      <c r="C506" s="213"/>
      <c r="D506" s="213"/>
      <c r="E506" s="179"/>
      <c r="F506" s="213"/>
    </row>
    <row r="507" spans="1:7" s="181" customFormat="1" ht="35.25" customHeight="1" x14ac:dyDescent="0.25">
      <c r="A507" s="311"/>
      <c r="B507" s="312"/>
      <c r="C507" s="312"/>
      <c r="D507" s="312"/>
      <c r="E507" s="179"/>
      <c r="F507" s="312"/>
      <c r="G507" s="180"/>
    </row>
    <row r="508" spans="1:7" s="181" customFormat="1" ht="35.25" customHeight="1" x14ac:dyDescent="0.25">
      <c r="A508" s="311"/>
      <c r="B508" s="312"/>
      <c r="C508" s="312"/>
      <c r="D508" s="312"/>
      <c r="E508" s="179"/>
      <c r="F508" s="312"/>
      <c r="G508" s="180"/>
    </row>
    <row r="509" spans="1:7" s="181" customFormat="1" ht="35.25" customHeight="1" x14ac:dyDescent="0.25">
      <c r="A509" s="311"/>
      <c r="B509" s="312"/>
      <c r="C509" s="312"/>
      <c r="D509" s="312"/>
      <c r="E509" s="179"/>
      <c r="F509" s="312"/>
      <c r="G509" s="180"/>
    </row>
    <row r="510" spans="1:7" s="181" customFormat="1" ht="35.25" customHeight="1" x14ac:dyDescent="0.25">
      <c r="A510" s="311"/>
      <c r="B510" s="312"/>
      <c r="C510" s="312"/>
      <c r="D510" s="312"/>
      <c r="E510" s="179"/>
      <c r="F510" s="312"/>
      <c r="G510" s="180"/>
    </row>
    <row r="511" spans="1:7" s="181" customFormat="1" ht="35.25" customHeight="1" x14ac:dyDescent="0.25">
      <c r="A511" s="311"/>
      <c r="B511" s="312"/>
      <c r="C511" s="312"/>
      <c r="D511" s="312"/>
      <c r="E511" s="179"/>
      <c r="F511" s="312"/>
      <c r="G511" s="180"/>
    </row>
    <row r="512" spans="1:7" s="181" customFormat="1" ht="35.25" customHeight="1" x14ac:dyDescent="0.25">
      <c r="A512" s="311"/>
      <c r="B512" s="312"/>
      <c r="C512" s="312"/>
      <c r="D512" s="312"/>
      <c r="E512" s="179"/>
      <c r="F512" s="312"/>
      <c r="G512" s="180"/>
    </row>
    <row r="513" spans="1:7" s="181" customFormat="1" ht="35.25" customHeight="1" x14ac:dyDescent="0.25">
      <c r="A513" s="311"/>
      <c r="B513" s="312"/>
      <c r="C513" s="312"/>
      <c r="D513" s="312"/>
      <c r="E513" s="179"/>
      <c r="F513" s="312"/>
      <c r="G513" s="180"/>
    </row>
    <row r="514" spans="1:7" s="181" customFormat="1" ht="35.25" customHeight="1" x14ac:dyDescent="0.25">
      <c r="A514" s="311"/>
      <c r="B514" s="312"/>
      <c r="C514" s="312"/>
      <c r="D514" s="312"/>
      <c r="E514" s="179"/>
      <c r="F514" s="312"/>
      <c r="G514" s="180"/>
    </row>
    <row r="515" spans="1:7" s="181" customFormat="1" ht="35.25" customHeight="1" x14ac:dyDescent="0.25">
      <c r="A515" s="311"/>
      <c r="B515" s="312"/>
      <c r="C515" s="312"/>
      <c r="D515" s="312"/>
      <c r="E515" s="179"/>
      <c r="F515" s="312"/>
      <c r="G515" s="180"/>
    </row>
    <row r="516" spans="1:7" s="181" customFormat="1" ht="35.25" customHeight="1" x14ac:dyDescent="0.25">
      <c r="A516" s="312"/>
      <c r="B516" s="312"/>
      <c r="C516" s="312"/>
      <c r="D516" s="312"/>
      <c r="E516" s="179"/>
      <c r="F516" s="312"/>
      <c r="G516" s="180"/>
    </row>
    <row r="517" spans="1:7" s="181" customFormat="1" ht="35.25" customHeight="1" x14ac:dyDescent="0.25">
      <c r="A517" s="312"/>
      <c r="B517" s="312"/>
      <c r="C517" s="312"/>
      <c r="D517" s="312"/>
      <c r="E517" s="179"/>
      <c r="F517" s="312"/>
      <c r="G517" s="182"/>
    </row>
    <row r="518" spans="1:7" s="181" customFormat="1" ht="35.25" customHeight="1" x14ac:dyDescent="0.25">
      <c r="A518" s="312"/>
      <c r="B518" s="312"/>
      <c r="C518" s="312"/>
      <c r="D518" s="312"/>
      <c r="E518" s="179"/>
      <c r="F518" s="312"/>
      <c r="G518" s="182"/>
    </row>
    <row r="519" spans="1:7" s="181" customFormat="1" ht="35.25" customHeight="1" x14ac:dyDescent="0.25">
      <c r="A519" s="312"/>
      <c r="B519" s="312"/>
      <c r="C519" s="312"/>
      <c r="D519" s="312"/>
      <c r="E519" s="179"/>
      <c r="F519" s="312"/>
      <c r="G519" s="182"/>
    </row>
    <row r="520" spans="1:7" s="181" customFormat="1" ht="43.5" customHeight="1" x14ac:dyDescent="0.25">
      <c r="A520" s="312"/>
      <c r="B520" s="312"/>
      <c r="C520" s="312"/>
      <c r="D520" s="312"/>
      <c r="E520" s="179"/>
      <c r="F520" s="312"/>
      <c r="G520" s="182"/>
    </row>
    <row r="521" spans="1:7" s="181" customFormat="1" ht="45.75" customHeight="1" x14ac:dyDescent="0.25">
      <c r="A521" s="311"/>
      <c r="B521" s="312"/>
      <c r="C521" s="312"/>
      <c r="D521" s="312"/>
      <c r="E521" s="179"/>
      <c r="F521" s="312"/>
      <c r="G521" s="182"/>
    </row>
    <row r="522" spans="1:7" s="181" customFormat="1" ht="35.25" customHeight="1" x14ac:dyDescent="0.25">
      <c r="A522" s="311"/>
      <c r="B522" s="312"/>
      <c r="C522" s="312"/>
      <c r="D522" s="312"/>
      <c r="E522" s="179"/>
      <c r="F522" s="312"/>
      <c r="G522" s="182"/>
    </row>
    <row r="523" spans="1:7" s="181" customFormat="1" ht="35.25" customHeight="1" x14ac:dyDescent="0.25">
      <c r="A523" s="311"/>
      <c r="B523" s="312"/>
      <c r="C523" s="312"/>
      <c r="D523" s="312"/>
      <c r="E523" s="179"/>
      <c r="F523" s="312"/>
      <c r="G523" s="182"/>
    </row>
    <row r="524" spans="1:7" s="181" customFormat="1" ht="45.75" customHeight="1" x14ac:dyDescent="0.25">
      <c r="A524" s="311"/>
      <c r="B524" s="312"/>
      <c r="C524" s="312"/>
      <c r="D524" s="312"/>
      <c r="E524" s="179"/>
      <c r="F524" s="312"/>
      <c r="G524" s="182"/>
    </row>
    <row r="525" spans="1:7" s="181" customFormat="1" ht="35.25" customHeight="1" x14ac:dyDescent="0.25">
      <c r="A525" s="312"/>
      <c r="B525" s="312"/>
      <c r="C525" s="312"/>
      <c r="D525" s="312"/>
      <c r="E525" s="179"/>
      <c r="F525" s="312"/>
      <c r="G525" s="182"/>
    </row>
    <row r="526" spans="1:7" s="181" customFormat="1" ht="35.25" customHeight="1" x14ac:dyDescent="0.25">
      <c r="A526" s="312"/>
      <c r="B526" s="312"/>
      <c r="C526" s="312"/>
      <c r="D526" s="312"/>
      <c r="E526" s="179"/>
      <c r="F526" s="312"/>
      <c r="G526" s="180"/>
    </row>
    <row r="527" spans="1:7" s="181" customFormat="1" ht="35.25" customHeight="1" x14ac:dyDescent="0.25">
      <c r="A527" s="312"/>
      <c r="B527" s="312"/>
      <c r="C527" s="312"/>
      <c r="D527" s="312"/>
      <c r="E527" s="179"/>
      <c r="F527" s="312"/>
      <c r="G527" s="180"/>
    </row>
    <row r="528" spans="1:7" s="181" customFormat="1" ht="35.25" customHeight="1" x14ac:dyDescent="0.25">
      <c r="A528" s="312"/>
      <c r="B528" s="312"/>
      <c r="C528" s="312"/>
      <c r="D528" s="312"/>
      <c r="E528" s="179"/>
      <c r="F528" s="312"/>
      <c r="G528" s="182"/>
    </row>
    <row r="529" spans="1:7" s="181" customFormat="1" ht="35.25" customHeight="1" x14ac:dyDescent="0.25">
      <c r="A529" s="312"/>
      <c r="B529" s="312"/>
      <c r="C529" s="312"/>
      <c r="D529" s="312"/>
      <c r="E529" s="179"/>
      <c r="F529" s="312"/>
      <c r="G529" s="182"/>
    </row>
    <row r="530" spans="1:7" s="181" customFormat="1" ht="35.25" customHeight="1" x14ac:dyDescent="0.25">
      <c r="A530" s="312"/>
      <c r="B530" s="312"/>
      <c r="C530" s="312"/>
      <c r="D530" s="312"/>
      <c r="E530" s="179"/>
      <c r="F530" s="312"/>
      <c r="G530" s="182"/>
    </row>
    <row r="531" spans="1:7" s="181" customFormat="1" ht="35.25" customHeight="1" x14ac:dyDescent="0.25">
      <c r="A531" s="312"/>
      <c r="B531" s="312"/>
      <c r="C531" s="312"/>
      <c r="D531" s="312"/>
      <c r="E531" s="179"/>
      <c r="F531" s="312"/>
      <c r="G531" s="182"/>
    </row>
    <row r="532" spans="1:7" s="181" customFormat="1" ht="35.25" customHeight="1" x14ac:dyDescent="0.25">
      <c r="A532" s="312"/>
      <c r="B532" s="312"/>
      <c r="C532" s="312"/>
      <c r="D532" s="312"/>
      <c r="E532" s="179"/>
      <c r="F532" s="312"/>
      <c r="G532" s="182"/>
    </row>
    <row r="533" spans="1:7" s="181" customFormat="1" ht="35.25" customHeight="1" x14ac:dyDescent="0.25">
      <c r="A533" s="312"/>
      <c r="B533" s="312"/>
      <c r="C533" s="312"/>
      <c r="D533" s="312"/>
      <c r="E533" s="179"/>
      <c r="F533" s="312"/>
    </row>
    <row r="534" spans="1:7" s="181" customFormat="1" ht="49.5" customHeight="1" x14ac:dyDescent="0.25">
      <c r="A534" s="312"/>
      <c r="B534" s="312"/>
      <c r="C534" s="312"/>
      <c r="D534" s="312"/>
      <c r="E534" s="179"/>
      <c r="F534" s="312"/>
      <c r="G534" s="182"/>
    </row>
    <row r="535" spans="1:7" s="181" customFormat="1" ht="49.5" customHeight="1" x14ac:dyDescent="0.25">
      <c r="A535" s="312"/>
      <c r="B535" s="312"/>
      <c r="C535" s="312"/>
      <c r="D535" s="312"/>
      <c r="E535" s="179"/>
      <c r="F535" s="312"/>
      <c r="G535" s="182"/>
    </row>
    <row r="536" spans="1:7" s="181" customFormat="1" ht="49.5" customHeight="1" x14ac:dyDescent="0.25">
      <c r="A536" s="312"/>
      <c r="B536" s="312"/>
      <c r="C536" s="312"/>
      <c r="D536" s="312"/>
      <c r="E536" s="179"/>
      <c r="F536" s="312"/>
      <c r="G536" s="182"/>
    </row>
    <row r="537" spans="1:7" s="181" customFormat="1" ht="49.5" customHeight="1" x14ac:dyDescent="0.25">
      <c r="A537" s="312"/>
      <c r="B537" s="312"/>
      <c r="C537" s="312"/>
      <c r="D537" s="312"/>
      <c r="E537" s="179"/>
      <c r="F537" s="312"/>
      <c r="G537" s="180"/>
    </row>
    <row r="538" spans="1:7" s="181" customFormat="1" ht="49.5" customHeight="1" x14ac:dyDescent="0.25">
      <c r="A538" s="312"/>
      <c r="B538" s="312"/>
      <c r="C538" s="312"/>
      <c r="D538" s="312"/>
      <c r="E538" s="179"/>
      <c r="F538" s="312"/>
      <c r="G538" s="180"/>
    </row>
    <row r="539" spans="1:7" s="181" customFormat="1" ht="35.25" customHeight="1" x14ac:dyDescent="0.25">
      <c r="A539" s="312"/>
      <c r="B539" s="312"/>
      <c r="C539" s="312"/>
      <c r="D539" s="312"/>
      <c r="E539" s="179"/>
      <c r="F539" s="312"/>
      <c r="G539" s="182"/>
    </row>
    <row r="540" spans="1:7" s="181" customFormat="1" ht="35.25" customHeight="1" x14ac:dyDescent="0.25">
      <c r="A540" s="312"/>
      <c r="B540" s="312"/>
      <c r="C540" s="312"/>
      <c r="D540" s="312"/>
      <c r="E540" s="179"/>
      <c r="F540" s="312"/>
      <c r="G540" s="182"/>
    </row>
    <row r="541" spans="1:7" s="181" customFormat="1" ht="35.25" customHeight="1" x14ac:dyDescent="0.25">
      <c r="A541" s="312"/>
      <c r="B541" s="312"/>
      <c r="C541" s="312"/>
      <c r="D541" s="312"/>
      <c r="E541" s="179"/>
      <c r="F541" s="312"/>
      <c r="G541" s="182"/>
    </row>
    <row r="542" spans="1:7" s="181" customFormat="1" ht="35.25" customHeight="1" x14ac:dyDescent="0.25">
      <c r="A542" s="312"/>
      <c r="B542" s="312"/>
      <c r="C542" s="312"/>
      <c r="D542" s="312"/>
      <c r="E542" s="179"/>
      <c r="F542" s="312"/>
      <c r="G542" s="182"/>
    </row>
    <row r="543" spans="1:7" s="181" customFormat="1" ht="35.25" customHeight="1" x14ac:dyDescent="0.25">
      <c r="A543" s="312"/>
      <c r="B543" s="312"/>
      <c r="C543" s="312"/>
      <c r="D543" s="312"/>
      <c r="E543" s="179"/>
      <c r="F543" s="312"/>
      <c r="G543" s="182"/>
    </row>
    <row r="544" spans="1:7" s="181" customFormat="1" ht="35.25" customHeight="1" x14ac:dyDescent="0.25">
      <c r="A544" s="312"/>
      <c r="B544" s="312"/>
      <c r="C544" s="312"/>
      <c r="D544" s="312"/>
      <c r="E544" s="179"/>
      <c r="F544" s="312"/>
      <c r="G544" s="182"/>
    </row>
    <row r="545" spans="1:7" s="181" customFormat="1" ht="35.25" customHeight="1" x14ac:dyDescent="0.25">
      <c r="A545" s="312"/>
      <c r="B545" s="312"/>
      <c r="C545" s="312"/>
      <c r="D545" s="312"/>
      <c r="E545" s="179"/>
      <c r="F545" s="312"/>
      <c r="G545" s="182"/>
    </row>
    <row r="546" spans="1:7" s="181" customFormat="1" ht="35.25" customHeight="1" x14ac:dyDescent="0.25">
      <c r="A546" s="312"/>
      <c r="B546" s="312"/>
      <c r="C546" s="312"/>
      <c r="D546" s="312"/>
      <c r="E546" s="179"/>
      <c r="F546" s="312"/>
      <c r="G546" s="180"/>
    </row>
    <row r="547" spans="1:7" s="181" customFormat="1" ht="35.25" customHeight="1" x14ac:dyDescent="0.25">
      <c r="A547" s="312"/>
      <c r="B547" s="312"/>
      <c r="C547" s="312"/>
      <c r="D547" s="312"/>
      <c r="E547" s="179"/>
      <c r="F547" s="312"/>
      <c r="G547" s="180"/>
    </row>
    <row r="548" spans="1:7" s="181" customFormat="1" ht="35.25" customHeight="1" x14ac:dyDescent="0.25">
      <c r="A548" s="312"/>
      <c r="B548" s="312"/>
      <c r="C548" s="312"/>
      <c r="D548" s="312"/>
      <c r="E548" s="179"/>
      <c r="F548" s="312"/>
      <c r="G548" s="180"/>
    </row>
    <row r="549" spans="1:7" s="181" customFormat="1" ht="45.75" customHeight="1" x14ac:dyDescent="0.25">
      <c r="A549" s="312"/>
      <c r="B549" s="312"/>
      <c r="C549" s="312"/>
      <c r="D549" s="312"/>
      <c r="E549" s="179"/>
      <c r="F549" s="312"/>
      <c r="G549" s="182"/>
    </row>
    <row r="550" spans="1:7" s="181" customFormat="1" ht="45.75" customHeight="1" x14ac:dyDescent="0.25">
      <c r="A550" s="312"/>
      <c r="B550" s="312"/>
      <c r="C550" s="312"/>
      <c r="D550" s="312"/>
      <c r="E550" s="179"/>
      <c r="F550" s="312"/>
      <c r="G550" s="182"/>
    </row>
    <row r="551" spans="1:7" s="181" customFormat="1" ht="45.75" customHeight="1" x14ac:dyDescent="0.25">
      <c r="A551" s="312"/>
      <c r="B551" s="312"/>
      <c r="C551" s="312"/>
      <c r="D551" s="312"/>
      <c r="E551" s="179"/>
      <c r="F551" s="312"/>
      <c r="G551" s="182"/>
    </row>
    <row r="552" spans="1:7" s="181" customFormat="1" ht="45.75" customHeight="1" x14ac:dyDescent="0.25">
      <c r="A552" s="312"/>
      <c r="B552" s="312"/>
      <c r="C552" s="312"/>
      <c r="D552" s="312"/>
      <c r="E552" s="179"/>
      <c r="F552" s="312"/>
      <c r="G552" s="182"/>
    </row>
    <row r="553" spans="1:7" s="181" customFormat="1" ht="45.75" customHeight="1" x14ac:dyDescent="0.25">
      <c r="A553" s="312"/>
      <c r="B553" s="312"/>
      <c r="C553" s="312"/>
      <c r="D553" s="312"/>
      <c r="E553" s="179"/>
      <c r="F553" s="312"/>
      <c r="G553" s="182"/>
    </row>
    <row r="554" spans="1:7" s="181" customFormat="1" ht="35.25" customHeight="1" x14ac:dyDescent="0.25">
      <c r="A554" s="312"/>
      <c r="B554" s="312"/>
      <c r="C554" s="312"/>
      <c r="D554" s="312"/>
      <c r="E554" s="179"/>
      <c r="F554" s="312"/>
      <c r="G554" s="182"/>
    </row>
    <row r="555" spans="1:7" s="181" customFormat="1" ht="35.25" customHeight="1" x14ac:dyDescent="0.25">
      <c r="A555" s="312"/>
      <c r="B555" s="312"/>
      <c r="C555" s="312"/>
      <c r="D555" s="312"/>
      <c r="E555" s="179"/>
      <c r="F555" s="312"/>
      <c r="G555" s="182"/>
    </row>
    <row r="556" spans="1:7" s="181" customFormat="1" ht="35.25" customHeight="1" x14ac:dyDescent="0.25">
      <c r="A556" s="312"/>
      <c r="B556" s="312"/>
      <c r="C556" s="312"/>
      <c r="D556" s="312"/>
      <c r="E556" s="179"/>
      <c r="F556" s="312"/>
      <c r="G556" s="182"/>
    </row>
    <row r="557" spans="1:7" s="181" customFormat="1" ht="35.25" customHeight="1" x14ac:dyDescent="0.25">
      <c r="A557" s="312"/>
      <c r="B557" s="312"/>
      <c r="C557" s="312"/>
      <c r="D557" s="312"/>
      <c r="E557" s="179"/>
      <c r="F557" s="312"/>
      <c r="G557" s="182"/>
    </row>
    <row r="558" spans="1:7" s="181" customFormat="1" ht="35.25" customHeight="1" x14ac:dyDescent="0.25">
      <c r="A558" s="312"/>
      <c r="B558" s="312"/>
      <c r="C558" s="312"/>
      <c r="D558" s="312"/>
      <c r="E558" s="179"/>
      <c r="F558" s="312"/>
      <c r="G558" s="182"/>
    </row>
    <row r="559" spans="1:7" s="181" customFormat="1" ht="35.25" customHeight="1" x14ac:dyDescent="0.25">
      <c r="A559" s="312"/>
      <c r="B559" s="312"/>
      <c r="C559" s="312"/>
      <c r="D559" s="312"/>
      <c r="E559" s="179"/>
      <c r="F559" s="312"/>
      <c r="G559" s="182"/>
    </row>
    <row r="560" spans="1:7" s="181" customFormat="1" ht="35.25" customHeight="1" x14ac:dyDescent="0.25">
      <c r="A560" s="312"/>
      <c r="B560" s="312"/>
      <c r="C560" s="312"/>
      <c r="D560" s="312"/>
      <c r="E560" s="179"/>
      <c r="F560" s="312"/>
      <c r="G560" s="182"/>
    </row>
    <row r="561" spans="1:7" s="181" customFormat="1" ht="35.25" customHeight="1" x14ac:dyDescent="0.25">
      <c r="A561" s="312"/>
      <c r="B561" s="312"/>
      <c r="C561" s="312"/>
      <c r="D561" s="312"/>
      <c r="E561" s="179"/>
      <c r="F561" s="312"/>
      <c r="G561" s="182"/>
    </row>
    <row r="562" spans="1:7" s="181" customFormat="1" ht="35.25" customHeight="1" x14ac:dyDescent="0.25">
      <c r="A562" s="312"/>
      <c r="B562" s="312"/>
      <c r="C562" s="312"/>
      <c r="D562" s="312"/>
      <c r="E562" s="179"/>
      <c r="F562" s="312"/>
      <c r="G562" s="182"/>
    </row>
    <row r="563" spans="1:7" s="181" customFormat="1" ht="35.25" customHeight="1" x14ac:dyDescent="0.25">
      <c r="A563" s="312"/>
      <c r="B563" s="312"/>
      <c r="C563" s="312"/>
      <c r="D563" s="312"/>
      <c r="E563" s="179"/>
      <c r="F563" s="312"/>
      <c r="G563" s="182"/>
    </row>
    <row r="564" spans="1:7" s="181" customFormat="1" ht="35.25" customHeight="1" x14ac:dyDescent="0.25">
      <c r="A564" s="312"/>
      <c r="B564" s="312"/>
      <c r="C564" s="312"/>
      <c r="D564" s="312"/>
      <c r="E564" s="179"/>
      <c r="F564" s="312"/>
      <c r="G564" s="182"/>
    </row>
    <row r="565" spans="1:7" s="181" customFormat="1" ht="35.25" customHeight="1" x14ac:dyDescent="0.25">
      <c r="A565" s="312"/>
      <c r="B565" s="312"/>
      <c r="C565" s="311"/>
      <c r="D565" s="312"/>
      <c r="E565" s="179"/>
      <c r="F565" s="312"/>
      <c r="G565" s="182"/>
    </row>
    <row r="566" spans="1:7" s="181" customFormat="1" ht="35.25" customHeight="1" x14ac:dyDescent="0.25">
      <c r="A566" s="312"/>
      <c r="B566" s="312"/>
      <c r="C566" s="312"/>
      <c r="D566" s="312"/>
      <c r="E566" s="179"/>
      <c r="F566" s="312"/>
      <c r="G566" s="182"/>
    </row>
    <row r="567" spans="1:7" s="181" customFormat="1" ht="35.25" customHeight="1" x14ac:dyDescent="0.25">
      <c r="A567" s="311"/>
      <c r="B567" s="312"/>
      <c r="C567" s="312"/>
      <c r="D567" s="312"/>
      <c r="E567" s="179"/>
      <c r="F567" s="312"/>
      <c r="G567" s="180"/>
    </row>
    <row r="568" spans="1:7" s="181" customFormat="1" ht="35.25" customHeight="1" x14ac:dyDescent="0.25">
      <c r="A568" s="311"/>
      <c r="B568" s="312"/>
      <c r="C568" s="312"/>
      <c r="D568" s="312"/>
      <c r="E568" s="179"/>
      <c r="F568" s="312"/>
      <c r="G568" s="180"/>
    </row>
    <row r="569" spans="1:7" s="181" customFormat="1" ht="35.25" customHeight="1" x14ac:dyDescent="0.25">
      <c r="A569" s="311"/>
      <c r="B569" s="312"/>
      <c r="C569" s="312"/>
      <c r="D569" s="312"/>
      <c r="E569" s="179"/>
      <c r="F569" s="312"/>
      <c r="G569" s="180"/>
    </row>
    <row r="570" spans="1:7" s="181" customFormat="1" ht="35.25" customHeight="1" x14ac:dyDescent="0.25">
      <c r="A570" s="311"/>
      <c r="B570" s="312"/>
      <c r="C570" s="312"/>
      <c r="D570" s="312"/>
      <c r="E570" s="179"/>
      <c r="F570" s="312"/>
      <c r="G570" s="180"/>
    </row>
    <row r="571" spans="1:7" s="181" customFormat="1" ht="35.25" customHeight="1" x14ac:dyDescent="0.25">
      <c r="A571" s="311"/>
      <c r="B571" s="312"/>
      <c r="C571" s="312"/>
      <c r="D571" s="312"/>
      <c r="E571" s="179"/>
      <c r="F571" s="312"/>
      <c r="G571" s="180"/>
    </row>
    <row r="572" spans="1:7" s="181" customFormat="1" ht="35.25" customHeight="1" x14ac:dyDescent="0.25">
      <c r="A572" s="311"/>
      <c r="B572" s="312"/>
      <c r="C572" s="312"/>
      <c r="D572" s="312"/>
      <c r="E572" s="179"/>
      <c r="F572" s="312"/>
      <c r="G572" s="180"/>
    </row>
    <row r="573" spans="1:7" s="181" customFormat="1" ht="35.25" customHeight="1" x14ac:dyDescent="0.25">
      <c r="A573" s="311"/>
      <c r="B573" s="312"/>
      <c r="C573" s="312"/>
      <c r="D573" s="312"/>
      <c r="E573" s="179"/>
      <c r="F573" s="312"/>
      <c r="G573" s="180"/>
    </row>
    <row r="574" spans="1:7" s="181" customFormat="1" ht="35.25" customHeight="1" x14ac:dyDescent="0.25">
      <c r="A574" s="311"/>
      <c r="B574" s="312"/>
      <c r="C574" s="312"/>
      <c r="D574" s="312"/>
      <c r="E574" s="179"/>
      <c r="F574" s="312"/>
      <c r="G574" s="180"/>
    </row>
    <row r="575" spans="1:7" s="181" customFormat="1" ht="35.25" customHeight="1" x14ac:dyDescent="0.25">
      <c r="A575" s="311"/>
      <c r="B575" s="312"/>
      <c r="C575" s="312"/>
      <c r="D575" s="312"/>
      <c r="E575" s="179"/>
      <c r="F575" s="312"/>
      <c r="G575" s="180"/>
    </row>
    <row r="576" spans="1:7" s="181" customFormat="1" ht="35.25" customHeight="1" x14ac:dyDescent="0.25">
      <c r="A576" s="312"/>
      <c r="B576" s="312"/>
      <c r="C576" s="312"/>
      <c r="D576" s="312"/>
      <c r="E576" s="179"/>
      <c r="F576" s="312"/>
      <c r="G576" s="180"/>
    </row>
    <row r="577" spans="1:7" s="181" customFormat="1" ht="35.25" customHeight="1" x14ac:dyDescent="0.25">
      <c r="A577" s="312"/>
      <c r="B577" s="312"/>
      <c r="C577" s="312"/>
      <c r="D577" s="312"/>
      <c r="E577" s="179"/>
      <c r="F577" s="312"/>
      <c r="G577" s="182"/>
    </row>
    <row r="578" spans="1:7" s="181" customFormat="1" ht="35.25" customHeight="1" x14ac:dyDescent="0.25">
      <c r="A578" s="312"/>
      <c r="B578" s="312"/>
      <c r="C578" s="312"/>
      <c r="D578" s="312"/>
      <c r="E578" s="179"/>
      <c r="F578" s="312"/>
      <c r="G578" s="182"/>
    </row>
    <row r="579" spans="1:7" s="181" customFormat="1" ht="35.25" customHeight="1" x14ac:dyDescent="0.25">
      <c r="A579" s="312"/>
      <c r="B579" s="312"/>
      <c r="C579" s="312"/>
      <c r="D579" s="312"/>
      <c r="E579" s="179"/>
      <c r="F579" s="312"/>
      <c r="G579" s="182"/>
    </row>
    <row r="580" spans="1:7" s="181" customFormat="1" ht="43.5" customHeight="1" x14ac:dyDescent="0.25">
      <c r="A580" s="312"/>
      <c r="B580" s="312"/>
      <c r="C580" s="312"/>
      <c r="D580" s="312"/>
      <c r="E580" s="179"/>
      <c r="F580" s="312"/>
      <c r="G580" s="182"/>
    </row>
    <row r="581" spans="1:7" s="181" customFormat="1" ht="45.75" customHeight="1" x14ac:dyDescent="0.25">
      <c r="A581" s="311"/>
      <c r="B581" s="312"/>
      <c r="C581" s="312"/>
      <c r="D581" s="312"/>
      <c r="E581" s="179"/>
      <c r="F581" s="312"/>
      <c r="G581" s="182"/>
    </row>
    <row r="582" spans="1:7" s="181" customFormat="1" ht="35.25" customHeight="1" x14ac:dyDescent="0.25">
      <c r="A582" s="311"/>
      <c r="B582" s="312"/>
      <c r="C582" s="312"/>
      <c r="D582" s="312"/>
      <c r="E582" s="179"/>
      <c r="F582" s="312"/>
      <c r="G582" s="182"/>
    </row>
    <row r="583" spans="1:7" s="181" customFormat="1" ht="35.25" customHeight="1" x14ac:dyDescent="0.25">
      <c r="A583" s="311"/>
      <c r="B583" s="312"/>
      <c r="C583" s="312"/>
      <c r="D583" s="312"/>
      <c r="E583" s="179"/>
      <c r="F583" s="312"/>
      <c r="G583" s="182"/>
    </row>
    <row r="584" spans="1:7" s="181" customFormat="1" ht="45.75" customHeight="1" x14ac:dyDescent="0.25">
      <c r="A584" s="311"/>
      <c r="B584" s="312"/>
      <c r="C584" s="312"/>
      <c r="D584" s="312"/>
      <c r="E584" s="179"/>
      <c r="F584" s="312"/>
      <c r="G584" s="182"/>
    </row>
    <row r="585" spans="1:7" s="181" customFormat="1" ht="35.25" customHeight="1" x14ac:dyDescent="0.25">
      <c r="A585" s="312"/>
      <c r="B585" s="312"/>
      <c r="C585" s="312"/>
      <c r="D585" s="312"/>
      <c r="E585" s="179"/>
      <c r="F585" s="312"/>
      <c r="G585" s="182"/>
    </row>
    <row r="586" spans="1:7" s="181" customFormat="1" ht="35.25" customHeight="1" x14ac:dyDescent="0.25">
      <c r="A586" s="312"/>
      <c r="B586" s="312"/>
      <c r="C586" s="312"/>
      <c r="D586" s="312"/>
      <c r="E586" s="179"/>
      <c r="F586" s="312"/>
      <c r="G586" s="180"/>
    </row>
    <row r="587" spans="1:7" s="181" customFormat="1" ht="35.25" customHeight="1" x14ac:dyDescent="0.25">
      <c r="A587" s="312"/>
      <c r="B587" s="312"/>
      <c r="C587" s="312"/>
      <c r="D587" s="312"/>
      <c r="E587" s="179"/>
      <c r="F587" s="312"/>
      <c r="G587" s="180"/>
    </row>
    <row r="588" spans="1:7" s="181" customFormat="1" ht="35.25" customHeight="1" x14ac:dyDescent="0.25">
      <c r="A588" s="312"/>
      <c r="B588" s="312"/>
      <c r="C588" s="312"/>
      <c r="D588" s="312"/>
      <c r="E588" s="179"/>
      <c r="F588" s="312"/>
      <c r="G588" s="182"/>
    </row>
    <row r="589" spans="1:7" s="181" customFormat="1" ht="35.25" customHeight="1" x14ac:dyDescent="0.25">
      <c r="A589" s="312"/>
      <c r="B589" s="312"/>
      <c r="C589" s="312"/>
      <c r="D589" s="312"/>
      <c r="E589" s="179"/>
      <c r="F589" s="312"/>
      <c r="G589" s="182"/>
    </row>
    <row r="590" spans="1:7" s="181" customFormat="1" ht="35.25" customHeight="1" x14ac:dyDescent="0.25">
      <c r="A590" s="312"/>
      <c r="B590" s="312"/>
      <c r="C590" s="312"/>
      <c r="D590" s="312"/>
      <c r="E590" s="179"/>
      <c r="F590" s="312"/>
      <c r="G590" s="182"/>
    </row>
    <row r="591" spans="1:7" s="181" customFormat="1" ht="35.25" customHeight="1" x14ac:dyDescent="0.25">
      <c r="A591" s="312"/>
      <c r="B591" s="312"/>
      <c r="C591" s="312"/>
      <c r="D591" s="312"/>
      <c r="E591" s="179"/>
      <c r="F591" s="312"/>
      <c r="G591" s="182"/>
    </row>
    <row r="592" spans="1:7" s="181" customFormat="1" ht="35.25" customHeight="1" x14ac:dyDescent="0.25">
      <c r="A592" s="312"/>
      <c r="B592" s="312"/>
      <c r="C592" s="312"/>
      <c r="D592" s="312"/>
      <c r="E592" s="179"/>
      <c r="F592" s="312"/>
      <c r="G592" s="182"/>
    </row>
    <row r="593" spans="1:7" s="181" customFormat="1" ht="35.25" customHeight="1" x14ac:dyDescent="0.25">
      <c r="A593" s="312"/>
      <c r="B593" s="312"/>
      <c r="C593" s="312"/>
      <c r="D593" s="312"/>
      <c r="E593" s="179"/>
      <c r="F593" s="312"/>
    </row>
    <row r="594" spans="1:7" s="181" customFormat="1" ht="49.5" customHeight="1" x14ac:dyDescent="0.25">
      <c r="A594" s="312"/>
      <c r="B594" s="312"/>
      <c r="C594" s="312"/>
      <c r="D594" s="312"/>
      <c r="E594" s="179"/>
      <c r="F594" s="312"/>
      <c r="G594" s="182"/>
    </row>
    <row r="595" spans="1:7" s="181" customFormat="1" ht="49.5" customHeight="1" x14ac:dyDescent="0.25">
      <c r="A595" s="312"/>
      <c r="B595" s="312"/>
      <c r="C595" s="312"/>
      <c r="D595" s="312"/>
      <c r="E595" s="179"/>
      <c r="F595" s="312"/>
      <c r="G595" s="182"/>
    </row>
    <row r="596" spans="1:7" s="181" customFormat="1" ht="49.5" customHeight="1" x14ac:dyDescent="0.25">
      <c r="A596" s="312"/>
      <c r="B596" s="312"/>
      <c r="C596" s="312"/>
      <c r="D596" s="312"/>
      <c r="E596" s="179"/>
      <c r="F596" s="312"/>
      <c r="G596" s="182"/>
    </row>
    <row r="597" spans="1:7" s="181" customFormat="1" ht="49.5" customHeight="1" x14ac:dyDescent="0.25">
      <c r="A597" s="312"/>
      <c r="B597" s="312"/>
      <c r="C597" s="312"/>
      <c r="D597" s="312"/>
      <c r="E597" s="179"/>
      <c r="F597" s="312"/>
      <c r="G597" s="180"/>
    </row>
    <row r="598" spans="1:7" s="181" customFormat="1" ht="49.5" customHeight="1" x14ac:dyDescent="0.25">
      <c r="A598" s="312"/>
      <c r="B598" s="312"/>
      <c r="C598" s="312"/>
      <c r="D598" s="312"/>
      <c r="E598" s="179"/>
      <c r="F598" s="312"/>
      <c r="G598" s="180"/>
    </row>
    <row r="599" spans="1:7" s="181" customFormat="1" ht="35.25" customHeight="1" x14ac:dyDescent="0.25">
      <c r="A599" s="312"/>
      <c r="B599" s="312"/>
      <c r="C599" s="312"/>
      <c r="D599" s="312"/>
      <c r="E599" s="179"/>
      <c r="F599" s="312"/>
      <c r="G599" s="182"/>
    </row>
    <row r="600" spans="1:7" s="181" customFormat="1" ht="35.25" customHeight="1" x14ac:dyDescent="0.25">
      <c r="A600" s="312"/>
      <c r="B600" s="312"/>
      <c r="C600" s="312"/>
      <c r="D600" s="312"/>
      <c r="E600" s="179"/>
      <c r="F600" s="312"/>
      <c r="G600" s="182"/>
    </row>
    <row r="601" spans="1:7" s="181" customFormat="1" ht="35.25" customHeight="1" x14ac:dyDescent="0.25">
      <c r="A601" s="312"/>
      <c r="B601" s="312"/>
      <c r="C601" s="312"/>
      <c r="D601" s="312"/>
      <c r="E601" s="179"/>
      <c r="F601" s="312"/>
      <c r="G601" s="182"/>
    </row>
    <row r="602" spans="1:7" s="181" customFormat="1" ht="35.25" customHeight="1" x14ac:dyDescent="0.25">
      <c r="A602" s="312"/>
      <c r="B602" s="312"/>
      <c r="C602" s="312"/>
      <c r="D602" s="312"/>
      <c r="E602" s="179"/>
      <c r="F602" s="312"/>
      <c r="G602" s="182"/>
    </row>
    <row r="603" spans="1:7" s="181" customFormat="1" ht="35.25" customHeight="1" x14ac:dyDescent="0.25">
      <c r="A603" s="312"/>
      <c r="B603" s="312"/>
      <c r="C603" s="312"/>
      <c r="D603" s="312"/>
      <c r="E603" s="179"/>
      <c r="F603" s="312"/>
      <c r="G603" s="182"/>
    </row>
    <row r="604" spans="1:7" s="181" customFormat="1" ht="35.25" customHeight="1" x14ac:dyDescent="0.25">
      <c r="A604" s="312"/>
      <c r="B604" s="312"/>
      <c r="C604" s="312"/>
      <c r="D604" s="312"/>
      <c r="E604" s="179"/>
      <c r="F604" s="312"/>
      <c r="G604" s="182"/>
    </row>
    <row r="605" spans="1:7" s="181" customFormat="1" ht="35.25" customHeight="1" x14ac:dyDescent="0.25">
      <c r="A605" s="312"/>
      <c r="B605" s="312"/>
      <c r="C605" s="312"/>
      <c r="D605" s="312"/>
      <c r="E605" s="179"/>
      <c r="F605" s="312"/>
      <c r="G605" s="182"/>
    </row>
    <row r="606" spans="1:7" s="181" customFormat="1" ht="35.25" customHeight="1" x14ac:dyDescent="0.25">
      <c r="A606" s="312"/>
      <c r="B606" s="312"/>
      <c r="C606" s="312"/>
      <c r="D606" s="312"/>
      <c r="E606" s="179"/>
      <c r="F606" s="312"/>
      <c r="G606" s="180"/>
    </row>
    <row r="607" spans="1:7" s="181" customFormat="1" ht="35.25" customHeight="1" x14ac:dyDescent="0.25">
      <c r="A607" s="312"/>
      <c r="B607" s="312"/>
      <c r="C607" s="312"/>
      <c r="D607" s="312"/>
      <c r="E607" s="179"/>
      <c r="F607" s="312"/>
      <c r="G607" s="180"/>
    </row>
    <row r="608" spans="1:7" s="181" customFormat="1" ht="35.25" customHeight="1" x14ac:dyDescent="0.25">
      <c r="A608" s="312"/>
      <c r="B608" s="312"/>
      <c r="C608" s="312"/>
      <c r="D608" s="312"/>
      <c r="E608" s="179"/>
      <c r="F608" s="312"/>
      <c r="G608" s="180"/>
    </row>
    <row r="609" spans="1:7" s="181" customFormat="1" ht="45.75" customHeight="1" x14ac:dyDescent="0.25">
      <c r="A609" s="312"/>
      <c r="B609" s="312"/>
      <c r="C609" s="312"/>
      <c r="D609" s="312"/>
      <c r="E609" s="179"/>
      <c r="F609" s="312"/>
      <c r="G609" s="182"/>
    </row>
    <row r="610" spans="1:7" s="181" customFormat="1" ht="45.75" customHeight="1" x14ac:dyDescent="0.25">
      <c r="A610" s="312"/>
      <c r="B610" s="312"/>
      <c r="C610" s="312"/>
      <c r="D610" s="312"/>
      <c r="E610" s="179"/>
      <c r="F610" s="312"/>
      <c r="G610" s="182"/>
    </row>
    <row r="611" spans="1:7" s="181" customFormat="1" ht="45.75" customHeight="1" x14ac:dyDescent="0.25">
      <c r="A611" s="312"/>
      <c r="B611" s="312"/>
      <c r="C611" s="312"/>
      <c r="D611" s="312"/>
      <c r="E611" s="179"/>
      <c r="F611" s="312"/>
      <c r="G611" s="182"/>
    </row>
    <row r="612" spans="1:7" s="181" customFormat="1" ht="45.75" customHeight="1" x14ac:dyDescent="0.25">
      <c r="A612" s="312"/>
      <c r="B612" s="312"/>
      <c r="C612" s="312"/>
      <c r="D612" s="312"/>
      <c r="E612" s="179"/>
      <c r="F612" s="312"/>
      <c r="G612" s="182"/>
    </row>
    <row r="613" spans="1:7" s="181" customFormat="1" ht="45.75" customHeight="1" x14ac:dyDescent="0.25">
      <c r="A613" s="312"/>
      <c r="B613" s="312"/>
      <c r="C613" s="312"/>
      <c r="D613" s="312"/>
      <c r="E613" s="179"/>
      <c r="F613" s="312"/>
      <c r="G613" s="182"/>
    </row>
    <row r="614" spans="1:7" s="181" customFormat="1" ht="35.25" customHeight="1" x14ac:dyDescent="0.25">
      <c r="A614" s="312"/>
      <c r="B614" s="312"/>
      <c r="C614" s="312"/>
      <c r="D614" s="312"/>
      <c r="E614" s="179"/>
      <c r="F614" s="312"/>
      <c r="G614" s="182"/>
    </row>
    <row r="615" spans="1:7" s="181" customFormat="1" ht="35.25" customHeight="1" x14ac:dyDescent="0.25">
      <c r="A615" s="312"/>
      <c r="B615" s="312"/>
      <c r="C615" s="312"/>
      <c r="D615" s="312"/>
      <c r="E615" s="179"/>
      <c r="F615" s="312"/>
      <c r="G615" s="182"/>
    </row>
    <row r="616" spans="1:7" s="181" customFormat="1" ht="35.25" customHeight="1" x14ac:dyDescent="0.25">
      <c r="A616" s="312"/>
      <c r="B616" s="312"/>
      <c r="C616" s="312"/>
      <c r="D616" s="312"/>
      <c r="E616" s="179"/>
      <c r="F616" s="312"/>
      <c r="G616" s="182"/>
    </row>
    <row r="617" spans="1:7" s="181" customFormat="1" ht="35.25" customHeight="1" x14ac:dyDescent="0.25">
      <c r="A617" s="312"/>
      <c r="B617" s="312"/>
      <c r="C617" s="312"/>
      <c r="D617" s="312"/>
      <c r="E617" s="179"/>
      <c r="F617" s="312"/>
      <c r="G617" s="182"/>
    </row>
    <row r="618" spans="1:7" s="181" customFormat="1" ht="35.25" customHeight="1" x14ac:dyDescent="0.25">
      <c r="A618" s="312"/>
      <c r="B618" s="312"/>
      <c r="C618" s="312"/>
      <c r="D618" s="312"/>
      <c r="E618" s="179"/>
      <c r="F618" s="312"/>
      <c r="G618" s="182"/>
    </row>
    <row r="619" spans="1:7" s="181" customFormat="1" ht="35.25" customHeight="1" x14ac:dyDescent="0.25">
      <c r="A619" s="312"/>
      <c r="B619" s="312"/>
      <c r="C619" s="312"/>
      <c r="D619" s="312"/>
      <c r="E619" s="179"/>
      <c r="F619" s="312"/>
      <c r="G619" s="182"/>
    </row>
    <row r="620" spans="1:7" s="181" customFormat="1" ht="35.25" customHeight="1" x14ac:dyDescent="0.25">
      <c r="A620" s="312"/>
      <c r="B620" s="312"/>
      <c r="C620" s="312"/>
      <c r="D620" s="312"/>
      <c r="E620" s="179"/>
      <c r="F620" s="312"/>
      <c r="G620" s="182"/>
    </row>
    <row r="621" spans="1:7" s="181" customFormat="1" ht="35.25" customHeight="1" x14ac:dyDescent="0.25">
      <c r="A621" s="312"/>
      <c r="B621" s="312"/>
      <c r="C621" s="312"/>
      <c r="D621" s="312"/>
      <c r="E621" s="179"/>
      <c r="F621" s="312"/>
      <c r="G621" s="182"/>
    </row>
    <row r="622" spans="1:7" s="181" customFormat="1" ht="35.25" customHeight="1" x14ac:dyDescent="0.25">
      <c r="A622" s="312"/>
      <c r="B622" s="312"/>
      <c r="C622" s="312"/>
      <c r="D622" s="312"/>
      <c r="E622" s="179"/>
      <c r="F622" s="312"/>
      <c r="G622" s="182"/>
    </row>
    <row r="623" spans="1:7" s="181" customFormat="1" ht="35.25" customHeight="1" x14ac:dyDescent="0.25">
      <c r="A623" s="312"/>
      <c r="B623" s="312"/>
      <c r="C623" s="312"/>
      <c r="D623" s="312"/>
      <c r="E623" s="179"/>
      <c r="F623" s="312"/>
      <c r="G623" s="182"/>
    </row>
    <row r="624" spans="1:7" s="181" customFormat="1" ht="35.25" customHeight="1" x14ac:dyDescent="0.25">
      <c r="A624" s="312"/>
      <c r="B624" s="312"/>
      <c r="C624" s="312"/>
      <c r="D624" s="312"/>
      <c r="E624" s="179"/>
      <c r="F624" s="312"/>
      <c r="G624" s="182"/>
    </row>
    <row r="625" spans="1:7" s="181" customFormat="1" ht="35.25" customHeight="1" x14ac:dyDescent="0.25">
      <c r="A625" s="312"/>
      <c r="B625" s="312"/>
      <c r="C625" s="311"/>
      <c r="D625" s="312"/>
      <c r="E625" s="179"/>
      <c r="F625" s="312"/>
      <c r="G625" s="182"/>
    </row>
    <row r="626" spans="1:7" s="181" customFormat="1" ht="35.25" customHeight="1" x14ac:dyDescent="0.25">
      <c r="A626" s="312"/>
      <c r="B626" s="312"/>
      <c r="C626" s="312"/>
      <c r="D626" s="312"/>
      <c r="E626" s="179"/>
      <c r="F626" s="312"/>
      <c r="G626" s="182"/>
    </row>
    <row r="627" spans="1:7" s="181" customFormat="1" ht="35.25" customHeight="1" x14ac:dyDescent="0.25">
      <c r="A627" s="312"/>
      <c r="B627" s="312"/>
      <c r="C627" s="312"/>
      <c r="D627" s="312"/>
      <c r="E627" s="179"/>
      <c r="F627" s="312"/>
      <c r="G627" s="182"/>
    </row>
    <row r="628" spans="1:7" s="181" customFormat="1" ht="35.25" customHeight="1" x14ac:dyDescent="0.25">
      <c r="A628" s="312"/>
      <c r="B628" s="312"/>
      <c r="C628" s="312"/>
      <c r="D628" s="312"/>
      <c r="E628" s="179"/>
      <c r="F628" s="312"/>
      <c r="G628" s="180"/>
    </row>
    <row r="629" spans="1:7" s="181" customFormat="1" ht="45.75" customHeight="1" x14ac:dyDescent="0.25">
      <c r="A629" s="312"/>
      <c r="B629" s="312"/>
      <c r="C629" s="312"/>
      <c r="D629" s="312"/>
      <c r="E629" s="179"/>
      <c r="F629" s="312"/>
      <c r="G629" s="182"/>
    </row>
    <row r="630" spans="1:7" s="181" customFormat="1" ht="45.75" customHeight="1" x14ac:dyDescent="0.25">
      <c r="A630" s="312"/>
      <c r="B630" s="312"/>
      <c r="C630" s="312"/>
      <c r="D630" s="312"/>
      <c r="E630" s="179"/>
      <c r="F630" s="312"/>
      <c r="G630" s="182"/>
    </row>
    <row r="631" spans="1:7" s="181" customFormat="1" ht="45.75" customHeight="1" x14ac:dyDescent="0.25">
      <c r="A631" s="312"/>
      <c r="B631" s="312"/>
      <c r="C631" s="312"/>
      <c r="D631" s="312"/>
      <c r="E631" s="179"/>
      <c r="F631" s="312"/>
      <c r="G631" s="182"/>
    </row>
    <row r="632" spans="1:7" s="181" customFormat="1" ht="45.75" customHeight="1" x14ac:dyDescent="0.25">
      <c r="A632" s="312"/>
      <c r="B632" s="312"/>
      <c r="C632" s="312"/>
      <c r="D632" s="312"/>
      <c r="E632" s="179"/>
      <c r="F632" s="312"/>
      <c r="G632" s="182"/>
    </row>
    <row r="633" spans="1:7" s="181" customFormat="1" ht="45.75" customHeight="1" x14ac:dyDescent="0.25">
      <c r="A633" s="312"/>
      <c r="B633" s="312"/>
      <c r="C633" s="312"/>
      <c r="D633" s="312"/>
      <c r="E633" s="179"/>
      <c r="F633" s="312"/>
      <c r="G633" s="182"/>
    </row>
    <row r="634" spans="1:7" s="181" customFormat="1" ht="35.25" customHeight="1" x14ac:dyDescent="0.25">
      <c r="A634" s="312"/>
      <c r="B634" s="312"/>
      <c r="C634" s="312"/>
      <c r="D634" s="312"/>
      <c r="E634" s="179"/>
      <c r="F634" s="312"/>
      <c r="G634" s="182"/>
    </row>
    <row r="635" spans="1:7" s="181" customFormat="1" ht="35.25" customHeight="1" x14ac:dyDescent="0.25">
      <c r="A635" s="312"/>
      <c r="B635" s="312"/>
      <c r="C635" s="312"/>
      <c r="D635" s="312"/>
      <c r="E635" s="179"/>
      <c r="F635" s="312"/>
      <c r="G635" s="182"/>
    </row>
    <row r="636" spans="1:7" s="181" customFormat="1" ht="35.25" customHeight="1" x14ac:dyDescent="0.25">
      <c r="A636" s="312"/>
      <c r="B636" s="312"/>
      <c r="C636" s="312"/>
      <c r="D636" s="312"/>
      <c r="E636" s="179"/>
      <c r="F636" s="312"/>
      <c r="G636" s="182"/>
    </row>
    <row r="637" spans="1:7" s="181" customFormat="1" ht="35.25" customHeight="1" x14ac:dyDescent="0.25">
      <c r="A637" s="312"/>
      <c r="B637" s="312"/>
      <c r="C637" s="312"/>
      <c r="D637" s="312"/>
      <c r="E637" s="179"/>
      <c r="F637" s="312"/>
      <c r="G637" s="182"/>
    </row>
    <row r="638" spans="1:7" s="181" customFormat="1" ht="35.25" customHeight="1" x14ac:dyDescent="0.25">
      <c r="A638" s="312"/>
      <c r="B638" s="312"/>
      <c r="C638" s="312"/>
      <c r="D638" s="312"/>
      <c r="E638" s="179"/>
      <c r="F638" s="312"/>
      <c r="G638" s="182"/>
    </row>
    <row r="639" spans="1:7" s="181" customFormat="1" ht="35.25" customHeight="1" x14ac:dyDescent="0.25">
      <c r="A639" s="312"/>
      <c r="B639" s="312"/>
      <c r="C639" s="312"/>
      <c r="D639" s="312"/>
      <c r="E639" s="179"/>
      <c r="F639" s="312"/>
      <c r="G639" s="182"/>
    </row>
    <row r="640" spans="1:7" s="181" customFormat="1" ht="35.25" customHeight="1" x14ac:dyDescent="0.25">
      <c r="A640" s="312"/>
      <c r="B640" s="312"/>
      <c r="C640" s="312"/>
      <c r="D640" s="312"/>
      <c r="E640" s="179"/>
      <c r="F640" s="312"/>
      <c r="G640" s="182"/>
    </row>
    <row r="641" spans="1:7" s="181" customFormat="1" ht="35.25" customHeight="1" x14ac:dyDescent="0.25">
      <c r="A641" s="312"/>
      <c r="B641" s="312"/>
      <c r="C641" s="312"/>
      <c r="D641" s="312"/>
      <c r="E641" s="179"/>
      <c r="F641" s="312"/>
      <c r="G641" s="182"/>
    </row>
    <row r="642" spans="1:7" s="181" customFormat="1" ht="35.25" customHeight="1" x14ac:dyDescent="0.25">
      <c r="A642" s="312"/>
      <c r="B642" s="312"/>
      <c r="C642" s="312"/>
      <c r="D642" s="312"/>
      <c r="E642" s="179"/>
      <c r="F642" s="312"/>
      <c r="G642" s="182"/>
    </row>
    <row r="643" spans="1:7" s="181" customFormat="1" ht="35.25" customHeight="1" x14ac:dyDescent="0.25">
      <c r="A643" s="312"/>
      <c r="B643" s="312"/>
      <c r="C643" s="312"/>
      <c r="D643" s="312"/>
      <c r="E643" s="179"/>
      <c r="F643" s="312"/>
      <c r="G643" s="182"/>
    </row>
    <row r="644" spans="1:7" s="181" customFormat="1" ht="35.25" customHeight="1" x14ac:dyDescent="0.25">
      <c r="A644" s="312"/>
      <c r="B644" s="312"/>
      <c r="C644" s="312"/>
      <c r="D644" s="312"/>
      <c r="E644" s="179"/>
      <c r="F644" s="312"/>
      <c r="G644" s="182"/>
    </row>
    <row r="645" spans="1:7" s="181" customFormat="1" ht="35.25" customHeight="1" x14ac:dyDescent="0.25">
      <c r="A645" s="312"/>
      <c r="B645" s="312"/>
      <c r="C645" s="311"/>
      <c r="D645" s="312"/>
      <c r="E645" s="179"/>
      <c r="F645" s="312"/>
      <c r="G645" s="182"/>
    </row>
    <row r="646" spans="1:7" s="181" customFormat="1" ht="35.25" customHeight="1" x14ac:dyDescent="0.25">
      <c r="A646" s="312"/>
      <c r="B646" s="312"/>
      <c r="C646" s="312"/>
      <c r="D646" s="312"/>
      <c r="E646" s="179"/>
      <c r="F646" s="312"/>
      <c r="G646" s="182"/>
    </row>
    <row r="647" spans="1:7" s="181" customFormat="1" ht="35.25" customHeight="1" x14ac:dyDescent="0.25">
      <c r="A647" s="312"/>
      <c r="B647" s="312"/>
      <c r="C647" s="312"/>
      <c r="D647" s="312"/>
      <c r="E647" s="179"/>
      <c r="F647" s="312"/>
      <c r="G647" s="182"/>
    </row>
    <row r="648" spans="1:7" s="181" customFormat="1" ht="35.25" customHeight="1" x14ac:dyDescent="0.25">
      <c r="A648" s="312"/>
      <c r="B648" s="312"/>
      <c r="C648" s="312"/>
      <c r="D648" s="312"/>
      <c r="E648" s="179"/>
      <c r="F648" s="312"/>
      <c r="G648" s="182"/>
    </row>
    <row r="649" spans="1:7" s="181" customFormat="1" ht="35.25" customHeight="1" x14ac:dyDescent="0.25">
      <c r="A649" s="312"/>
      <c r="B649" s="312"/>
      <c r="C649" s="312"/>
      <c r="D649" s="312"/>
      <c r="E649" s="179"/>
      <c r="F649" s="312"/>
      <c r="G649" s="182"/>
    </row>
    <row r="650" spans="1:7" s="181" customFormat="1" ht="35.25" customHeight="1" x14ac:dyDescent="0.25">
      <c r="A650" s="312"/>
      <c r="B650" s="312"/>
      <c r="C650" s="312"/>
      <c r="D650" s="312"/>
      <c r="E650" s="179"/>
      <c r="F650" s="312"/>
      <c r="G650" s="182"/>
    </row>
    <row r="651" spans="1:7" s="181" customFormat="1" ht="35.25" customHeight="1" x14ac:dyDescent="0.25">
      <c r="A651" s="312"/>
      <c r="B651" s="312"/>
      <c r="C651" s="312"/>
      <c r="D651" s="312"/>
      <c r="E651" s="179"/>
      <c r="F651" s="312"/>
      <c r="G651" s="183"/>
    </row>
    <row r="652" spans="1:7" s="181" customFormat="1" ht="35.25" customHeight="1" x14ac:dyDescent="0.25">
      <c r="A652" s="312"/>
      <c r="B652" s="312"/>
      <c r="C652" s="312"/>
      <c r="D652" s="312"/>
      <c r="E652" s="179"/>
      <c r="F652" s="312"/>
      <c r="G652" s="182"/>
    </row>
    <row r="653" spans="1:7" s="181" customFormat="1" ht="35.25" customHeight="1" x14ac:dyDescent="0.25">
      <c r="A653" s="312"/>
      <c r="B653" s="129"/>
      <c r="C653" s="129"/>
      <c r="D653" s="312"/>
      <c r="E653" s="179"/>
      <c r="F653" s="311"/>
      <c r="G653" s="182"/>
    </row>
    <row r="654" spans="1:7" s="181" customFormat="1" ht="35.25" customHeight="1" x14ac:dyDescent="0.25">
      <c r="A654" s="312"/>
      <c r="B654" s="129"/>
      <c r="C654" s="129"/>
      <c r="D654" s="312"/>
      <c r="E654" s="179"/>
      <c r="F654" s="311"/>
    </row>
    <row r="655" spans="1:7" s="181" customFormat="1" ht="35.25" customHeight="1" x14ac:dyDescent="0.25">
      <c r="A655" s="312"/>
      <c r="B655" s="129"/>
      <c r="C655" s="129"/>
      <c r="D655" s="312"/>
      <c r="E655" s="179"/>
      <c r="F655" s="311"/>
    </row>
    <row r="656" spans="1:7" s="181" customFormat="1" ht="27.75" customHeight="1" x14ac:dyDescent="0.25">
      <c r="A656" s="312"/>
      <c r="B656" s="312"/>
      <c r="C656" s="312"/>
      <c r="D656" s="312"/>
      <c r="E656" s="179"/>
      <c r="F656" s="311"/>
    </row>
    <row r="657" spans="1:6" s="181" customFormat="1" ht="48" customHeight="1" x14ac:dyDescent="0.25">
      <c r="A657" s="312"/>
      <c r="B657" s="312"/>
      <c r="C657" s="312"/>
      <c r="D657" s="312"/>
      <c r="E657" s="179"/>
      <c r="F657" s="312"/>
    </row>
    <row r="658" spans="1:6" s="181" customFormat="1" ht="39.75" customHeight="1" x14ac:dyDescent="0.25">
      <c r="A658" s="312"/>
      <c r="B658" s="312"/>
      <c r="C658" s="312"/>
      <c r="D658" s="312"/>
      <c r="E658" s="179"/>
      <c r="F658" s="312"/>
    </row>
    <row r="659" spans="1:6" s="181" customFormat="1" ht="35.25" customHeight="1" x14ac:dyDescent="0.25">
      <c r="A659" s="312"/>
      <c r="B659" s="312"/>
      <c r="C659" s="312"/>
      <c r="D659" s="312"/>
      <c r="E659" s="179"/>
      <c r="F659" s="312"/>
    </row>
    <row r="660" spans="1:6" s="181" customFormat="1" ht="35.25" customHeight="1" x14ac:dyDescent="0.25">
      <c r="A660" s="312"/>
      <c r="B660" s="312"/>
      <c r="C660" s="312"/>
      <c r="D660" s="312"/>
      <c r="E660" s="179"/>
      <c r="F660" s="312"/>
    </row>
    <row r="661" spans="1:6" s="181" customFormat="1" ht="45" customHeight="1" x14ac:dyDescent="0.25">
      <c r="A661" s="312"/>
      <c r="B661" s="312"/>
      <c r="C661" s="312"/>
      <c r="D661" s="312"/>
      <c r="E661" s="179"/>
      <c r="F661" s="312"/>
    </row>
    <row r="662" spans="1:6" s="181" customFormat="1" ht="50.25" customHeight="1" x14ac:dyDescent="0.25">
      <c r="A662" s="312"/>
      <c r="B662" s="312"/>
      <c r="C662" s="312"/>
      <c r="D662" s="312"/>
      <c r="E662" s="179"/>
      <c r="F662" s="312"/>
    </row>
    <row r="663" spans="1:6" s="181" customFormat="1" ht="50.25" customHeight="1" x14ac:dyDescent="0.25">
      <c r="A663" s="312"/>
      <c r="B663" s="212"/>
      <c r="C663" s="312"/>
      <c r="D663" s="312"/>
      <c r="E663" s="179"/>
      <c r="F663" s="312"/>
    </row>
    <row r="664" spans="1:6" s="181" customFormat="1" ht="42.75" customHeight="1" x14ac:dyDescent="0.25">
      <c r="A664" s="312"/>
      <c r="B664" s="212"/>
      <c r="C664" s="312"/>
      <c r="D664" s="312"/>
      <c r="E664" s="179"/>
      <c r="F664" s="312"/>
    </row>
    <row r="665" spans="1:6" s="181" customFormat="1" ht="45" customHeight="1" x14ac:dyDescent="0.25">
      <c r="A665" s="312"/>
      <c r="B665" s="212"/>
      <c r="C665" s="312"/>
      <c r="D665" s="312"/>
      <c r="E665" s="179"/>
      <c r="F665" s="312"/>
    </row>
    <row r="666" spans="1:6" s="181" customFormat="1" ht="45" customHeight="1" x14ac:dyDescent="0.25">
      <c r="A666" s="312"/>
      <c r="B666" s="212"/>
      <c r="C666" s="312"/>
      <c r="D666" s="312"/>
      <c r="E666" s="179"/>
      <c r="F666" s="312"/>
    </row>
    <row r="667" spans="1:6" s="181" customFormat="1" ht="45" customHeight="1" x14ac:dyDescent="0.25">
      <c r="A667" s="312"/>
      <c r="B667" s="212"/>
      <c r="C667" s="312"/>
      <c r="D667" s="312"/>
      <c r="E667" s="179"/>
      <c r="F667" s="312"/>
    </row>
    <row r="668" spans="1:6" s="181" customFormat="1" ht="45" customHeight="1" x14ac:dyDescent="0.25">
      <c r="A668" s="312"/>
      <c r="B668" s="212"/>
      <c r="C668" s="312"/>
      <c r="D668" s="312"/>
      <c r="E668" s="179"/>
      <c r="F668" s="312"/>
    </row>
    <row r="669" spans="1:6" s="181" customFormat="1" ht="45" customHeight="1" x14ac:dyDescent="0.25">
      <c r="A669" s="312"/>
      <c r="B669" s="212"/>
      <c r="C669" s="312"/>
      <c r="D669" s="312"/>
      <c r="E669" s="179"/>
      <c r="F669" s="312"/>
    </row>
    <row r="670" spans="1:6" s="181" customFormat="1" ht="45" customHeight="1" x14ac:dyDescent="0.25">
      <c r="A670" s="312"/>
      <c r="B670" s="212"/>
      <c r="C670" s="312"/>
      <c r="D670" s="312"/>
      <c r="E670" s="179"/>
      <c r="F670" s="312"/>
    </row>
    <row r="671" spans="1:6" s="181" customFormat="1" ht="35.25" customHeight="1" x14ac:dyDescent="0.25">
      <c r="A671" s="312"/>
      <c r="B671" s="212"/>
      <c r="C671" s="312"/>
      <c r="D671" s="312"/>
      <c r="E671" s="179"/>
      <c r="F671" s="312"/>
    </row>
    <row r="672" spans="1:6" s="181" customFormat="1" ht="35.25" customHeight="1" x14ac:dyDescent="0.25">
      <c r="A672" s="312"/>
      <c r="B672" s="312"/>
      <c r="C672" s="312"/>
      <c r="D672" s="312"/>
      <c r="E672" s="179"/>
      <c r="F672" s="312"/>
    </row>
    <row r="673" spans="1:7" s="181" customFormat="1" ht="35.25" customHeight="1" x14ac:dyDescent="0.25">
      <c r="A673" s="312"/>
      <c r="B673" s="312"/>
      <c r="C673" s="312"/>
      <c r="D673" s="312"/>
      <c r="E673" s="179"/>
      <c r="F673" s="312"/>
    </row>
    <row r="674" spans="1:7" s="181" customFormat="1" ht="35.25" customHeight="1" x14ac:dyDescent="0.25">
      <c r="A674" s="312"/>
      <c r="B674" s="312"/>
      <c r="C674" s="312"/>
      <c r="D674" s="312"/>
      <c r="E674" s="179"/>
      <c r="F674" s="312"/>
    </row>
    <row r="675" spans="1:7" s="181" customFormat="1" ht="35.25" customHeight="1" x14ac:dyDescent="0.25">
      <c r="A675" s="312"/>
      <c r="B675" s="312"/>
      <c r="C675" s="312"/>
      <c r="D675" s="312"/>
      <c r="E675" s="179"/>
      <c r="F675" s="312"/>
      <c r="G675" s="180"/>
    </row>
    <row r="676" spans="1:7" s="181" customFormat="1" ht="35.25" customHeight="1" x14ac:dyDescent="0.25">
      <c r="A676" s="312"/>
      <c r="B676" s="312"/>
      <c r="C676" s="312"/>
      <c r="D676" s="312"/>
      <c r="E676" s="179"/>
      <c r="F676" s="312"/>
      <c r="G676" s="180"/>
    </row>
    <row r="677" spans="1:7" s="181" customFormat="1" ht="27.75" customHeight="1" x14ac:dyDescent="0.25">
      <c r="A677" s="216"/>
      <c r="B677" s="213"/>
      <c r="C677" s="213"/>
      <c r="D677" s="213"/>
      <c r="E677" s="179"/>
      <c r="F677" s="213"/>
    </row>
    <row r="678" spans="1:7" s="181" customFormat="1" ht="27.75" customHeight="1" x14ac:dyDescent="0.25">
      <c r="A678" s="216"/>
      <c r="B678" s="213"/>
      <c r="C678" s="213"/>
      <c r="D678" s="213"/>
      <c r="E678" s="179"/>
      <c r="F678" s="213"/>
    </row>
    <row r="679" spans="1:7" s="181" customFormat="1" ht="27.75" customHeight="1" x14ac:dyDescent="0.25">
      <c r="A679" s="216"/>
      <c r="B679" s="213"/>
      <c r="C679" s="213"/>
      <c r="D679" s="213"/>
      <c r="E679" s="179"/>
      <c r="F679" s="213"/>
    </row>
    <row r="680" spans="1:7" s="181" customFormat="1" ht="27.75" customHeight="1" x14ac:dyDescent="0.25">
      <c r="A680" s="216"/>
      <c r="B680" s="213"/>
      <c r="C680" s="213"/>
      <c r="D680" s="213"/>
      <c r="E680" s="179"/>
      <c r="F680" s="213"/>
    </row>
    <row r="681" spans="1:7" ht="12.75" customHeight="1" x14ac:dyDescent="0.25">
      <c r="A681" s="217"/>
      <c r="B681" s="218"/>
      <c r="C681" s="218"/>
      <c r="D681" s="218"/>
      <c r="E681" s="219"/>
      <c r="F681" s="218"/>
    </row>
    <row r="682" spans="1:7" ht="18" customHeight="1" x14ac:dyDescent="0.25">
      <c r="A682" s="220"/>
      <c r="B682" s="221"/>
      <c r="C682" s="221"/>
      <c r="D682" s="221"/>
      <c r="E682" s="221"/>
      <c r="F682" s="221"/>
    </row>
    <row r="683" spans="1:7" ht="12" customHeight="1" x14ac:dyDescent="0.25">
      <c r="A683" s="222"/>
      <c r="B683" s="223"/>
      <c r="C683" s="222"/>
      <c r="D683" s="222"/>
      <c r="E683" s="222"/>
      <c r="F683" s="222"/>
    </row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7">
    <mergeCell ref="A234:A241"/>
    <mergeCell ref="A242:A257"/>
    <mergeCell ref="A209:A212"/>
    <mergeCell ref="A213:A216"/>
    <mergeCell ref="A220:A222"/>
    <mergeCell ref="A223:A231"/>
    <mergeCell ref="A232:A233"/>
    <mergeCell ref="A206:A208"/>
    <mergeCell ref="A173:A174"/>
    <mergeCell ref="A175:A176"/>
    <mergeCell ref="A177:A180"/>
    <mergeCell ref="A181:A185"/>
    <mergeCell ref="A186:A187"/>
    <mergeCell ref="A188:A190"/>
    <mergeCell ref="A191:A195"/>
    <mergeCell ref="A196:A198"/>
    <mergeCell ref="A199:A200"/>
    <mergeCell ref="A201:A202"/>
    <mergeCell ref="A203:A205"/>
    <mergeCell ref="A92:A106"/>
    <mergeCell ref="A107:A110"/>
    <mergeCell ref="A168:A172"/>
    <mergeCell ref="A119:A120"/>
    <mergeCell ref="A121:A127"/>
    <mergeCell ref="A128:A131"/>
    <mergeCell ref="A132:A141"/>
    <mergeCell ref="A142:A144"/>
    <mergeCell ref="A145:A147"/>
    <mergeCell ref="A148:A156"/>
    <mergeCell ref="A158:A162"/>
    <mergeCell ref="A164:A166"/>
    <mergeCell ref="A259:A262"/>
    <mergeCell ref="A1:F1"/>
    <mergeCell ref="A2:F2"/>
    <mergeCell ref="A3:F3"/>
    <mergeCell ref="A7:A11"/>
    <mergeCell ref="A12:A24"/>
    <mergeCell ref="A111:A117"/>
    <mergeCell ref="A25:A26"/>
    <mergeCell ref="A27:A28"/>
    <mergeCell ref="A29:A34"/>
    <mergeCell ref="A35:A37"/>
    <mergeCell ref="A38:A41"/>
    <mergeCell ref="A42:A57"/>
    <mergeCell ref="A58:A70"/>
    <mergeCell ref="A71:A83"/>
    <mergeCell ref="A85:A9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322"/>
  <sheetViews>
    <sheetView showGridLines="0" topLeftCell="A121" zoomScale="90" zoomScaleNormal="90" workbookViewId="0">
      <selection activeCell="B133" sqref="B133"/>
    </sheetView>
  </sheetViews>
  <sheetFormatPr baseColWidth="10" defaultColWidth="11.42578125" defaultRowHeight="15" zeroHeight="1" x14ac:dyDescent="0.25"/>
  <cols>
    <col min="1" max="1" width="99.5703125" style="166" customWidth="1"/>
    <col min="2" max="2" width="44.42578125" style="168" customWidth="1"/>
    <col min="3" max="3" width="19.140625" style="167" bestFit="1" customWidth="1"/>
    <col min="4" max="4" width="20" style="167" customWidth="1"/>
    <col min="5" max="5" width="16.42578125" style="167" bestFit="1" customWidth="1"/>
    <col min="6" max="6" width="11.42578125" style="167" customWidth="1"/>
    <col min="7" max="7" width="2.5703125" style="131" customWidth="1"/>
    <col min="8" max="220" width="0" style="131" hidden="1" customWidth="1"/>
    <col min="221" max="16383" width="11.42578125" style="131"/>
    <col min="16384" max="16384" width="3.28515625" style="131" customWidth="1"/>
  </cols>
  <sheetData>
    <row r="1" spans="1:246" ht="31.5" customHeight="1" x14ac:dyDescent="0.25">
      <c r="A1" s="374" t="s">
        <v>629</v>
      </c>
      <c r="B1" s="374"/>
      <c r="C1" s="374"/>
      <c r="D1" s="374"/>
      <c r="E1" s="375" t="s">
        <v>121</v>
      </c>
      <c r="F1" s="371">
        <v>6.86</v>
      </c>
    </row>
    <row r="2" spans="1:246" ht="15.75" x14ac:dyDescent="0.25">
      <c r="A2" s="372" t="s">
        <v>630</v>
      </c>
      <c r="B2" s="372"/>
      <c r="C2" s="372"/>
      <c r="D2" s="372"/>
      <c r="E2" s="375"/>
      <c r="F2" s="371"/>
    </row>
    <row r="3" spans="1:246" ht="15.75" x14ac:dyDescent="0.25">
      <c r="A3" s="372" t="s">
        <v>1141</v>
      </c>
      <c r="B3" s="372"/>
      <c r="C3" s="372"/>
      <c r="D3" s="372"/>
      <c r="E3" s="375"/>
      <c r="F3" s="371"/>
    </row>
    <row r="4" spans="1:246" ht="6" customHeight="1" x14ac:dyDescent="0.25">
      <c r="A4" s="142"/>
      <c r="B4" s="143"/>
      <c r="C4" s="144">
        <v>55.877899999999997</v>
      </c>
      <c r="D4" s="144"/>
      <c r="E4" s="144"/>
      <c r="F4" s="144"/>
    </row>
    <row r="5" spans="1:246" x14ac:dyDescent="0.25">
      <c r="A5" s="373" t="s">
        <v>122</v>
      </c>
      <c r="B5" s="373" t="s">
        <v>123</v>
      </c>
      <c r="C5" s="376" t="s">
        <v>545</v>
      </c>
      <c r="D5" s="376" t="s">
        <v>546</v>
      </c>
      <c r="E5" s="145" t="s">
        <v>124</v>
      </c>
      <c r="F5" s="145" t="s">
        <v>124</v>
      </c>
    </row>
    <row r="6" spans="1:246" x14ac:dyDescent="0.25">
      <c r="A6" s="373"/>
      <c r="B6" s="373"/>
      <c r="C6" s="376"/>
      <c r="D6" s="376"/>
      <c r="E6" s="145" t="s">
        <v>125</v>
      </c>
      <c r="F6" s="145" t="s">
        <v>126</v>
      </c>
    </row>
    <row r="7" spans="1:246" x14ac:dyDescent="0.25">
      <c r="A7" s="137" t="s">
        <v>366</v>
      </c>
      <c r="B7" s="140" t="s">
        <v>127</v>
      </c>
      <c r="C7" s="276">
        <v>171798078.87</v>
      </c>
      <c r="D7" s="276">
        <v>25043451.73</v>
      </c>
      <c r="E7" s="277">
        <v>7.8573515638709068E-3</v>
      </c>
      <c r="F7" s="277">
        <v>2.3759000000000002E-2</v>
      </c>
      <c r="H7" s="275"/>
      <c r="HM7" s="315"/>
    </row>
    <row r="8" spans="1:246" s="146" customFormat="1" x14ac:dyDescent="0.25">
      <c r="A8" s="137" t="s">
        <v>366</v>
      </c>
      <c r="B8" s="140" t="s">
        <v>128</v>
      </c>
      <c r="C8" s="276">
        <v>316587576.00999999</v>
      </c>
      <c r="D8" s="276">
        <v>46149792.420000002</v>
      </c>
      <c r="E8" s="277">
        <v>1.6509229317307472E-2</v>
      </c>
      <c r="F8" s="277">
        <v>2.0268999999999999E-2</v>
      </c>
      <c r="G8" s="131"/>
      <c r="H8" s="275"/>
      <c r="I8" s="131"/>
      <c r="J8" s="131"/>
      <c r="K8" s="131"/>
      <c r="L8" s="131"/>
      <c r="M8" s="131"/>
      <c r="N8" s="131"/>
      <c r="O8" s="131"/>
      <c r="P8" s="131"/>
      <c r="HM8" s="315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</row>
    <row r="9" spans="1:246" s="146" customFormat="1" x14ac:dyDescent="0.25">
      <c r="A9" s="137" t="s">
        <v>1020</v>
      </c>
      <c r="B9" s="140" t="s">
        <v>132</v>
      </c>
      <c r="C9" s="276">
        <v>131831023.55</v>
      </c>
      <c r="D9" s="276">
        <v>19217350.370000001</v>
      </c>
      <c r="E9" s="277">
        <v>2.6260308921337128E-2</v>
      </c>
      <c r="F9" s="277">
        <v>7.6931000000000013E-2</v>
      </c>
      <c r="G9" s="131"/>
      <c r="H9" s="275"/>
      <c r="I9" s="131"/>
      <c r="J9" s="131"/>
      <c r="K9" s="131"/>
      <c r="L9" s="131"/>
      <c r="M9" s="131"/>
      <c r="N9" s="131"/>
      <c r="O9" s="131"/>
      <c r="P9" s="131"/>
      <c r="HM9" s="315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</row>
    <row r="10" spans="1:246" x14ac:dyDescent="0.25">
      <c r="A10" s="137" t="s">
        <v>1020</v>
      </c>
      <c r="B10" s="140" t="s">
        <v>897</v>
      </c>
      <c r="C10" s="276">
        <v>35069513.759999998</v>
      </c>
      <c r="D10" s="276">
        <v>5112174.0199999996</v>
      </c>
      <c r="E10" s="277">
        <v>7.8900745138525963E-3</v>
      </c>
      <c r="F10" s="277">
        <v>5.1648000000000006E-2</v>
      </c>
      <c r="H10" s="275"/>
      <c r="HM10" s="315"/>
    </row>
    <row r="11" spans="1:246" x14ac:dyDescent="0.25">
      <c r="A11" s="137" t="s">
        <v>1020</v>
      </c>
      <c r="B11" s="140" t="s">
        <v>133</v>
      </c>
      <c r="C11" s="276">
        <v>333354540.99000001</v>
      </c>
      <c r="D11" s="276">
        <v>48593956.409999996</v>
      </c>
      <c r="E11" s="277">
        <v>-2.7823939453810453E-3</v>
      </c>
      <c r="F11" s="277">
        <v>3.9139000000000007E-2</v>
      </c>
      <c r="H11" s="275"/>
      <c r="HM11" s="315"/>
    </row>
    <row r="12" spans="1:246" x14ac:dyDescent="0.25">
      <c r="A12" s="137" t="s">
        <v>1020</v>
      </c>
      <c r="B12" s="140" t="s">
        <v>134</v>
      </c>
      <c r="C12" s="276">
        <v>296188650.57999998</v>
      </c>
      <c r="D12" s="276">
        <v>43176188.130000003</v>
      </c>
      <c r="E12" s="277">
        <v>1.1159169487655163E-2</v>
      </c>
      <c r="F12" s="277">
        <v>2.035E-2</v>
      </c>
      <c r="H12" s="275"/>
      <c r="HM12" s="315"/>
    </row>
    <row r="13" spans="1:246" x14ac:dyDescent="0.25">
      <c r="A13" s="137" t="s">
        <v>361</v>
      </c>
      <c r="B13" s="140" t="s">
        <v>412</v>
      </c>
      <c r="C13" s="276">
        <v>317032191.81</v>
      </c>
      <c r="D13" s="276">
        <v>46214605.219999999</v>
      </c>
      <c r="E13" s="277">
        <v>1.4118259772658348E-2</v>
      </c>
      <c r="F13" s="277">
        <v>3.4811000000000002E-2</v>
      </c>
      <c r="H13" s="275"/>
      <c r="HM13" s="315"/>
    </row>
    <row r="14" spans="1:246" x14ac:dyDescent="0.25">
      <c r="A14" s="137" t="s">
        <v>361</v>
      </c>
      <c r="B14" s="140" t="s">
        <v>941</v>
      </c>
      <c r="C14" s="276">
        <v>211338531.13999999</v>
      </c>
      <c r="D14" s="276">
        <v>30807366.059999999</v>
      </c>
      <c r="E14" s="277">
        <v>6.9320343434810638E-2</v>
      </c>
      <c r="F14" s="277">
        <v>2.8825E-2</v>
      </c>
      <c r="H14" s="275"/>
      <c r="HM14" s="315"/>
    </row>
    <row r="15" spans="1:246" x14ac:dyDescent="0.25">
      <c r="A15" s="137" t="s">
        <v>361</v>
      </c>
      <c r="B15" s="140" t="s">
        <v>129</v>
      </c>
      <c r="C15" s="276">
        <v>235407085.19</v>
      </c>
      <c r="D15" s="276">
        <v>34315901.630000003</v>
      </c>
      <c r="E15" s="277">
        <v>3.2264187932014465E-2</v>
      </c>
      <c r="F15" s="277">
        <v>3.0245000000000001E-2</v>
      </c>
      <c r="H15" s="275"/>
      <c r="HM15" s="315"/>
    </row>
    <row r="16" spans="1:246" x14ac:dyDescent="0.25">
      <c r="A16" s="137" t="s">
        <v>359</v>
      </c>
      <c r="B16" s="140" t="s">
        <v>793</v>
      </c>
      <c r="C16" s="276">
        <v>7773470.9500000002</v>
      </c>
      <c r="D16" s="276">
        <v>1133159.03</v>
      </c>
      <c r="E16" s="277">
        <v>-6.5850041806697845E-2</v>
      </c>
      <c r="F16" s="277">
        <v>8.9589999999999999E-3</v>
      </c>
      <c r="H16" s="275"/>
      <c r="HM16" s="315"/>
    </row>
    <row r="17" spans="1:222" x14ac:dyDescent="0.25">
      <c r="A17" s="137" t="s">
        <v>359</v>
      </c>
      <c r="B17" s="140" t="s">
        <v>794</v>
      </c>
      <c r="C17" s="276">
        <v>218457121.94999999</v>
      </c>
      <c r="D17" s="276">
        <v>31845061.510000002</v>
      </c>
      <c r="E17" s="277">
        <v>4.3442703783512115E-2</v>
      </c>
      <c r="F17" s="277">
        <v>3.0583000000000003E-2</v>
      </c>
      <c r="H17" s="275"/>
      <c r="HM17" s="315"/>
    </row>
    <row r="18" spans="1:222" x14ac:dyDescent="0.25">
      <c r="A18" s="137" t="s">
        <v>359</v>
      </c>
      <c r="B18" s="140" t="s">
        <v>898</v>
      </c>
      <c r="C18" s="276">
        <v>240132296.80000001</v>
      </c>
      <c r="D18" s="276">
        <v>35004707.990000002</v>
      </c>
      <c r="E18" s="277">
        <v>1.058197021484375E-2</v>
      </c>
      <c r="F18" s="277">
        <v>3.3276E-2</v>
      </c>
      <c r="H18" s="275"/>
      <c r="HM18" s="315"/>
    </row>
    <row r="19" spans="1:222" x14ac:dyDescent="0.25">
      <c r="A19" s="137" t="s">
        <v>359</v>
      </c>
      <c r="B19" s="140" t="s">
        <v>130</v>
      </c>
      <c r="C19" s="276">
        <v>166049332.12</v>
      </c>
      <c r="D19" s="276">
        <v>24205442</v>
      </c>
      <c r="E19" s="277">
        <v>1.8156960606575012E-2</v>
      </c>
      <c r="F19" s="277">
        <v>1.8338E-2</v>
      </c>
      <c r="H19" s="275"/>
      <c r="HM19" s="315"/>
    </row>
    <row r="20" spans="1:222" x14ac:dyDescent="0.25">
      <c r="A20" s="137" t="s">
        <v>875</v>
      </c>
      <c r="B20" s="140" t="s">
        <v>135</v>
      </c>
      <c r="C20" s="276">
        <v>2204916.75</v>
      </c>
      <c r="D20" s="276">
        <v>321416.44</v>
      </c>
      <c r="E20" s="277">
        <v>9.8340176045894623E-3</v>
      </c>
      <c r="F20" s="277">
        <v>3.1895000000000007E-2</v>
      </c>
      <c r="H20" s="275"/>
      <c r="HM20" s="315"/>
    </row>
    <row r="21" spans="1:222" x14ac:dyDescent="0.25">
      <c r="A21" s="137" t="s">
        <v>876</v>
      </c>
      <c r="B21" s="140" t="s">
        <v>1019</v>
      </c>
      <c r="C21" s="276">
        <v>149604981.71000001</v>
      </c>
      <c r="D21" s="276">
        <v>21808306.370000001</v>
      </c>
      <c r="E21" s="277">
        <v>-0.37348160147666931</v>
      </c>
      <c r="F21" s="277">
        <v>1.6410000000000001E-3</v>
      </c>
      <c r="H21" s="275"/>
      <c r="HM21" s="315"/>
    </row>
    <row r="22" spans="1:222" x14ac:dyDescent="0.25">
      <c r="A22" s="137" t="s">
        <v>876</v>
      </c>
      <c r="B22" s="140" t="s">
        <v>899</v>
      </c>
      <c r="C22" s="276">
        <v>593685704.94000006</v>
      </c>
      <c r="D22" s="276">
        <v>86543105.680000007</v>
      </c>
      <c r="E22" s="277">
        <v>2.5869710370898247E-2</v>
      </c>
      <c r="F22" s="277">
        <v>2.1316000000000002E-2</v>
      </c>
      <c r="H22" s="275"/>
      <c r="HM22" s="315"/>
    </row>
    <row r="23" spans="1:222" x14ac:dyDescent="0.25">
      <c r="A23" s="137" t="s">
        <v>876</v>
      </c>
      <c r="B23" s="140" t="s">
        <v>940</v>
      </c>
      <c r="C23" s="276">
        <v>10427144.16</v>
      </c>
      <c r="D23" s="276">
        <v>1519991.86</v>
      </c>
      <c r="E23" s="277">
        <v>1.85196902602911E-2</v>
      </c>
      <c r="F23" s="277">
        <v>1.8508E-2</v>
      </c>
      <c r="H23" s="275"/>
      <c r="HM23" s="315"/>
    </row>
    <row r="24" spans="1:222" x14ac:dyDescent="0.25">
      <c r="A24" s="137" t="s">
        <v>876</v>
      </c>
      <c r="B24" s="140" t="s">
        <v>131</v>
      </c>
      <c r="C24" s="276">
        <v>266558894.02000001</v>
      </c>
      <c r="D24" s="276">
        <v>38856981.640000001</v>
      </c>
      <c r="E24" s="277">
        <v>-0.13779470324516296</v>
      </c>
      <c r="F24" s="277">
        <v>2.8129999999999999E-2</v>
      </c>
      <c r="H24" s="275"/>
      <c r="HM24" s="315"/>
    </row>
    <row r="25" spans="1:222" x14ac:dyDescent="0.25">
      <c r="A25" s="137" t="s">
        <v>877</v>
      </c>
      <c r="B25" s="140" t="s">
        <v>900</v>
      </c>
      <c r="C25" s="276">
        <v>196600821.91999999</v>
      </c>
      <c r="D25" s="276">
        <v>28659011.940000001</v>
      </c>
      <c r="E25" s="277">
        <v>-0.59476548433303833</v>
      </c>
      <c r="F25" s="277">
        <v>2.3460999999999999E-2</v>
      </c>
      <c r="H25" s="275"/>
      <c r="HM25" s="315"/>
    </row>
    <row r="26" spans="1:222" x14ac:dyDescent="0.25">
      <c r="A26" s="137" t="s">
        <v>877</v>
      </c>
      <c r="B26" s="140" t="s">
        <v>901</v>
      </c>
      <c r="C26" s="276">
        <v>303918640.85000002</v>
      </c>
      <c r="D26" s="276">
        <v>44303008.869999997</v>
      </c>
      <c r="E26" s="277">
        <v>-0.1171765998005867</v>
      </c>
      <c r="F26" s="277">
        <v>2.6022000000000003E-2</v>
      </c>
      <c r="H26" s="275"/>
      <c r="HM26" s="315"/>
    </row>
    <row r="27" spans="1:222" x14ac:dyDescent="0.25">
      <c r="A27" s="137" t="s">
        <v>877</v>
      </c>
      <c r="B27" s="140" t="s">
        <v>136</v>
      </c>
      <c r="C27" s="276">
        <v>145664241.27000001</v>
      </c>
      <c r="D27" s="276">
        <v>21233854.41</v>
      </c>
      <c r="E27" s="277">
        <v>-5.1533309742808342E-3</v>
      </c>
      <c r="F27" s="277">
        <v>1.6219000000000004E-2</v>
      </c>
      <c r="H27" s="275"/>
      <c r="HM27" s="315"/>
    </row>
    <row r="28" spans="1:222" x14ac:dyDescent="0.25">
      <c r="A28" s="370" t="s">
        <v>137</v>
      </c>
      <c r="B28" s="370"/>
      <c r="C28" s="148">
        <f>SUM(C7:C27)</f>
        <v>4349684759.3400002</v>
      </c>
      <c r="D28" s="148">
        <f>C28/6.86</f>
        <v>634064833.72303212</v>
      </c>
      <c r="E28" s="148"/>
      <c r="F28" s="148"/>
    </row>
    <row r="29" spans="1:222" x14ac:dyDescent="0.25">
      <c r="A29" s="147" t="s">
        <v>366</v>
      </c>
      <c r="B29" s="140" t="s">
        <v>138</v>
      </c>
      <c r="C29" s="307">
        <v>42324932.600000001</v>
      </c>
      <c r="D29" s="307">
        <v>42324932.600000001</v>
      </c>
      <c r="E29" s="278">
        <v>-3.9526359178125858E-3</v>
      </c>
      <c r="F29" s="278">
        <v>1.3160999999999999E-2</v>
      </c>
      <c r="H29" s="281"/>
      <c r="HN29" s="315"/>
    </row>
    <row r="30" spans="1:222" x14ac:dyDescent="0.25">
      <c r="A30" s="147" t="s">
        <v>366</v>
      </c>
      <c r="B30" s="140" t="s">
        <v>139</v>
      </c>
      <c r="C30" s="307">
        <v>40894695.380000003</v>
      </c>
      <c r="D30" s="307">
        <v>40894695.380000003</v>
      </c>
      <c r="E30" s="278">
        <v>1.4171809889376163E-3</v>
      </c>
      <c r="F30" s="278">
        <v>1.0733000000000001E-2</v>
      </c>
      <c r="H30" s="281"/>
      <c r="HN30" s="315"/>
    </row>
    <row r="31" spans="1:222" x14ac:dyDescent="0.25">
      <c r="A31" s="147" t="s">
        <v>1020</v>
      </c>
      <c r="B31" s="140" t="s">
        <v>147</v>
      </c>
      <c r="C31" s="307">
        <v>35101582.009999998</v>
      </c>
      <c r="D31" s="307">
        <v>35101582.009999998</v>
      </c>
      <c r="E31" s="278">
        <v>0.3576732873916626</v>
      </c>
      <c r="F31" s="278">
        <v>3.0401000000000001E-2</v>
      </c>
      <c r="H31" s="281"/>
      <c r="HN31" s="315"/>
    </row>
    <row r="32" spans="1:222" x14ac:dyDescent="0.25">
      <c r="A32" s="147" t="s">
        <v>1020</v>
      </c>
      <c r="B32" s="140" t="s">
        <v>148</v>
      </c>
      <c r="C32" s="307">
        <v>114773682.29000001</v>
      </c>
      <c r="D32" s="307">
        <v>114773682.29000001</v>
      </c>
      <c r="E32" s="278">
        <v>1.2118419632315636E-2</v>
      </c>
      <c r="F32" s="278">
        <v>1.0053000000000001E-2</v>
      </c>
      <c r="H32" s="281"/>
      <c r="HN32" s="315"/>
    </row>
    <row r="33" spans="1:222" x14ac:dyDescent="0.25">
      <c r="A33" s="147" t="s">
        <v>361</v>
      </c>
      <c r="B33" s="140" t="s">
        <v>942</v>
      </c>
      <c r="C33" s="307">
        <v>8397686.5700000003</v>
      </c>
      <c r="D33" s="307">
        <v>8397686.5700000003</v>
      </c>
      <c r="E33" s="278">
        <v>8.1871980801224709E-3</v>
      </c>
      <c r="F33" s="278">
        <v>1.6254000000000001E-2</v>
      </c>
      <c r="H33" s="281"/>
      <c r="HN33" s="315"/>
    </row>
    <row r="34" spans="1:222" x14ac:dyDescent="0.25">
      <c r="A34" s="147" t="s">
        <v>361</v>
      </c>
      <c r="B34" s="140" t="s">
        <v>140</v>
      </c>
      <c r="C34" s="307">
        <v>21639458.379999999</v>
      </c>
      <c r="D34" s="307">
        <v>21639458.379999999</v>
      </c>
      <c r="E34" s="278">
        <v>1.154209952801466E-2</v>
      </c>
      <c r="F34" s="278">
        <v>1.2838E-2</v>
      </c>
      <c r="H34" s="281"/>
      <c r="HN34" s="315"/>
    </row>
    <row r="35" spans="1:222" x14ac:dyDescent="0.25">
      <c r="A35" s="147" t="s">
        <v>361</v>
      </c>
      <c r="B35" s="140" t="s">
        <v>141</v>
      </c>
      <c r="C35" s="307">
        <v>39456103.899999999</v>
      </c>
      <c r="D35" s="307">
        <v>39456103.899999999</v>
      </c>
      <c r="E35" s="278">
        <v>1.0870439931750298E-2</v>
      </c>
      <c r="F35" s="278">
        <v>1.0068000000000001E-2</v>
      </c>
      <c r="H35" s="281"/>
      <c r="HN35" s="315"/>
    </row>
    <row r="36" spans="1:222" x14ac:dyDescent="0.25">
      <c r="A36" s="147" t="s">
        <v>359</v>
      </c>
      <c r="B36" s="140" t="s">
        <v>902</v>
      </c>
      <c r="C36" s="307">
        <v>39116733.409999996</v>
      </c>
      <c r="D36" s="307">
        <v>39116733.409999996</v>
      </c>
      <c r="E36" s="278">
        <v>8.406762033700943E-2</v>
      </c>
      <c r="F36" s="278">
        <v>2.1430000000000004E-3</v>
      </c>
      <c r="H36" s="281"/>
      <c r="HN36" s="315"/>
    </row>
    <row r="37" spans="1:222" x14ac:dyDescent="0.25">
      <c r="A37" s="147" t="s">
        <v>359</v>
      </c>
      <c r="B37" s="140" t="s">
        <v>903</v>
      </c>
      <c r="C37" s="307">
        <v>22228410.109999999</v>
      </c>
      <c r="D37" s="307">
        <v>22228410.109999999</v>
      </c>
      <c r="E37" s="278">
        <v>-5.2637100219726563E-2</v>
      </c>
      <c r="F37" s="278">
        <v>2.5590000000000001E-3</v>
      </c>
      <c r="H37" s="281"/>
      <c r="HN37" s="315"/>
    </row>
    <row r="38" spans="1:222" x14ac:dyDescent="0.25">
      <c r="A38" s="147" t="s">
        <v>359</v>
      </c>
      <c r="B38" s="140" t="s">
        <v>142</v>
      </c>
      <c r="C38" s="307">
        <v>5851980.4100000001</v>
      </c>
      <c r="D38" s="307">
        <v>5851980.4100000001</v>
      </c>
      <c r="E38" s="278">
        <v>0</v>
      </c>
      <c r="F38" s="278">
        <v>1.1966000000000001E-2</v>
      </c>
      <c r="H38" s="281"/>
      <c r="HN38" s="315"/>
    </row>
    <row r="39" spans="1:222" x14ac:dyDescent="0.25">
      <c r="A39" s="147" t="s">
        <v>359</v>
      </c>
      <c r="B39" s="140" t="s">
        <v>143</v>
      </c>
      <c r="C39" s="307">
        <v>9167585.7899999991</v>
      </c>
      <c r="D39" s="307">
        <v>9167585.7899999991</v>
      </c>
      <c r="E39" s="278">
        <v>-2.9503959231078625E-3</v>
      </c>
      <c r="F39" s="278">
        <v>6.3860000000000002E-3</v>
      </c>
      <c r="H39" s="281"/>
      <c r="HN39" s="315"/>
    </row>
    <row r="40" spans="1:222" x14ac:dyDescent="0.25">
      <c r="A40" s="147" t="s">
        <v>359</v>
      </c>
      <c r="B40" s="140" t="s">
        <v>144</v>
      </c>
      <c r="C40" s="307">
        <v>9290502.5199999996</v>
      </c>
      <c r="D40" s="307">
        <v>9290502.5199999996</v>
      </c>
      <c r="E40" s="278">
        <v>-2.7675759047269821E-2</v>
      </c>
      <c r="F40" s="278">
        <v>1.371E-3</v>
      </c>
      <c r="H40" s="281"/>
      <c r="HN40" s="315"/>
    </row>
    <row r="41" spans="1:222" x14ac:dyDescent="0.25">
      <c r="A41" s="147" t="s">
        <v>875</v>
      </c>
      <c r="B41" s="140" t="s">
        <v>149</v>
      </c>
      <c r="C41" s="307">
        <v>484279.52</v>
      </c>
      <c r="D41" s="307">
        <v>484279.52</v>
      </c>
      <c r="E41" s="278">
        <v>4.1404608637094498E-3</v>
      </c>
      <c r="F41" s="278">
        <v>4.3230000000000005E-3</v>
      </c>
      <c r="H41" s="281"/>
      <c r="HN41" s="315"/>
    </row>
    <row r="42" spans="1:222" x14ac:dyDescent="0.25">
      <c r="A42" s="147" t="s">
        <v>876</v>
      </c>
      <c r="B42" s="140" t="s">
        <v>904</v>
      </c>
      <c r="C42" s="307">
        <v>48622913.530000001</v>
      </c>
      <c r="D42" s="307">
        <v>48622913.530000001</v>
      </c>
      <c r="E42" s="278">
        <v>-4.5667542144656181E-3</v>
      </c>
      <c r="F42" s="278">
        <v>1.353E-3</v>
      </c>
      <c r="H42" s="281"/>
      <c r="HN42" s="315"/>
    </row>
    <row r="43" spans="1:222" x14ac:dyDescent="0.25">
      <c r="A43" s="147" t="s">
        <v>876</v>
      </c>
      <c r="B43" s="140" t="s">
        <v>145</v>
      </c>
      <c r="C43" s="307">
        <v>39251011.039999999</v>
      </c>
      <c r="D43" s="307">
        <v>39251011.039999999</v>
      </c>
      <c r="E43" s="278">
        <v>2.2960150090511888E-4</v>
      </c>
      <c r="F43" s="278">
        <v>6.0150000000000004E-3</v>
      </c>
      <c r="H43" s="281"/>
      <c r="HN43" s="315"/>
    </row>
    <row r="44" spans="1:222" x14ac:dyDescent="0.25">
      <c r="A44" s="147" t="s">
        <v>876</v>
      </c>
      <c r="B44" s="140" t="s">
        <v>146</v>
      </c>
      <c r="C44" s="307">
        <v>72746823.700000003</v>
      </c>
      <c r="D44" s="307">
        <v>72746823.700000003</v>
      </c>
      <c r="E44" s="278">
        <v>-4.1127940639853477E-3</v>
      </c>
      <c r="F44" s="278">
        <v>1.9560000000000003E-3</v>
      </c>
      <c r="H44" s="281"/>
      <c r="HN44" s="315"/>
    </row>
    <row r="45" spans="1:222" x14ac:dyDescent="0.25">
      <c r="A45" s="147" t="s">
        <v>877</v>
      </c>
      <c r="B45" s="140" t="s">
        <v>905</v>
      </c>
      <c r="C45" s="307">
        <v>16090151.98</v>
      </c>
      <c r="D45" s="307">
        <v>16090151.98</v>
      </c>
      <c r="E45" s="278">
        <v>0.12951789796352386</v>
      </c>
      <c r="F45" s="278">
        <v>4.4910000000000002E-3</v>
      </c>
      <c r="H45" s="281"/>
      <c r="HN45" s="315"/>
    </row>
    <row r="46" spans="1:222" x14ac:dyDescent="0.25">
      <c r="A46" s="147" t="s">
        <v>877</v>
      </c>
      <c r="B46" s="140" t="s">
        <v>646</v>
      </c>
      <c r="C46" s="307">
        <v>13009836.890000001</v>
      </c>
      <c r="D46" s="307">
        <v>13009836.890000001</v>
      </c>
      <c r="E46" s="278">
        <v>0.32124599814414978</v>
      </c>
      <c r="F46" s="278">
        <v>4.3779999999999999E-3</v>
      </c>
      <c r="H46" s="281"/>
      <c r="HN46" s="315"/>
    </row>
    <row r="47" spans="1:222" ht="409.6" hidden="1" customHeight="1" x14ac:dyDescent="0.25">
      <c r="A47" s="147"/>
      <c r="B47" s="137"/>
      <c r="C47" s="138"/>
      <c r="D47" s="138"/>
      <c r="E47" s="139"/>
      <c r="F47" s="139"/>
    </row>
    <row r="48" spans="1:222" ht="409.6" hidden="1" customHeight="1" x14ac:dyDescent="0.25">
      <c r="A48" s="147"/>
      <c r="B48" s="137"/>
      <c r="C48" s="138"/>
      <c r="D48" s="138"/>
      <c r="E48" s="139"/>
      <c r="F48" s="139"/>
    </row>
    <row r="49" spans="1:6" ht="409.6" hidden="1" customHeight="1" x14ac:dyDescent="0.25">
      <c r="A49" s="147"/>
      <c r="B49" s="137"/>
      <c r="C49" s="138"/>
      <c r="D49" s="138"/>
      <c r="E49" s="139"/>
      <c r="F49" s="139"/>
    </row>
    <row r="50" spans="1:6" ht="409.6" hidden="1" customHeight="1" x14ac:dyDescent="0.25">
      <c r="A50" s="147"/>
      <c r="B50" s="137"/>
      <c r="C50" s="138"/>
      <c r="D50" s="138"/>
      <c r="E50" s="139"/>
      <c r="F50" s="139"/>
    </row>
    <row r="51" spans="1:6" ht="409.6" hidden="1" customHeight="1" x14ac:dyDescent="0.25">
      <c r="A51" s="147"/>
      <c r="B51" s="137"/>
      <c r="C51" s="138"/>
      <c r="D51" s="138"/>
      <c r="E51" s="139"/>
      <c r="F51" s="139"/>
    </row>
    <row r="52" spans="1:6" ht="409.6" hidden="1" customHeight="1" x14ac:dyDescent="0.25">
      <c r="A52" s="147"/>
      <c r="B52" s="137"/>
      <c r="C52" s="138"/>
      <c r="D52" s="138"/>
      <c r="E52" s="139"/>
      <c r="F52" s="139"/>
    </row>
    <row r="53" spans="1:6" ht="409.6" hidden="1" customHeight="1" x14ac:dyDescent="0.25">
      <c r="A53" s="147"/>
      <c r="B53" s="137"/>
      <c r="C53" s="138"/>
      <c r="D53" s="138"/>
      <c r="E53" s="139"/>
      <c r="F53" s="139"/>
    </row>
    <row r="54" spans="1:6" ht="409.6" hidden="1" customHeight="1" x14ac:dyDescent="0.25">
      <c r="A54" s="147"/>
      <c r="B54" s="137"/>
      <c r="C54" s="138"/>
      <c r="D54" s="138"/>
      <c r="E54" s="139"/>
      <c r="F54" s="139"/>
    </row>
    <row r="55" spans="1:6" ht="409.6" hidden="1" customHeight="1" x14ac:dyDescent="0.25">
      <c r="A55" s="147"/>
      <c r="B55" s="137"/>
      <c r="C55" s="138"/>
      <c r="D55" s="138"/>
      <c r="E55" s="139"/>
      <c r="F55" s="139"/>
    </row>
    <row r="56" spans="1:6" ht="409.6" hidden="1" customHeight="1" x14ac:dyDescent="0.25">
      <c r="A56" s="147"/>
      <c r="B56" s="137"/>
      <c r="C56" s="138"/>
      <c r="D56" s="138"/>
      <c r="E56" s="139"/>
      <c r="F56" s="139"/>
    </row>
    <row r="57" spans="1:6" ht="409.6" hidden="1" customHeight="1" x14ac:dyDescent="0.25">
      <c r="A57" s="147"/>
      <c r="B57" s="137"/>
      <c r="C57" s="138"/>
      <c r="D57" s="138"/>
      <c r="E57" s="139"/>
      <c r="F57" s="139"/>
    </row>
    <row r="58" spans="1:6" ht="409.6" hidden="1" customHeight="1" x14ac:dyDescent="0.25">
      <c r="A58" s="147"/>
      <c r="B58" s="137"/>
      <c r="C58" s="138"/>
      <c r="D58" s="138"/>
      <c r="E58" s="139"/>
      <c r="F58" s="139"/>
    </row>
    <row r="59" spans="1:6" ht="409.6" hidden="1" customHeight="1" x14ac:dyDescent="0.25">
      <c r="A59" s="147"/>
      <c r="B59" s="137"/>
      <c r="C59" s="138"/>
      <c r="D59" s="138"/>
      <c r="E59" s="139"/>
      <c r="F59" s="139"/>
    </row>
    <row r="60" spans="1:6" ht="409.6" hidden="1" customHeight="1" x14ac:dyDescent="0.25">
      <c r="A60" s="147"/>
      <c r="B60" s="137"/>
      <c r="C60" s="138"/>
      <c r="D60" s="138"/>
      <c r="E60" s="139"/>
      <c r="F60" s="139"/>
    </row>
    <row r="61" spans="1:6" ht="409.6" hidden="1" customHeight="1" x14ac:dyDescent="0.25">
      <c r="A61" s="147"/>
      <c r="B61" s="137"/>
      <c r="C61" s="138"/>
      <c r="D61" s="138"/>
      <c r="E61" s="139"/>
      <c r="F61" s="139"/>
    </row>
    <row r="62" spans="1:6" ht="409.6" hidden="1" customHeight="1" x14ac:dyDescent="0.25">
      <c r="A62" s="147"/>
      <c r="B62" s="137"/>
      <c r="C62" s="138"/>
      <c r="D62" s="138"/>
      <c r="E62" s="139"/>
      <c r="F62" s="139"/>
    </row>
    <row r="63" spans="1:6" ht="409.6" hidden="1" customHeight="1" x14ac:dyDescent="0.25">
      <c r="A63" s="147"/>
      <c r="B63" s="137"/>
      <c r="C63" s="138"/>
      <c r="D63" s="138"/>
      <c r="E63" s="139"/>
      <c r="F63" s="139"/>
    </row>
    <row r="64" spans="1:6" ht="409.6" hidden="1" customHeight="1" x14ac:dyDescent="0.25">
      <c r="A64" s="147"/>
      <c r="B64" s="137"/>
      <c r="C64" s="138"/>
      <c r="D64" s="138"/>
      <c r="E64" s="139"/>
      <c r="F64" s="139"/>
    </row>
    <row r="65" spans="1:6" ht="409.6" hidden="1" customHeight="1" x14ac:dyDescent="0.25">
      <c r="A65" s="147"/>
      <c r="B65" s="137"/>
      <c r="C65" s="138"/>
      <c r="D65" s="138"/>
      <c r="E65" s="139"/>
      <c r="F65" s="139"/>
    </row>
    <row r="66" spans="1:6" ht="409.6" hidden="1" customHeight="1" x14ac:dyDescent="0.25">
      <c r="A66" s="147"/>
      <c r="B66" s="137"/>
      <c r="C66" s="138"/>
      <c r="D66" s="138"/>
      <c r="E66" s="139"/>
      <c r="F66" s="139"/>
    </row>
    <row r="67" spans="1:6" ht="409.6" hidden="1" customHeight="1" x14ac:dyDescent="0.25">
      <c r="A67" s="147"/>
      <c r="B67" s="137"/>
      <c r="C67" s="138"/>
      <c r="D67" s="138"/>
      <c r="E67" s="139"/>
      <c r="F67" s="139"/>
    </row>
    <row r="68" spans="1:6" ht="409.6" hidden="1" customHeight="1" x14ac:dyDescent="0.25">
      <c r="A68" s="147"/>
      <c r="B68" s="137"/>
      <c r="C68" s="138"/>
      <c r="D68" s="138"/>
      <c r="E68" s="139"/>
      <c r="F68" s="139"/>
    </row>
    <row r="69" spans="1:6" x14ac:dyDescent="0.25">
      <c r="A69" s="148" t="s">
        <v>150</v>
      </c>
      <c r="B69" s="148"/>
      <c r="C69" s="148">
        <f>SUM(C29:C46)</f>
        <v>578448370.02999997</v>
      </c>
      <c r="D69" s="148">
        <f>SUM(D29:D46)</f>
        <v>578448370.02999997</v>
      </c>
      <c r="E69" s="148"/>
      <c r="F69" s="149"/>
    </row>
    <row r="70" spans="1:6" x14ac:dyDescent="0.25">
      <c r="A70" s="147" t="s">
        <v>359</v>
      </c>
      <c r="B70" s="137" t="s">
        <v>151</v>
      </c>
      <c r="C70" s="279">
        <v>75911184.200000003</v>
      </c>
      <c r="D70" s="279">
        <v>25294912.34</v>
      </c>
      <c r="E70" s="280">
        <v>-1.8204029649496078E-2</v>
      </c>
      <c r="F70" s="280">
        <v>1.0249000000000001E-2</v>
      </c>
    </row>
    <row r="71" spans="1:6" ht="409.6" hidden="1" customHeight="1" x14ac:dyDescent="0.25">
      <c r="A71" s="147"/>
      <c r="B71" s="137"/>
      <c r="C71" s="138"/>
      <c r="D71" s="138"/>
      <c r="E71" s="150"/>
      <c r="F71" s="150"/>
    </row>
    <row r="72" spans="1:6" ht="409.6" hidden="1" customHeight="1" x14ac:dyDescent="0.25">
      <c r="A72" s="147"/>
      <c r="B72" s="137"/>
      <c r="C72" s="138"/>
      <c r="D72" s="138"/>
      <c r="E72" s="150"/>
      <c r="F72" s="150"/>
    </row>
    <row r="73" spans="1:6" ht="409.6" hidden="1" customHeight="1" x14ac:dyDescent="0.25">
      <c r="A73" s="147"/>
      <c r="B73" s="137"/>
      <c r="C73" s="138"/>
      <c r="D73" s="138"/>
      <c r="E73" s="150"/>
      <c r="F73" s="150"/>
    </row>
    <row r="74" spans="1:6" ht="409.6" hidden="1" customHeight="1" x14ac:dyDescent="0.25">
      <c r="A74" s="147"/>
      <c r="B74" s="137"/>
      <c r="C74" s="138"/>
      <c r="D74" s="138"/>
      <c r="E74" s="150"/>
      <c r="F74" s="150"/>
    </row>
    <row r="75" spans="1:6" ht="409.6" hidden="1" customHeight="1" x14ac:dyDescent="0.25">
      <c r="A75" s="147"/>
      <c r="B75" s="137"/>
      <c r="C75" s="138"/>
      <c r="D75" s="138"/>
      <c r="E75" s="150"/>
      <c r="F75" s="150"/>
    </row>
    <row r="76" spans="1:6" ht="409.6" hidden="1" customHeight="1" x14ac:dyDescent="0.25">
      <c r="A76" s="147"/>
      <c r="B76" s="137"/>
      <c r="C76" s="138"/>
      <c r="D76" s="138"/>
      <c r="E76" s="150"/>
      <c r="F76" s="150"/>
    </row>
    <row r="77" spans="1:6" ht="409.6" hidden="1" customHeight="1" x14ac:dyDescent="0.25">
      <c r="A77" s="147"/>
      <c r="B77" s="137"/>
      <c r="C77" s="138"/>
      <c r="D77" s="138"/>
      <c r="E77" s="150"/>
      <c r="F77" s="150"/>
    </row>
    <row r="78" spans="1:6" ht="409.6" hidden="1" customHeight="1" x14ac:dyDescent="0.25">
      <c r="A78" s="147"/>
      <c r="B78" s="137"/>
      <c r="C78" s="138"/>
      <c r="D78" s="138"/>
      <c r="E78" s="150"/>
      <c r="F78" s="150"/>
    </row>
    <row r="79" spans="1:6" ht="409.6" hidden="1" customHeight="1" x14ac:dyDescent="0.25">
      <c r="A79" s="147"/>
      <c r="B79" s="137"/>
      <c r="C79" s="138"/>
      <c r="D79" s="138"/>
      <c r="E79" s="150"/>
      <c r="F79" s="150"/>
    </row>
    <row r="80" spans="1:6" ht="409.6" hidden="1" customHeight="1" x14ac:dyDescent="0.25">
      <c r="A80" s="147"/>
      <c r="B80" s="137"/>
      <c r="C80" s="138"/>
      <c r="D80" s="138"/>
      <c r="E80" s="150"/>
      <c r="F80" s="150"/>
    </row>
    <row r="81" spans="1:6" ht="409.6" hidden="1" customHeight="1" x14ac:dyDescent="0.25">
      <c r="A81" s="147"/>
      <c r="B81" s="137"/>
      <c r="C81" s="138"/>
      <c r="D81" s="138"/>
      <c r="E81" s="150"/>
      <c r="F81" s="150"/>
    </row>
    <row r="82" spans="1:6" ht="409.6" hidden="1" customHeight="1" x14ac:dyDescent="0.25">
      <c r="A82" s="147"/>
      <c r="B82" s="137"/>
      <c r="C82" s="138"/>
      <c r="D82" s="138"/>
      <c r="E82" s="150"/>
      <c r="F82" s="150"/>
    </row>
    <row r="83" spans="1:6" ht="409.6" hidden="1" customHeight="1" x14ac:dyDescent="0.25">
      <c r="A83" s="147"/>
      <c r="B83" s="137"/>
      <c r="C83" s="138"/>
      <c r="D83" s="138"/>
      <c r="E83" s="150"/>
      <c r="F83" s="150"/>
    </row>
    <row r="84" spans="1:6" ht="409.6" hidden="1" customHeight="1" x14ac:dyDescent="0.25">
      <c r="A84" s="147"/>
      <c r="B84" s="137"/>
      <c r="C84" s="138"/>
      <c r="D84" s="138"/>
      <c r="E84" s="150"/>
      <c r="F84" s="150"/>
    </row>
    <row r="85" spans="1:6" ht="409.6" hidden="1" customHeight="1" x14ac:dyDescent="0.25">
      <c r="A85" s="147"/>
      <c r="B85" s="137"/>
      <c r="C85" s="138"/>
      <c r="D85" s="138"/>
      <c r="E85" s="150"/>
      <c r="F85" s="150"/>
    </row>
    <row r="86" spans="1:6" ht="409.6" hidden="1" customHeight="1" x14ac:dyDescent="0.25">
      <c r="A86" s="147"/>
      <c r="B86" s="137"/>
      <c r="C86" s="138"/>
      <c r="D86" s="138"/>
      <c r="E86" s="150"/>
      <c r="F86" s="150"/>
    </row>
    <row r="87" spans="1:6" ht="409.6" hidden="1" customHeight="1" x14ac:dyDescent="0.25">
      <c r="A87" s="147"/>
      <c r="B87" s="137"/>
      <c r="C87" s="138"/>
      <c r="D87" s="138"/>
      <c r="E87" s="150"/>
      <c r="F87" s="150"/>
    </row>
    <row r="88" spans="1:6" ht="409.6" hidden="1" customHeight="1" x14ac:dyDescent="0.25">
      <c r="A88" s="147"/>
      <c r="B88" s="137"/>
      <c r="C88" s="138"/>
      <c r="D88" s="138"/>
      <c r="E88" s="150"/>
      <c r="F88" s="150"/>
    </row>
    <row r="89" spans="1:6" ht="409.6" hidden="1" customHeight="1" x14ac:dyDescent="0.25">
      <c r="A89" s="147"/>
      <c r="B89" s="137"/>
      <c r="C89" s="138"/>
      <c r="D89" s="138"/>
      <c r="E89" s="150"/>
      <c r="F89" s="150"/>
    </row>
    <row r="90" spans="1:6" ht="409.6" hidden="1" customHeight="1" x14ac:dyDescent="0.25">
      <c r="A90" s="147"/>
      <c r="B90" s="137"/>
      <c r="C90" s="138"/>
      <c r="D90" s="138"/>
      <c r="E90" s="150"/>
      <c r="F90" s="150"/>
    </row>
    <row r="91" spans="1:6" ht="409.6" hidden="1" customHeight="1" x14ac:dyDescent="0.25">
      <c r="A91" s="147"/>
      <c r="B91" s="137"/>
      <c r="C91" s="138"/>
      <c r="D91" s="138"/>
      <c r="E91" s="150"/>
      <c r="F91" s="150"/>
    </row>
    <row r="92" spans="1:6" ht="409.6" hidden="1" customHeight="1" x14ac:dyDescent="0.25">
      <c r="A92" s="147"/>
      <c r="B92" s="137"/>
      <c r="C92" s="138"/>
      <c r="D92" s="138"/>
      <c r="E92" s="150"/>
      <c r="F92" s="150"/>
    </row>
    <row r="93" spans="1:6" ht="409.6" hidden="1" customHeight="1" x14ac:dyDescent="0.25">
      <c r="A93" s="147"/>
      <c r="B93" s="137"/>
      <c r="C93" s="138"/>
      <c r="D93" s="138"/>
      <c r="E93" s="150"/>
      <c r="F93" s="150"/>
    </row>
    <row r="94" spans="1:6" ht="409.6" hidden="1" customHeight="1" x14ac:dyDescent="0.25">
      <c r="A94" s="147"/>
      <c r="B94" s="137"/>
      <c r="C94" s="138"/>
      <c r="D94" s="138"/>
      <c r="E94" s="150"/>
      <c r="F94" s="150"/>
    </row>
    <row r="95" spans="1:6" ht="409.6" hidden="1" customHeight="1" x14ac:dyDescent="0.25">
      <c r="A95" s="147"/>
      <c r="B95" s="137"/>
      <c r="C95" s="138"/>
      <c r="D95" s="138"/>
      <c r="E95" s="150"/>
      <c r="F95" s="150"/>
    </row>
    <row r="96" spans="1:6" ht="409.6" hidden="1" customHeight="1" x14ac:dyDescent="0.25">
      <c r="A96" s="147"/>
      <c r="B96" s="137"/>
      <c r="C96" s="138"/>
      <c r="D96" s="138"/>
      <c r="E96" s="150"/>
      <c r="F96" s="150"/>
    </row>
    <row r="97" spans="1:6" ht="409.6" hidden="1" customHeight="1" x14ac:dyDescent="0.25">
      <c r="A97" s="147"/>
      <c r="B97" s="137"/>
      <c r="C97" s="138"/>
      <c r="D97" s="138"/>
      <c r="E97" s="150"/>
      <c r="F97" s="150"/>
    </row>
    <row r="98" spans="1:6" ht="409.6" hidden="1" customHeight="1" x14ac:dyDescent="0.25">
      <c r="A98" s="147"/>
      <c r="B98" s="137"/>
      <c r="C98" s="138"/>
      <c r="D98" s="138"/>
      <c r="E98" s="150"/>
      <c r="F98" s="150"/>
    </row>
    <row r="99" spans="1:6" ht="409.6" hidden="1" customHeight="1" x14ac:dyDescent="0.25">
      <c r="A99" s="147"/>
      <c r="B99" s="137"/>
      <c r="C99" s="138"/>
      <c r="D99" s="138"/>
      <c r="E99" s="150"/>
      <c r="F99" s="150"/>
    </row>
    <row r="100" spans="1:6" ht="409.6" hidden="1" customHeight="1" x14ac:dyDescent="0.25">
      <c r="A100" s="147"/>
      <c r="B100" s="137"/>
      <c r="C100" s="138"/>
      <c r="D100" s="138"/>
      <c r="E100" s="150"/>
      <c r="F100" s="150"/>
    </row>
    <row r="101" spans="1:6" ht="409.6" hidden="1" customHeight="1" x14ac:dyDescent="0.25">
      <c r="A101" s="147"/>
      <c r="B101" s="137"/>
      <c r="C101" s="138"/>
      <c r="D101" s="138"/>
      <c r="E101" s="150"/>
      <c r="F101" s="150"/>
    </row>
    <row r="102" spans="1:6" ht="409.6" hidden="1" customHeight="1" x14ac:dyDescent="0.25">
      <c r="A102" s="147"/>
      <c r="B102" s="137"/>
      <c r="C102" s="138"/>
      <c r="D102" s="138"/>
      <c r="E102" s="150"/>
      <c r="F102" s="150"/>
    </row>
    <row r="103" spans="1:6" ht="409.6" hidden="1" customHeight="1" x14ac:dyDescent="0.25">
      <c r="A103" s="147"/>
      <c r="B103" s="137"/>
      <c r="C103" s="138"/>
      <c r="D103" s="138"/>
      <c r="E103" s="150"/>
      <c r="F103" s="150"/>
    </row>
    <row r="104" spans="1:6" ht="409.6" hidden="1" customHeight="1" x14ac:dyDescent="0.25">
      <c r="A104" s="147"/>
      <c r="B104" s="137"/>
      <c r="C104" s="138"/>
      <c r="D104" s="138"/>
      <c r="E104" s="150"/>
      <c r="F104" s="150"/>
    </row>
    <row r="105" spans="1:6" ht="409.6" hidden="1" customHeight="1" x14ac:dyDescent="0.25">
      <c r="A105" s="147"/>
      <c r="B105" s="137"/>
      <c r="C105" s="138"/>
      <c r="D105" s="138"/>
      <c r="E105" s="150"/>
      <c r="F105" s="150"/>
    </row>
    <row r="106" spans="1:6" ht="409.6" hidden="1" customHeight="1" x14ac:dyDescent="0.25">
      <c r="A106" s="147"/>
      <c r="B106" s="137"/>
      <c r="C106" s="138"/>
      <c r="D106" s="138"/>
      <c r="E106" s="150"/>
      <c r="F106" s="150"/>
    </row>
    <row r="107" spans="1:6" ht="409.6" hidden="1" customHeight="1" x14ac:dyDescent="0.25">
      <c r="A107" s="147"/>
      <c r="B107" s="137"/>
      <c r="C107" s="138"/>
      <c r="D107" s="138"/>
      <c r="E107" s="150"/>
      <c r="F107" s="150"/>
    </row>
    <row r="108" spans="1:6" ht="409.6" hidden="1" customHeight="1" x14ac:dyDescent="0.25">
      <c r="A108" s="147"/>
      <c r="B108" s="137"/>
      <c r="C108" s="138"/>
      <c r="D108" s="138"/>
      <c r="E108" s="150"/>
      <c r="F108" s="150"/>
    </row>
    <row r="109" spans="1:6" x14ac:dyDescent="0.25">
      <c r="A109" s="151" t="s">
        <v>152</v>
      </c>
      <c r="B109" s="151"/>
      <c r="C109" s="152">
        <f>C70</f>
        <v>75911184.200000003</v>
      </c>
      <c r="D109" s="152">
        <f>D70</f>
        <v>25294912.34</v>
      </c>
      <c r="E109" s="153"/>
      <c r="F109" s="153"/>
    </row>
    <row r="110" spans="1:6" x14ac:dyDescent="0.25">
      <c r="A110" s="151" t="s">
        <v>153</v>
      </c>
      <c r="B110" s="151"/>
      <c r="C110" s="151"/>
      <c r="D110" s="152">
        <f>D109+D69+D28</f>
        <v>1237808116.0930321</v>
      </c>
      <c r="E110" s="154"/>
      <c r="F110" s="153"/>
    </row>
    <row r="111" spans="1:6" x14ac:dyDescent="0.25">
      <c r="A111" s="304"/>
      <c r="B111" s="155"/>
      <c r="C111" s="155"/>
      <c r="D111" s="155"/>
      <c r="E111" s="156"/>
      <c r="F111" s="156"/>
    </row>
    <row r="112" spans="1:6" x14ac:dyDescent="0.25">
      <c r="A112" s="370" t="s">
        <v>122</v>
      </c>
      <c r="B112" s="370" t="s">
        <v>154</v>
      </c>
      <c r="C112" s="370" t="s">
        <v>545</v>
      </c>
      <c r="D112" s="377" t="s">
        <v>546</v>
      </c>
      <c r="E112" s="145" t="s">
        <v>124</v>
      </c>
      <c r="F112" s="145" t="s">
        <v>124</v>
      </c>
    </row>
    <row r="113" spans="1:256" x14ac:dyDescent="0.25">
      <c r="A113" s="370"/>
      <c r="B113" s="370"/>
      <c r="C113" s="370"/>
      <c r="D113" s="377"/>
      <c r="E113" s="145" t="s">
        <v>125</v>
      </c>
      <c r="F113" s="145" t="s">
        <v>126</v>
      </c>
    </row>
    <row r="114" spans="1:256" x14ac:dyDescent="0.25">
      <c r="A114" s="157" t="s">
        <v>509</v>
      </c>
      <c r="B114" s="160" t="s">
        <v>964</v>
      </c>
      <c r="C114" s="316">
        <v>614471102.45000005</v>
      </c>
      <c r="D114" s="318">
        <v>89573047</v>
      </c>
      <c r="E114" s="319">
        <v>0.3436163067817688</v>
      </c>
      <c r="F114" s="319">
        <v>1.3508000000000001E-2</v>
      </c>
      <c r="G114" s="231"/>
      <c r="H114" s="282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  <c r="EK114" s="231"/>
      <c r="EL114" s="231"/>
      <c r="EM114" s="231"/>
      <c r="EN114" s="231"/>
      <c r="EO114" s="231"/>
      <c r="EP114" s="231"/>
      <c r="EQ114" s="231"/>
      <c r="ER114" s="231"/>
      <c r="ES114" s="231"/>
      <c r="ET114" s="231"/>
      <c r="EU114" s="231"/>
      <c r="EV114" s="231"/>
      <c r="EW114" s="231"/>
      <c r="EX114" s="231"/>
      <c r="EY114" s="231"/>
      <c r="EZ114" s="231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  <c r="FU114" s="231"/>
      <c r="FV114" s="231"/>
      <c r="FW114" s="231"/>
      <c r="FX114" s="231"/>
      <c r="FY114" s="231"/>
      <c r="FZ114" s="231"/>
      <c r="GA114" s="231"/>
      <c r="GB114" s="231"/>
      <c r="GC114" s="231"/>
      <c r="GD114" s="231"/>
      <c r="GE114" s="231"/>
      <c r="GF114" s="231"/>
      <c r="GG114" s="231"/>
      <c r="GH114" s="231"/>
      <c r="GI114" s="231"/>
      <c r="GJ114" s="231"/>
      <c r="GK114" s="231"/>
      <c r="GL114" s="231"/>
      <c r="GM114" s="231"/>
      <c r="GN114" s="231"/>
      <c r="GO114" s="231"/>
      <c r="GP114" s="231"/>
      <c r="GQ114" s="231"/>
      <c r="GR114" s="231"/>
      <c r="GS114" s="231"/>
      <c r="GT114" s="231"/>
      <c r="GU114" s="231"/>
      <c r="GV114" s="231"/>
      <c r="GW114" s="231"/>
      <c r="GX114" s="231"/>
      <c r="GY114" s="231"/>
      <c r="GZ114" s="231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317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  <c r="IB114" s="231"/>
      <c r="IC114" s="231"/>
      <c r="ID114" s="231"/>
      <c r="IE114" s="231"/>
      <c r="IF114" s="231"/>
      <c r="IG114" s="231"/>
      <c r="IH114" s="231"/>
      <c r="II114" s="231"/>
      <c r="IJ114" s="231"/>
      <c r="IK114" s="231"/>
      <c r="IL114" s="231"/>
      <c r="IM114" s="231"/>
      <c r="IN114" s="231"/>
      <c r="IO114" s="231"/>
      <c r="IP114" s="231"/>
      <c r="IQ114" s="231"/>
      <c r="IR114" s="231"/>
      <c r="IS114" s="231"/>
      <c r="IT114" s="231"/>
      <c r="IU114" s="231"/>
      <c r="IV114" s="231"/>
    </row>
    <row r="115" spans="1:256" x14ac:dyDescent="0.25">
      <c r="A115" s="157" t="s">
        <v>366</v>
      </c>
      <c r="B115" s="160" t="s">
        <v>896</v>
      </c>
      <c r="C115" s="316">
        <v>455070109.00999999</v>
      </c>
      <c r="D115" s="318">
        <v>66336750.579999998</v>
      </c>
      <c r="E115" s="319">
        <v>-5.6322189047932625E-3</v>
      </c>
      <c r="F115" s="319">
        <v>9.4080000000000014E-3</v>
      </c>
      <c r="G115" s="232"/>
      <c r="H115" s="28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232"/>
      <c r="DO115" s="232"/>
      <c r="DP115" s="232"/>
      <c r="DQ115" s="232"/>
      <c r="DR115" s="232"/>
      <c r="DS115" s="232"/>
      <c r="DT115" s="232"/>
      <c r="DU115" s="232"/>
      <c r="DV115" s="232"/>
      <c r="DW115" s="232"/>
      <c r="DX115" s="232"/>
      <c r="DY115" s="232"/>
      <c r="DZ115" s="232"/>
      <c r="EA115" s="232"/>
      <c r="EB115" s="232"/>
      <c r="EC115" s="232"/>
      <c r="ED115" s="232"/>
      <c r="EE115" s="232"/>
      <c r="EF115" s="232"/>
      <c r="EG115" s="232"/>
      <c r="EH115" s="232"/>
      <c r="EI115" s="232"/>
      <c r="EJ115" s="232"/>
      <c r="EK115" s="232"/>
      <c r="EL115" s="232"/>
      <c r="EM115" s="232"/>
      <c r="EN115" s="232"/>
      <c r="EO115" s="232"/>
      <c r="EP115" s="232"/>
      <c r="EQ115" s="232"/>
      <c r="ER115" s="232"/>
      <c r="ES115" s="232"/>
      <c r="ET115" s="232"/>
      <c r="EU115" s="232"/>
      <c r="EV115" s="232"/>
      <c r="EW115" s="232"/>
      <c r="EX115" s="232"/>
      <c r="EY115" s="232"/>
      <c r="EZ115" s="232"/>
      <c r="FA115" s="232"/>
      <c r="FB115" s="232"/>
      <c r="FC115" s="232"/>
      <c r="FD115" s="232"/>
      <c r="FE115" s="232"/>
      <c r="FF115" s="232"/>
      <c r="FG115" s="232"/>
      <c r="FH115" s="232"/>
      <c r="FI115" s="232"/>
      <c r="FJ115" s="232"/>
      <c r="FK115" s="232"/>
      <c r="FL115" s="232"/>
      <c r="FM115" s="232"/>
      <c r="FN115" s="232"/>
      <c r="FO115" s="232"/>
      <c r="FP115" s="232"/>
      <c r="FQ115" s="232"/>
      <c r="FR115" s="232"/>
      <c r="FS115" s="232"/>
      <c r="FT115" s="232"/>
      <c r="FU115" s="232"/>
      <c r="FV115" s="232"/>
      <c r="FW115" s="232"/>
      <c r="FX115" s="232"/>
      <c r="FY115" s="232"/>
      <c r="FZ115" s="232"/>
      <c r="GA115" s="232"/>
      <c r="GB115" s="232"/>
      <c r="GC115" s="232"/>
      <c r="GD115" s="232"/>
      <c r="GE115" s="232"/>
      <c r="GF115" s="232"/>
      <c r="GG115" s="232"/>
      <c r="GH115" s="232"/>
      <c r="GI115" s="232"/>
      <c r="GJ115" s="232"/>
      <c r="GK115" s="232"/>
      <c r="GL115" s="232"/>
      <c r="GM115" s="232"/>
      <c r="GN115" s="232"/>
      <c r="GO115" s="232"/>
      <c r="GP115" s="232"/>
      <c r="GQ115" s="232"/>
      <c r="GR115" s="232"/>
      <c r="GS115" s="232"/>
      <c r="GT115" s="232"/>
      <c r="GU115" s="232"/>
      <c r="GV115" s="232"/>
      <c r="GW115" s="232"/>
      <c r="GX115" s="232"/>
      <c r="GY115" s="232"/>
      <c r="GZ115" s="232"/>
      <c r="HA115" s="232"/>
      <c r="HB115" s="232"/>
      <c r="HC115" s="232"/>
      <c r="HD115" s="232"/>
      <c r="HE115" s="232"/>
      <c r="HF115" s="232"/>
      <c r="HG115" s="232"/>
      <c r="HH115" s="232"/>
      <c r="HI115" s="232"/>
      <c r="HJ115" s="232"/>
      <c r="HK115" s="232"/>
      <c r="HL115" s="232"/>
      <c r="HM115" s="232"/>
      <c r="HN115" s="317"/>
      <c r="HO115" s="232"/>
      <c r="HP115" s="232"/>
      <c r="HQ115" s="232"/>
      <c r="HR115" s="232"/>
      <c r="HS115" s="232"/>
      <c r="HT115" s="232"/>
      <c r="HU115" s="232"/>
      <c r="HV115" s="232"/>
      <c r="HW115" s="232"/>
      <c r="HX115" s="232"/>
      <c r="HY115" s="232"/>
      <c r="HZ115" s="232"/>
      <c r="IA115" s="232"/>
      <c r="IB115" s="232"/>
      <c r="IC115" s="232"/>
      <c r="ID115" s="232"/>
      <c r="IE115" s="232"/>
      <c r="IF115" s="232"/>
      <c r="IG115" s="232"/>
      <c r="IH115" s="232"/>
      <c r="II115" s="232"/>
      <c r="IJ115" s="232"/>
      <c r="IK115" s="232"/>
      <c r="IL115" s="232"/>
      <c r="IM115" s="232"/>
      <c r="IN115" s="232"/>
      <c r="IO115" s="232"/>
      <c r="IP115" s="232"/>
      <c r="IQ115" s="232"/>
      <c r="IR115" s="232"/>
      <c r="IS115" s="232"/>
      <c r="IT115" s="232"/>
      <c r="IU115" s="232"/>
      <c r="IV115" s="232"/>
    </row>
    <row r="116" spans="1:256" x14ac:dyDescent="0.25">
      <c r="A116" s="157" t="s">
        <v>508</v>
      </c>
      <c r="B116" s="160" t="s">
        <v>1061</v>
      </c>
      <c r="C116" s="316">
        <v>579820603.45000005</v>
      </c>
      <c r="D116" s="318">
        <v>84521953.859999999</v>
      </c>
      <c r="E116" s="319">
        <v>2.9076430946588516E-2</v>
      </c>
      <c r="F116" s="319">
        <v>3.5239000000000006E-2</v>
      </c>
      <c r="G116" s="232"/>
      <c r="H116" s="28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2"/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2"/>
      <c r="EF116" s="232"/>
      <c r="EG116" s="232"/>
      <c r="EH116" s="232"/>
      <c r="EI116" s="232"/>
      <c r="EJ116" s="232"/>
      <c r="EK116" s="232"/>
      <c r="EL116" s="232"/>
      <c r="EM116" s="232"/>
      <c r="EN116" s="232"/>
      <c r="EO116" s="232"/>
      <c r="EP116" s="232"/>
      <c r="EQ116" s="232"/>
      <c r="ER116" s="232"/>
      <c r="ES116" s="232"/>
      <c r="ET116" s="232"/>
      <c r="EU116" s="232"/>
      <c r="EV116" s="232"/>
      <c r="EW116" s="232"/>
      <c r="EX116" s="232"/>
      <c r="EY116" s="232"/>
      <c r="EZ116" s="232"/>
      <c r="FA116" s="232"/>
      <c r="FB116" s="232"/>
      <c r="FC116" s="232"/>
      <c r="FD116" s="232"/>
      <c r="FE116" s="232"/>
      <c r="FF116" s="232"/>
      <c r="FG116" s="232"/>
      <c r="FH116" s="232"/>
      <c r="FI116" s="232"/>
      <c r="FJ116" s="232"/>
      <c r="FK116" s="232"/>
      <c r="FL116" s="232"/>
      <c r="FM116" s="232"/>
      <c r="FN116" s="232"/>
      <c r="FO116" s="232"/>
      <c r="FP116" s="232"/>
      <c r="FQ116" s="232"/>
      <c r="FR116" s="232"/>
      <c r="FS116" s="232"/>
      <c r="FT116" s="232"/>
      <c r="FU116" s="232"/>
      <c r="FV116" s="232"/>
      <c r="FW116" s="232"/>
      <c r="FX116" s="232"/>
      <c r="FY116" s="232"/>
      <c r="FZ116" s="232"/>
      <c r="GA116" s="232"/>
      <c r="GB116" s="232"/>
      <c r="GC116" s="232"/>
      <c r="GD116" s="232"/>
      <c r="GE116" s="232"/>
      <c r="GF116" s="232"/>
      <c r="GG116" s="232"/>
      <c r="GH116" s="232"/>
      <c r="GI116" s="232"/>
      <c r="GJ116" s="232"/>
      <c r="GK116" s="232"/>
      <c r="GL116" s="232"/>
      <c r="GM116" s="232"/>
      <c r="GN116" s="232"/>
      <c r="GO116" s="232"/>
      <c r="GP116" s="232"/>
      <c r="GQ116" s="232"/>
      <c r="GR116" s="232"/>
      <c r="GS116" s="232"/>
      <c r="GT116" s="232"/>
      <c r="GU116" s="232"/>
      <c r="GV116" s="232"/>
      <c r="GW116" s="232"/>
      <c r="GX116" s="232"/>
      <c r="GY116" s="232"/>
      <c r="GZ116" s="232"/>
      <c r="HA116" s="232"/>
      <c r="HB116" s="232"/>
      <c r="HC116" s="232"/>
      <c r="HD116" s="232"/>
      <c r="HE116" s="232"/>
      <c r="HF116" s="232"/>
      <c r="HG116" s="232"/>
      <c r="HH116" s="232"/>
      <c r="HI116" s="232"/>
      <c r="HJ116" s="232"/>
      <c r="HK116" s="232"/>
      <c r="HL116" s="232"/>
      <c r="HM116" s="232"/>
      <c r="HN116" s="317"/>
      <c r="HO116" s="232"/>
      <c r="HP116" s="232"/>
      <c r="HQ116" s="232"/>
      <c r="HR116" s="232"/>
      <c r="HS116" s="232"/>
      <c r="HT116" s="232"/>
      <c r="HU116" s="232"/>
      <c r="HV116" s="232"/>
      <c r="HW116" s="232"/>
      <c r="HX116" s="232"/>
      <c r="HY116" s="232"/>
      <c r="HZ116" s="232"/>
      <c r="IA116" s="232"/>
      <c r="IB116" s="232"/>
      <c r="IC116" s="232"/>
      <c r="ID116" s="232"/>
      <c r="IE116" s="232"/>
      <c r="IF116" s="232"/>
      <c r="IG116" s="232"/>
      <c r="IH116" s="232"/>
      <c r="II116" s="232"/>
      <c r="IJ116" s="232"/>
      <c r="IK116" s="232"/>
      <c r="IL116" s="232"/>
      <c r="IM116" s="232"/>
      <c r="IN116" s="232"/>
      <c r="IO116" s="232"/>
      <c r="IP116" s="232"/>
      <c r="IQ116" s="232"/>
      <c r="IR116" s="232"/>
      <c r="IS116" s="232"/>
      <c r="IT116" s="232"/>
      <c r="IU116" s="232"/>
      <c r="IV116" s="232"/>
    </row>
    <row r="117" spans="1:256" x14ac:dyDescent="0.25">
      <c r="A117" s="157" t="s">
        <v>508</v>
      </c>
      <c r="B117" s="160" t="s">
        <v>156</v>
      </c>
      <c r="C117" s="320">
        <v>544378620.01999998</v>
      </c>
      <c r="D117" s="318">
        <v>79355483.969999999</v>
      </c>
      <c r="E117" s="319">
        <v>1.6378250438719988E-4</v>
      </c>
      <c r="F117" s="319">
        <v>3.0381000000000002E-2</v>
      </c>
      <c r="H117" s="282"/>
      <c r="HN117" s="317"/>
    </row>
    <row r="118" spans="1:256" x14ac:dyDescent="0.25">
      <c r="A118" s="157" t="s">
        <v>508</v>
      </c>
      <c r="B118" s="141" t="s">
        <v>907</v>
      </c>
      <c r="C118" s="320">
        <v>545113210.53999996</v>
      </c>
      <c r="D118" s="318">
        <v>79462567.129999995</v>
      </c>
      <c r="E118" s="319">
        <v>-1.9221261143684387E-2</v>
      </c>
      <c r="F118" s="319">
        <v>3.1392000000000003E-2</v>
      </c>
      <c r="H118" s="282"/>
      <c r="HN118" s="317"/>
    </row>
    <row r="119" spans="1:256" x14ac:dyDescent="0.25">
      <c r="A119" s="157" t="s">
        <v>965</v>
      </c>
      <c r="B119" s="117" t="s">
        <v>979</v>
      </c>
      <c r="C119" s="320">
        <v>1115140698.74</v>
      </c>
      <c r="D119" s="318">
        <v>162556953.16999999</v>
      </c>
      <c r="E119" s="319">
        <v>1.6458859667181969E-2</v>
      </c>
      <c r="F119" s="319">
        <v>2.2780000000000002E-2</v>
      </c>
      <c r="H119" s="282"/>
      <c r="HN119" s="317"/>
    </row>
    <row r="120" spans="1:256" x14ac:dyDescent="0.25">
      <c r="A120" s="157" t="s">
        <v>878</v>
      </c>
      <c r="B120" s="160" t="s">
        <v>879</v>
      </c>
      <c r="C120" s="368">
        <v>261343531.12</v>
      </c>
      <c r="D120" s="367">
        <v>38096724.649999999</v>
      </c>
      <c r="E120" s="319">
        <v>0.27013719081878662</v>
      </c>
      <c r="F120" s="319">
        <v>0.47283100000000006</v>
      </c>
      <c r="H120" s="282"/>
      <c r="HN120" s="317"/>
    </row>
    <row r="121" spans="1:256" x14ac:dyDescent="0.25">
      <c r="A121" s="157" t="s">
        <v>878</v>
      </c>
      <c r="B121" s="160" t="s">
        <v>880</v>
      </c>
      <c r="C121" s="368"/>
      <c r="D121" s="367"/>
      <c r="E121" s="319">
        <v>3.7383321672677994E-2</v>
      </c>
      <c r="F121" s="319">
        <v>3.7500000000000006E-2</v>
      </c>
      <c r="H121" s="282"/>
      <c r="HN121" s="317"/>
    </row>
    <row r="122" spans="1:256" x14ac:dyDescent="0.25">
      <c r="A122" s="157" t="s">
        <v>361</v>
      </c>
      <c r="B122" s="141" t="s">
        <v>908</v>
      </c>
      <c r="C122" s="368">
        <v>231997646.38</v>
      </c>
      <c r="D122" s="369">
        <v>33818898.890000001</v>
      </c>
      <c r="E122" s="319">
        <v>4.4086527079343796E-2</v>
      </c>
      <c r="F122" s="319">
        <v>5.0195999999999998E-2</v>
      </c>
      <c r="H122" s="282"/>
      <c r="HN122" s="317"/>
    </row>
    <row r="123" spans="1:256" x14ac:dyDescent="0.25">
      <c r="A123" s="157" t="s">
        <v>361</v>
      </c>
      <c r="B123" s="141" t="s">
        <v>909</v>
      </c>
      <c r="C123" s="368"/>
      <c r="D123" s="369"/>
      <c r="E123" s="319">
        <v>4.4086478650569916E-2</v>
      </c>
      <c r="F123" s="319">
        <v>0.39363700000000001</v>
      </c>
      <c r="H123" s="282"/>
      <c r="HN123" s="317"/>
    </row>
    <row r="124" spans="1:256" x14ac:dyDescent="0.25">
      <c r="A124" s="157" t="s">
        <v>359</v>
      </c>
      <c r="B124" s="160" t="s">
        <v>413</v>
      </c>
      <c r="C124" s="316">
        <v>507233517.04000002</v>
      </c>
      <c r="D124" s="321">
        <v>73940745.920000002</v>
      </c>
      <c r="E124" s="319">
        <v>0.47626209259033203</v>
      </c>
      <c r="F124" s="319">
        <v>4.9041000000000008E-2</v>
      </c>
      <c r="H124" s="282"/>
      <c r="HN124" s="317"/>
    </row>
    <row r="125" spans="1:256" x14ac:dyDescent="0.25">
      <c r="A125" s="157" t="s">
        <v>359</v>
      </c>
      <c r="B125" s="160" t="s">
        <v>157</v>
      </c>
      <c r="C125" s="316">
        <v>298995319.83999997</v>
      </c>
      <c r="D125" s="321">
        <v>43585323.590000004</v>
      </c>
      <c r="E125" s="319">
        <v>-8.7931361049413681E-3</v>
      </c>
      <c r="F125" s="319">
        <v>1.3770000000000001E-2</v>
      </c>
      <c r="H125" s="282"/>
      <c r="HN125" s="317"/>
    </row>
    <row r="126" spans="1:256" x14ac:dyDescent="0.25">
      <c r="A126" s="157" t="s">
        <v>359</v>
      </c>
      <c r="B126" s="160" t="s">
        <v>1062</v>
      </c>
      <c r="C126" s="316">
        <v>322714961.88</v>
      </c>
      <c r="D126" s="321">
        <v>47042997.359999999</v>
      </c>
      <c r="E126" s="319">
        <v>2.2514520213007927E-2</v>
      </c>
      <c r="F126" s="319">
        <v>1.7871000000000001E-2</v>
      </c>
      <c r="H126" s="282"/>
      <c r="HN126" s="317"/>
    </row>
    <row r="127" spans="1:256" x14ac:dyDescent="0.25">
      <c r="A127" s="157" t="s">
        <v>723</v>
      </c>
      <c r="B127" s="160" t="s">
        <v>155</v>
      </c>
      <c r="C127" s="316">
        <v>228314506.93000001</v>
      </c>
      <c r="D127" s="321">
        <v>33281998.09</v>
      </c>
      <c r="E127" s="319">
        <v>3.8271728903055191E-2</v>
      </c>
      <c r="F127" s="319">
        <v>1.5526000000000002E-2</v>
      </c>
      <c r="H127" s="282"/>
      <c r="HN127" s="317"/>
    </row>
    <row r="128" spans="1:256" x14ac:dyDescent="0.25">
      <c r="A128" s="157" t="s">
        <v>723</v>
      </c>
      <c r="B128" s="160" t="s">
        <v>759</v>
      </c>
      <c r="C128" s="316">
        <v>551511842.63999999</v>
      </c>
      <c r="D128" s="321">
        <v>80395312.340000004</v>
      </c>
      <c r="E128" s="319">
        <v>-0.24759648740291595</v>
      </c>
      <c r="F128" s="319">
        <v>-1.5322000000000001E-2</v>
      </c>
      <c r="H128" s="282"/>
      <c r="HN128" s="317"/>
    </row>
    <row r="129" spans="1:256" x14ac:dyDescent="0.25">
      <c r="A129" s="157" t="s">
        <v>881</v>
      </c>
      <c r="B129" s="160" t="s">
        <v>736</v>
      </c>
      <c r="C129" s="316">
        <v>502666995.00999999</v>
      </c>
      <c r="D129" s="321">
        <v>73275072.159999996</v>
      </c>
      <c r="E129" s="319">
        <v>-2.108537033200264E-2</v>
      </c>
      <c r="F129" s="319">
        <v>2.5310000000000006E-2</v>
      </c>
      <c r="H129" s="282"/>
      <c r="HN129" s="317"/>
    </row>
    <row r="130" spans="1:256" x14ac:dyDescent="0.25">
      <c r="A130" s="157" t="s">
        <v>881</v>
      </c>
      <c r="B130" s="160" t="s">
        <v>966</v>
      </c>
      <c r="C130" s="368">
        <v>217192290.28999999</v>
      </c>
      <c r="D130" s="369">
        <v>31660683.719999999</v>
      </c>
      <c r="E130" s="319">
        <v>0.43492007255554199</v>
      </c>
      <c r="F130" s="319">
        <v>5.1489000000000007E-2</v>
      </c>
      <c r="H130" s="282"/>
      <c r="HN130" s="317"/>
    </row>
    <row r="131" spans="1:256" x14ac:dyDescent="0.25">
      <c r="A131" s="157" t="s">
        <v>881</v>
      </c>
      <c r="B131" s="160" t="s">
        <v>967</v>
      </c>
      <c r="C131" s="368"/>
      <c r="D131" s="369"/>
      <c r="E131" s="319">
        <v>0.44189441204071045</v>
      </c>
      <c r="F131" s="319">
        <v>5.231800000000001E-2</v>
      </c>
      <c r="H131" s="282"/>
      <c r="HN131" s="317"/>
    </row>
    <row r="132" spans="1:256" x14ac:dyDescent="0.25">
      <c r="A132" s="157" t="s">
        <v>875</v>
      </c>
      <c r="B132" s="160" t="s">
        <v>989</v>
      </c>
      <c r="C132" s="316">
        <v>491998417.02999997</v>
      </c>
      <c r="D132" s="321">
        <v>71719885.859999999</v>
      </c>
      <c r="E132" s="319">
        <v>-0.4182165265083313</v>
      </c>
      <c r="F132" s="319">
        <v>-5.5720000000000006E-3</v>
      </c>
      <c r="G132" s="138"/>
      <c r="H132" s="282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8"/>
      <c r="DG132" s="138"/>
      <c r="DH132" s="138"/>
      <c r="DI132" s="138"/>
      <c r="DJ132" s="138"/>
      <c r="DK132" s="138"/>
      <c r="DL132" s="138"/>
      <c r="DM132" s="138"/>
      <c r="DN132" s="138"/>
      <c r="DO132" s="138"/>
      <c r="DP132" s="138"/>
      <c r="DQ132" s="138"/>
      <c r="DR132" s="138"/>
      <c r="DS132" s="138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8"/>
      <c r="FF132" s="138"/>
      <c r="FG132" s="138"/>
      <c r="FH132" s="138"/>
      <c r="FI132" s="138"/>
      <c r="FJ132" s="138"/>
      <c r="FK132" s="138"/>
      <c r="FL132" s="138"/>
      <c r="FM132" s="138"/>
      <c r="FN132" s="138"/>
      <c r="FO132" s="138"/>
      <c r="FP132" s="138"/>
      <c r="FQ132" s="138"/>
      <c r="FR132" s="138"/>
      <c r="FS132" s="138"/>
      <c r="FT132" s="138"/>
      <c r="FU132" s="138"/>
      <c r="FV132" s="138"/>
      <c r="FW132" s="138"/>
      <c r="FX132" s="138"/>
      <c r="FY132" s="138"/>
      <c r="FZ132" s="138"/>
      <c r="GA132" s="138"/>
      <c r="GB132" s="138"/>
      <c r="GC132" s="138"/>
      <c r="GD132" s="138"/>
      <c r="GE132" s="138"/>
      <c r="GF132" s="138"/>
      <c r="GG132" s="138"/>
      <c r="GH132" s="138"/>
      <c r="GI132" s="138"/>
      <c r="GJ132" s="138"/>
      <c r="GK132" s="138"/>
      <c r="GL132" s="138"/>
      <c r="GM132" s="138"/>
      <c r="GN132" s="138"/>
      <c r="GO132" s="138"/>
      <c r="GP132" s="138"/>
      <c r="GQ132" s="138"/>
      <c r="GR132" s="138"/>
      <c r="GS132" s="138"/>
      <c r="GT132" s="138"/>
      <c r="GU132" s="138"/>
      <c r="GV132" s="138"/>
      <c r="GW132" s="138"/>
      <c r="GX132" s="138"/>
      <c r="GY132" s="138"/>
      <c r="GZ132" s="138"/>
      <c r="HA132" s="138"/>
      <c r="HB132" s="138"/>
      <c r="HC132" s="138"/>
      <c r="HD132" s="138"/>
      <c r="HE132" s="138"/>
      <c r="HF132" s="138"/>
      <c r="HG132" s="138"/>
      <c r="HH132" s="138"/>
      <c r="HI132" s="138"/>
      <c r="HJ132" s="138"/>
      <c r="HK132" s="138"/>
      <c r="HL132" s="138"/>
      <c r="HM132" s="138"/>
      <c r="HN132" s="317"/>
      <c r="HO132" s="138"/>
      <c r="HP132" s="138"/>
      <c r="HQ132" s="138"/>
      <c r="HR132" s="138"/>
      <c r="HS132" s="138"/>
      <c r="HT132" s="138"/>
      <c r="HU132" s="138"/>
      <c r="HV132" s="138"/>
      <c r="HW132" s="138"/>
      <c r="HX132" s="138"/>
      <c r="HY132" s="138"/>
      <c r="HZ132" s="138"/>
      <c r="IA132" s="138"/>
      <c r="IB132" s="138"/>
      <c r="IC132" s="138"/>
      <c r="ID132" s="138"/>
      <c r="IE132" s="138"/>
      <c r="IF132" s="138"/>
      <c r="IG132" s="138"/>
      <c r="IH132" s="138"/>
      <c r="II132" s="138"/>
      <c r="IJ132" s="138"/>
      <c r="IK132" s="138"/>
      <c r="IL132" s="138"/>
      <c r="IM132" s="138"/>
      <c r="IN132" s="138"/>
      <c r="IO132" s="138"/>
      <c r="IP132" s="138"/>
      <c r="IQ132" s="138"/>
      <c r="IR132" s="138"/>
      <c r="IS132" s="138"/>
      <c r="IT132" s="138"/>
      <c r="IU132" s="138"/>
      <c r="IV132" s="138"/>
    </row>
    <row r="133" spans="1:256" x14ac:dyDescent="0.25">
      <c r="A133" s="157" t="s">
        <v>875</v>
      </c>
      <c r="B133" s="160" t="s">
        <v>990</v>
      </c>
      <c r="C133" s="316">
        <v>1527513122.02</v>
      </c>
      <c r="D133" s="321">
        <v>222669551.31</v>
      </c>
      <c r="E133" s="319">
        <v>-8.6126044392585754E-2</v>
      </c>
      <c r="F133" s="319">
        <v>-0.16046300000000002</v>
      </c>
      <c r="H133" s="282"/>
      <c r="HN133" s="317"/>
    </row>
    <row r="134" spans="1:256" x14ac:dyDescent="0.25">
      <c r="A134" s="157" t="s">
        <v>875</v>
      </c>
      <c r="B134" s="160" t="s">
        <v>968</v>
      </c>
      <c r="C134" s="316">
        <v>272198027.76999998</v>
      </c>
      <c r="D134" s="321">
        <v>39679012.789999999</v>
      </c>
      <c r="E134" s="319">
        <v>-0.15307329595088959</v>
      </c>
      <c r="F134" s="319">
        <v>1.6775000000000002E-2</v>
      </c>
      <c r="H134" s="282"/>
      <c r="HN134" s="317"/>
    </row>
    <row r="135" spans="1:256" x14ac:dyDescent="0.25">
      <c r="A135" s="157" t="s">
        <v>876</v>
      </c>
      <c r="B135" s="317" t="s">
        <v>1140</v>
      </c>
      <c r="C135" s="316">
        <v>356056383.88</v>
      </c>
      <c r="D135" s="321">
        <v>51903262.960000001</v>
      </c>
      <c r="E135" s="319">
        <v>1.4488079585134983E-2</v>
      </c>
      <c r="F135" s="319">
        <v>0</v>
      </c>
      <c r="H135" s="317"/>
      <c r="HN135" s="317"/>
    </row>
    <row r="136" spans="1:256" x14ac:dyDescent="0.25">
      <c r="A136" s="157" t="s">
        <v>876</v>
      </c>
      <c r="B136" s="160" t="s">
        <v>822</v>
      </c>
      <c r="C136" s="316">
        <v>174475551.56999999</v>
      </c>
      <c r="D136" s="321">
        <v>25433753.870000001</v>
      </c>
      <c r="E136" s="319">
        <v>2.3850191384553909E-2</v>
      </c>
      <c r="F136" s="319">
        <v>2.8120000000000003E-2</v>
      </c>
      <c r="H136" s="282"/>
    </row>
    <row r="137" spans="1:256" x14ac:dyDescent="0.25">
      <c r="A137" s="157" t="s">
        <v>877</v>
      </c>
      <c r="B137" s="160" t="s">
        <v>969</v>
      </c>
      <c r="C137" s="316">
        <v>320268579.5</v>
      </c>
      <c r="D137" s="321">
        <v>46686381.850000001</v>
      </c>
      <c r="E137" s="319">
        <v>4.2518419213593006E-3</v>
      </c>
      <c r="F137" s="319">
        <v>2.2767000000000003E-2</v>
      </c>
      <c r="H137" s="282"/>
      <c r="HN137" s="317"/>
    </row>
    <row r="138" spans="1:256" x14ac:dyDescent="0.25">
      <c r="A138" s="157" t="s">
        <v>877</v>
      </c>
      <c r="B138" s="160" t="s">
        <v>882</v>
      </c>
      <c r="C138" s="316">
        <v>386680726.82999998</v>
      </c>
      <c r="D138" s="321">
        <v>56367452.890000001</v>
      </c>
      <c r="E138" s="319">
        <v>1.5507129020988941E-2</v>
      </c>
      <c r="F138" s="319">
        <v>3.7696E-2</v>
      </c>
      <c r="H138" s="282"/>
      <c r="HN138" s="317"/>
    </row>
    <row r="139" spans="1:256" x14ac:dyDescent="0.25">
      <c r="A139" s="151" t="s">
        <v>137</v>
      </c>
      <c r="B139" s="151"/>
      <c r="C139" s="152">
        <v>10505155763.940001</v>
      </c>
      <c r="D139" s="152">
        <v>1531363813.9599998</v>
      </c>
      <c r="E139" s="151"/>
      <c r="F139" s="151"/>
      <c r="HN139" s="317"/>
    </row>
    <row r="140" spans="1:256" x14ac:dyDescent="0.25">
      <c r="A140" s="157" t="s">
        <v>364</v>
      </c>
      <c r="B140" s="160" t="s">
        <v>646</v>
      </c>
      <c r="C140" s="283">
        <v>107410448.86</v>
      </c>
      <c r="D140" s="286">
        <v>107410448.86</v>
      </c>
      <c r="E140" s="285">
        <v>-0.46925058960914612</v>
      </c>
      <c r="F140" s="285">
        <v>-1.7528000000000002E-2</v>
      </c>
    </row>
    <row r="141" spans="1:256" x14ac:dyDescent="0.25">
      <c r="A141" s="157" t="s">
        <v>364</v>
      </c>
      <c r="B141" s="160" t="s">
        <v>159</v>
      </c>
      <c r="C141" s="283">
        <v>12281677.41</v>
      </c>
      <c r="D141" s="286">
        <v>12281677.41</v>
      </c>
      <c r="E141" s="285">
        <v>1.1181090027093887E-2</v>
      </c>
      <c r="F141" s="285">
        <v>8.1930000000000006E-3</v>
      </c>
    </row>
    <row r="142" spans="1:256" x14ac:dyDescent="0.25">
      <c r="A142" s="157" t="s">
        <v>723</v>
      </c>
      <c r="B142" s="160" t="s">
        <v>414</v>
      </c>
      <c r="C142" s="283">
        <v>78221863.069999993</v>
      </c>
      <c r="D142" s="286">
        <v>78221863.069999993</v>
      </c>
      <c r="E142" s="285">
        <v>-0.1307263970375061</v>
      </c>
      <c r="F142" s="285">
        <v>-2.0840000000000003E-3</v>
      </c>
    </row>
    <row r="143" spans="1:256" x14ac:dyDescent="0.25">
      <c r="A143" s="157" t="s">
        <v>876</v>
      </c>
      <c r="B143" s="160" t="s">
        <v>158</v>
      </c>
      <c r="C143" s="283">
        <v>9346178.3699999992</v>
      </c>
      <c r="D143" s="286">
        <v>9346178.3699999992</v>
      </c>
      <c r="E143" s="285">
        <v>4.4905439019203186E-2</v>
      </c>
      <c r="F143" s="285">
        <v>-1.8699000000000004E-2</v>
      </c>
    </row>
    <row r="144" spans="1:256" ht="409.6" hidden="1" customHeight="1" x14ac:dyDescent="0.25">
      <c r="A144" s="157"/>
      <c r="B144" s="160"/>
      <c r="C144" s="138"/>
      <c r="D144" s="159"/>
      <c r="E144" s="158"/>
      <c r="F144" s="158"/>
    </row>
    <row r="145" spans="1:6" ht="409.6" hidden="1" customHeight="1" x14ac:dyDescent="0.25">
      <c r="A145" s="157"/>
      <c r="B145" s="160"/>
      <c r="C145" s="138"/>
      <c r="D145" s="159"/>
      <c r="E145" s="158"/>
      <c r="F145" s="158"/>
    </row>
    <row r="146" spans="1:6" ht="409.6" hidden="1" customHeight="1" x14ac:dyDescent="0.25">
      <c r="A146" s="157"/>
      <c r="B146" s="160"/>
      <c r="C146" s="138"/>
      <c r="D146" s="159"/>
      <c r="E146" s="158"/>
      <c r="F146" s="158"/>
    </row>
    <row r="147" spans="1:6" ht="409.6" hidden="1" customHeight="1" x14ac:dyDescent="0.25">
      <c r="A147" s="157"/>
      <c r="B147" s="160"/>
      <c r="C147" s="138"/>
      <c r="D147" s="159"/>
      <c r="E147" s="158"/>
      <c r="F147" s="158"/>
    </row>
    <row r="148" spans="1:6" ht="409.6" hidden="1" customHeight="1" x14ac:dyDescent="0.25">
      <c r="A148" s="157"/>
      <c r="B148" s="160"/>
      <c r="C148" s="138"/>
      <c r="D148" s="159"/>
      <c r="E148" s="158"/>
      <c r="F148" s="158"/>
    </row>
    <row r="149" spans="1:6" ht="409.6" hidden="1" customHeight="1" x14ac:dyDescent="0.25">
      <c r="A149" s="157"/>
      <c r="B149" s="160"/>
      <c r="C149" s="138"/>
      <c r="D149" s="159"/>
      <c r="E149" s="158"/>
      <c r="F149" s="158"/>
    </row>
    <row r="150" spans="1:6" ht="409.6" hidden="1" customHeight="1" x14ac:dyDescent="0.25">
      <c r="A150" s="157"/>
      <c r="B150" s="160"/>
      <c r="C150" s="138"/>
      <c r="D150" s="159"/>
      <c r="E150" s="158"/>
      <c r="F150" s="158"/>
    </row>
    <row r="151" spans="1:6" ht="409.6" hidden="1" customHeight="1" x14ac:dyDescent="0.25">
      <c r="A151" s="157"/>
      <c r="B151" s="160"/>
      <c r="C151" s="138"/>
      <c r="D151" s="159"/>
      <c r="E151" s="158"/>
      <c r="F151" s="158"/>
    </row>
    <row r="152" spans="1:6" ht="409.6" hidden="1" customHeight="1" x14ac:dyDescent="0.25">
      <c r="A152" s="157"/>
      <c r="B152" s="160"/>
      <c r="C152" s="138"/>
      <c r="D152" s="159"/>
      <c r="E152" s="158"/>
      <c r="F152" s="158"/>
    </row>
    <row r="153" spans="1:6" ht="409.6" hidden="1" customHeight="1" x14ac:dyDescent="0.25">
      <c r="A153" s="157"/>
      <c r="B153" s="160"/>
      <c r="C153" s="138"/>
      <c r="D153" s="159"/>
      <c r="E153" s="158"/>
      <c r="F153" s="158"/>
    </row>
    <row r="154" spans="1:6" ht="409.6" hidden="1" customHeight="1" x14ac:dyDescent="0.25">
      <c r="A154" s="157"/>
      <c r="B154" s="160"/>
      <c r="C154" s="138"/>
      <c r="D154" s="159"/>
      <c r="E154" s="158"/>
      <c r="F154" s="158"/>
    </row>
    <row r="155" spans="1:6" ht="409.6" hidden="1" customHeight="1" x14ac:dyDescent="0.25">
      <c r="A155" s="157"/>
      <c r="B155" s="160"/>
      <c r="C155" s="138"/>
      <c r="D155" s="159"/>
      <c r="E155" s="158"/>
      <c r="F155" s="158"/>
    </row>
    <row r="156" spans="1:6" ht="409.6" hidden="1" customHeight="1" x14ac:dyDescent="0.25">
      <c r="A156" s="157"/>
      <c r="B156" s="160"/>
      <c r="C156" s="138"/>
      <c r="D156" s="159"/>
      <c r="E156" s="158"/>
      <c r="F156" s="158"/>
    </row>
    <row r="157" spans="1:6" ht="409.6" hidden="1" customHeight="1" x14ac:dyDescent="0.25">
      <c r="A157" s="157"/>
      <c r="B157" s="160"/>
      <c r="C157" s="138"/>
      <c r="D157" s="159"/>
      <c r="E157" s="158"/>
      <c r="F157" s="158"/>
    </row>
    <row r="158" spans="1:6" ht="409.6" hidden="1" customHeight="1" x14ac:dyDescent="0.25">
      <c r="A158" s="157"/>
      <c r="B158" s="160"/>
      <c r="C158" s="138"/>
      <c r="D158" s="159"/>
      <c r="E158" s="158"/>
      <c r="F158" s="158"/>
    </row>
    <row r="159" spans="1:6" ht="409.6" hidden="1" customHeight="1" x14ac:dyDescent="0.25">
      <c r="A159" s="157"/>
      <c r="B159" s="160"/>
      <c r="C159" s="138"/>
      <c r="D159" s="159"/>
      <c r="E159" s="158"/>
      <c r="F159" s="158"/>
    </row>
    <row r="160" spans="1:6" ht="409.6" hidden="1" customHeight="1" x14ac:dyDescent="0.25">
      <c r="A160" s="157"/>
      <c r="B160" s="160"/>
      <c r="C160" s="138"/>
      <c r="D160" s="159"/>
      <c r="E160" s="158"/>
      <c r="F160" s="158"/>
    </row>
    <row r="161" spans="1:6" ht="409.6" hidden="1" customHeight="1" x14ac:dyDescent="0.25">
      <c r="A161" s="157"/>
      <c r="B161" s="160"/>
      <c r="C161" s="138"/>
      <c r="D161" s="159"/>
      <c r="E161" s="158"/>
      <c r="F161" s="158"/>
    </row>
    <row r="162" spans="1:6" ht="409.6" hidden="1" customHeight="1" x14ac:dyDescent="0.25">
      <c r="A162" s="157"/>
      <c r="B162" s="160"/>
      <c r="C162" s="138"/>
      <c r="D162" s="159"/>
      <c r="E162" s="158"/>
      <c r="F162" s="158"/>
    </row>
    <row r="163" spans="1:6" ht="409.6" hidden="1" customHeight="1" x14ac:dyDescent="0.25">
      <c r="A163" s="157"/>
      <c r="B163" s="160"/>
      <c r="C163" s="138"/>
      <c r="D163" s="159"/>
      <c r="E163" s="158"/>
      <c r="F163" s="158"/>
    </row>
    <row r="164" spans="1:6" ht="409.6" hidden="1" customHeight="1" x14ac:dyDescent="0.25">
      <c r="A164" s="157"/>
      <c r="B164" s="160"/>
      <c r="C164" s="138"/>
      <c r="D164" s="159"/>
      <c r="E164" s="158"/>
      <c r="F164" s="158"/>
    </row>
    <row r="165" spans="1:6" ht="409.6" hidden="1" customHeight="1" x14ac:dyDescent="0.25">
      <c r="A165" s="157"/>
      <c r="B165" s="160"/>
      <c r="C165" s="138"/>
      <c r="D165" s="159"/>
      <c r="E165" s="158"/>
      <c r="F165" s="158"/>
    </row>
    <row r="166" spans="1:6" ht="409.6" hidden="1" customHeight="1" x14ac:dyDescent="0.25">
      <c r="A166" s="157"/>
      <c r="B166" s="160"/>
      <c r="C166" s="138"/>
      <c r="D166" s="159"/>
      <c r="E166" s="158"/>
      <c r="F166" s="158"/>
    </row>
    <row r="167" spans="1:6" ht="409.6" hidden="1" customHeight="1" x14ac:dyDescent="0.25">
      <c r="A167" s="157"/>
      <c r="B167" s="160"/>
      <c r="C167" s="138"/>
      <c r="D167" s="159"/>
      <c r="E167" s="158"/>
      <c r="F167" s="158"/>
    </row>
    <row r="168" spans="1:6" ht="409.6" hidden="1" customHeight="1" x14ac:dyDescent="0.25">
      <c r="A168" s="157"/>
      <c r="B168" s="160"/>
      <c r="C168" s="138"/>
      <c r="D168" s="159"/>
      <c r="E168" s="158"/>
      <c r="F168" s="158"/>
    </row>
    <row r="169" spans="1:6" ht="409.6" hidden="1" customHeight="1" x14ac:dyDescent="0.25">
      <c r="A169" s="157"/>
      <c r="B169" s="160"/>
      <c r="C169" s="138"/>
      <c r="D169" s="159"/>
      <c r="E169" s="158"/>
      <c r="F169" s="158"/>
    </row>
    <row r="170" spans="1:6" ht="409.6" hidden="1" customHeight="1" x14ac:dyDescent="0.25">
      <c r="A170" s="157"/>
      <c r="B170" s="160"/>
      <c r="C170" s="138"/>
      <c r="D170" s="159"/>
      <c r="E170" s="158"/>
      <c r="F170" s="158"/>
    </row>
    <row r="171" spans="1:6" ht="409.6" hidden="1" customHeight="1" x14ac:dyDescent="0.25">
      <c r="A171" s="157"/>
      <c r="B171" s="160"/>
      <c r="C171" s="138"/>
      <c r="D171" s="159"/>
      <c r="E171" s="158"/>
      <c r="F171" s="158"/>
    </row>
    <row r="172" spans="1:6" ht="409.6" hidden="1" customHeight="1" x14ac:dyDescent="0.25">
      <c r="A172" s="157"/>
      <c r="B172" s="160"/>
      <c r="C172" s="138"/>
      <c r="D172" s="159"/>
      <c r="E172" s="158"/>
      <c r="F172" s="158"/>
    </row>
    <row r="173" spans="1:6" ht="409.6" hidden="1" customHeight="1" x14ac:dyDescent="0.25">
      <c r="A173" s="157"/>
      <c r="B173" s="160"/>
      <c r="C173" s="138"/>
      <c r="D173" s="159"/>
      <c r="E173" s="158"/>
      <c r="F173" s="158"/>
    </row>
    <row r="174" spans="1:6" ht="409.6" hidden="1" customHeight="1" x14ac:dyDescent="0.25">
      <c r="A174" s="157"/>
      <c r="B174" s="160"/>
      <c r="C174" s="138"/>
      <c r="D174" s="159"/>
      <c r="E174" s="158"/>
      <c r="F174" s="158"/>
    </row>
    <row r="175" spans="1:6" ht="409.6" hidden="1" customHeight="1" x14ac:dyDescent="0.25">
      <c r="A175" s="157"/>
      <c r="B175" s="160"/>
      <c r="C175" s="138"/>
      <c r="D175" s="159"/>
      <c r="E175" s="158"/>
      <c r="F175" s="158"/>
    </row>
    <row r="176" spans="1:6" ht="409.6" hidden="1" customHeight="1" x14ac:dyDescent="0.25">
      <c r="A176" s="157"/>
      <c r="B176" s="160"/>
      <c r="C176" s="138"/>
      <c r="D176" s="159"/>
      <c r="E176" s="158"/>
      <c r="F176" s="158"/>
    </row>
    <row r="177" spans="1:6" ht="409.6" hidden="1" customHeight="1" x14ac:dyDescent="0.25">
      <c r="A177" s="157"/>
      <c r="B177" s="160"/>
      <c r="C177" s="138"/>
      <c r="D177" s="159"/>
      <c r="E177" s="158"/>
      <c r="F177" s="158"/>
    </row>
    <row r="178" spans="1:6" ht="409.6" hidden="1" customHeight="1" x14ac:dyDescent="0.25">
      <c r="A178" s="157"/>
      <c r="B178" s="160"/>
      <c r="C178" s="138"/>
      <c r="D178" s="159"/>
      <c r="E178" s="158"/>
      <c r="F178" s="158"/>
    </row>
    <row r="179" spans="1:6" ht="409.6" hidden="1" customHeight="1" x14ac:dyDescent="0.25">
      <c r="A179" s="157"/>
      <c r="B179" s="160"/>
      <c r="C179" s="138"/>
      <c r="D179" s="159"/>
      <c r="E179" s="158"/>
      <c r="F179" s="158"/>
    </row>
    <row r="180" spans="1:6" ht="409.6" hidden="1" customHeight="1" x14ac:dyDescent="0.25">
      <c r="A180" s="157"/>
      <c r="B180" s="160"/>
      <c r="C180" s="138"/>
      <c r="D180" s="159"/>
      <c r="E180" s="158"/>
      <c r="F180" s="158"/>
    </row>
    <row r="181" spans="1:6" ht="409.6" hidden="1" customHeight="1" x14ac:dyDescent="0.25">
      <c r="A181" s="157"/>
      <c r="B181" s="160"/>
      <c r="C181" s="138"/>
      <c r="D181" s="159"/>
      <c r="E181" s="158"/>
      <c r="F181" s="158"/>
    </row>
    <row r="182" spans="1:6" ht="409.6" hidden="1" customHeight="1" x14ac:dyDescent="0.25">
      <c r="A182" s="157"/>
      <c r="B182" s="160"/>
      <c r="C182" s="138"/>
      <c r="D182" s="159"/>
      <c r="E182" s="158"/>
      <c r="F182" s="158"/>
    </row>
    <row r="183" spans="1:6" ht="409.6" hidden="1" customHeight="1" x14ac:dyDescent="0.25">
      <c r="A183" s="157"/>
      <c r="B183" s="160"/>
      <c r="C183" s="138"/>
      <c r="D183" s="159"/>
      <c r="E183" s="158"/>
      <c r="F183" s="158"/>
    </row>
    <row r="184" spans="1:6" ht="409.6" hidden="1" customHeight="1" x14ac:dyDescent="0.25">
      <c r="A184" s="157"/>
      <c r="B184" s="160"/>
      <c r="C184" s="138"/>
      <c r="D184" s="159"/>
      <c r="E184" s="158"/>
      <c r="F184" s="158"/>
    </row>
    <row r="185" spans="1:6" ht="409.6" hidden="1" customHeight="1" x14ac:dyDescent="0.25">
      <c r="A185" s="157"/>
      <c r="B185" s="160"/>
      <c r="C185" s="138"/>
      <c r="D185" s="159"/>
      <c r="E185" s="158"/>
      <c r="F185" s="158"/>
    </row>
    <row r="186" spans="1:6" ht="409.6" hidden="1" customHeight="1" x14ac:dyDescent="0.25">
      <c r="A186" s="157"/>
      <c r="B186" s="160"/>
      <c r="C186" s="138"/>
      <c r="D186" s="159"/>
      <c r="E186" s="158"/>
      <c r="F186" s="158"/>
    </row>
    <row r="187" spans="1:6" x14ac:dyDescent="0.25">
      <c r="A187" s="151" t="s">
        <v>160</v>
      </c>
      <c r="B187" s="151"/>
      <c r="C187" s="152">
        <f>SUM(C140:C143)</f>
        <v>207260167.70999998</v>
      </c>
      <c r="D187" s="152">
        <f>SUM(D140:D143)</f>
        <v>207260167.70999998</v>
      </c>
      <c r="E187" s="151"/>
      <c r="F187" s="151"/>
    </row>
    <row r="188" spans="1:6" x14ac:dyDescent="0.25">
      <c r="A188" s="370" t="s">
        <v>161</v>
      </c>
      <c r="B188" s="370"/>
      <c r="C188" s="370"/>
      <c r="D188" s="152">
        <f>D187+D139</f>
        <v>1738623981.6699998</v>
      </c>
      <c r="E188" s="161"/>
      <c r="F188" s="161"/>
    </row>
    <row r="189" spans="1:6" ht="5.25" customHeight="1" x14ac:dyDescent="0.25">
      <c r="A189" s="162"/>
      <c r="B189" s="162"/>
      <c r="C189" s="162"/>
      <c r="D189" s="152"/>
      <c r="E189" s="161"/>
      <c r="F189" s="161"/>
    </row>
    <row r="190" spans="1:6" x14ac:dyDescent="0.25">
      <c r="A190" s="370" t="s">
        <v>162</v>
      </c>
      <c r="B190" s="370"/>
      <c r="C190" s="161"/>
      <c r="D190" s="152">
        <f>D188+D110</f>
        <v>2976432097.763032</v>
      </c>
      <c r="E190" s="161"/>
      <c r="F190" s="161"/>
    </row>
    <row r="191" spans="1:6" ht="6" customHeight="1" x14ac:dyDescent="0.25">
      <c r="A191" s="131"/>
      <c r="B191" s="131"/>
      <c r="C191" s="131"/>
      <c r="D191" s="131"/>
      <c r="E191" s="131"/>
      <c r="F191" s="131"/>
    </row>
    <row r="192" spans="1:6" ht="6" customHeight="1" x14ac:dyDescent="0.25">
      <c r="A192" s="163"/>
      <c r="B192" s="163"/>
      <c r="C192" s="163"/>
      <c r="D192" s="163"/>
      <c r="E192" s="163"/>
      <c r="F192" s="163"/>
    </row>
    <row r="193" spans="1:6" x14ac:dyDescent="0.25">
      <c r="A193" s="131"/>
      <c r="B193" s="131"/>
      <c r="C193" s="131"/>
      <c r="D193" s="131"/>
      <c r="E193" s="131"/>
      <c r="F193" s="131"/>
    </row>
    <row r="194" spans="1:6" x14ac:dyDescent="0.25">
      <c r="A194" s="131" t="s">
        <v>2</v>
      </c>
      <c r="B194" s="131"/>
      <c r="C194" s="164"/>
      <c r="D194" s="165"/>
      <c r="E194" s="131"/>
      <c r="F194" s="131"/>
    </row>
    <row r="195" spans="1:6" x14ac:dyDescent="0.25">
      <c r="A195" s="131"/>
      <c r="B195" s="131"/>
      <c r="C195" s="131"/>
      <c r="D195" s="131"/>
      <c r="E195" s="131"/>
      <c r="F195" s="131"/>
    </row>
    <row r="196" spans="1:6" x14ac:dyDescent="0.25">
      <c r="A196" s="131"/>
      <c r="B196" s="131"/>
      <c r="C196" s="131"/>
      <c r="D196" s="131"/>
      <c r="E196" s="131"/>
      <c r="F196" s="131"/>
    </row>
    <row r="197" spans="1:6" x14ac:dyDescent="0.25">
      <c r="A197" s="131"/>
      <c r="B197" s="131"/>
      <c r="C197" s="131"/>
      <c r="D197" s="131"/>
      <c r="E197" s="131"/>
      <c r="F197" s="131"/>
    </row>
    <row r="198" spans="1:6" x14ac:dyDescent="0.25">
      <c r="A198" s="131"/>
      <c r="B198" s="131"/>
      <c r="C198" s="131"/>
      <c r="D198" s="131"/>
      <c r="E198" s="131"/>
      <c r="F198" s="131"/>
    </row>
    <row r="199" spans="1:6" x14ac:dyDescent="0.25">
      <c r="A199" s="131"/>
      <c r="B199" s="131"/>
      <c r="C199" s="131"/>
      <c r="D199" s="131"/>
      <c r="E199" s="131"/>
      <c r="F199" s="131"/>
    </row>
    <row r="200" spans="1:6" x14ac:dyDescent="0.25">
      <c r="A200" s="131"/>
      <c r="B200" s="131"/>
      <c r="C200" s="131"/>
      <c r="D200" s="131"/>
      <c r="E200" s="131"/>
      <c r="F200" s="131"/>
    </row>
    <row r="201" spans="1:6" x14ac:dyDescent="0.25">
      <c r="A201" s="131"/>
      <c r="B201" s="131"/>
      <c r="C201" s="131"/>
      <c r="D201" s="131"/>
      <c r="E201" s="131"/>
      <c r="F201" s="131"/>
    </row>
    <row r="202" spans="1:6" x14ac:dyDescent="0.25">
      <c r="A202" s="131"/>
      <c r="B202" s="131"/>
      <c r="C202" s="131"/>
      <c r="D202" s="131"/>
      <c r="E202" s="131"/>
      <c r="F202" s="131"/>
    </row>
    <row r="203" spans="1:6" x14ac:dyDescent="0.25">
      <c r="A203" s="131"/>
      <c r="B203" s="131"/>
      <c r="C203" s="131"/>
      <c r="D203" s="131"/>
      <c r="E203" s="131"/>
      <c r="F203" s="131"/>
    </row>
    <row r="204" spans="1:6" x14ac:dyDescent="0.25">
      <c r="A204" s="131"/>
      <c r="B204" s="131"/>
      <c r="C204" s="131"/>
      <c r="D204" s="131"/>
      <c r="E204" s="131"/>
      <c r="F204" s="131"/>
    </row>
    <row r="205" spans="1:6" x14ac:dyDescent="0.25">
      <c r="A205" s="131"/>
      <c r="B205" s="131"/>
      <c r="C205" s="131"/>
      <c r="D205" s="131"/>
      <c r="E205" s="131"/>
      <c r="F205" s="131"/>
    </row>
    <row r="206" spans="1:6" x14ac:dyDescent="0.25">
      <c r="A206" s="131"/>
      <c r="B206" s="131"/>
      <c r="C206" s="131"/>
      <c r="D206" s="131"/>
      <c r="E206" s="131"/>
      <c r="F206" s="131"/>
    </row>
    <row r="207" spans="1:6" x14ac:dyDescent="0.25">
      <c r="A207" s="131"/>
      <c r="B207" s="131"/>
      <c r="C207" s="131"/>
      <c r="D207" s="131"/>
      <c r="E207" s="131"/>
      <c r="F207" s="131"/>
    </row>
    <row r="208" spans="1:6" x14ac:dyDescent="0.25">
      <c r="A208" s="131"/>
      <c r="B208" s="131"/>
      <c r="C208" s="131"/>
      <c r="D208" s="131"/>
      <c r="E208" s="131"/>
      <c r="F208" s="131"/>
    </row>
    <row r="209" spans="1:6" x14ac:dyDescent="0.25">
      <c r="A209" s="131"/>
      <c r="B209" s="131"/>
      <c r="C209" s="131"/>
      <c r="D209" s="131"/>
      <c r="E209" s="131"/>
      <c r="F209" s="131"/>
    </row>
    <row r="210" spans="1:6" x14ac:dyDescent="0.25">
      <c r="A210" s="131"/>
      <c r="B210" s="131"/>
      <c r="C210" s="131"/>
      <c r="D210" s="131"/>
      <c r="E210" s="131"/>
      <c r="F210" s="131"/>
    </row>
    <row r="211" spans="1:6" x14ac:dyDescent="0.25">
      <c r="A211" s="131"/>
      <c r="B211" s="131"/>
      <c r="C211" s="131"/>
      <c r="D211" s="131"/>
      <c r="E211" s="131"/>
      <c r="F211" s="131"/>
    </row>
    <row r="212" spans="1:6" x14ac:dyDescent="0.25">
      <c r="A212" s="131"/>
      <c r="B212" s="131"/>
      <c r="C212" s="131"/>
      <c r="D212" s="131"/>
      <c r="E212" s="131"/>
      <c r="F212" s="131"/>
    </row>
    <row r="213" spans="1:6" x14ac:dyDescent="0.25">
      <c r="A213" s="131"/>
      <c r="B213" s="131"/>
      <c r="C213" s="131"/>
      <c r="D213" s="131"/>
      <c r="E213" s="131"/>
      <c r="F213" s="131"/>
    </row>
    <row r="214" spans="1:6" x14ac:dyDescent="0.25">
      <c r="A214" s="131"/>
      <c r="B214" s="131"/>
      <c r="C214" s="131"/>
      <c r="D214" s="131"/>
      <c r="E214" s="131"/>
      <c r="F214" s="131"/>
    </row>
    <row r="215" spans="1:6" x14ac:dyDescent="0.25">
      <c r="A215" s="131"/>
      <c r="B215" s="131"/>
      <c r="C215" s="131"/>
      <c r="D215" s="131"/>
      <c r="E215" s="131"/>
      <c r="F215" s="131"/>
    </row>
    <row r="216" spans="1:6" x14ac:dyDescent="0.25">
      <c r="A216" s="131"/>
      <c r="B216" s="131"/>
      <c r="C216" s="131"/>
      <c r="D216" s="131"/>
      <c r="E216" s="131"/>
      <c r="F216" s="131"/>
    </row>
    <row r="217" spans="1:6" x14ac:dyDescent="0.25">
      <c r="A217" s="131"/>
      <c r="B217" s="131"/>
      <c r="C217" s="131"/>
      <c r="D217" s="131"/>
      <c r="E217" s="131"/>
      <c r="F217" s="131"/>
    </row>
    <row r="218" spans="1:6" x14ac:dyDescent="0.25">
      <c r="B218" s="131"/>
      <c r="C218" s="131"/>
      <c r="D218" s="131"/>
    </row>
    <row r="219" spans="1:6" x14ac:dyDescent="0.25"/>
    <row r="220" spans="1:6" x14ac:dyDescent="0.25"/>
    <row r="221" spans="1:6" x14ac:dyDescent="0.25"/>
    <row r="222" spans="1:6" x14ac:dyDescent="0.25"/>
    <row r="223" spans="1:6" x14ac:dyDescent="0.25"/>
    <row r="224" spans="1:6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</sheetData>
  <mergeCells count="22">
    <mergeCell ref="A190:B190"/>
    <mergeCell ref="A112:A113"/>
    <mergeCell ref="B112:B113"/>
    <mergeCell ref="C112:C113"/>
    <mergeCell ref="F1:F3"/>
    <mergeCell ref="A2:D2"/>
    <mergeCell ref="A5:A6"/>
    <mergeCell ref="B5:B6"/>
    <mergeCell ref="A1:D1"/>
    <mergeCell ref="A188:C188"/>
    <mergeCell ref="A28:B28"/>
    <mergeCell ref="E1:E3"/>
    <mergeCell ref="C5:C6"/>
    <mergeCell ref="D5:D6"/>
    <mergeCell ref="A3:D3"/>
    <mergeCell ref="D112:D113"/>
    <mergeCell ref="D120:D121"/>
    <mergeCell ref="C122:C123"/>
    <mergeCell ref="D122:D123"/>
    <mergeCell ref="C130:C131"/>
    <mergeCell ref="D130:D131"/>
    <mergeCell ref="C120:C121"/>
  </mergeCells>
  <pageMargins left="0.7" right="0.7" top="0.75" bottom="0.75" header="0.3" footer="0.3"/>
  <pageSetup orientation="portrait" r:id="rId1"/>
  <ignoredErrors>
    <ignoredError sqref="C187:D18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D65536"/>
  <sheetViews>
    <sheetView showGridLines="0" workbookViewId="0">
      <selection activeCell="B90" sqref="B90"/>
    </sheetView>
  </sheetViews>
  <sheetFormatPr baseColWidth="10" defaultColWidth="11.42578125" defaultRowHeight="15" customHeight="1" zeroHeight="1" x14ac:dyDescent="0.25"/>
  <cols>
    <col min="1" max="1" width="90.7109375" style="93" customWidth="1"/>
    <col min="2" max="2" width="36.140625" style="81" customWidth="1"/>
    <col min="3" max="3" width="22.140625" style="80" customWidth="1"/>
    <col min="4" max="16383" width="0" hidden="1" customWidth="1"/>
    <col min="16384" max="16384" width="38.140625" hidden="1" customWidth="1"/>
  </cols>
  <sheetData>
    <row r="1" spans="1:3 16384:16384" ht="28.5" customHeight="1" x14ac:dyDescent="0.3">
      <c r="A1" s="379" t="s">
        <v>631</v>
      </c>
      <c r="B1" s="379"/>
      <c r="C1" s="379"/>
    </row>
    <row r="2" spans="1:3 16384:16384" ht="15.75" x14ac:dyDescent="0.25">
      <c r="A2" s="380" t="s">
        <v>1142</v>
      </c>
      <c r="B2" s="380"/>
      <c r="C2" s="380"/>
    </row>
    <row r="3" spans="1:3 16384:16384" x14ac:dyDescent="0.25">
      <c r="A3" s="381"/>
      <c r="B3" s="381"/>
      <c r="C3" s="381"/>
    </row>
    <row r="4" spans="1:3 16384:16384" ht="6" customHeight="1" x14ac:dyDescent="0.25">
      <c r="A4" s="94"/>
      <c r="B4" s="84"/>
      <c r="C4" s="86"/>
    </row>
    <row r="5" spans="1:3 16384:16384" x14ac:dyDescent="0.25">
      <c r="A5" s="382" t="s">
        <v>122</v>
      </c>
      <c r="B5" s="383" t="s">
        <v>123</v>
      </c>
      <c r="C5" s="384" t="s">
        <v>163</v>
      </c>
    </row>
    <row r="6" spans="1:3 16384:16384" x14ac:dyDescent="0.25">
      <c r="A6" s="382"/>
      <c r="B6" s="383"/>
      <c r="C6" s="384"/>
    </row>
    <row r="7" spans="1:3 16384:16384" s="103" customFormat="1" x14ac:dyDescent="0.25">
      <c r="A7" s="88" t="s">
        <v>366</v>
      </c>
      <c r="B7" s="88" t="s">
        <v>127</v>
      </c>
      <c r="C7" s="288">
        <v>1342</v>
      </c>
      <c r="XFD7" s="287"/>
    </row>
    <row r="8" spans="1:3 16384:16384" s="103" customFormat="1" x14ac:dyDescent="0.25">
      <c r="A8" s="88" t="s">
        <v>366</v>
      </c>
      <c r="B8" s="88" t="s">
        <v>128</v>
      </c>
      <c r="C8" s="288">
        <v>2444</v>
      </c>
      <c r="XFD8" s="287"/>
    </row>
    <row r="9" spans="1:3 16384:16384" s="103" customFormat="1" x14ac:dyDescent="0.25">
      <c r="A9" s="88" t="s">
        <v>364</v>
      </c>
      <c r="B9" s="88" t="s">
        <v>132</v>
      </c>
      <c r="C9" s="288">
        <v>857</v>
      </c>
      <c r="XFD9" s="287"/>
    </row>
    <row r="10" spans="1:3 16384:16384" s="103" customFormat="1" x14ac:dyDescent="0.25">
      <c r="A10" s="88" t="s">
        <v>364</v>
      </c>
      <c r="B10" s="88" t="s">
        <v>1021</v>
      </c>
      <c r="C10" s="288">
        <v>468</v>
      </c>
      <c r="XFD10" s="287"/>
    </row>
    <row r="11" spans="1:3 16384:16384" s="103" customFormat="1" x14ac:dyDescent="0.25">
      <c r="A11" s="88" t="s">
        <v>364</v>
      </c>
      <c r="B11" s="88" t="s">
        <v>133</v>
      </c>
      <c r="C11" s="288">
        <v>2757</v>
      </c>
      <c r="XFD11" s="287"/>
    </row>
    <row r="12" spans="1:3 16384:16384" s="103" customFormat="1" x14ac:dyDescent="0.25">
      <c r="A12" s="88" t="s">
        <v>364</v>
      </c>
      <c r="B12" s="88" t="s">
        <v>134</v>
      </c>
      <c r="C12" s="288">
        <v>3856</v>
      </c>
      <c r="XFD12" s="287"/>
    </row>
    <row r="13" spans="1:3 16384:16384" s="103" customFormat="1" x14ac:dyDescent="0.25">
      <c r="A13" s="88" t="s">
        <v>361</v>
      </c>
      <c r="B13" s="88" t="s">
        <v>412</v>
      </c>
      <c r="C13" s="288">
        <v>205</v>
      </c>
      <c r="XFD13" s="287"/>
    </row>
    <row r="14" spans="1:3 16384:16384" s="103" customFormat="1" x14ac:dyDescent="0.25">
      <c r="A14" s="88" t="s">
        <v>361</v>
      </c>
      <c r="B14" s="88" t="s">
        <v>970</v>
      </c>
      <c r="C14" s="288">
        <v>119</v>
      </c>
      <c r="XFD14" s="287"/>
    </row>
    <row r="15" spans="1:3 16384:16384" s="126" customFormat="1" x14ac:dyDescent="0.25">
      <c r="A15" s="88" t="s">
        <v>361</v>
      </c>
      <c r="B15" s="88" t="s">
        <v>129</v>
      </c>
      <c r="C15" s="288">
        <v>1363</v>
      </c>
      <c r="XFD15" s="287"/>
    </row>
    <row r="16" spans="1:3 16384:16384" s="103" customFormat="1" x14ac:dyDescent="0.25">
      <c r="A16" s="88" t="s">
        <v>359</v>
      </c>
      <c r="B16" s="88" t="s">
        <v>793</v>
      </c>
      <c r="C16" s="288">
        <v>151</v>
      </c>
      <c r="XFD16" s="287"/>
    </row>
    <row r="17" spans="1:4 16384:16384" s="103" customFormat="1" x14ac:dyDescent="0.25">
      <c r="A17" s="88" t="s">
        <v>359</v>
      </c>
      <c r="B17" s="88" t="s">
        <v>794</v>
      </c>
      <c r="C17" s="288">
        <v>2280</v>
      </c>
      <c r="XFD17" s="287"/>
    </row>
    <row r="18" spans="1:4 16384:16384" s="103" customFormat="1" x14ac:dyDescent="0.25">
      <c r="A18" s="87" t="s">
        <v>359</v>
      </c>
      <c r="B18" s="233" t="s">
        <v>1022</v>
      </c>
      <c r="C18" s="288">
        <v>3234</v>
      </c>
      <c r="XFD18" s="287"/>
    </row>
    <row r="19" spans="1:4 16384:16384" s="103" customFormat="1" x14ac:dyDescent="0.25">
      <c r="A19" s="88" t="s">
        <v>359</v>
      </c>
      <c r="B19" s="88" t="s">
        <v>130</v>
      </c>
      <c r="C19" s="288">
        <v>1975</v>
      </c>
      <c r="XFD19" s="287"/>
    </row>
    <row r="20" spans="1:4 16384:16384" s="103" customFormat="1" x14ac:dyDescent="0.25">
      <c r="A20" s="88" t="s">
        <v>875</v>
      </c>
      <c r="B20" s="88" t="s">
        <v>135</v>
      </c>
      <c r="C20" s="288">
        <v>40</v>
      </c>
      <c r="XFD20" s="287"/>
    </row>
    <row r="21" spans="1:4 16384:16384" s="248" customFormat="1" x14ac:dyDescent="0.25">
      <c r="A21" s="88" t="s">
        <v>876</v>
      </c>
      <c r="B21" s="88" t="s">
        <v>1019</v>
      </c>
      <c r="C21" s="288">
        <v>44</v>
      </c>
      <c r="XFD21" s="287"/>
    </row>
    <row r="22" spans="1:4 16384:16384" s="103" customFormat="1" x14ac:dyDescent="0.25">
      <c r="A22" s="88" t="s">
        <v>876</v>
      </c>
      <c r="B22" s="88" t="s">
        <v>971</v>
      </c>
      <c r="C22" s="288">
        <v>10367</v>
      </c>
      <c r="XFD22" s="287"/>
    </row>
    <row r="23" spans="1:4 16384:16384" s="103" customFormat="1" x14ac:dyDescent="0.25">
      <c r="A23" s="88" t="s">
        <v>876</v>
      </c>
      <c r="B23" s="88" t="s">
        <v>972</v>
      </c>
      <c r="C23" s="288">
        <v>8</v>
      </c>
      <c r="XFD23" s="287"/>
    </row>
    <row r="24" spans="1:4 16384:16384" s="126" customFormat="1" x14ac:dyDescent="0.25">
      <c r="A24" s="88" t="s">
        <v>876</v>
      </c>
      <c r="B24" s="88" t="s">
        <v>131</v>
      </c>
      <c r="C24" s="288">
        <v>3724</v>
      </c>
      <c r="XFD24" s="287"/>
    </row>
    <row r="25" spans="1:4 16384:16384" s="103" customFormat="1" x14ac:dyDescent="0.25">
      <c r="A25" s="88" t="s">
        <v>877</v>
      </c>
      <c r="B25" s="88" t="s">
        <v>973</v>
      </c>
      <c r="C25" s="288">
        <v>1219</v>
      </c>
      <c r="XFD25" s="287"/>
    </row>
    <row r="26" spans="1:4 16384:16384" s="103" customFormat="1" x14ac:dyDescent="0.25">
      <c r="A26" s="88" t="s">
        <v>877</v>
      </c>
      <c r="B26" s="88" t="s">
        <v>974</v>
      </c>
      <c r="C26" s="288">
        <v>3034</v>
      </c>
      <c r="XFD26" s="287"/>
    </row>
    <row r="27" spans="1:4 16384:16384" s="103" customFormat="1" x14ac:dyDescent="0.25">
      <c r="A27" s="88" t="s">
        <v>877</v>
      </c>
      <c r="B27" s="88" t="s">
        <v>136</v>
      </c>
      <c r="C27" s="288">
        <v>1464</v>
      </c>
      <c r="XFD27" s="287"/>
    </row>
    <row r="28" spans="1:4 16384:16384" s="103" customFormat="1" x14ac:dyDescent="0.25">
      <c r="A28" s="378" t="s">
        <v>137</v>
      </c>
      <c r="B28" s="378"/>
      <c r="C28" s="10">
        <f>SUM(C7:C27)</f>
        <v>40951</v>
      </c>
    </row>
    <row r="29" spans="1:4 16384:16384" s="103" customFormat="1" x14ac:dyDescent="0.25">
      <c r="A29" s="6" t="s">
        <v>366</v>
      </c>
      <c r="B29" s="88" t="s">
        <v>138</v>
      </c>
      <c r="C29" s="289">
        <v>1627</v>
      </c>
      <c r="D29" s="9"/>
      <c r="XFD29" s="290"/>
    </row>
    <row r="30" spans="1:4 16384:16384" s="103" customFormat="1" x14ac:dyDescent="0.25">
      <c r="A30" s="6" t="s">
        <v>366</v>
      </c>
      <c r="B30" s="88" t="s">
        <v>139</v>
      </c>
      <c r="C30" s="289">
        <v>1877</v>
      </c>
      <c r="XFD30" s="290"/>
    </row>
    <row r="31" spans="1:4 16384:16384" s="103" customFormat="1" x14ac:dyDescent="0.25">
      <c r="A31" s="6" t="s">
        <v>364</v>
      </c>
      <c r="B31" s="88" t="s">
        <v>147</v>
      </c>
      <c r="C31" s="289">
        <v>3095</v>
      </c>
      <c r="XFD31" s="290"/>
    </row>
    <row r="32" spans="1:4 16384:16384" s="103" customFormat="1" x14ac:dyDescent="0.25">
      <c r="A32" s="6" t="s">
        <v>364</v>
      </c>
      <c r="B32" s="88" t="s">
        <v>148</v>
      </c>
      <c r="C32" s="289">
        <v>7676</v>
      </c>
      <c r="XFD32" s="290"/>
    </row>
    <row r="33" spans="1:3 16384:16384" s="187" customFormat="1" x14ac:dyDescent="0.25">
      <c r="A33" s="6" t="s">
        <v>361</v>
      </c>
      <c r="B33" s="88" t="s">
        <v>975</v>
      </c>
      <c r="C33" s="289">
        <v>179</v>
      </c>
      <c r="XFD33" s="290"/>
    </row>
    <row r="34" spans="1:3 16384:16384" s="103" customFormat="1" x14ac:dyDescent="0.25">
      <c r="A34" s="6" t="s">
        <v>361</v>
      </c>
      <c r="B34" s="88" t="s">
        <v>140</v>
      </c>
      <c r="C34" s="289">
        <v>1315</v>
      </c>
      <c r="XFD34" s="290"/>
    </row>
    <row r="35" spans="1:3 16384:16384" s="103" customFormat="1" x14ac:dyDescent="0.25">
      <c r="A35" s="6" t="s">
        <v>361</v>
      </c>
      <c r="B35" s="88" t="s">
        <v>141</v>
      </c>
      <c r="C35" s="289">
        <v>2047</v>
      </c>
      <c r="XFD35" s="290"/>
    </row>
    <row r="36" spans="1:3 16384:16384" s="103" customFormat="1" x14ac:dyDescent="0.25">
      <c r="A36" s="6" t="s">
        <v>359</v>
      </c>
      <c r="B36" s="88" t="s">
        <v>976</v>
      </c>
      <c r="C36" s="289">
        <v>2427</v>
      </c>
      <c r="XFD36" s="290"/>
    </row>
    <row r="37" spans="1:3 16384:16384" s="103" customFormat="1" x14ac:dyDescent="0.25">
      <c r="A37" s="6" t="s">
        <v>359</v>
      </c>
      <c r="B37" s="88" t="s">
        <v>977</v>
      </c>
      <c r="C37" s="289">
        <v>1332</v>
      </c>
      <c r="XFD37" s="290"/>
    </row>
    <row r="38" spans="1:3 16384:16384" s="103" customFormat="1" x14ac:dyDescent="0.25">
      <c r="A38" s="6" t="s">
        <v>359</v>
      </c>
      <c r="B38" s="88" t="s">
        <v>142</v>
      </c>
      <c r="C38" s="289">
        <v>310</v>
      </c>
      <c r="XFD38" s="290"/>
    </row>
    <row r="39" spans="1:3 16384:16384" s="103" customFormat="1" x14ac:dyDescent="0.25">
      <c r="A39" s="6" t="s">
        <v>359</v>
      </c>
      <c r="B39" s="88" t="s">
        <v>143</v>
      </c>
      <c r="C39" s="289">
        <v>1802</v>
      </c>
      <c r="XFD39" s="290"/>
    </row>
    <row r="40" spans="1:3 16384:16384" s="103" customFormat="1" x14ac:dyDescent="0.25">
      <c r="A40" s="6" t="s">
        <v>359</v>
      </c>
      <c r="B40" s="88" t="s">
        <v>144</v>
      </c>
      <c r="C40" s="289">
        <v>244</v>
      </c>
      <c r="XFD40" s="290"/>
    </row>
    <row r="41" spans="1:3 16384:16384" s="103" customFormat="1" x14ac:dyDescent="0.25">
      <c r="A41" s="6" t="s">
        <v>875</v>
      </c>
      <c r="B41" s="88" t="s">
        <v>149</v>
      </c>
      <c r="C41" s="289">
        <v>4</v>
      </c>
      <c r="XFD41" s="290"/>
    </row>
    <row r="42" spans="1:3 16384:16384" s="232" customFormat="1" x14ac:dyDescent="0.25">
      <c r="A42" s="6" t="s">
        <v>876</v>
      </c>
      <c r="B42" s="290" t="s">
        <v>904</v>
      </c>
      <c r="C42" s="289">
        <v>4544</v>
      </c>
      <c r="XFD42" s="290"/>
    </row>
    <row r="43" spans="1:3 16384:16384" s="232" customFormat="1" x14ac:dyDescent="0.25">
      <c r="A43" s="6" t="s">
        <v>876</v>
      </c>
      <c r="B43" s="88" t="s">
        <v>145</v>
      </c>
      <c r="C43" s="289">
        <v>2513</v>
      </c>
      <c r="XFD43" s="290"/>
    </row>
    <row r="44" spans="1:3 16384:16384" s="232" customFormat="1" x14ac:dyDescent="0.25">
      <c r="A44" s="6" t="s">
        <v>876</v>
      </c>
      <c r="B44" s="88" t="s">
        <v>146</v>
      </c>
      <c r="C44" s="289">
        <v>7823</v>
      </c>
      <c r="XFD44" s="290"/>
    </row>
    <row r="45" spans="1:3 16384:16384" s="232" customFormat="1" x14ac:dyDescent="0.25">
      <c r="A45" s="6" t="s">
        <v>877</v>
      </c>
      <c r="B45" s="290" t="s">
        <v>905</v>
      </c>
      <c r="C45" s="289">
        <v>1695</v>
      </c>
      <c r="XFD45" s="290"/>
    </row>
    <row r="46" spans="1:3 16384:16384" s="103" customFormat="1" x14ac:dyDescent="0.25">
      <c r="A46" s="6" t="s">
        <v>877</v>
      </c>
      <c r="B46" s="88" t="s">
        <v>978</v>
      </c>
      <c r="C46" s="289">
        <v>479</v>
      </c>
      <c r="XFD46" s="290"/>
    </row>
    <row r="47" spans="1:3 16384:16384" s="103" customFormat="1" x14ac:dyDescent="0.25">
      <c r="A47" s="378" t="s">
        <v>150</v>
      </c>
      <c r="B47" s="378"/>
      <c r="C47" s="10">
        <f>SUM(C29:C46)</f>
        <v>40989</v>
      </c>
    </row>
    <row r="48" spans="1:3 16384:16384" s="103" customFormat="1" x14ac:dyDescent="0.25">
      <c r="A48" s="6" t="s">
        <v>359</v>
      </c>
      <c r="B48" s="88" t="s">
        <v>151</v>
      </c>
      <c r="C48" s="291">
        <v>5272</v>
      </c>
    </row>
    <row r="49" spans="1:256 16384:16384" s="103" customFormat="1" ht="409.6" hidden="1" customHeight="1" x14ac:dyDescent="0.25">
      <c r="A49" s="87"/>
      <c r="B49" s="85"/>
      <c r="C49" s="9"/>
    </row>
    <row r="50" spans="1:256 16384:16384" s="103" customFormat="1" ht="409.6" hidden="1" customHeight="1" x14ac:dyDescent="0.25">
      <c r="A50" s="87"/>
      <c r="B50" s="85"/>
      <c r="C50" s="9"/>
    </row>
    <row r="51" spans="1:256 16384:16384" s="103" customFormat="1" ht="409.6" hidden="1" customHeight="1" x14ac:dyDescent="0.25">
      <c r="A51" s="87"/>
      <c r="B51" s="85"/>
      <c r="C51" s="9"/>
    </row>
    <row r="52" spans="1:256 16384:16384" s="103" customFormat="1" x14ac:dyDescent="0.25">
      <c r="A52" s="378" t="s">
        <v>152</v>
      </c>
      <c r="B52" s="378"/>
      <c r="C52" s="89">
        <f>SUM(C48:C51)</f>
        <v>5272</v>
      </c>
    </row>
    <row r="53" spans="1:256 16384:16384" s="103" customFormat="1" x14ac:dyDescent="0.25">
      <c r="A53" s="99" t="s">
        <v>164</v>
      </c>
      <c r="B53" s="100"/>
      <c r="C53" s="11">
        <f>C52+C47+C28</f>
        <v>87212</v>
      </c>
    </row>
    <row r="54" spans="1:256 16384:16384" s="103" customFormat="1" ht="5.25" customHeight="1" x14ac:dyDescent="0.25">
      <c r="A54" s="95"/>
      <c r="B54" s="102"/>
      <c r="C54" s="90"/>
    </row>
    <row r="55" spans="1:256 16384:16384" s="103" customFormat="1" ht="5.25" customHeight="1" x14ac:dyDescent="0.25">
      <c r="A55" s="95"/>
      <c r="B55" s="102"/>
      <c r="C55" s="90"/>
    </row>
    <row r="56" spans="1:256 16384:16384" s="103" customFormat="1" ht="5.25" customHeight="1" x14ac:dyDescent="0.25">
      <c r="A56" s="95"/>
      <c r="B56" s="102"/>
      <c r="C56" s="90"/>
    </row>
    <row r="57" spans="1:256 16384:16384" s="103" customFormat="1" x14ac:dyDescent="0.25">
      <c r="A57" s="382" t="s">
        <v>122</v>
      </c>
      <c r="B57" s="383" t="s">
        <v>154</v>
      </c>
      <c r="C57" s="384" t="s">
        <v>163</v>
      </c>
    </row>
    <row r="58" spans="1:256 16384:16384" s="103" customFormat="1" x14ac:dyDescent="0.25">
      <c r="A58" s="382"/>
      <c r="B58" s="383"/>
      <c r="C58" s="384"/>
    </row>
    <row r="59" spans="1:256 16384:16384" s="103" customFormat="1" x14ac:dyDescent="0.25">
      <c r="A59" s="184" t="s">
        <v>509</v>
      </c>
      <c r="B59" s="141" t="s">
        <v>906</v>
      </c>
      <c r="C59" s="292">
        <v>5</v>
      </c>
      <c r="XFD59" s="295"/>
    </row>
    <row r="60" spans="1:256 16384:16384" s="188" customFormat="1" x14ac:dyDescent="0.25">
      <c r="A60" s="184" t="s">
        <v>366</v>
      </c>
      <c r="B60" s="141" t="s">
        <v>896</v>
      </c>
      <c r="C60" s="293">
        <v>3</v>
      </c>
      <c r="XFD60" s="295"/>
    </row>
    <row r="61" spans="1:256 16384:16384" s="103" customFormat="1" x14ac:dyDescent="0.25">
      <c r="A61" s="184" t="s">
        <v>508</v>
      </c>
      <c r="B61" s="141" t="s">
        <v>1061</v>
      </c>
      <c r="C61" s="293">
        <v>4</v>
      </c>
      <c r="XFD61" s="295"/>
    </row>
    <row r="62" spans="1:256 16384:16384" s="103" customFormat="1" x14ac:dyDescent="0.25">
      <c r="A62" s="184" t="s">
        <v>508</v>
      </c>
      <c r="B62" s="141" t="s">
        <v>156</v>
      </c>
      <c r="C62" s="293">
        <v>3</v>
      </c>
      <c r="XFD62" s="295"/>
    </row>
    <row r="63" spans="1:256 16384:16384" s="103" customFormat="1" x14ac:dyDescent="0.25">
      <c r="A63" s="184" t="s">
        <v>508</v>
      </c>
      <c r="B63" s="141" t="s">
        <v>907</v>
      </c>
      <c r="C63" s="293"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XFD63" s="295"/>
    </row>
    <row r="64" spans="1:256 16384:16384" s="232" customFormat="1" x14ac:dyDescent="0.25">
      <c r="A64" s="184" t="s">
        <v>508</v>
      </c>
      <c r="B64" s="117" t="s">
        <v>979</v>
      </c>
      <c r="C64" s="293">
        <v>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XFD64" s="295"/>
    </row>
    <row r="65" spans="1:256 16384:16384" s="103" customFormat="1" x14ac:dyDescent="0.25">
      <c r="A65" s="184" t="s">
        <v>878</v>
      </c>
      <c r="B65" s="141" t="s">
        <v>879</v>
      </c>
      <c r="C65" s="293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XFD65" s="295"/>
    </row>
    <row r="66" spans="1:256 16384:16384" s="103" customFormat="1" x14ac:dyDescent="0.25">
      <c r="A66" s="184" t="s">
        <v>878</v>
      </c>
      <c r="B66" s="141" t="s">
        <v>880</v>
      </c>
      <c r="C66" s="293">
        <v>4</v>
      </c>
      <c r="XFD66" s="295"/>
    </row>
    <row r="67" spans="1:256 16384:16384" s="103" customFormat="1" x14ac:dyDescent="0.25">
      <c r="A67" s="184" t="s">
        <v>361</v>
      </c>
      <c r="B67" s="141" t="s">
        <v>908</v>
      </c>
      <c r="C67" s="293">
        <v>8</v>
      </c>
      <c r="XFD67" s="295"/>
    </row>
    <row r="68" spans="1:256 16384:16384" s="103" customFormat="1" x14ac:dyDescent="0.25">
      <c r="A68" s="184" t="s">
        <v>361</v>
      </c>
      <c r="B68" s="141" t="s">
        <v>909</v>
      </c>
      <c r="C68" s="293">
        <v>3</v>
      </c>
      <c r="XFD68" s="295"/>
    </row>
    <row r="69" spans="1:256 16384:16384" s="103" customFormat="1" x14ac:dyDescent="0.25">
      <c r="A69" s="184" t="s">
        <v>359</v>
      </c>
      <c r="B69" s="141" t="s">
        <v>413</v>
      </c>
      <c r="C69" s="293">
        <v>3</v>
      </c>
      <c r="XFD69" s="295"/>
    </row>
    <row r="70" spans="1:256 16384:16384" s="103" customFormat="1" x14ac:dyDescent="0.25">
      <c r="A70" s="184" t="s">
        <v>359</v>
      </c>
      <c r="B70" s="141" t="s">
        <v>157</v>
      </c>
      <c r="C70" s="293">
        <v>5</v>
      </c>
      <c r="XFD70" s="295"/>
    </row>
    <row r="71" spans="1:256 16384:16384" s="103" customFormat="1" x14ac:dyDescent="0.25">
      <c r="A71" s="184" t="s">
        <v>359</v>
      </c>
      <c r="B71" s="141" t="s">
        <v>910</v>
      </c>
      <c r="C71" s="293">
        <v>4</v>
      </c>
      <c r="XFD71" s="295"/>
    </row>
    <row r="72" spans="1:256 16384:16384" s="103" customFormat="1" x14ac:dyDescent="0.25">
      <c r="A72" s="184" t="s">
        <v>723</v>
      </c>
      <c r="B72" s="141" t="s">
        <v>155</v>
      </c>
      <c r="C72" s="293">
        <v>4</v>
      </c>
      <c r="XFD72" s="295"/>
    </row>
    <row r="73" spans="1:256 16384:16384" s="103" customFormat="1" x14ac:dyDescent="0.25">
      <c r="A73" s="184" t="s">
        <v>723</v>
      </c>
      <c r="B73" s="141" t="s">
        <v>759</v>
      </c>
      <c r="C73" s="293">
        <v>3</v>
      </c>
      <c r="XFD73" s="295"/>
    </row>
    <row r="74" spans="1:256 16384:16384" s="103" customFormat="1" x14ac:dyDescent="0.25">
      <c r="A74" s="184" t="s">
        <v>881</v>
      </c>
      <c r="B74" s="141" t="s">
        <v>736</v>
      </c>
      <c r="C74" s="293">
        <v>4</v>
      </c>
      <c r="XFD74" s="295"/>
    </row>
    <row r="75" spans="1:256 16384:16384" s="103" customFormat="1" x14ac:dyDescent="0.25">
      <c r="A75" s="184" t="s">
        <v>881</v>
      </c>
      <c r="B75" s="141" t="s">
        <v>911</v>
      </c>
      <c r="C75" s="293">
        <v>3</v>
      </c>
      <c r="XFD75" s="295"/>
    </row>
    <row r="76" spans="1:256 16384:16384" s="103" customFormat="1" x14ac:dyDescent="0.25">
      <c r="A76" s="184" t="s">
        <v>881</v>
      </c>
      <c r="B76" s="141" t="s">
        <v>912</v>
      </c>
      <c r="C76" s="293">
        <v>4</v>
      </c>
      <c r="XFD76" s="295"/>
    </row>
    <row r="77" spans="1:256 16384:16384" s="103" customFormat="1" x14ac:dyDescent="0.25">
      <c r="A77" s="184" t="s">
        <v>875</v>
      </c>
      <c r="B77" s="141" t="s">
        <v>913</v>
      </c>
      <c r="C77" s="293">
        <v>2</v>
      </c>
      <c r="XFD77" s="295"/>
    </row>
    <row r="78" spans="1:256 16384:16384" s="103" customFormat="1" x14ac:dyDescent="0.25">
      <c r="A78" s="184" t="s">
        <v>875</v>
      </c>
      <c r="B78" s="141" t="s">
        <v>915</v>
      </c>
      <c r="C78" s="293">
        <v>5</v>
      </c>
      <c r="XFD78" s="295"/>
    </row>
    <row r="79" spans="1:256 16384:16384" s="103" customFormat="1" x14ac:dyDescent="0.25">
      <c r="A79" s="184" t="s">
        <v>875</v>
      </c>
      <c r="B79" s="141" t="s">
        <v>914</v>
      </c>
      <c r="C79" s="293">
        <v>2</v>
      </c>
      <c r="XFD79" s="295"/>
    </row>
    <row r="80" spans="1:256 16384:16384" s="103" customFormat="1" x14ac:dyDescent="0.25">
      <c r="A80" s="12" t="s">
        <v>876</v>
      </c>
      <c r="B80" s="295" t="s">
        <v>1140</v>
      </c>
      <c r="C80" s="293">
        <v>5</v>
      </c>
      <c r="XFD80" s="295"/>
    </row>
    <row r="81" spans="1:3 16384:16384" s="118" customFormat="1" x14ac:dyDescent="0.25">
      <c r="A81" s="184" t="s">
        <v>876</v>
      </c>
      <c r="B81" s="141" t="s">
        <v>822</v>
      </c>
      <c r="C81" s="293">
        <v>3</v>
      </c>
      <c r="XFD81" s="295"/>
    </row>
    <row r="82" spans="1:3 16384:16384" s="123" customFormat="1" x14ac:dyDescent="0.25">
      <c r="A82" s="184" t="s">
        <v>877</v>
      </c>
      <c r="B82" s="141" t="s">
        <v>916</v>
      </c>
      <c r="C82" s="293">
        <v>7</v>
      </c>
      <c r="XFD82" s="295"/>
    </row>
    <row r="83" spans="1:3 16384:16384" s="103" customFormat="1" x14ac:dyDescent="0.25">
      <c r="A83" s="184" t="s">
        <v>877</v>
      </c>
      <c r="B83" s="141" t="s">
        <v>882</v>
      </c>
      <c r="C83" s="293">
        <v>5</v>
      </c>
    </row>
    <row r="84" spans="1:3 16384:16384" s="103" customFormat="1" x14ac:dyDescent="0.25">
      <c r="A84" s="115" t="s">
        <v>137</v>
      </c>
      <c r="B84" s="116"/>
      <c r="C84" s="11">
        <f>SUM(C59:C83)</f>
        <v>100</v>
      </c>
    </row>
    <row r="85" spans="1:3 16384:16384" s="103" customFormat="1" x14ac:dyDescent="0.25">
      <c r="A85" s="12" t="s">
        <v>364</v>
      </c>
      <c r="B85" s="117" t="s">
        <v>646</v>
      </c>
      <c r="C85" s="91">
        <v>3</v>
      </c>
    </row>
    <row r="86" spans="1:3 16384:16384" s="103" customFormat="1" x14ac:dyDescent="0.25">
      <c r="A86" s="12" t="s">
        <v>364</v>
      </c>
      <c r="B86" s="117" t="s">
        <v>159</v>
      </c>
      <c r="C86" s="91">
        <v>10</v>
      </c>
    </row>
    <row r="87" spans="1:3 16384:16384" s="103" customFormat="1" x14ac:dyDescent="0.25">
      <c r="A87" s="12" t="s">
        <v>723</v>
      </c>
      <c r="B87" s="117" t="s">
        <v>414</v>
      </c>
      <c r="C87" s="91">
        <v>2</v>
      </c>
    </row>
    <row r="88" spans="1:3 16384:16384" s="103" customFormat="1" x14ac:dyDescent="0.25">
      <c r="A88" s="12" t="s">
        <v>876</v>
      </c>
      <c r="B88" s="117" t="s">
        <v>158</v>
      </c>
      <c r="C88" s="91">
        <v>15</v>
      </c>
    </row>
    <row r="89" spans="1:3 16384:16384" s="103" customFormat="1" ht="1.5" customHeight="1" x14ac:dyDescent="0.25">
      <c r="A89" s="96"/>
      <c r="B89" s="12"/>
      <c r="C89" s="91"/>
    </row>
    <row r="90" spans="1:3 16384:16384" s="103" customFormat="1" x14ac:dyDescent="0.25">
      <c r="A90" s="99" t="s">
        <v>150</v>
      </c>
      <c r="B90" s="100"/>
      <c r="C90" s="11">
        <f>SUM(C85:C89)</f>
        <v>30</v>
      </c>
    </row>
    <row r="91" spans="1:3 16384:16384" s="103" customFormat="1" x14ac:dyDescent="0.25">
      <c r="A91" s="99" t="s">
        <v>161</v>
      </c>
      <c r="B91" s="100"/>
      <c r="C91" s="11">
        <f>SUM(C84,C90)</f>
        <v>130</v>
      </c>
    </row>
    <row r="92" spans="1:3 16384:16384" s="103" customFormat="1" ht="3.75" customHeight="1" x14ac:dyDescent="0.25">
      <c r="A92" s="104"/>
      <c r="B92" s="105"/>
      <c r="C92" s="92"/>
    </row>
    <row r="93" spans="1:3 16384:16384" s="103" customFormat="1" x14ac:dyDescent="0.25">
      <c r="A93" s="97" t="s">
        <v>162</v>
      </c>
      <c r="B93" s="13"/>
      <c r="C93" s="11">
        <f>SUM(C53,C91)</f>
        <v>87342</v>
      </c>
    </row>
    <row r="94" spans="1:3 16384:16384" s="103" customFormat="1" ht="5.25" customHeight="1" x14ac:dyDescent="0.25">
      <c r="A94" s="93"/>
      <c r="B94" s="81"/>
    </row>
    <row r="95" spans="1:3 16384:16384" s="103" customFormat="1" ht="6.75" customHeight="1" x14ac:dyDescent="0.25">
      <c r="A95" s="98"/>
      <c r="B95" s="101"/>
      <c r="C95" s="15"/>
    </row>
    <row r="96" spans="1:3 16384:16384" s="103" customFormat="1" x14ac:dyDescent="0.25">
      <c r="A96" s="106" t="s">
        <v>2</v>
      </c>
      <c r="B96" s="81"/>
    </row>
    <row r="97" spans="1:3" s="103" customFormat="1" hidden="1" x14ac:dyDescent="0.25">
      <c r="A97" s="93"/>
      <c r="B97" s="81"/>
    </row>
    <row r="98" spans="1:3" s="103" customFormat="1" hidden="1" x14ac:dyDescent="0.25">
      <c r="A98" s="93"/>
      <c r="B98" s="81"/>
    </row>
    <row r="99" spans="1:3" s="103" customFormat="1" hidden="1" x14ac:dyDescent="0.25">
      <c r="A99" s="93"/>
      <c r="B99" s="81"/>
    </row>
    <row r="100" spans="1:3" s="103" customFormat="1" hidden="1" x14ac:dyDescent="0.25">
      <c r="A100" s="93"/>
      <c r="B100" s="81"/>
    </row>
    <row r="101" spans="1:3" s="103" customFormat="1" x14ac:dyDescent="0.25">
      <c r="A101" s="93"/>
      <c r="B101" s="81"/>
    </row>
    <row r="102" spans="1:3" x14ac:dyDescent="0.25">
      <c r="C102" s="109"/>
    </row>
    <row r="103" spans="1:3" x14ac:dyDescent="0.25"/>
    <row r="104" spans="1:3" x14ac:dyDescent="0.25"/>
    <row r="105" spans="1:3" x14ac:dyDescent="0.25"/>
    <row r="106" spans="1:3" hidden="1" x14ac:dyDescent="0.25"/>
    <row r="107" spans="1:3" hidden="1" x14ac:dyDescent="0.25"/>
    <row r="108" spans="1:3" hidden="1" x14ac:dyDescent="0.25"/>
    <row r="109" spans="1:3" hidden="1" x14ac:dyDescent="0.25"/>
    <row r="110" spans="1:3" hidden="1" x14ac:dyDescent="0.25"/>
    <row r="111" spans="1:3" hidden="1" x14ac:dyDescent="0.25"/>
    <row r="112" spans="1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ht="15" hidden="1" customHeight="1" x14ac:dyDescent="0.25"/>
    <row r="65522" ht="15" hidden="1" customHeight="1" x14ac:dyDescent="0.25"/>
    <row r="65523" ht="15" hidden="1" customHeight="1" x14ac:dyDescent="0.25"/>
    <row r="65524" ht="15" hidden="1" customHeight="1" x14ac:dyDescent="0.25"/>
    <row r="65525" ht="15" hidden="1" customHeight="1" x14ac:dyDescent="0.25"/>
    <row r="65526" ht="15" hidden="1" customHeight="1" x14ac:dyDescent="0.25"/>
    <row r="65527" ht="15" hidden="1" customHeight="1" x14ac:dyDescent="0.25"/>
    <row r="65528" ht="15" hidden="1" customHeight="1" x14ac:dyDescent="0.25"/>
    <row r="65529" ht="15" hidden="1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12">
    <mergeCell ref="A47:B47"/>
    <mergeCell ref="A52:B52"/>
    <mergeCell ref="A57:A58"/>
    <mergeCell ref="B57:B58"/>
    <mergeCell ref="C57:C58"/>
    <mergeCell ref="A28:B28"/>
    <mergeCell ref="A1:C1"/>
    <mergeCell ref="A2:C2"/>
    <mergeCell ref="A3:C3"/>
    <mergeCell ref="A5:A6"/>
    <mergeCell ref="B5:B6"/>
    <mergeCell ref="C5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92"/>
  <sheetViews>
    <sheetView workbookViewId="0">
      <selection activeCell="IW25" sqref="IW25"/>
    </sheetView>
  </sheetViews>
  <sheetFormatPr baseColWidth="10" defaultColWidth="0" defaultRowHeight="15" customHeight="1" zeroHeight="1" x14ac:dyDescent="0.25"/>
  <cols>
    <col min="1" max="1" width="24.7109375" style="294" customWidth="1"/>
    <col min="2" max="3" width="22.5703125" style="294" customWidth="1"/>
    <col min="4" max="256" width="11.42578125" style="294" hidden="1"/>
    <col min="257" max="257" width="24.7109375" style="294" customWidth="1"/>
    <col min="258" max="259" width="22.5703125" style="294" customWidth="1"/>
    <col min="260" max="512" width="11.42578125" style="294" hidden="1"/>
    <col min="513" max="513" width="24.7109375" style="294" customWidth="1"/>
    <col min="514" max="515" width="22.5703125" style="294" customWidth="1"/>
    <col min="516" max="768" width="11.42578125" style="294" hidden="1"/>
    <col min="769" max="769" width="24.7109375" style="294" customWidth="1"/>
    <col min="770" max="771" width="22.5703125" style="294" customWidth="1"/>
    <col min="772" max="1024" width="11.42578125" style="294" hidden="1"/>
    <col min="1025" max="1025" width="24.7109375" style="294" customWidth="1"/>
    <col min="1026" max="1027" width="22.5703125" style="294" customWidth="1"/>
    <col min="1028" max="1280" width="11.42578125" style="294" hidden="1"/>
    <col min="1281" max="1281" width="24.7109375" style="294" customWidth="1"/>
    <col min="1282" max="1283" width="22.5703125" style="294" customWidth="1"/>
    <col min="1284" max="1536" width="11.42578125" style="294" hidden="1"/>
    <col min="1537" max="1537" width="24.7109375" style="294" customWidth="1"/>
    <col min="1538" max="1539" width="22.5703125" style="294" customWidth="1"/>
    <col min="1540" max="1792" width="11.42578125" style="294" hidden="1"/>
    <col min="1793" max="1793" width="24.7109375" style="294" customWidth="1"/>
    <col min="1794" max="1795" width="22.5703125" style="294" customWidth="1"/>
    <col min="1796" max="2048" width="11.42578125" style="294" hidden="1"/>
    <col min="2049" max="2049" width="24.7109375" style="294" customWidth="1"/>
    <col min="2050" max="2051" width="22.5703125" style="294" customWidth="1"/>
    <col min="2052" max="2304" width="11.42578125" style="294" hidden="1"/>
    <col min="2305" max="2305" width="24.7109375" style="294" customWidth="1"/>
    <col min="2306" max="2307" width="22.5703125" style="294" customWidth="1"/>
    <col min="2308" max="2560" width="11.42578125" style="294" hidden="1"/>
    <col min="2561" max="2561" width="24.7109375" style="294" customWidth="1"/>
    <col min="2562" max="2563" width="22.5703125" style="294" customWidth="1"/>
    <col min="2564" max="2816" width="11.42578125" style="294" hidden="1"/>
    <col min="2817" max="2817" width="24.7109375" style="294" customWidth="1"/>
    <col min="2818" max="2819" width="22.5703125" style="294" customWidth="1"/>
    <col min="2820" max="3072" width="11.42578125" style="294" hidden="1"/>
    <col min="3073" max="3073" width="24.7109375" style="294" customWidth="1"/>
    <col min="3074" max="3075" width="22.5703125" style="294" customWidth="1"/>
    <col min="3076" max="3328" width="11.42578125" style="294" hidden="1"/>
    <col min="3329" max="3329" width="24.7109375" style="294" customWidth="1"/>
    <col min="3330" max="3331" width="22.5703125" style="294" customWidth="1"/>
    <col min="3332" max="3584" width="11.42578125" style="294" hidden="1"/>
    <col min="3585" max="3585" width="24.7109375" style="294" customWidth="1"/>
    <col min="3586" max="3587" width="22.5703125" style="294" customWidth="1"/>
    <col min="3588" max="3840" width="11.42578125" style="294" hidden="1"/>
    <col min="3841" max="3841" width="24.7109375" style="294" customWidth="1"/>
    <col min="3842" max="3843" width="22.5703125" style="294" customWidth="1"/>
    <col min="3844" max="4096" width="11.42578125" style="294" hidden="1"/>
    <col min="4097" max="4097" width="24.7109375" style="294" customWidth="1"/>
    <col min="4098" max="4099" width="22.5703125" style="294" customWidth="1"/>
    <col min="4100" max="4352" width="11.42578125" style="294" hidden="1"/>
    <col min="4353" max="4353" width="24.7109375" style="294" customWidth="1"/>
    <col min="4354" max="4355" width="22.5703125" style="294" customWidth="1"/>
    <col min="4356" max="4608" width="11.42578125" style="294" hidden="1"/>
    <col min="4609" max="4609" width="24.7109375" style="294" customWidth="1"/>
    <col min="4610" max="4611" width="22.5703125" style="294" customWidth="1"/>
    <col min="4612" max="4864" width="11.42578125" style="294" hidden="1"/>
    <col min="4865" max="4865" width="24.7109375" style="294" customWidth="1"/>
    <col min="4866" max="4867" width="22.5703125" style="294" customWidth="1"/>
    <col min="4868" max="5120" width="11.42578125" style="294" hidden="1"/>
    <col min="5121" max="5121" width="24.7109375" style="294" customWidth="1"/>
    <col min="5122" max="5123" width="22.5703125" style="294" customWidth="1"/>
    <col min="5124" max="5376" width="11.42578125" style="294" hidden="1"/>
    <col min="5377" max="5377" width="24.7109375" style="294" customWidth="1"/>
    <col min="5378" max="5379" width="22.5703125" style="294" customWidth="1"/>
    <col min="5380" max="5632" width="11.42578125" style="294" hidden="1"/>
    <col min="5633" max="5633" width="24.7109375" style="294" customWidth="1"/>
    <col min="5634" max="5635" width="22.5703125" style="294" customWidth="1"/>
    <col min="5636" max="5888" width="11.42578125" style="294" hidden="1"/>
    <col min="5889" max="5889" width="24.7109375" style="294" customWidth="1"/>
    <col min="5890" max="5891" width="22.5703125" style="294" customWidth="1"/>
    <col min="5892" max="6144" width="11.42578125" style="294" hidden="1"/>
    <col min="6145" max="6145" width="24.7109375" style="294" customWidth="1"/>
    <col min="6146" max="6147" width="22.5703125" style="294" customWidth="1"/>
    <col min="6148" max="6400" width="11.42578125" style="294" hidden="1"/>
    <col min="6401" max="6401" width="24.7109375" style="294" customWidth="1"/>
    <col min="6402" max="6403" width="22.5703125" style="294" customWidth="1"/>
    <col min="6404" max="6656" width="11.42578125" style="294" hidden="1"/>
    <col min="6657" max="6657" width="24.7109375" style="294" customWidth="1"/>
    <col min="6658" max="6659" width="22.5703125" style="294" customWidth="1"/>
    <col min="6660" max="6912" width="11.42578125" style="294" hidden="1"/>
    <col min="6913" max="6913" width="24.7109375" style="294" customWidth="1"/>
    <col min="6914" max="6915" width="22.5703125" style="294" customWidth="1"/>
    <col min="6916" max="7168" width="11.42578125" style="294" hidden="1"/>
    <col min="7169" max="7169" width="24.7109375" style="294" customWidth="1"/>
    <col min="7170" max="7171" width="22.5703125" style="294" customWidth="1"/>
    <col min="7172" max="7424" width="11.42578125" style="294" hidden="1"/>
    <col min="7425" max="7425" width="24.7109375" style="294" customWidth="1"/>
    <col min="7426" max="7427" width="22.5703125" style="294" customWidth="1"/>
    <col min="7428" max="7680" width="11.42578125" style="294" hidden="1"/>
    <col min="7681" max="7681" width="24.7109375" style="294" customWidth="1"/>
    <col min="7682" max="7683" width="22.5703125" style="294" customWidth="1"/>
    <col min="7684" max="7936" width="11.42578125" style="294" hidden="1"/>
    <col min="7937" max="7937" width="24.7109375" style="294" customWidth="1"/>
    <col min="7938" max="7939" width="22.5703125" style="294" customWidth="1"/>
    <col min="7940" max="8192" width="11.42578125" style="294" hidden="1"/>
    <col min="8193" max="8193" width="24.7109375" style="294" customWidth="1"/>
    <col min="8194" max="8195" width="22.5703125" style="294" customWidth="1"/>
    <col min="8196" max="8448" width="11.42578125" style="294" hidden="1"/>
    <col min="8449" max="8449" width="24.7109375" style="294" customWidth="1"/>
    <col min="8450" max="8451" width="22.5703125" style="294" customWidth="1"/>
    <col min="8452" max="8704" width="11.42578125" style="294" hidden="1"/>
    <col min="8705" max="8705" width="24.7109375" style="294" customWidth="1"/>
    <col min="8706" max="8707" width="22.5703125" style="294" customWidth="1"/>
    <col min="8708" max="8960" width="11.42578125" style="294" hidden="1"/>
    <col min="8961" max="8961" width="24.7109375" style="294" customWidth="1"/>
    <col min="8962" max="8963" width="22.5703125" style="294" customWidth="1"/>
    <col min="8964" max="9216" width="11.42578125" style="294" hidden="1"/>
    <col min="9217" max="9217" width="24.7109375" style="294" customWidth="1"/>
    <col min="9218" max="9219" width="22.5703125" style="294" customWidth="1"/>
    <col min="9220" max="9472" width="11.42578125" style="294" hidden="1"/>
    <col min="9473" max="9473" width="24.7109375" style="294" customWidth="1"/>
    <col min="9474" max="9475" width="22.5703125" style="294" customWidth="1"/>
    <col min="9476" max="9728" width="11.42578125" style="294" hidden="1"/>
    <col min="9729" max="9729" width="24.7109375" style="294" customWidth="1"/>
    <col min="9730" max="9731" width="22.5703125" style="294" customWidth="1"/>
    <col min="9732" max="9984" width="11.42578125" style="294" hidden="1"/>
    <col min="9985" max="9985" width="24.7109375" style="294" customWidth="1"/>
    <col min="9986" max="9987" width="22.5703125" style="294" customWidth="1"/>
    <col min="9988" max="10240" width="11.42578125" style="294" hidden="1"/>
    <col min="10241" max="10241" width="24.7109375" style="294" customWidth="1"/>
    <col min="10242" max="10243" width="22.5703125" style="294" customWidth="1"/>
    <col min="10244" max="10496" width="11.42578125" style="294" hidden="1"/>
    <col min="10497" max="10497" width="24.7109375" style="294" customWidth="1"/>
    <col min="10498" max="10499" width="22.5703125" style="294" customWidth="1"/>
    <col min="10500" max="10752" width="11.42578125" style="294" hidden="1"/>
    <col min="10753" max="10753" width="24.7109375" style="294" customWidth="1"/>
    <col min="10754" max="10755" width="22.5703125" style="294" customWidth="1"/>
    <col min="10756" max="11008" width="11.42578125" style="294" hidden="1"/>
    <col min="11009" max="11009" width="24.7109375" style="294" customWidth="1"/>
    <col min="11010" max="11011" width="22.5703125" style="294" customWidth="1"/>
    <col min="11012" max="11264" width="11.42578125" style="294" hidden="1"/>
    <col min="11265" max="11265" width="24.7109375" style="294" customWidth="1"/>
    <col min="11266" max="11267" width="22.5703125" style="294" customWidth="1"/>
    <col min="11268" max="11520" width="11.42578125" style="294" hidden="1"/>
    <col min="11521" max="11521" width="24.7109375" style="294" customWidth="1"/>
    <col min="11522" max="11523" width="22.5703125" style="294" customWidth="1"/>
    <col min="11524" max="11776" width="11.42578125" style="294" hidden="1"/>
    <col min="11777" max="11777" width="24.7109375" style="294" customWidth="1"/>
    <col min="11778" max="11779" width="22.5703125" style="294" customWidth="1"/>
    <col min="11780" max="12032" width="11.42578125" style="294" hidden="1"/>
    <col min="12033" max="12033" width="24.7109375" style="294" customWidth="1"/>
    <col min="12034" max="12035" width="22.5703125" style="294" customWidth="1"/>
    <col min="12036" max="12288" width="11.42578125" style="294" hidden="1"/>
    <col min="12289" max="12289" width="24.7109375" style="294" customWidth="1"/>
    <col min="12290" max="12291" width="22.5703125" style="294" customWidth="1"/>
    <col min="12292" max="12544" width="11.42578125" style="294" hidden="1"/>
    <col min="12545" max="12545" width="24.7109375" style="294" customWidth="1"/>
    <col min="12546" max="12547" width="22.5703125" style="294" customWidth="1"/>
    <col min="12548" max="12800" width="11.42578125" style="294" hidden="1"/>
    <col min="12801" max="12801" width="24.7109375" style="294" customWidth="1"/>
    <col min="12802" max="12803" width="22.5703125" style="294" customWidth="1"/>
    <col min="12804" max="13056" width="11.42578125" style="294" hidden="1"/>
    <col min="13057" max="13057" width="24.7109375" style="294" customWidth="1"/>
    <col min="13058" max="13059" width="22.5703125" style="294" customWidth="1"/>
    <col min="13060" max="13312" width="11.42578125" style="294" hidden="1"/>
    <col min="13313" max="13313" width="24.7109375" style="294" customWidth="1"/>
    <col min="13314" max="13315" width="22.5703125" style="294" customWidth="1"/>
    <col min="13316" max="13568" width="11.42578125" style="294" hidden="1"/>
    <col min="13569" max="13569" width="24.7109375" style="294" customWidth="1"/>
    <col min="13570" max="13571" width="22.5703125" style="294" customWidth="1"/>
    <col min="13572" max="13824" width="11.42578125" style="294" hidden="1"/>
    <col min="13825" max="13825" width="24.7109375" style="294" customWidth="1"/>
    <col min="13826" max="13827" width="22.5703125" style="294" customWidth="1"/>
    <col min="13828" max="14080" width="11.42578125" style="294" hidden="1"/>
    <col min="14081" max="14081" width="24.7109375" style="294" customWidth="1"/>
    <col min="14082" max="14083" width="22.5703125" style="294" customWidth="1"/>
    <col min="14084" max="14336" width="11.42578125" style="294" hidden="1"/>
    <col min="14337" max="14337" width="24.7109375" style="294" customWidth="1"/>
    <col min="14338" max="14339" width="22.5703125" style="294" customWidth="1"/>
    <col min="14340" max="14592" width="11.42578125" style="294" hidden="1"/>
    <col min="14593" max="14593" width="24.7109375" style="294" customWidth="1"/>
    <col min="14594" max="14595" width="22.5703125" style="294" customWidth="1"/>
    <col min="14596" max="14848" width="11.42578125" style="294" hidden="1"/>
    <col min="14849" max="14849" width="24.7109375" style="294" customWidth="1"/>
    <col min="14850" max="14851" width="22.5703125" style="294" customWidth="1"/>
    <col min="14852" max="15104" width="11.42578125" style="294" hidden="1"/>
    <col min="15105" max="15105" width="24.7109375" style="294" customWidth="1"/>
    <col min="15106" max="15107" width="22.5703125" style="294" customWidth="1"/>
    <col min="15108" max="15360" width="11.42578125" style="294" hidden="1"/>
    <col min="15361" max="15361" width="24.7109375" style="294" customWidth="1"/>
    <col min="15362" max="15363" width="22.5703125" style="294" customWidth="1"/>
    <col min="15364" max="15616" width="11.42578125" style="294" hidden="1"/>
    <col min="15617" max="15617" width="24.7109375" style="294" customWidth="1"/>
    <col min="15618" max="15619" width="22.5703125" style="294" customWidth="1"/>
    <col min="15620" max="15872" width="11.42578125" style="294" hidden="1"/>
    <col min="15873" max="15873" width="24.7109375" style="294" customWidth="1"/>
    <col min="15874" max="15875" width="22.5703125" style="294" customWidth="1"/>
    <col min="15876" max="16128" width="11.42578125" style="294" hidden="1"/>
    <col min="16129" max="16129" width="24.7109375" style="294" customWidth="1"/>
    <col min="16130" max="16131" width="22.5703125" style="294" customWidth="1"/>
    <col min="16132" max="16384" width="11.42578125" style="294" hidden="1"/>
  </cols>
  <sheetData>
    <row r="1" spans="1:258" ht="15.75" x14ac:dyDescent="0.25">
      <c r="A1" s="385" t="s">
        <v>1063</v>
      </c>
      <c r="B1" s="385"/>
      <c r="C1" s="385"/>
    </row>
    <row r="2" spans="1:258" ht="15.75" x14ac:dyDescent="0.25">
      <c r="A2" s="385" t="s">
        <v>1064</v>
      </c>
      <c r="B2" s="385"/>
      <c r="C2" s="385"/>
    </row>
    <row r="3" spans="1:258" ht="15.75" x14ac:dyDescent="0.25">
      <c r="A3" s="385" t="s">
        <v>1144</v>
      </c>
      <c r="B3" s="385"/>
      <c r="C3" s="385"/>
    </row>
    <row r="4" spans="1:258" x14ac:dyDescent="0.25">
      <c r="A4" s="386" t="s">
        <v>1065</v>
      </c>
      <c r="B4" s="386"/>
      <c r="C4" s="386"/>
    </row>
    <row r="5" spans="1:258" ht="5.25" customHeight="1" x14ac:dyDescent="0.25">
      <c r="A5" s="267"/>
      <c r="B5" s="267"/>
      <c r="C5" s="267"/>
    </row>
    <row r="6" spans="1:258" x14ac:dyDescent="0.25">
      <c r="A6" s="266" t="s">
        <v>245</v>
      </c>
      <c r="B6" s="274" t="s">
        <v>246</v>
      </c>
      <c r="C6" s="274" t="s">
        <v>247</v>
      </c>
    </row>
    <row r="7" spans="1:258" ht="0" hidden="1" customHeight="1" x14ac:dyDescent="0.25">
      <c r="A7" s="234"/>
      <c r="B7" s="235"/>
      <c r="C7" s="236"/>
    </row>
    <row r="8" spans="1:258" x14ac:dyDescent="0.25">
      <c r="A8" s="234" t="s">
        <v>331</v>
      </c>
      <c r="B8" s="235">
        <v>1007504.64</v>
      </c>
      <c r="C8" s="236">
        <f>B8/$B$81</f>
        <v>8.139425061132969E-4</v>
      </c>
      <c r="IW8" s="306"/>
      <c r="IX8" s="112"/>
    </row>
    <row r="9" spans="1:258" x14ac:dyDescent="0.25">
      <c r="A9" s="234" t="s">
        <v>426</v>
      </c>
      <c r="B9" s="235">
        <v>26567.06</v>
      </c>
      <c r="C9" s="236">
        <f t="shared" ref="C9:C72" si="0">B9/$B$81</f>
        <v>2.1462987402680671E-5</v>
      </c>
      <c r="IW9" s="306"/>
      <c r="IX9" s="112"/>
    </row>
    <row r="10" spans="1:258" x14ac:dyDescent="0.25">
      <c r="A10" s="234" t="s">
        <v>205</v>
      </c>
      <c r="B10" s="235">
        <v>60830429.270000003</v>
      </c>
      <c r="C10" s="236">
        <f t="shared" si="0"/>
        <v>4.9143666522440482E-2</v>
      </c>
      <c r="IW10" s="306"/>
      <c r="IX10" s="112"/>
    </row>
    <row r="11" spans="1:258" x14ac:dyDescent="0.25">
      <c r="A11" s="234" t="s">
        <v>206</v>
      </c>
      <c r="B11" s="235">
        <v>35937217.439999998</v>
      </c>
      <c r="C11" s="236">
        <f t="shared" si="0"/>
        <v>2.9032947010399948E-2</v>
      </c>
      <c r="IW11" s="306"/>
      <c r="IX11" s="112"/>
    </row>
    <row r="12" spans="1:258" x14ac:dyDescent="0.25">
      <c r="A12" s="234" t="s">
        <v>229</v>
      </c>
      <c r="B12" s="235">
        <v>7053237.9199999999</v>
      </c>
      <c r="C12" s="236">
        <f t="shared" si="0"/>
        <v>5.6981674534204996E-3</v>
      </c>
      <c r="IW12" s="306"/>
      <c r="IX12" s="112"/>
    </row>
    <row r="13" spans="1:258" x14ac:dyDescent="0.25">
      <c r="A13" s="234" t="s">
        <v>207</v>
      </c>
      <c r="B13" s="235">
        <v>36572626.509999998</v>
      </c>
      <c r="C13" s="236">
        <f t="shared" si="0"/>
        <v>2.9546281073896587E-2</v>
      </c>
      <c r="IW13" s="306"/>
      <c r="IX13" s="112"/>
    </row>
    <row r="14" spans="1:258" x14ac:dyDescent="0.25">
      <c r="A14" s="234" t="s">
        <v>208</v>
      </c>
      <c r="B14" s="235">
        <v>107291487.2</v>
      </c>
      <c r="C14" s="236">
        <f t="shared" si="0"/>
        <v>8.6678610210857904E-2</v>
      </c>
      <c r="IW14" s="306"/>
      <c r="IX14" s="112"/>
    </row>
    <row r="15" spans="1:258" x14ac:dyDescent="0.25">
      <c r="A15" s="234" t="s">
        <v>189</v>
      </c>
      <c r="B15" s="235">
        <v>77453600.540000007</v>
      </c>
      <c r="C15" s="236">
        <f t="shared" si="0"/>
        <v>6.2573188477847416E-2</v>
      </c>
      <c r="IW15" s="306"/>
      <c r="IX15" s="112"/>
    </row>
    <row r="16" spans="1:258" x14ac:dyDescent="0.25">
      <c r="A16" s="234" t="s">
        <v>248</v>
      </c>
      <c r="B16" s="235">
        <v>1737250.97</v>
      </c>
      <c r="C16" s="236">
        <f t="shared" si="0"/>
        <v>1.4034897231535884E-3</v>
      </c>
      <c r="IW16" s="306"/>
      <c r="IX16" s="112"/>
    </row>
    <row r="17" spans="1:258" x14ac:dyDescent="0.25">
      <c r="A17" s="234" t="s">
        <v>195</v>
      </c>
      <c r="B17" s="235">
        <v>3016224.46</v>
      </c>
      <c r="C17" s="236">
        <f t="shared" si="0"/>
        <v>2.4367463915328721E-3</v>
      </c>
      <c r="IW17" s="306"/>
      <c r="IX17" s="112"/>
    </row>
    <row r="18" spans="1:258" x14ac:dyDescent="0.25">
      <c r="A18" s="234" t="s">
        <v>193</v>
      </c>
      <c r="B18" s="235">
        <v>92290247.450000003</v>
      </c>
      <c r="C18" s="236">
        <f t="shared" si="0"/>
        <v>7.4559413740535527E-2</v>
      </c>
      <c r="IW18" s="306"/>
      <c r="IX18" s="112"/>
    </row>
    <row r="19" spans="1:258" x14ac:dyDescent="0.25">
      <c r="A19" s="234" t="s">
        <v>209</v>
      </c>
      <c r="B19" s="235">
        <v>53184672.170000002</v>
      </c>
      <c r="C19" s="236">
        <f t="shared" si="0"/>
        <v>4.2966814875278307E-2</v>
      </c>
      <c r="IW19" s="306"/>
      <c r="IX19" s="112"/>
    </row>
    <row r="20" spans="1:258" x14ac:dyDescent="0.25">
      <c r="A20" s="234" t="s">
        <v>210</v>
      </c>
      <c r="B20" s="235">
        <v>89483816.480000004</v>
      </c>
      <c r="C20" s="236">
        <f t="shared" si="0"/>
        <v>7.2292155242395253E-2</v>
      </c>
      <c r="IW20" s="306"/>
      <c r="IX20" s="112"/>
    </row>
    <row r="21" spans="1:258" x14ac:dyDescent="0.25">
      <c r="A21" s="234" t="s">
        <v>211</v>
      </c>
      <c r="B21" s="235">
        <v>936219.67</v>
      </c>
      <c r="C21" s="236">
        <f t="shared" si="0"/>
        <v>7.5635282877939284E-4</v>
      </c>
      <c r="IW21" s="306"/>
      <c r="IX21" s="112"/>
    </row>
    <row r="22" spans="1:258" x14ac:dyDescent="0.25">
      <c r="A22" s="234" t="s">
        <v>212</v>
      </c>
      <c r="B22" s="235">
        <v>26564524.809999999</v>
      </c>
      <c r="C22" s="236">
        <f t="shared" si="0"/>
        <v>2.1460939274245177E-2</v>
      </c>
      <c r="IW22" s="306"/>
      <c r="IX22" s="112"/>
    </row>
    <row r="23" spans="1:258" x14ac:dyDescent="0.25">
      <c r="A23" s="234" t="s">
        <v>254</v>
      </c>
      <c r="B23" s="235">
        <v>366356</v>
      </c>
      <c r="C23" s="236">
        <f t="shared" si="0"/>
        <v>2.9597156075593156E-4</v>
      </c>
      <c r="IW23" s="306"/>
      <c r="IX23" s="112"/>
    </row>
    <row r="24" spans="1:258" x14ac:dyDescent="0.25">
      <c r="A24" s="234" t="s">
        <v>823</v>
      </c>
      <c r="B24" s="235">
        <v>618266.49</v>
      </c>
      <c r="C24" s="236">
        <f t="shared" si="0"/>
        <v>4.9948492179298701E-4</v>
      </c>
      <c r="IW24" s="306"/>
      <c r="IX24" s="112"/>
    </row>
    <row r="25" spans="1:258" x14ac:dyDescent="0.25">
      <c r="A25" s="234" t="s">
        <v>883</v>
      </c>
      <c r="B25" s="235">
        <v>2944650.12</v>
      </c>
      <c r="C25" s="236">
        <f t="shared" si="0"/>
        <v>2.378922938061725E-3</v>
      </c>
      <c r="IW25" s="306"/>
      <c r="IX25" s="112"/>
    </row>
    <row r="26" spans="1:258" x14ac:dyDescent="0.25">
      <c r="A26" s="234" t="s">
        <v>196</v>
      </c>
      <c r="B26" s="235">
        <v>366768.45</v>
      </c>
      <c r="C26" s="236">
        <f t="shared" si="0"/>
        <v>2.9630477072174023E-4</v>
      </c>
      <c r="IW26" s="306"/>
      <c r="IX26" s="112"/>
    </row>
    <row r="27" spans="1:258" x14ac:dyDescent="0.25">
      <c r="A27" s="234" t="s">
        <v>184</v>
      </c>
      <c r="B27" s="235">
        <v>5359575.3899999997</v>
      </c>
      <c r="C27" s="236">
        <f t="shared" si="0"/>
        <v>4.3298919443584402E-3</v>
      </c>
      <c r="IW27" s="306"/>
      <c r="IX27" s="112"/>
    </row>
    <row r="28" spans="1:258" x14ac:dyDescent="0.25">
      <c r="A28" s="234" t="s">
        <v>249</v>
      </c>
      <c r="B28" s="235">
        <v>307802.96000000002</v>
      </c>
      <c r="C28" s="236">
        <f t="shared" si="0"/>
        <v>2.4866775070285621E-4</v>
      </c>
      <c r="IW28" s="306"/>
      <c r="IX28" s="112"/>
    </row>
    <row r="29" spans="1:258" x14ac:dyDescent="0.25">
      <c r="A29" s="234" t="s">
        <v>197</v>
      </c>
      <c r="B29" s="235">
        <v>1342747.49</v>
      </c>
      <c r="C29" s="236">
        <f t="shared" si="0"/>
        <v>1.0847783858225597E-3</v>
      </c>
      <c r="IW29" s="306"/>
      <c r="IX29" s="112"/>
    </row>
    <row r="30" spans="1:258" x14ac:dyDescent="0.25">
      <c r="A30" s="234" t="s">
        <v>523</v>
      </c>
      <c r="B30" s="235">
        <v>3927144.39</v>
      </c>
      <c r="C30" s="236">
        <f t="shared" si="0"/>
        <v>3.1726600749604236E-3</v>
      </c>
      <c r="IW30" s="306"/>
      <c r="IX30" s="112"/>
    </row>
    <row r="31" spans="1:258" x14ac:dyDescent="0.25">
      <c r="A31" s="234" t="s">
        <v>255</v>
      </c>
      <c r="B31" s="235">
        <v>460304.96</v>
      </c>
      <c r="C31" s="236">
        <f t="shared" si="0"/>
        <v>3.7187101462756627E-4</v>
      </c>
      <c r="IW31" s="306"/>
      <c r="IX31" s="112"/>
    </row>
    <row r="32" spans="1:258" x14ac:dyDescent="0.25">
      <c r="A32" s="234" t="s">
        <v>213</v>
      </c>
      <c r="B32" s="235">
        <v>3956307.99</v>
      </c>
      <c r="C32" s="236">
        <f t="shared" si="0"/>
        <v>3.1962207542157429E-3</v>
      </c>
      <c r="IW32" s="306"/>
      <c r="IX32" s="112"/>
    </row>
    <row r="33" spans="1:258" x14ac:dyDescent="0.25">
      <c r="A33" s="234" t="s">
        <v>214</v>
      </c>
      <c r="B33" s="235">
        <v>33815017.140000001</v>
      </c>
      <c r="C33" s="236">
        <f t="shared" si="0"/>
        <v>2.7318464553369885E-2</v>
      </c>
      <c r="IW33" s="306"/>
      <c r="IX33" s="112"/>
    </row>
    <row r="34" spans="1:258" x14ac:dyDescent="0.25">
      <c r="A34" s="234" t="s">
        <v>215</v>
      </c>
      <c r="B34" s="235">
        <v>30419174.010000002</v>
      </c>
      <c r="C34" s="236">
        <f t="shared" si="0"/>
        <v>2.4575031959749454E-2</v>
      </c>
      <c r="IW34" s="306"/>
      <c r="IX34" s="112"/>
    </row>
    <row r="35" spans="1:258" x14ac:dyDescent="0.25">
      <c r="A35" s="234" t="s">
        <v>182</v>
      </c>
      <c r="B35" s="235">
        <v>76076627.810000002</v>
      </c>
      <c r="C35" s="236">
        <f t="shared" si="0"/>
        <v>6.1460760216766781E-2</v>
      </c>
      <c r="IW35" s="306"/>
      <c r="IX35" s="112"/>
    </row>
    <row r="36" spans="1:258" x14ac:dyDescent="0.25">
      <c r="A36" s="234" t="s">
        <v>198</v>
      </c>
      <c r="B36" s="235">
        <v>518969.99</v>
      </c>
      <c r="C36" s="236">
        <f t="shared" si="0"/>
        <v>4.1926529912377636E-4</v>
      </c>
      <c r="IW36" s="306"/>
      <c r="IX36" s="112"/>
    </row>
    <row r="37" spans="1:258" x14ac:dyDescent="0.25">
      <c r="A37" s="234" t="s">
        <v>216</v>
      </c>
      <c r="B37" s="235">
        <v>16804593.27</v>
      </c>
      <c r="C37" s="236">
        <f t="shared" si="0"/>
        <v>1.3576089099101759E-2</v>
      </c>
      <c r="IW37" s="306"/>
      <c r="IX37" s="112"/>
    </row>
    <row r="38" spans="1:258" x14ac:dyDescent="0.25">
      <c r="A38" s="234" t="s">
        <v>217</v>
      </c>
      <c r="B38" s="235">
        <v>5395299.2400000002</v>
      </c>
      <c r="C38" s="236">
        <f t="shared" si="0"/>
        <v>4.3587525161539369E-3</v>
      </c>
      <c r="IW38" s="306"/>
      <c r="IX38" s="112"/>
    </row>
    <row r="39" spans="1:258" x14ac:dyDescent="0.25">
      <c r="A39" s="234" t="s">
        <v>1066</v>
      </c>
      <c r="B39" s="235">
        <v>3289806.09</v>
      </c>
      <c r="C39" s="236">
        <f t="shared" si="0"/>
        <v>2.657767425787127E-3</v>
      </c>
      <c r="IW39" s="306"/>
      <c r="IX39" s="112"/>
    </row>
    <row r="40" spans="1:258" x14ac:dyDescent="0.25">
      <c r="A40" s="234" t="s">
        <v>305</v>
      </c>
      <c r="B40" s="235">
        <v>3126865.5</v>
      </c>
      <c r="C40" s="236">
        <f t="shared" si="0"/>
        <v>2.5261310373212841E-3</v>
      </c>
      <c r="IW40" s="306"/>
      <c r="IX40" s="112"/>
    </row>
    <row r="41" spans="1:258" x14ac:dyDescent="0.25">
      <c r="A41" s="234" t="s">
        <v>308</v>
      </c>
      <c r="B41" s="235">
        <v>4142099.09</v>
      </c>
      <c r="C41" s="236">
        <f t="shared" si="0"/>
        <v>3.3463176049335179E-3</v>
      </c>
      <c r="IW41" s="306"/>
      <c r="IX41" s="112"/>
    </row>
    <row r="42" spans="1:258" x14ac:dyDescent="0.25">
      <c r="A42" s="234" t="s">
        <v>281</v>
      </c>
      <c r="B42" s="235">
        <v>486451.56</v>
      </c>
      <c r="C42" s="236">
        <f t="shared" si="0"/>
        <v>3.9299432094836085E-4</v>
      </c>
      <c r="IW42" s="306"/>
      <c r="IX42" s="112"/>
    </row>
    <row r="43" spans="1:258" x14ac:dyDescent="0.25">
      <c r="A43" s="234" t="s">
        <v>232</v>
      </c>
      <c r="B43" s="235">
        <v>1408778.53</v>
      </c>
      <c r="C43" s="236">
        <f t="shared" si="0"/>
        <v>1.1381235199738697E-3</v>
      </c>
      <c r="IW43" s="306"/>
      <c r="IX43" s="112"/>
    </row>
    <row r="44" spans="1:258" x14ac:dyDescent="0.25">
      <c r="A44" s="234" t="s">
        <v>293</v>
      </c>
      <c r="B44" s="235">
        <v>2488830.63</v>
      </c>
      <c r="C44" s="236">
        <f t="shared" si="0"/>
        <v>2.0106756434131513E-3</v>
      </c>
      <c r="IW44" s="306"/>
      <c r="IX44" s="112"/>
    </row>
    <row r="45" spans="1:258" x14ac:dyDescent="0.25">
      <c r="A45" s="234" t="s">
        <v>220</v>
      </c>
      <c r="B45" s="235">
        <v>1553240.52</v>
      </c>
      <c r="C45" s="236">
        <f t="shared" si="0"/>
        <v>1.2548314233525718E-3</v>
      </c>
      <c r="IW45" s="306"/>
      <c r="IX45" s="112"/>
    </row>
    <row r="46" spans="1:258" ht="18" customHeight="1" x14ac:dyDescent="0.25">
      <c r="A46" s="234" t="s">
        <v>194</v>
      </c>
      <c r="B46" s="235">
        <v>9873286.6199999992</v>
      </c>
      <c r="C46" s="236">
        <f t="shared" si="0"/>
        <v>7.9764274386445316E-3</v>
      </c>
      <c r="IW46" s="306"/>
      <c r="IX46" s="112"/>
    </row>
    <row r="47" spans="1:258" x14ac:dyDescent="0.25">
      <c r="A47" s="234" t="s">
        <v>185</v>
      </c>
      <c r="B47" s="235">
        <v>2648386.02</v>
      </c>
      <c r="C47" s="236">
        <f t="shared" si="0"/>
        <v>2.1395771976536206E-3</v>
      </c>
      <c r="IW47" s="306"/>
      <c r="IX47" s="112"/>
    </row>
    <row r="48" spans="1:258" x14ac:dyDescent="0.25">
      <c r="A48" s="234" t="s">
        <v>795</v>
      </c>
      <c r="B48" s="235">
        <v>1563391.41</v>
      </c>
      <c r="C48" s="236">
        <f t="shared" si="0"/>
        <v>1.2630321209154934E-3</v>
      </c>
      <c r="IW48" s="306"/>
      <c r="IX48" s="112"/>
    </row>
    <row r="49" spans="1:258" x14ac:dyDescent="0.25">
      <c r="A49" s="234" t="s">
        <v>530</v>
      </c>
      <c r="B49" s="235">
        <v>193990.05</v>
      </c>
      <c r="C49" s="236">
        <f t="shared" si="0"/>
        <v>1.5672061565695991E-4</v>
      </c>
      <c r="IW49" s="306"/>
      <c r="IX49" s="112"/>
    </row>
    <row r="50" spans="1:258" x14ac:dyDescent="0.25">
      <c r="A50" s="234" t="s">
        <v>625</v>
      </c>
      <c r="B50" s="235">
        <v>493997.32</v>
      </c>
      <c r="C50" s="236">
        <f t="shared" si="0"/>
        <v>3.9909038697236399E-4</v>
      </c>
      <c r="IW50" s="306"/>
      <c r="IX50" s="112"/>
    </row>
    <row r="51" spans="1:258" x14ac:dyDescent="0.25">
      <c r="A51" s="234" t="s">
        <v>626</v>
      </c>
      <c r="B51" s="235">
        <v>500489.23</v>
      </c>
      <c r="C51" s="236">
        <f t="shared" si="0"/>
        <v>4.0433506901656972E-4</v>
      </c>
      <c r="IW51" s="306"/>
      <c r="IX51" s="112"/>
    </row>
    <row r="52" spans="1:258" x14ac:dyDescent="0.25">
      <c r="A52" s="234" t="s">
        <v>257</v>
      </c>
      <c r="B52" s="235">
        <v>56790.52</v>
      </c>
      <c r="C52" s="236">
        <f t="shared" si="0"/>
        <v>4.5879905994554334E-5</v>
      </c>
      <c r="IW52" s="306"/>
      <c r="IX52" s="112"/>
    </row>
    <row r="53" spans="1:258" x14ac:dyDescent="0.25">
      <c r="A53" s="234" t="s">
        <v>514</v>
      </c>
      <c r="B53" s="235">
        <v>860940.3</v>
      </c>
      <c r="C53" s="236">
        <f t="shared" si="0"/>
        <v>6.9553615693118166E-4</v>
      </c>
      <c r="IW53" s="306"/>
      <c r="IX53" s="112"/>
    </row>
    <row r="54" spans="1:258" x14ac:dyDescent="0.25">
      <c r="A54" s="234" t="s">
        <v>258</v>
      </c>
      <c r="B54" s="235">
        <v>271015.81</v>
      </c>
      <c r="C54" s="236">
        <f t="shared" si="0"/>
        <v>2.1894816046477472E-4</v>
      </c>
      <c r="IW54" s="306"/>
      <c r="IX54" s="112"/>
    </row>
    <row r="55" spans="1:258" x14ac:dyDescent="0.25">
      <c r="A55" s="234" t="s">
        <v>943</v>
      </c>
      <c r="B55" s="235">
        <v>1450151.44</v>
      </c>
      <c r="C55" s="236">
        <f t="shared" si="0"/>
        <v>1.1715478524420555E-3</v>
      </c>
      <c r="IW55" s="306"/>
      <c r="IX55" s="112"/>
    </row>
    <row r="56" spans="1:258" x14ac:dyDescent="0.25">
      <c r="A56" s="234" t="s">
        <v>1143</v>
      </c>
      <c r="B56" s="235">
        <v>2932999.99</v>
      </c>
      <c r="C56" s="236">
        <f t="shared" si="0"/>
        <v>2.3695110349971934E-3</v>
      </c>
      <c r="IW56" s="306"/>
      <c r="IX56" s="112"/>
    </row>
    <row r="57" spans="1:258" x14ac:dyDescent="0.25">
      <c r="A57" s="234" t="s">
        <v>884</v>
      </c>
      <c r="B57" s="235">
        <v>1628038.55</v>
      </c>
      <c r="C57" s="236">
        <f t="shared" si="0"/>
        <v>1.31525923040519E-3</v>
      </c>
      <c r="IW57" s="306"/>
      <c r="IX57" s="112"/>
    </row>
    <row r="58" spans="1:258" x14ac:dyDescent="0.25">
      <c r="A58" s="234" t="s">
        <v>474</v>
      </c>
      <c r="B58" s="235">
        <v>1933645.31</v>
      </c>
      <c r="C58" s="236">
        <f t="shared" si="0"/>
        <v>1.5621527157985325E-3</v>
      </c>
      <c r="IW58" s="306"/>
      <c r="IX58" s="112"/>
    </row>
    <row r="59" spans="1:258" x14ac:dyDescent="0.25">
      <c r="A59" s="234" t="s">
        <v>230</v>
      </c>
      <c r="B59" s="235">
        <v>2540079.1</v>
      </c>
      <c r="C59" s="236">
        <f t="shared" si="0"/>
        <v>2.0520782399374433E-3</v>
      </c>
      <c r="IW59" s="306"/>
      <c r="IX59" s="112"/>
    </row>
    <row r="60" spans="1:258" x14ac:dyDescent="0.25">
      <c r="A60" s="234" t="s">
        <v>259</v>
      </c>
      <c r="B60" s="235">
        <v>20282.62</v>
      </c>
      <c r="C60" s="236">
        <f t="shared" si="0"/>
        <v>1.6385916151556064E-5</v>
      </c>
      <c r="IW60" s="306"/>
      <c r="IX60" s="112"/>
    </row>
    <row r="61" spans="1:258" x14ac:dyDescent="0.25">
      <c r="A61" s="234" t="s">
        <v>468</v>
      </c>
      <c r="B61" s="235">
        <v>482828.33</v>
      </c>
      <c r="C61" s="236">
        <f t="shared" si="0"/>
        <v>3.9006718712749342E-4</v>
      </c>
      <c r="IW61" s="306"/>
      <c r="IX61" s="112"/>
    </row>
    <row r="62" spans="1:258" x14ac:dyDescent="0.25">
      <c r="A62" s="234" t="s">
        <v>200</v>
      </c>
      <c r="B62" s="235">
        <v>13487067.16</v>
      </c>
      <c r="C62" s="236">
        <f t="shared" si="0"/>
        <v>1.0895927232979042E-2</v>
      </c>
      <c r="IW62" s="306"/>
      <c r="IX62" s="112"/>
    </row>
    <row r="63" spans="1:258" x14ac:dyDescent="0.25">
      <c r="A63" s="234" t="s">
        <v>203</v>
      </c>
      <c r="B63" s="235">
        <v>14125855.24</v>
      </c>
      <c r="C63" s="236">
        <f t="shared" si="0"/>
        <v>1.1411991129925959E-2</v>
      </c>
      <c r="IW63" s="306"/>
      <c r="IX63" s="112"/>
    </row>
    <row r="64" spans="1:258" x14ac:dyDescent="0.25">
      <c r="A64" s="234" t="s">
        <v>383</v>
      </c>
      <c r="B64" s="235">
        <v>28955843.41</v>
      </c>
      <c r="C64" s="236">
        <f t="shared" si="0"/>
        <v>2.3392836932006181E-2</v>
      </c>
      <c r="IW64" s="306"/>
      <c r="IX64" s="112"/>
    </row>
    <row r="65" spans="1:258" s="303" customFormat="1" x14ac:dyDescent="0.25">
      <c r="A65" s="234" t="s">
        <v>272</v>
      </c>
      <c r="B65" s="235">
        <v>22200.12</v>
      </c>
      <c r="C65" s="236">
        <f t="shared" si="0"/>
        <v>1.793502539979957E-5</v>
      </c>
      <c r="IW65" s="306"/>
      <c r="IX65" s="112"/>
    </row>
    <row r="66" spans="1:258" s="303" customFormat="1" x14ac:dyDescent="0.25">
      <c r="A66" s="234" t="s">
        <v>824</v>
      </c>
      <c r="B66" s="235">
        <v>740566.32</v>
      </c>
      <c r="C66" s="236">
        <f t="shared" si="0"/>
        <v>5.9828846688378694E-4</v>
      </c>
      <c r="IW66" s="306"/>
      <c r="IX66" s="112"/>
    </row>
    <row r="67" spans="1:258" s="303" customFormat="1" x14ac:dyDescent="0.25">
      <c r="A67" s="234" t="s">
        <v>201</v>
      </c>
      <c r="B67" s="235">
        <v>18783909.600000001</v>
      </c>
      <c r="C67" s="236">
        <f t="shared" si="0"/>
        <v>1.5175138503014355E-2</v>
      </c>
      <c r="IW67" s="306"/>
      <c r="IX67" s="112"/>
    </row>
    <row r="68" spans="1:258" s="303" customFormat="1" x14ac:dyDescent="0.25">
      <c r="A68" s="234" t="s">
        <v>260</v>
      </c>
      <c r="B68" s="235">
        <v>5911.02</v>
      </c>
      <c r="C68" s="236">
        <f t="shared" si="0"/>
        <v>4.7753928284497235E-6</v>
      </c>
      <c r="IW68" s="306"/>
      <c r="IX68" s="112"/>
    </row>
    <row r="69" spans="1:258" s="303" customFormat="1" x14ac:dyDescent="0.25">
      <c r="A69" s="234" t="s">
        <v>720</v>
      </c>
      <c r="B69" s="235">
        <v>1341504.1299999999</v>
      </c>
      <c r="C69" s="236">
        <f t="shared" si="0"/>
        <v>1.0837739005683765E-3</v>
      </c>
      <c r="IW69" s="306"/>
      <c r="IX69" s="112"/>
    </row>
    <row r="70" spans="1:258" s="303" customFormat="1" x14ac:dyDescent="0.25">
      <c r="A70" s="234" t="s">
        <v>261</v>
      </c>
      <c r="B70" s="235">
        <v>9371.93</v>
      </c>
      <c r="C70" s="236">
        <f t="shared" si="0"/>
        <v>7.5713916228895882E-6</v>
      </c>
      <c r="IW70" s="306"/>
      <c r="IX70" s="112"/>
    </row>
    <row r="71" spans="1:258" x14ac:dyDescent="0.25">
      <c r="A71" s="234" t="s">
        <v>595</v>
      </c>
      <c r="B71" s="235">
        <v>865347.66</v>
      </c>
      <c r="C71" s="236">
        <f t="shared" si="0"/>
        <v>6.9909677342992402E-4</v>
      </c>
      <c r="IW71" s="306"/>
      <c r="IX71" s="112"/>
    </row>
    <row r="72" spans="1:258" x14ac:dyDescent="0.25">
      <c r="A72" s="234" t="s">
        <v>250</v>
      </c>
      <c r="B72" s="235">
        <v>209746609.80000001</v>
      </c>
      <c r="C72" s="236">
        <f t="shared" si="0"/>
        <v>0.16945001983254371</v>
      </c>
      <c r="IW72" s="306"/>
      <c r="IX72" s="112"/>
    </row>
    <row r="73" spans="1:258" x14ac:dyDescent="0.25">
      <c r="A73" s="234" t="s">
        <v>251</v>
      </c>
      <c r="B73" s="235">
        <v>94299910.670000002</v>
      </c>
      <c r="C73" s="236">
        <f t="shared" ref="C73:C75" si="1">B73/$B$81</f>
        <v>7.6182979779626445E-2</v>
      </c>
      <c r="IW73" s="306"/>
      <c r="IX73" s="112"/>
    </row>
    <row r="74" spans="1:258" x14ac:dyDescent="0.25">
      <c r="A74" s="234" t="s">
        <v>252</v>
      </c>
      <c r="B74" s="235">
        <v>1241322.25</v>
      </c>
      <c r="C74" s="236">
        <f t="shared" si="1"/>
        <v>1.0028389974057056E-3</v>
      </c>
      <c r="IW74" s="306"/>
      <c r="IX74" s="112"/>
    </row>
    <row r="75" spans="1:258" x14ac:dyDescent="0.25">
      <c r="A75" s="234" t="s">
        <v>253</v>
      </c>
      <c r="B75" s="235">
        <v>34171079.829999998</v>
      </c>
      <c r="C75" s="236">
        <f t="shared" si="1"/>
        <v>2.7606120358341701E-2</v>
      </c>
      <c r="IW75" s="306"/>
      <c r="IX75" s="112"/>
    </row>
    <row r="76" spans="1:258" ht="0" hidden="1" customHeight="1" x14ac:dyDescent="0.25">
      <c r="A76" s="234"/>
      <c r="B76" s="235"/>
      <c r="C76" s="236"/>
    </row>
    <row r="77" spans="1:258" ht="0" hidden="1" customHeight="1" x14ac:dyDescent="0.25">
      <c r="A77" s="234"/>
      <c r="B77" s="235"/>
      <c r="C77" s="236"/>
    </row>
    <row r="78" spans="1:258" ht="0" hidden="1" customHeight="1" x14ac:dyDescent="0.25">
      <c r="A78" s="234"/>
      <c r="B78" s="235"/>
      <c r="C78" s="236"/>
    </row>
    <row r="79" spans="1:258" ht="0" hidden="1" customHeight="1" x14ac:dyDescent="0.25">
      <c r="A79" s="234"/>
      <c r="B79" s="235"/>
      <c r="C79" s="236"/>
    </row>
    <row r="80" spans="1:258" ht="0" hidden="1" customHeight="1" x14ac:dyDescent="0.25">
      <c r="A80" s="234"/>
      <c r="B80" s="235"/>
      <c r="C80" s="236"/>
    </row>
    <row r="81" spans="1:3" x14ac:dyDescent="0.25">
      <c r="A81" s="273" t="s">
        <v>235</v>
      </c>
      <c r="B81" s="43">
        <f>SUM(B7:B80)</f>
        <v>1237808115.9699998</v>
      </c>
      <c r="C81" s="322">
        <f>SUM(C7:C80)</f>
        <v>1.0000000000000007</v>
      </c>
    </row>
    <row r="82" spans="1:3" x14ac:dyDescent="0.25">
      <c r="A82" s="387" t="s">
        <v>2</v>
      </c>
      <c r="B82" s="387"/>
      <c r="C82" s="387"/>
    </row>
    <row r="83" spans="1:3" x14ac:dyDescent="0.25">
      <c r="A83" s="387"/>
      <c r="B83" s="387"/>
      <c r="C83" s="387"/>
    </row>
    <row r="86" spans="1:3" x14ac:dyDescent="0.25">
      <c r="B86" s="265">
        <f>B81-'3'!D110</f>
        <v>-0.1230323314666748</v>
      </c>
    </row>
    <row r="87" spans="1:3" ht="15" customHeight="1" x14ac:dyDescent="0.25"/>
    <row r="88" spans="1:3" ht="15" customHeight="1" x14ac:dyDescent="0.25"/>
    <row r="89" spans="1:3" ht="15" customHeight="1" x14ac:dyDescent="0.25"/>
    <row r="90" spans="1:3" ht="15" customHeight="1" x14ac:dyDescent="0.25"/>
    <row r="91" spans="1:3" ht="15" customHeight="1" x14ac:dyDescent="0.25"/>
    <row r="92" spans="1:3" ht="15" customHeight="1" x14ac:dyDescent="0.25"/>
  </sheetData>
  <mergeCells count="5">
    <mergeCell ref="A1:C1"/>
    <mergeCell ref="A2:C2"/>
    <mergeCell ref="A3:C3"/>
    <mergeCell ref="A4:C4"/>
    <mergeCell ref="A82:C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108"/>
  <sheetViews>
    <sheetView workbookViewId="0">
      <selection activeCell="C103" sqref="C103"/>
    </sheetView>
  </sheetViews>
  <sheetFormatPr baseColWidth="10" defaultColWidth="0" defaultRowHeight="15" x14ac:dyDescent="0.25"/>
  <cols>
    <col min="1" max="1" width="34.85546875" style="294" customWidth="1"/>
    <col min="2" max="3" width="24.42578125" style="294" customWidth="1"/>
    <col min="4" max="256" width="11.42578125" style="294" hidden="1"/>
    <col min="257" max="257" width="34.85546875" style="294" customWidth="1"/>
    <col min="258" max="259" width="24.42578125" style="294" customWidth="1"/>
    <col min="260" max="512" width="11.42578125" style="294" hidden="1"/>
    <col min="513" max="513" width="34.85546875" style="294" customWidth="1"/>
    <col min="514" max="515" width="24.42578125" style="294" customWidth="1"/>
    <col min="516" max="768" width="11.42578125" style="294" hidden="1"/>
    <col min="769" max="769" width="34.85546875" style="294" customWidth="1"/>
    <col min="770" max="771" width="24.42578125" style="294" customWidth="1"/>
    <col min="772" max="1024" width="11.42578125" style="294" hidden="1"/>
    <col min="1025" max="1025" width="34.85546875" style="294" customWidth="1"/>
    <col min="1026" max="1027" width="24.42578125" style="294" customWidth="1"/>
    <col min="1028" max="1280" width="11.42578125" style="294" hidden="1"/>
    <col min="1281" max="1281" width="34.85546875" style="294" customWidth="1"/>
    <col min="1282" max="1283" width="24.42578125" style="294" customWidth="1"/>
    <col min="1284" max="1536" width="11.42578125" style="294" hidden="1"/>
    <col min="1537" max="1537" width="34.85546875" style="294" customWidth="1"/>
    <col min="1538" max="1539" width="24.42578125" style="294" customWidth="1"/>
    <col min="1540" max="1792" width="11.42578125" style="294" hidden="1"/>
    <col min="1793" max="1793" width="34.85546875" style="294" customWidth="1"/>
    <col min="1794" max="1795" width="24.42578125" style="294" customWidth="1"/>
    <col min="1796" max="2048" width="11.42578125" style="294" hidden="1"/>
    <col min="2049" max="2049" width="34.85546875" style="294" customWidth="1"/>
    <col min="2050" max="2051" width="24.42578125" style="294" customWidth="1"/>
    <col min="2052" max="2304" width="11.42578125" style="294" hidden="1"/>
    <col min="2305" max="2305" width="34.85546875" style="294" customWidth="1"/>
    <col min="2306" max="2307" width="24.42578125" style="294" customWidth="1"/>
    <col min="2308" max="2560" width="11.42578125" style="294" hidden="1"/>
    <col min="2561" max="2561" width="34.85546875" style="294" customWidth="1"/>
    <col min="2562" max="2563" width="24.42578125" style="294" customWidth="1"/>
    <col min="2564" max="2816" width="11.42578125" style="294" hidden="1"/>
    <col min="2817" max="2817" width="34.85546875" style="294" customWidth="1"/>
    <col min="2818" max="2819" width="24.42578125" style="294" customWidth="1"/>
    <col min="2820" max="3072" width="11.42578125" style="294" hidden="1"/>
    <col min="3073" max="3073" width="34.85546875" style="294" customWidth="1"/>
    <col min="3074" max="3075" width="24.42578125" style="294" customWidth="1"/>
    <col min="3076" max="3328" width="11.42578125" style="294" hidden="1"/>
    <col min="3329" max="3329" width="34.85546875" style="294" customWidth="1"/>
    <col min="3330" max="3331" width="24.42578125" style="294" customWidth="1"/>
    <col min="3332" max="3584" width="11.42578125" style="294" hidden="1"/>
    <col min="3585" max="3585" width="34.85546875" style="294" customWidth="1"/>
    <col min="3586" max="3587" width="24.42578125" style="294" customWidth="1"/>
    <col min="3588" max="3840" width="11.42578125" style="294" hidden="1"/>
    <col min="3841" max="3841" width="34.85546875" style="294" customWidth="1"/>
    <col min="3842" max="3843" width="24.42578125" style="294" customWidth="1"/>
    <col min="3844" max="4096" width="11.42578125" style="294" hidden="1"/>
    <col min="4097" max="4097" width="34.85546875" style="294" customWidth="1"/>
    <col min="4098" max="4099" width="24.42578125" style="294" customWidth="1"/>
    <col min="4100" max="4352" width="11.42578125" style="294" hidden="1"/>
    <col min="4353" max="4353" width="34.85546875" style="294" customWidth="1"/>
    <col min="4354" max="4355" width="24.42578125" style="294" customWidth="1"/>
    <col min="4356" max="4608" width="11.42578125" style="294" hidden="1"/>
    <col min="4609" max="4609" width="34.85546875" style="294" customWidth="1"/>
    <col min="4610" max="4611" width="24.42578125" style="294" customWidth="1"/>
    <col min="4612" max="4864" width="11.42578125" style="294" hidden="1"/>
    <col min="4865" max="4865" width="34.85546875" style="294" customWidth="1"/>
    <col min="4866" max="4867" width="24.42578125" style="294" customWidth="1"/>
    <col min="4868" max="5120" width="11.42578125" style="294" hidden="1"/>
    <col min="5121" max="5121" width="34.85546875" style="294" customWidth="1"/>
    <col min="5122" max="5123" width="24.42578125" style="294" customWidth="1"/>
    <col min="5124" max="5376" width="11.42578125" style="294" hidden="1"/>
    <col min="5377" max="5377" width="34.85546875" style="294" customWidth="1"/>
    <col min="5378" max="5379" width="24.42578125" style="294" customWidth="1"/>
    <col min="5380" max="5632" width="11.42578125" style="294" hidden="1"/>
    <col min="5633" max="5633" width="34.85546875" style="294" customWidth="1"/>
    <col min="5634" max="5635" width="24.42578125" style="294" customWidth="1"/>
    <col min="5636" max="5888" width="11.42578125" style="294" hidden="1"/>
    <col min="5889" max="5889" width="34.85546875" style="294" customWidth="1"/>
    <col min="5890" max="5891" width="24.42578125" style="294" customWidth="1"/>
    <col min="5892" max="6144" width="11.42578125" style="294" hidden="1"/>
    <col min="6145" max="6145" width="34.85546875" style="294" customWidth="1"/>
    <col min="6146" max="6147" width="24.42578125" style="294" customWidth="1"/>
    <col min="6148" max="6400" width="11.42578125" style="294" hidden="1"/>
    <col min="6401" max="6401" width="34.85546875" style="294" customWidth="1"/>
    <col min="6402" max="6403" width="24.42578125" style="294" customWidth="1"/>
    <col min="6404" max="6656" width="11.42578125" style="294" hidden="1"/>
    <col min="6657" max="6657" width="34.85546875" style="294" customWidth="1"/>
    <col min="6658" max="6659" width="24.42578125" style="294" customWidth="1"/>
    <col min="6660" max="6912" width="11.42578125" style="294" hidden="1"/>
    <col min="6913" max="6913" width="34.85546875" style="294" customWidth="1"/>
    <col min="6914" max="6915" width="24.42578125" style="294" customWidth="1"/>
    <col min="6916" max="7168" width="11.42578125" style="294" hidden="1"/>
    <col min="7169" max="7169" width="34.85546875" style="294" customWidth="1"/>
    <col min="7170" max="7171" width="24.42578125" style="294" customWidth="1"/>
    <col min="7172" max="7424" width="11.42578125" style="294" hidden="1"/>
    <col min="7425" max="7425" width="34.85546875" style="294" customWidth="1"/>
    <col min="7426" max="7427" width="24.42578125" style="294" customWidth="1"/>
    <col min="7428" max="7680" width="11.42578125" style="294" hidden="1"/>
    <col min="7681" max="7681" width="34.85546875" style="294" customWidth="1"/>
    <col min="7682" max="7683" width="24.42578125" style="294" customWidth="1"/>
    <col min="7684" max="7936" width="11.42578125" style="294" hidden="1"/>
    <col min="7937" max="7937" width="34.85546875" style="294" customWidth="1"/>
    <col min="7938" max="7939" width="24.42578125" style="294" customWidth="1"/>
    <col min="7940" max="8192" width="11.42578125" style="294" hidden="1"/>
    <col min="8193" max="8193" width="34.85546875" style="294" customWidth="1"/>
    <col min="8194" max="8195" width="24.42578125" style="294" customWidth="1"/>
    <col min="8196" max="8448" width="11.42578125" style="294" hidden="1"/>
    <col min="8449" max="8449" width="34.85546875" style="294" customWidth="1"/>
    <col min="8450" max="8451" width="24.42578125" style="294" customWidth="1"/>
    <col min="8452" max="8704" width="11.42578125" style="294" hidden="1"/>
    <col min="8705" max="8705" width="34.85546875" style="294" customWidth="1"/>
    <col min="8706" max="8707" width="24.42578125" style="294" customWidth="1"/>
    <col min="8708" max="8960" width="11.42578125" style="294" hidden="1"/>
    <col min="8961" max="8961" width="34.85546875" style="294" customWidth="1"/>
    <col min="8962" max="8963" width="24.42578125" style="294" customWidth="1"/>
    <col min="8964" max="9216" width="11.42578125" style="294" hidden="1"/>
    <col min="9217" max="9217" width="34.85546875" style="294" customWidth="1"/>
    <col min="9218" max="9219" width="24.42578125" style="294" customWidth="1"/>
    <col min="9220" max="9472" width="11.42578125" style="294" hidden="1"/>
    <col min="9473" max="9473" width="34.85546875" style="294" customWidth="1"/>
    <col min="9474" max="9475" width="24.42578125" style="294" customWidth="1"/>
    <col min="9476" max="9728" width="11.42578125" style="294" hidden="1"/>
    <col min="9729" max="9729" width="34.85546875" style="294" customWidth="1"/>
    <col min="9730" max="9731" width="24.42578125" style="294" customWidth="1"/>
    <col min="9732" max="9984" width="11.42578125" style="294" hidden="1"/>
    <col min="9985" max="9985" width="34.85546875" style="294" customWidth="1"/>
    <col min="9986" max="9987" width="24.42578125" style="294" customWidth="1"/>
    <col min="9988" max="10240" width="11.42578125" style="294" hidden="1"/>
    <col min="10241" max="10241" width="34.85546875" style="294" customWidth="1"/>
    <col min="10242" max="10243" width="24.42578125" style="294" customWidth="1"/>
    <col min="10244" max="10496" width="11.42578125" style="294" hidden="1"/>
    <col min="10497" max="10497" width="34.85546875" style="294" customWidth="1"/>
    <col min="10498" max="10499" width="24.42578125" style="294" customWidth="1"/>
    <col min="10500" max="10752" width="11.42578125" style="294" hidden="1"/>
    <col min="10753" max="10753" width="34.85546875" style="294" customWidth="1"/>
    <col min="10754" max="10755" width="24.42578125" style="294" customWidth="1"/>
    <col min="10756" max="11008" width="11.42578125" style="294" hidden="1"/>
    <col min="11009" max="11009" width="34.85546875" style="294" customWidth="1"/>
    <col min="11010" max="11011" width="24.42578125" style="294" customWidth="1"/>
    <col min="11012" max="11264" width="11.42578125" style="294" hidden="1"/>
    <col min="11265" max="11265" width="34.85546875" style="294" customWidth="1"/>
    <col min="11266" max="11267" width="24.42578125" style="294" customWidth="1"/>
    <col min="11268" max="11520" width="11.42578125" style="294" hidden="1"/>
    <col min="11521" max="11521" width="34.85546875" style="294" customWidth="1"/>
    <col min="11522" max="11523" width="24.42578125" style="294" customWidth="1"/>
    <col min="11524" max="11776" width="11.42578125" style="294" hidden="1"/>
    <col min="11777" max="11777" width="34.85546875" style="294" customWidth="1"/>
    <col min="11778" max="11779" width="24.42578125" style="294" customWidth="1"/>
    <col min="11780" max="12032" width="11.42578125" style="294" hidden="1"/>
    <col min="12033" max="12033" width="34.85546875" style="294" customWidth="1"/>
    <col min="12034" max="12035" width="24.42578125" style="294" customWidth="1"/>
    <col min="12036" max="12288" width="11.42578125" style="294" hidden="1"/>
    <col min="12289" max="12289" width="34.85546875" style="294" customWidth="1"/>
    <col min="12290" max="12291" width="24.42578125" style="294" customWidth="1"/>
    <col min="12292" max="12544" width="11.42578125" style="294" hidden="1"/>
    <col min="12545" max="12545" width="34.85546875" style="294" customWidth="1"/>
    <col min="12546" max="12547" width="24.42578125" style="294" customWidth="1"/>
    <col min="12548" max="12800" width="11.42578125" style="294" hidden="1"/>
    <col min="12801" max="12801" width="34.85546875" style="294" customWidth="1"/>
    <col min="12802" max="12803" width="24.42578125" style="294" customWidth="1"/>
    <col min="12804" max="13056" width="11.42578125" style="294" hidden="1"/>
    <col min="13057" max="13057" width="34.85546875" style="294" customWidth="1"/>
    <col min="13058" max="13059" width="24.42578125" style="294" customWidth="1"/>
    <col min="13060" max="13312" width="11.42578125" style="294" hidden="1"/>
    <col min="13313" max="13313" width="34.85546875" style="294" customWidth="1"/>
    <col min="13314" max="13315" width="24.42578125" style="294" customWidth="1"/>
    <col min="13316" max="13568" width="11.42578125" style="294" hidden="1"/>
    <col min="13569" max="13569" width="34.85546875" style="294" customWidth="1"/>
    <col min="13570" max="13571" width="24.42578125" style="294" customWidth="1"/>
    <col min="13572" max="13824" width="11.42578125" style="294" hidden="1"/>
    <col min="13825" max="13825" width="34.85546875" style="294" customWidth="1"/>
    <col min="13826" max="13827" width="24.42578125" style="294" customWidth="1"/>
    <col min="13828" max="14080" width="11.42578125" style="294" hidden="1"/>
    <col min="14081" max="14081" width="34.85546875" style="294" customWidth="1"/>
    <col min="14082" max="14083" width="24.42578125" style="294" customWidth="1"/>
    <col min="14084" max="14336" width="11.42578125" style="294" hidden="1"/>
    <col min="14337" max="14337" width="34.85546875" style="294" customWidth="1"/>
    <col min="14338" max="14339" width="24.42578125" style="294" customWidth="1"/>
    <col min="14340" max="14592" width="11.42578125" style="294" hidden="1"/>
    <col min="14593" max="14593" width="34.85546875" style="294" customWidth="1"/>
    <col min="14594" max="14595" width="24.42578125" style="294" customWidth="1"/>
    <col min="14596" max="14848" width="11.42578125" style="294" hidden="1"/>
    <col min="14849" max="14849" width="34.85546875" style="294" customWidth="1"/>
    <col min="14850" max="14851" width="24.42578125" style="294" customWidth="1"/>
    <col min="14852" max="15104" width="11.42578125" style="294" hidden="1"/>
    <col min="15105" max="15105" width="34.85546875" style="294" customWidth="1"/>
    <col min="15106" max="15107" width="24.42578125" style="294" customWidth="1"/>
    <col min="15108" max="15360" width="11.42578125" style="294" hidden="1"/>
    <col min="15361" max="15361" width="34.85546875" style="294" customWidth="1"/>
    <col min="15362" max="15363" width="24.42578125" style="294" customWidth="1"/>
    <col min="15364" max="15616" width="11.42578125" style="294" hidden="1"/>
    <col min="15617" max="15617" width="34.85546875" style="294" customWidth="1"/>
    <col min="15618" max="15619" width="24.42578125" style="294" customWidth="1"/>
    <col min="15620" max="15872" width="11.42578125" style="294" hidden="1"/>
    <col min="15873" max="15873" width="34.85546875" style="294" customWidth="1"/>
    <col min="15874" max="15875" width="24.42578125" style="294" customWidth="1"/>
    <col min="15876" max="16128" width="11.42578125" style="294" hidden="1"/>
    <col min="16129" max="16129" width="34.85546875" style="294" customWidth="1"/>
    <col min="16130" max="16131" width="24.42578125" style="294" customWidth="1"/>
    <col min="16132" max="16384" width="11.42578125" style="294" hidden="1"/>
  </cols>
  <sheetData>
    <row r="1" spans="1:3" ht="15.75" x14ac:dyDescent="0.25">
      <c r="A1" s="385" t="s">
        <v>1067</v>
      </c>
      <c r="B1" s="385"/>
      <c r="C1" s="385"/>
    </row>
    <row r="2" spans="1:3" ht="15.75" x14ac:dyDescent="0.25">
      <c r="A2" s="385" t="s">
        <v>1068</v>
      </c>
      <c r="B2" s="385"/>
      <c r="C2" s="385"/>
    </row>
    <row r="3" spans="1:3" ht="15.75" x14ac:dyDescent="0.25">
      <c r="A3" s="385" t="s">
        <v>1145</v>
      </c>
      <c r="B3" s="385"/>
      <c r="C3" s="385"/>
    </row>
    <row r="4" spans="1:3" x14ac:dyDescent="0.25">
      <c r="A4" s="386" t="s">
        <v>1065</v>
      </c>
      <c r="B4" s="386"/>
      <c r="C4" s="386"/>
    </row>
    <row r="5" spans="1:3" ht="5.25" customHeight="1" x14ac:dyDescent="0.3">
      <c r="A5" s="257"/>
      <c r="B5" s="257"/>
      <c r="C5" s="257"/>
    </row>
    <row r="6" spans="1:3" x14ac:dyDescent="0.25">
      <c r="A6" s="258" t="s">
        <v>262</v>
      </c>
      <c r="B6" s="264" t="s">
        <v>235</v>
      </c>
      <c r="C6" s="264" t="s">
        <v>247</v>
      </c>
    </row>
    <row r="7" spans="1:3" x14ac:dyDescent="0.25">
      <c r="A7" s="249" t="s">
        <v>264</v>
      </c>
      <c r="B7" s="50">
        <v>5987270.4299999997</v>
      </c>
      <c r="C7" s="250">
        <f>B7/$B$101</f>
        <v>4.8369939999206709E-3</v>
      </c>
    </row>
    <row r="8" spans="1:3" x14ac:dyDescent="0.25">
      <c r="A8" s="249" t="s">
        <v>181</v>
      </c>
      <c r="B8" s="50">
        <v>145831608.75</v>
      </c>
      <c r="C8" s="250">
        <f t="shared" ref="C8:C20" si="0">B8/$B$101</f>
        <v>0.11781439050891991</v>
      </c>
    </row>
    <row r="9" spans="1:3" x14ac:dyDescent="0.25">
      <c r="A9" s="249" t="s">
        <v>183</v>
      </c>
      <c r="B9" s="50">
        <v>97084592.069999993</v>
      </c>
      <c r="C9" s="250">
        <f t="shared" si="0"/>
        <v>7.8432667242547771E-2</v>
      </c>
    </row>
    <row r="10" spans="1:3" x14ac:dyDescent="0.25">
      <c r="A10" s="249" t="s">
        <v>1023</v>
      </c>
      <c r="B10" s="50">
        <v>1553240.52</v>
      </c>
      <c r="C10" s="250">
        <f t="shared" si="0"/>
        <v>1.2548314233525714E-3</v>
      </c>
    </row>
    <row r="11" spans="1:3" x14ac:dyDescent="0.25">
      <c r="A11" s="249" t="s">
        <v>825</v>
      </c>
      <c r="B11" s="50">
        <v>740566.32</v>
      </c>
      <c r="C11" s="250">
        <f t="shared" si="0"/>
        <v>5.9828846688378683E-4</v>
      </c>
    </row>
    <row r="12" spans="1:3" x14ac:dyDescent="0.25">
      <c r="A12" s="249" t="s">
        <v>202</v>
      </c>
      <c r="B12" s="50">
        <v>12068714.16</v>
      </c>
      <c r="C12" s="250">
        <f t="shared" si="0"/>
        <v>9.7500686934359239E-3</v>
      </c>
    </row>
    <row r="13" spans="1:3" x14ac:dyDescent="0.25">
      <c r="A13" s="249" t="s">
        <v>263</v>
      </c>
      <c r="B13" s="50">
        <v>2057141.08</v>
      </c>
      <c r="C13" s="250">
        <f t="shared" si="0"/>
        <v>1.6619224364900333E-3</v>
      </c>
    </row>
    <row r="14" spans="1:3" x14ac:dyDescent="0.25">
      <c r="A14" s="249" t="s">
        <v>204</v>
      </c>
      <c r="B14" s="50">
        <v>608480895.91999996</v>
      </c>
      <c r="C14" s="250">
        <f t="shared" si="0"/>
        <v>0.49157933937375098</v>
      </c>
    </row>
    <row r="15" spans="1:3" x14ac:dyDescent="0.25">
      <c r="A15" s="249" t="s">
        <v>186</v>
      </c>
      <c r="B15" s="50">
        <v>7383952</v>
      </c>
      <c r="C15" s="250">
        <f t="shared" si="0"/>
        <v>5.9653446319614858E-3</v>
      </c>
    </row>
    <row r="16" spans="1:3" x14ac:dyDescent="0.25">
      <c r="A16" s="249" t="s">
        <v>218</v>
      </c>
      <c r="B16" s="50">
        <v>17161212.170000002</v>
      </c>
      <c r="C16" s="250">
        <f t="shared" si="0"/>
        <v>1.386419425481932E-2</v>
      </c>
    </row>
    <row r="17" spans="1:3" x14ac:dyDescent="0.25">
      <c r="A17" s="249" t="s">
        <v>250</v>
      </c>
      <c r="B17" s="50">
        <v>209746609.80000001</v>
      </c>
      <c r="C17" s="250">
        <f t="shared" si="0"/>
        <v>0.16945001983254365</v>
      </c>
    </row>
    <row r="18" spans="1:3" x14ac:dyDescent="0.25">
      <c r="A18" s="249" t="s">
        <v>251</v>
      </c>
      <c r="B18" s="50">
        <v>94299910.670000002</v>
      </c>
      <c r="C18" s="250">
        <f t="shared" si="0"/>
        <v>7.6182979779626431E-2</v>
      </c>
    </row>
    <row r="19" spans="1:3" x14ac:dyDescent="0.25">
      <c r="A19" s="249" t="s">
        <v>252</v>
      </c>
      <c r="B19" s="50">
        <v>1241322.25</v>
      </c>
      <c r="C19" s="250">
        <f t="shared" si="0"/>
        <v>1.0028389974057054E-3</v>
      </c>
    </row>
    <row r="20" spans="1:3" x14ac:dyDescent="0.25">
      <c r="A20" s="249" t="s">
        <v>253</v>
      </c>
      <c r="B20" s="50">
        <v>34171079.829999998</v>
      </c>
      <c r="C20" s="250">
        <f t="shared" si="0"/>
        <v>2.7606120358341698E-2</v>
      </c>
    </row>
    <row r="21" spans="1:3" ht="15" hidden="1" customHeight="1" x14ac:dyDescent="0.25">
      <c r="A21" s="249"/>
      <c r="B21" s="50"/>
      <c r="C21" s="250"/>
    </row>
    <row r="22" spans="1:3" ht="15" hidden="1" customHeight="1" x14ac:dyDescent="0.25">
      <c r="A22" s="249"/>
      <c r="B22" s="50"/>
      <c r="C22" s="250"/>
    </row>
    <row r="23" spans="1:3" ht="15" hidden="1" customHeight="1" x14ac:dyDescent="0.25">
      <c r="A23" s="249"/>
      <c r="B23" s="50"/>
      <c r="C23" s="250"/>
    </row>
    <row r="24" spans="1:3" ht="15" hidden="1" customHeight="1" x14ac:dyDescent="0.25">
      <c r="A24" s="249"/>
      <c r="B24" s="50"/>
      <c r="C24" s="250"/>
    </row>
    <row r="25" spans="1:3" ht="15" hidden="1" customHeight="1" x14ac:dyDescent="0.25">
      <c r="A25" s="249"/>
      <c r="B25" s="50"/>
      <c r="C25" s="250"/>
    </row>
    <row r="26" spans="1:3" ht="15" hidden="1" customHeight="1" x14ac:dyDescent="0.25">
      <c r="A26" s="249"/>
      <c r="B26" s="50"/>
      <c r="C26" s="250"/>
    </row>
    <row r="27" spans="1:3" ht="15" hidden="1" customHeight="1" x14ac:dyDescent="0.25">
      <c r="A27" s="249"/>
      <c r="B27" s="50"/>
      <c r="C27" s="250"/>
    </row>
    <row r="28" spans="1:3" ht="15" hidden="1" customHeight="1" x14ac:dyDescent="0.25">
      <c r="A28" s="249"/>
      <c r="B28" s="50"/>
      <c r="C28" s="250"/>
    </row>
    <row r="29" spans="1:3" ht="15" hidden="1" customHeight="1" x14ac:dyDescent="0.25">
      <c r="A29" s="249"/>
      <c r="B29" s="50"/>
      <c r="C29" s="250"/>
    </row>
    <row r="30" spans="1:3" ht="15" hidden="1" customHeight="1" x14ac:dyDescent="0.25">
      <c r="A30" s="249"/>
      <c r="B30" s="50"/>
      <c r="C30" s="250"/>
    </row>
    <row r="31" spans="1:3" ht="15" hidden="1" customHeight="1" x14ac:dyDescent="0.25">
      <c r="A31" s="249"/>
      <c r="B31" s="50"/>
      <c r="C31" s="250"/>
    </row>
    <row r="32" spans="1:3" ht="15" hidden="1" customHeight="1" x14ac:dyDescent="0.25">
      <c r="A32" s="249"/>
      <c r="B32" s="50"/>
      <c r="C32" s="250"/>
    </row>
    <row r="33" spans="1:3" ht="15" hidden="1" customHeight="1" x14ac:dyDescent="0.25">
      <c r="A33" s="249"/>
      <c r="B33" s="50"/>
      <c r="C33" s="250"/>
    </row>
    <row r="34" spans="1:3" ht="15" hidden="1" customHeight="1" x14ac:dyDescent="0.25">
      <c r="A34" s="249"/>
      <c r="B34" s="50"/>
      <c r="C34" s="250"/>
    </row>
    <row r="35" spans="1:3" ht="15" hidden="1" customHeight="1" x14ac:dyDescent="0.25">
      <c r="A35" s="249"/>
      <c r="B35" s="50"/>
      <c r="C35" s="250"/>
    </row>
    <row r="36" spans="1:3" ht="15" hidden="1" customHeight="1" x14ac:dyDescent="0.25">
      <c r="A36" s="249"/>
      <c r="B36" s="50"/>
      <c r="C36" s="250"/>
    </row>
    <row r="37" spans="1:3" ht="15" hidden="1" customHeight="1" x14ac:dyDescent="0.25">
      <c r="A37" s="249"/>
      <c r="B37" s="50"/>
      <c r="C37" s="250"/>
    </row>
    <row r="38" spans="1:3" ht="15" hidden="1" customHeight="1" x14ac:dyDescent="0.25">
      <c r="A38" s="249"/>
      <c r="B38" s="50"/>
      <c r="C38" s="250"/>
    </row>
    <row r="39" spans="1:3" ht="15" hidden="1" customHeight="1" x14ac:dyDescent="0.25">
      <c r="A39" s="249"/>
      <c r="B39" s="50"/>
      <c r="C39" s="250"/>
    </row>
    <row r="40" spans="1:3" ht="15" hidden="1" customHeight="1" x14ac:dyDescent="0.25">
      <c r="A40" s="249"/>
      <c r="B40" s="50"/>
      <c r="C40" s="250"/>
    </row>
    <row r="41" spans="1:3" ht="15" hidden="1" customHeight="1" x14ac:dyDescent="0.25">
      <c r="A41" s="249"/>
      <c r="B41" s="50"/>
      <c r="C41" s="250"/>
    </row>
    <row r="42" spans="1:3" ht="15" hidden="1" customHeight="1" x14ac:dyDescent="0.25">
      <c r="A42" s="249"/>
      <c r="B42" s="50"/>
      <c r="C42" s="250"/>
    </row>
    <row r="43" spans="1:3" ht="15" hidden="1" customHeight="1" x14ac:dyDescent="0.25">
      <c r="A43" s="249"/>
      <c r="B43" s="50"/>
      <c r="C43" s="250"/>
    </row>
    <row r="44" spans="1:3" ht="15" hidden="1" customHeight="1" x14ac:dyDescent="0.25">
      <c r="A44" s="249"/>
      <c r="B44" s="50"/>
      <c r="C44" s="250"/>
    </row>
    <row r="45" spans="1:3" ht="15" hidden="1" customHeight="1" x14ac:dyDescent="0.25">
      <c r="A45" s="249"/>
      <c r="B45" s="50"/>
      <c r="C45" s="250"/>
    </row>
    <row r="46" spans="1:3" ht="15" hidden="1" customHeight="1" x14ac:dyDescent="0.25">
      <c r="A46" s="249"/>
      <c r="B46" s="50"/>
      <c r="C46" s="250"/>
    </row>
    <row r="47" spans="1:3" ht="15" hidden="1" customHeight="1" x14ac:dyDescent="0.25">
      <c r="A47" s="249"/>
      <c r="B47" s="50"/>
      <c r="C47" s="250"/>
    </row>
    <row r="48" spans="1:3" ht="15" hidden="1" customHeight="1" x14ac:dyDescent="0.25">
      <c r="A48" s="249"/>
      <c r="B48" s="50"/>
      <c r="C48" s="250"/>
    </row>
    <row r="49" spans="1:3" ht="15" hidden="1" customHeight="1" x14ac:dyDescent="0.25">
      <c r="A49" s="249"/>
      <c r="B49" s="50"/>
      <c r="C49" s="250"/>
    </row>
    <row r="50" spans="1:3" ht="15" hidden="1" customHeight="1" x14ac:dyDescent="0.25">
      <c r="A50" s="249"/>
      <c r="B50" s="50"/>
      <c r="C50" s="250"/>
    </row>
    <row r="51" spans="1:3" ht="15" hidden="1" customHeight="1" x14ac:dyDescent="0.25">
      <c r="A51" s="249"/>
      <c r="B51" s="50"/>
      <c r="C51" s="250"/>
    </row>
    <row r="52" spans="1:3" ht="15" hidden="1" customHeight="1" x14ac:dyDescent="0.25">
      <c r="A52" s="249"/>
      <c r="B52" s="50"/>
      <c r="C52" s="250"/>
    </row>
    <row r="53" spans="1:3" ht="15" hidden="1" customHeight="1" x14ac:dyDescent="0.25">
      <c r="A53" s="249"/>
      <c r="B53" s="50"/>
      <c r="C53" s="250"/>
    </row>
    <row r="54" spans="1:3" ht="15" hidden="1" customHeight="1" x14ac:dyDescent="0.25">
      <c r="A54" s="249"/>
      <c r="B54" s="50"/>
      <c r="C54" s="250"/>
    </row>
    <row r="55" spans="1:3" ht="15" hidden="1" customHeight="1" x14ac:dyDescent="0.25">
      <c r="A55" s="249"/>
      <c r="B55" s="50"/>
      <c r="C55" s="250"/>
    </row>
    <row r="56" spans="1:3" ht="15" hidden="1" customHeight="1" x14ac:dyDescent="0.25">
      <c r="A56" s="249"/>
      <c r="B56" s="50"/>
      <c r="C56" s="250"/>
    </row>
    <row r="57" spans="1:3" ht="15" hidden="1" customHeight="1" x14ac:dyDescent="0.25">
      <c r="A57" s="249"/>
      <c r="B57" s="50"/>
      <c r="C57" s="250"/>
    </row>
    <row r="58" spans="1:3" ht="15" hidden="1" customHeight="1" x14ac:dyDescent="0.25">
      <c r="A58" s="249"/>
      <c r="B58" s="50"/>
      <c r="C58" s="250"/>
    </row>
    <row r="59" spans="1:3" ht="15" hidden="1" customHeight="1" x14ac:dyDescent="0.25">
      <c r="A59" s="249"/>
      <c r="B59" s="50"/>
      <c r="C59" s="250"/>
    </row>
    <row r="60" spans="1:3" ht="15" hidden="1" customHeight="1" x14ac:dyDescent="0.25">
      <c r="A60" s="249"/>
      <c r="B60" s="50"/>
      <c r="C60" s="250"/>
    </row>
    <row r="61" spans="1:3" ht="15" hidden="1" customHeight="1" x14ac:dyDescent="0.25">
      <c r="A61" s="249"/>
      <c r="B61" s="50"/>
      <c r="C61" s="250"/>
    </row>
    <row r="62" spans="1:3" ht="15" hidden="1" customHeight="1" x14ac:dyDescent="0.25">
      <c r="A62" s="249"/>
      <c r="B62" s="50"/>
      <c r="C62" s="250"/>
    </row>
    <row r="63" spans="1:3" ht="15" hidden="1" customHeight="1" x14ac:dyDescent="0.25">
      <c r="A63" s="249"/>
      <c r="B63" s="50"/>
      <c r="C63" s="250"/>
    </row>
    <row r="64" spans="1:3" ht="15" hidden="1" customHeight="1" x14ac:dyDescent="0.25">
      <c r="A64" s="249"/>
      <c r="B64" s="50"/>
      <c r="C64" s="250"/>
    </row>
    <row r="65" spans="1:3" ht="15" hidden="1" customHeight="1" x14ac:dyDescent="0.25">
      <c r="A65" s="249"/>
      <c r="B65" s="50"/>
      <c r="C65" s="250"/>
    </row>
    <row r="66" spans="1:3" ht="15" hidden="1" customHeight="1" x14ac:dyDescent="0.25">
      <c r="A66" s="249"/>
      <c r="B66" s="50"/>
      <c r="C66" s="250"/>
    </row>
    <row r="67" spans="1:3" ht="15" hidden="1" customHeight="1" x14ac:dyDescent="0.25">
      <c r="A67" s="249"/>
      <c r="B67" s="50"/>
      <c r="C67" s="250"/>
    </row>
    <row r="68" spans="1:3" ht="15" hidden="1" customHeight="1" x14ac:dyDescent="0.25">
      <c r="A68" s="249"/>
      <c r="B68" s="50"/>
      <c r="C68" s="250"/>
    </row>
    <row r="69" spans="1:3" ht="15" hidden="1" customHeight="1" x14ac:dyDescent="0.25">
      <c r="A69" s="249"/>
      <c r="B69" s="50"/>
      <c r="C69" s="250"/>
    </row>
    <row r="70" spans="1:3" ht="15" hidden="1" customHeight="1" x14ac:dyDescent="0.25">
      <c r="A70" s="249"/>
      <c r="B70" s="50"/>
      <c r="C70" s="250"/>
    </row>
    <row r="71" spans="1:3" ht="15" hidden="1" customHeight="1" x14ac:dyDescent="0.25">
      <c r="A71" s="249"/>
      <c r="B71" s="50"/>
      <c r="C71" s="250"/>
    </row>
    <row r="72" spans="1:3" ht="15" hidden="1" customHeight="1" x14ac:dyDescent="0.25">
      <c r="A72" s="249"/>
      <c r="B72" s="50"/>
      <c r="C72" s="250"/>
    </row>
    <row r="73" spans="1:3" ht="15" hidden="1" customHeight="1" x14ac:dyDescent="0.25">
      <c r="A73" s="249"/>
      <c r="B73" s="50"/>
      <c r="C73" s="250"/>
    </row>
    <row r="74" spans="1:3" ht="15" hidden="1" customHeight="1" x14ac:dyDescent="0.25">
      <c r="A74" s="249"/>
      <c r="B74" s="50"/>
      <c r="C74" s="250"/>
    </row>
    <row r="75" spans="1:3" ht="15" hidden="1" customHeight="1" x14ac:dyDescent="0.25">
      <c r="A75" s="249"/>
      <c r="B75" s="50"/>
      <c r="C75" s="250"/>
    </row>
    <row r="76" spans="1:3" ht="15" hidden="1" customHeight="1" x14ac:dyDescent="0.25">
      <c r="A76" s="249"/>
      <c r="B76" s="50"/>
      <c r="C76" s="250"/>
    </row>
    <row r="77" spans="1:3" ht="15" hidden="1" customHeight="1" x14ac:dyDescent="0.25">
      <c r="A77" s="249"/>
      <c r="B77" s="50"/>
      <c r="C77" s="250"/>
    </row>
    <row r="78" spans="1:3" ht="15" hidden="1" customHeight="1" x14ac:dyDescent="0.25">
      <c r="A78" s="249"/>
      <c r="B78" s="50"/>
      <c r="C78" s="250"/>
    </row>
    <row r="79" spans="1:3" ht="15" hidden="1" customHeight="1" x14ac:dyDescent="0.25">
      <c r="A79" s="249"/>
      <c r="B79" s="50"/>
      <c r="C79" s="250"/>
    </row>
    <row r="80" spans="1:3" ht="15" hidden="1" customHeight="1" x14ac:dyDescent="0.25">
      <c r="A80" s="249"/>
      <c r="B80" s="50"/>
      <c r="C80" s="250"/>
    </row>
    <row r="81" spans="1:3" ht="15" hidden="1" customHeight="1" x14ac:dyDescent="0.25">
      <c r="A81" s="249"/>
      <c r="B81" s="50"/>
      <c r="C81" s="250"/>
    </row>
    <row r="82" spans="1:3" ht="15" hidden="1" customHeight="1" x14ac:dyDescent="0.25">
      <c r="A82" s="249"/>
      <c r="B82" s="50"/>
      <c r="C82" s="250"/>
    </row>
    <row r="83" spans="1:3" ht="15" hidden="1" customHeight="1" x14ac:dyDescent="0.25">
      <c r="A83" s="249"/>
      <c r="B83" s="50"/>
      <c r="C83" s="250"/>
    </row>
    <row r="84" spans="1:3" ht="15" hidden="1" customHeight="1" x14ac:dyDescent="0.25">
      <c r="A84" s="249"/>
      <c r="B84" s="50"/>
      <c r="C84" s="250"/>
    </row>
    <row r="85" spans="1:3" ht="15" hidden="1" customHeight="1" x14ac:dyDescent="0.25">
      <c r="A85" s="249"/>
      <c r="B85" s="50"/>
      <c r="C85" s="250"/>
    </row>
    <row r="86" spans="1:3" ht="15" hidden="1" customHeight="1" x14ac:dyDescent="0.25">
      <c r="A86" s="249"/>
      <c r="B86" s="50"/>
      <c r="C86" s="250"/>
    </row>
    <row r="87" spans="1:3" ht="15" hidden="1" customHeight="1" x14ac:dyDescent="0.25">
      <c r="A87" s="249"/>
      <c r="B87" s="50"/>
      <c r="C87" s="250"/>
    </row>
    <row r="88" spans="1:3" ht="15" hidden="1" customHeight="1" x14ac:dyDescent="0.25">
      <c r="A88" s="249"/>
      <c r="B88" s="50"/>
      <c r="C88" s="250"/>
    </row>
    <row r="89" spans="1:3" ht="15" hidden="1" customHeight="1" x14ac:dyDescent="0.25">
      <c r="A89" s="249"/>
      <c r="B89" s="50"/>
      <c r="C89" s="250"/>
    </row>
    <row r="90" spans="1:3" ht="15" hidden="1" customHeight="1" x14ac:dyDescent="0.25">
      <c r="A90" s="249"/>
      <c r="B90" s="50"/>
      <c r="C90" s="250"/>
    </row>
    <row r="91" spans="1:3" ht="15" hidden="1" customHeight="1" x14ac:dyDescent="0.25">
      <c r="A91" s="249"/>
      <c r="B91" s="50"/>
      <c r="C91" s="250"/>
    </row>
    <row r="92" spans="1:3" ht="15" hidden="1" customHeight="1" x14ac:dyDescent="0.25">
      <c r="A92" s="249"/>
      <c r="B92" s="50"/>
      <c r="C92" s="250"/>
    </row>
    <row r="93" spans="1:3" ht="15" hidden="1" customHeight="1" x14ac:dyDescent="0.25">
      <c r="A93" s="249"/>
      <c r="B93" s="50"/>
      <c r="C93" s="250"/>
    </row>
    <row r="94" spans="1:3" ht="15" hidden="1" customHeight="1" x14ac:dyDescent="0.25">
      <c r="A94" s="249"/>
      <c r="B94" s="50"/>
      <c r="C94" s="250"/>
    </row>
    <row r="95" spans="1:3" ht="15" hidden="1" customHeight="1" x14ac:dyDescent="0.25">
      <c r="A95" s="249"/>
      <c r="B95" s="50"/>
      <c r="C95" s="250"/>
    </row>
    <row r="96" spans="1:3" ht="15" hidden="1" customHeight="1" x14ac:dyDescent="0.25">
      <c r="A96" s="249"/>
      <c r="B96" s="50"/>
      <c r="C96" s="250"/>
    </row>
    <row r="97" spans="1:3" ht="15" hidden="1" customHeight="1" x14ac:dyDescent="0.25">
      <c r="A97" s="249"/>
      <c r="B97" s="50"/>
      <c r="C97" s="250"/>
    </row>
    <row r="98" spans="1:3" ht="15" hidden="1" customHeight="1" x14ac:dyDescent="0.25">
      <c r="A98" s="249"/>
      <c r="B98" s="50"/>
      <c r="C98" s="250"/>
    </row>
    <row r="99" spans="1:3" ht="15" hidden="1" customHeight="1" x14ac:dyDescent="0.25">
      <c r="A99" s="249"/>
      <c r="B99" s="50"/>
      <c r="C99" s="250"/>
    </row>
    <row r="100" spans="1:3" ht="15" hidden="1" customHeight="1" x14ac:dyDescent="0.25">
      <c r="A100" s="249"/>
      <c r="B100" s="50"/>
      <c r="C100" s="250"/>
    </row>
    <row r="101" spans="1:3" x14ac:dyDescent="0.25">
      <c r="A101" s="284" t="s">
        <v>235</v>
      </c>
      <c r="B101" s="185">
        <f>SUM(B7:B100)</f>
        <v>1237808115.97</v>
      </c>
      <c r="C101" s="259">
        <f>SUM(C7:C100)</f>
        <v>1</v>
      </c>
    </row>
    <row r="102" spans="1:3" ht="6.75" customHeight="1" x14ac:dyDescent="0.25"/>
    <row r="103" spans="1:3" ht="8.25" customHeight="1" x14ac:dyDescent="0.25">
      <c r="A103" s="268"/>
      <c r="B103" s="268"/>
      <c r="C103" s="268"/>
    </row>
    <row r="104" spans="1:3" x14ac:dyDescent="0.25">
      <c r="A104" s="387" t="s">
        <v>2</v>
      </c>
      <c r="B104" s="387"/>
      <c r="C104" s="387"/>
    </row>
    <row r="105" spans="1:3" x14ac:dyDescent="0.25">
      <c r="A105" s="387"/>
      <c r="B105" s="387"/>
      <c r="C105" s="387"/>
    </row>
    <row r="106" spans="1:3" x14ac:dyDescent="0.25">
      <c r="B106" s="305"/>
      <c r="C106" s="164"/>
    </row>
    <row r="108" spans="1:3" x14ac:dyDescent="0.25">
      <c r="B108" s="305"/>
    </row>
  </sheetData>
  <mergeCells count="5">
    <mergeCell ref="A1:C1"/>
    <mergeCell ref="A2:C2"/>
    <mergeCell ref="A3:C3"/>
    <mergeCell ref="A4:C4"/>
    <mergeCell ref="A104:C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96"/>
  <sheetViews>
    <sheetView workbookViewId="0">
      <selection activeCell="IW78" sqref="IW78"/>
    </sheetView>
  </sheetViews>
  <sheetFormatPr baseColWidth="10" defaultColWidth="0" defaultRowHeight="15" zeroHeight="1" x14ac:dyDescent="0.25"/>
  <cols>
    <col min="1" max="1" width="18.140625" style="294" customWidth="1"/>
    <col min="2" max="2" width="25.7109375" style="294" customWidth="1"/>
    <col min="3" max="3" width="33.140625" style="294" customWidth="1"/>
    <col min="4" max="256" width="11.42578125" style="294" hidden="1"/>
    <col min="257" max="257" width="32.5703125" style="294" customWidth="1"/>
    <col min="258" max="258" width="32.140625" style="294" customWidth="1"/>
    <col min="259" max="259" width="33.140625" style="294" customWidth="1"/>
    <col min="260" max="512" width="11.42578125" style="294" hidden="1"/>
    <col min="513" max="513" width="32.5703125" style="294" customWidth="1"/>
    <col min="514" max="514" width="32.140625" style="294" customWidth="1"/>
    <col min="515" max="515" width="33.140625" style="294" customWidth="1"/>
    <col min="516" max="768" width="11.42578125" style="294" hidden="1"/>
    <col min="769" max="769" width="32.5703125" style="294" customWidth="1"/>
    <col min="770" max="770" width="32.140625" style="294" customWidth="1"/>
    <col min="771" max="771" width="33.140625" style="294" customWidth="1"/>
    <col min="772" max="1024" width="11.42578125" style="294" hidden="1"/>
    <col min="1025" max="1025" width="32.5703125" style="294" customWidth="1"/>
    <col min="1026" max="1026" width="32.140625" style="294" customWidth="1"/>
    <col min="1027" max="1027" width="33.140625" style="294" customWidth="1"/>
    <col min="1028" max="1280" width="11.42578125" style="294" hidden="1"/>
    <col min="1281" max="1281" width="32.5703125" style="294" customWidth="1"/>
    <col min="1282" max="1282" width="32.140625" style="294" customWidth="1"/>
    <col min="1283" max="1283" width="33.140625" style="294" customWidth="1"/>
    <col min="1284" max="1536" width="11.42578125" style="294" hidden="1"/>
    <col min="1537" max="1537" width="32.5703125" style="294" customWidth="1"/>
    <col min="1538" max="1538" width="32.140625" style="294" customWidth="1"/>
    <col min="1539" max="1539" width="33.140625" style="294" customWidth="1"/>
    <col min="1540" max="1792" width="11.42578125" style="294" hidden="1"/>
    <col min="1793" max="1793" width="32.5703125" style="294" customWidth="1"/>
    <col min="1794" max="1794" width="32.140625" style="294" customWidth="1"/>
    <col min="1795" max="1795" width="33.140625" style="294" customWidth="1"/>
    <col min="1796" max="2048" width="11.42578125" style="294" hidden="1"/>
    <col min="2049" max="2049" width="32.5703125" style="294" customWidth="1"/>
    <col min="2050" max="2050" width="32.140625" style="294" customWidth="1"/>
    <col min="2051" max="2051" width="33.140625" style="294" customWidth="1"/>
    <col min="2052" max="2304" width="11.42578125" style="294" hidden="1"/>
    <col min="2305" max="2305" width="32.5703125" style="294" customWidth="1"/>
    <col min="2306" max="2306" width="32.140625" style="294" customWidth="1"/>
    <col min="2307" max="2307" width="33.140625" style="294" customWidth="1"/>
    <col min="2308" max="2560" width="11.42578125" style="294" hidden="1"/>
    <col min="2561" max="2561" width="32.5703125" style="294" customWidth="1"/>
    <col min="2562" max="2562" width="32.140625" style="294" customWidth="1"/>
    <col min="2563" max="2563" width="33.140625" style="294" customWidth="1"/>
    <col min="2564" max="2816" width="11.42578125" style="294" hidden="1"/>
    <col min="2817" max="2817" width="32.5703125" style="294" customWidth="1"/>
    <col min="2818" max="2818" width="32.140625" style="294" customWidth="1"/>
    <col min="2819" max="2819" width="33.140625" style="294" customWidth="1"/>
    <col min="2820" max="3072" width="11.42578125" style="294" hidden="1"/>
    <col min="3073" max="3073" width="32.5703125" style="294" customWidth="1"/>
    <col min="3074" max="3074" width="32.140625" style="294" customWidth="1"/>
    <col min="3075" max="3075" width="33.140625" style="294" customWidth="1"/>
    <col min="3076" max="3328" width="11.42578125" style="294" hidden="1"/>
    <col min="3329" max="3329" width="32.5703125" style="294" customWidth="1"/>
    <col min="3330" max="3330" width="32.140625" style="294" customWidth="1"/>
    <col min="3331" max="3331" width="33.140625" style="294" customWidth="1"/>
    <col min="3332" max="3584" width="11.42578125" style="294" hidden="1"/>
    <col min="3585" max="3585" width="32.5703125" style="294" customWidth="1"/>
    <col min="3586" max="3586" width="32.140625" style="294" customWidth="1"/>
    <col min="3587" max="3587" width="33.140625" style="294" customWidth="1"/>
    <col min="3588" max="3840" width="11.42578125" style="294" hidden="1"/>
    <col min="3841" max="3841" width="32.5703125" style="294" customWidth="1"/>
    <col min="3842" max="3842" width="32.140625" style="294" customWidth="1"/>
    <col min="3843" max="3843" width="33.140625" style="294" customWidth="1"/>
    <col min="3844" max="4096" width="11.42578125" style="294" hidden="1"/>
    <col min="4097" max="4097" width="32.5703125" style="294" customWidth="1"/>
    <col min="4098" max="4098" width="32.140625" style="294" customWidth="1"/>
    <col min="4099" max="4099" width="33.140625" style="294" customWidth="1"/>
    <col min="4100" max="4352" width="11.42578125" style="294" hidden="1"/>
    <col min="4353" max="4353" width="32.5703125" style="294" customWidth="1"/>
    <col min="4354" max="4354" width="32.140625" style="294" customWidth="1"/>
    <col min="4355" max="4355" width="33.140625" style="294" customWidth="1"/>
    <col min="4356" max="4608" width="11.42578125" style="294" hidden="1"/>
    <col min="4609" max="4609" width="32.5703125" style="294" customWidth="1"/>
    <col min="4610" max="4610" width="32.140625" style="294" customWidth="1"/>
    <col min="4611" max="4611" width="33.140625" style="294" customWidth="1"/>
    <col min="4612" max="4864" width="11.42578125" style="294" hidden="1"/>
    <col min="4865" max="4865" width="32.5703125" style="294" customWidth="1"/>
    <col min="4866" max="4866" width="32.140625" style="294" customWidth="1"/>
    <col min="4867" max="4867" width="33.140625" style="294" customWidth="1"/>
    <col min="4868" max="5120" width="11.42578125" style="294" hidden="1"/>
    <col min="5121" max="5121" width="32.5703125" style="294" customWidth="1"/>
    <col min="5122" max="5122" width="32.140625" style="294" customWidth="1"/>
    <col min="5123" max="5123" width="33.140625" style="294" customWidth="1"/>
    <col min="5124" max="5376" width="11.42578125" style="294" hidden="1"/>
    <col min="5377" max="5377" width="32.5703125" style="294" customWidth="1"/>
    <col min="5378" max="5378" width="32.140625" style="294" customWidth="1"/>
    <col min="5379" max="5379" width="33.140625" style="294" customWidth="1"/>
    <col min="5380" max="5632" width="11.42578125" style="294" hidden="1"/>
    <col min="5633" max="5633" width="32.5703125" style="294" customWidth="1"/>
    <col min="5634" max="5634" width="32.140625" style="294" customWidth="1"/>
    <col min="5635" max="5635" width="33.140625" style="294" customWidth="1"/>
    <col min="5636" max="5888" width="11.42578125" style="294" hidden="1"/>
    <col min="5889" max="5889" width="32.5703125" style="294" customWidth="1"/>
    <col min="5890" max="5890" width="32.140625" style="294" customWidth="1"/>
    <col min="5891" max="5891" width="33.140625" style="294" customWidth="1"/>
    <col min="5892" max="6144" width="11.42578125" style="294" hidden="1"/>
    <col min="6145" max="6145" width="32.5703125" style="294" customWidth="1"/>
    <col min="6146" max="6146" width="32.140625" style="294" customWidth="1"/>
    <col min="6147" max="6147" width="33.140625" style="294" customWidth="1"/>
    <col min="6148" max="6400" width="11.42578125" style="294" hidden="1"/>
    <col min="6401" max="6401" width="32.5703125" style="294" customWidth="1"/>
    <col min="6402" max="6402" width="32.140625" style="294" customWidth="1"/>
    <col min="6403" max="6403" width="33.140625" style="294" customWidth="1"/>
    <col min="6404" max="6656" width="11.42578125" style="294" hidden="1"/>
    <col min="6657" max="6657" width="32.5703125" style="294" customWidth="1"/>
    <col min="6658" max="6658" width="32.140625" style="294" customWidth="1"/>
    <col min="6659" max="6659" width="33.140625" style="294" customWidth="1"/>
    <col min="6660" max="6912" width="11.42578125" style="294" hidden="1"/>
    <col min="6913" max="6913" width="32.5703125" style="294" customWidth="1"/>
    <col min="6914" max="6914" width="32.140625" style="294" customWidth="1"/>
    <col min="6915" max="6915" width="33.140625" style="294" customWidth="1"/>
    <col min="6916" max="7168" width="11.42578125" style="294" hidden="1"/>
    <col min="7169" max="7169" width="32.5703125" style="294" customWidth="1"/>
    <col min="7170" max="7170" width="32.140625" style="294" customWidth="1"/>
    <col min="7171" max="7171" width="33.140625" style="294" customWidth="1"/>
    <col min="7172" max="7424" width="11.42578125" style="294" hidden="1"/>
    <col min="7425" max="7425" width="32.5703125" style="294" customWidth="1"/>
    <col min="7426" max="7426" width="32.140625" style="294" customWidth="1"/>
    <col min="7427" max="7427" width="33.140625" style="294" customWidth="1"/>
    <col min="7428" max="7680" width="11.42578125" style="294" hidden="1"/>
    <col min="7681" max="7681" width="32.5703125" style="294" customWidth="1"/>
    <col min="7682" max="7682" width="32.140625" style="294" customWidth="1"/>
    <col min="7683" max="7683" width="33.140625" style="294" customWidth="1"/>
    <col min="7684" max="7936" width="11.42578125" style="294" hidden="1"/>
    <col min="7937" max="7937" width="32.5703125" style="294" customWidth="1"/>
    <col min="7938" max="7938" width="32.140625" style="294" customWidth="1"/>
    <col min="7939" max="7939" width="33.140625" style="294" customWidth="1"/>
    <col min="7940" max="8192" width="11.42578125" style="294" hidden="1"/>
    <col min="8193" max="8193" width="32.5703125" style="294" customWidth="1"/>
    <col min="8194" max="8194" width="32.140625" style="294" customWidth="1"/>
    <col min="8195" max="8195" width="33.140625" style="294" customWidth="1"/>
    <col min="8196" max="8448" width="11.42578125" style="294" hidden="1"/>
    <col min="8449" max="8449" width="32.5703125" style="294" customWidth="1"/>
    <col min="8450" max="8450" width="32.140625" style="294" customWidth="1"/>
    <col min="8451" max="8451" width="33.140625" style="294" customWidth="1"/>
    <col min="8452" max="8704" width="11.42578125" style="294" hidden="1"/>
    <col min="8705" max="8705" width="32.5703125" style="294" customWidth="1"/>
    <col min="8706" max="8706" width="32.140625" style="294" customWidth="1"/>
    <col min="8707" max="8707" width="33.140625" style="294" customWidth="1"/>
    <col min="8708" max="8960" width="11.42578125" style="294" hidden="1"/>
    <col min="8961" max="8961" width="32.5703125" style="294" customWidth="1"/>
    <col min="8962" max="8962" width="32.140625" style="294" customWidth="1"/>
    <col min="8963" max="8963" width="33.140625" style="294" customWidth="1"/>
    <col min="8964" max="9216" width="11.42578125" style="294" hidden="1"/>
    <col min="9217" max="9217" width="32.5703125" style="294" customWidth="1"/>
    <col min="9218" max="9218" width="32.140625" style="294" customWidth="1"/>
    <col min="9219" max="9219" width="33.140625" style="294" customWidth="1"/>
    <col min="9220" max="9472" width="11.42578125" style="294" hidden="1"/>
    <col min="9473" max="9473" width="32.5703125" style="294" customWidth="1"/>
    <col min="9474" max="9474" width="32.140625" style="294" customWidth="1"/>
    <col min="9475" max="9475" width="33.140625" style="294" customWidth="1"/>
    <col min="9476" max="9728" width="11.42578125" style="294" hidden="1"/>
    <col min="9729" max="9729" width="32.5703125" style="294" customWidth="1"/>
    <col min="9730" max="9730" width="32.140625" style="294" customWidth="1"/>
    <col min="9731" max="9731" width="33.140625" style="294" customWidth="1"/>
    <col min="9732" max="9984" width="11.42578125" style="294" hidden="1"/>
    <col min="9985" max="9985" width="32.5703125" style="294" customWidth="1"/>
    <col min="9986" max="9986" width="32.140625" style="294" customWidth="1"/>
    <col min="9987" max="9987" width="33.140625" style="294" customWidth="1"/>
    <col min="9988" max="10240" width="11.42578125" style="294" hidden="1"/>
    <col min="10241" max="10241" width="32.5703125" style="294" customWidth="1"/>
    <col min="10242" max="10242" width="32.140625" style="294" customWidth="1"/>
    <col min="10243" max="10243" width="33.140625" style="294" customWidth="1"/>
    <col min="10244" max="10496" width="11.42578125" style="294" hidden="1"/>
    <col min="10497" max="10497" width="32.5703125" style="294" customWidth="1"/>
    <col min="10498" max="10498" width="32.140625" style="294" customWidth="1"/>
    <col min="10499" max="10499" width="33.140625" style="294" customWidth="1"/>
    <col min="10500" max="10752" width="11.42578125" style="294" hidden="1"/>
    <col min="10753" max="10753" width="32.5703125" style="294" customWidth="1"/>
    <col min="10754" max="10754" width="32.140625" style="294" customWidth="1"/>
    <col min="10755" max="10755" width="33.140625" style="294" customWidth="1"/>
    <col min="10756" max="11008" width="11.42578125" style="294" hidden="1"/>
    <col min="11009" max="11009" width="32.5703125" style="294" customWidth="1"/>
    <col min="11010" max="11010" width="32.140625" style="294" customWidth="1"/>
    <col min="11011" max="11011" width="33.140625" style="294" customWidth="1"/>
    <col min="11012" max="11264" width="11.42578125" style="294" hidden="1"/>
    <col min="11265" max="11265" width="32.5703125" style="294" customWidth="1"/>
    <col min="11266" max="11266" width="32.140625" style="294" customWidth="1"/>
    <col min="11267" max="11267" width="33.140625" style="294" customWidth="1"/>
    <col min="11268" max="11520" width="11.42578125" style="294" hidden="1"/>
    <col min="11521" max="11521" width="32.5703125" style="294" customWidth="1"/>
    <col min="11522" max="11522" width="32.140625" style="294" customWidth="1"/>
    <col min="11523" max="11523" width="33.140625" style="294" customWidth="1"/>
    <col min="11524" max="11776" width="11.42578125" style="294" hidden="1"/>
    <col min="11777" max="11777" width="32.5703125" style="294" customWidth="1"/>
    <col min="11778" max="11778" width="32.140625" style="294" customWidth="1"/>
    <col min="11779" max="11779" width="33.140625" style="294" customWidth="1"/>
    <col min="11780" max="12032" width="11.42578125" style="294" hidden="1"/>
    <col min="12033" max="12033" width="32.5703125" style="294" customWidth="1"/>
    <col min="12034" max="12034" width="32.140625" style="294" customWidth="1"/>
    <col min="12035" max="12035" width="33.140625" style="294" customWidth="1"/>
    <col min="12036" max="12288" width="11.42578125" style="294" hidden="1"/>
    <col min="12289" max="12289" width="32.5703125" style="294" customWidth="1"/>
    <col min="12290" max="12290" width="32.140625" style="294" customWidth="1"/>
    <col min="12291" max="12291" width="33.140625" style="294" customWidth="1"/>
    <col min="12292" max="12544" width="11.42578125" style="294" hidden="1"/>
    <col min="12545" max="12545" width="32.5703125" style="294" customWidth="1"/>
    <col min="12546" max="12546" width="32.140625" style="294" customWidth="1"/>
    <col min="12547" max="12547" width="33.140625" style="294" customWidth="1"/>
    <col min="12548" max="12800" width="11.42578125" style="294" hidden="1"/>
    <col min="12801" max="12801" width="32.5703125" style="294" customWidth="1"/>
    <col min="12802" max="12802" width="32.140625" style="294" customWidth="1"/>
    <col min="12803" max="12803" width="33.140625" style="294" customWidth="1"/>
    <col min="12804" max="13056" width="11.42578125" style="294" hidden="1"/>
    <col min="13057" max="13057" width="32.5703125" style="294" customWidth="1"/>
    <col min="13058" max="13058" width="32.140625" style="294" customWidth="1"/>
    <col min="13059" max="13059" width="33.140625" style="294" customWidth="1"/>
    <col min="13060" max="13312" width="11.42578125" style="294" hidden="1"/>
    <col min="13313" max="13313" width="32.5703125" style="294" customWidth="1"/>
    <col min="13314" max="13314" width="32.140625" style="294" customWidth="1"/>
    <col min="13315" max="13315" width="33.140625" style="294" customWidth="1"/>
    <col min="13316" max="13568" width="11.42578125" style="294" hidden="1"/>
    <col min="13569" max="13569" width="32.5703125" style="294" customWidth="1"/>
    <col min="13570" max="13570" width="32.140625" style="294" customWidth="1"/>
    <col min="13571" max="13571" width="33.140625" style="294" customWidth="1"/>
    <col min="13572" max="13824" width="11.42578125" style="294" hidden="1"/>
    <col min="13825" max="13825" width="32.5703125" style="294" customWidth="1"/>
    <col min="13826" max="13826" width="32.140625" style="294" customWidth="1"/>
    <col min="13827" max="13827" width="33.140625" style="294" customWidth="1"/>
    <col min="13828" max="14080" width="11.42578125" style="294" hidden="1"/>
    <col min="14081" max="14081" width="32.5703125" style="294" customWidth="1"/>
    <col min="14082" max="14082" width="32.140625" style="294" customWidth="1"/>
    <col min="14083" max="14083" width="33.140625" style="294" customWidth="1"/>
    <col min="14084" max="14336" width="11.42578125" style="294" hidden="1"/>
    <col min="14337" max="14337" width="32.5703125" style="294" customWidth="1"/>
    <col min="14338" max="14338" width="32.140625" style="294" customWidth="1"/>
    <col min="14339" max="14339" width="33.140625" style="294" customWidth="1"/>
    <col min="14340" max="14592" width="11.42578125" style="294" hidden="1"/>
    <col min="14593" max="14593" width="32.5703125" style="294" customWidth="1"/>
    <col min="14594" max="14594" width="32.140625" style="294" customWidth="1"/>
    <col min="14595" max="14595" width="33.140625" style="294" customWidth="1"/>
    <col min="14596" max="14848" width="11.42578125" style="294" hidden="1"/>
    <col min="14849" max="14849" width="32.5703125" style="294" customWidth="1"/>
    <col min="14850" max="14850" width="32.140625" style="294" customWidth="1"/>
    <col min="14851" max="14851" width="33.140625" style="294" customWidth="1"/>
    <col min="14852" max="15104" width="11.42578125" style="294" hidden="1"/>
    <col min="15105" max="15105" width="32.5703125" style="294" customWidth="1"/>
    <col min="15106" max="15106" width="32.140625" style="294" customWidth="1"/>
    <col min="15107" max="15107" width="33.140625" style="294" customWidth="1"/>
    <col min="15108" max="15360" width="11.42578125" style="294" hidden="1"/>
    <col min="15361" max="15361" width="32.5703125" style="294" customWidth="1"/>
    <col min="15362" max="15362" width="32.140625" style="294" customWidth="1"/>
    <col min="15363" max="15363" width="33.140625" style="294" customWidth="1"/>
    <col min="15364" max="15616" width="11.42578125" style="294" hidden="1"/>
    <col min="15617" max="15617" width="32.5703125" style="294" customWidth="1"/>
    <col min="15618" max="15618" width="32.140625" style="294" customWidth="1"/>
    <col min="15619" max="15619" width="33.140625" style="294" customWidth="1"/>
    <col min="15620" max="15872" width="11.42578125" style="294" hidden="1"/>
    <col min="15873" max="15873" width="32.5703125" style="294" customWidth="1"/>
    <col min="15874" max="15874" width="32.140625" style="294" customWidth="1"/>
    <col min="15875" max="15875" width="33.140625" style="294" customWidth="1"/>
    <col min="15876" max="16128" width="11.42578125" style="294" hidden="1"/>
    <col min="16129" max="16129" width="32.5703125" style="294" customWidth="1"/>
    <col min="16130" max="16130" width="32.140625" style="294" customWidth="1"/>
    <col min="16131" max="16131" width="33.140625" style="294" customWidth="1"/>
    <col min="16132" max="16384" width="11.42578125" style="294" hidden="1"/>
  </cols>
  <sheetData>
    <row r="1" spans="1:3" ht="36.75" customHeight="1" x14ac:dyDescent="0.25">
      <c r="A1" s="388" t="s">
        <v>1069</v>
      </c>
      <c r="B1" s="388"/>
      <c r="C1" s="388"/>
    </row>
    <row r="2" spans="1:3" ht="15.75" x14ac:dyDescent="0.25">
      <c r="A2" s="385" t="s">
        <v>1146</v>
      </c>
      <c r="B2" s="385"/>
      <c r="C2" s="385"/>
    </row>
    <row r="3" spans="1:3" x14ac:dyDescent="0.25">
      <c r="A3" s="389" t="s">
        <v>1070</v>
      </c>
      <c r="B3" s="389"/>
      <c r="C3" s="389"/>
    </row>
    <row r="4" spans="1:3" ht="4.5" customHeight="1" x14ac:dyDescent="0.25">
      <c r="A4" s="260"/>
      <c r="B4" s="260"/>
      <c r="C4" s="260"/>
    </row>
    <row r="5" spans="1:3" x14ac:dyDescent="0.25">
      <c r="A5" s="266" t="s">
        <v>245</v>
      </c>
      <c r="B5" s="274" t="s">
        <v>246</v>
      </c>
      <c r="C5" s="274" t="s">
        <v>247</v>
      </c>
    </row>
    <row r="6" spans="1:3" ht="0" hidden="1" customHeight="1" x14ac:dyDescent="0.25">
      <c r="A6" s="42"/>
      <c r="B6" s="186"/>
      <c r="C6" s="224"/>
    </row>
    <row r="7" spans="1:3" x14ac:dyDescent="0.25">
      <c r="A7" s="329" t="s">
        <v>438</v>
      </c>
      <c r="B7" s="330">
        <v>17837892.32</v>
      </c>
      <c r="C7" s="224">
        <f>B7/$B$78</f>
        <v>1.0259775840335021E-2</v>
      </c>
    </row>
    <row r="8" spans="1:3" x14ac:dyDescent="0.25">
      <c r="A8" s="329" t="s">
        <v>205</v>
      </c>
      <c r="B8" s="330">
        <v>28047195.199999999</v>
      </c>
      <c r="C8" s="331">
        <f t="shared" ref="C8:C45" si="0">B8/$B$78</f>
        <v>1.6131835002697242E-2</v>
      </c>
    </row>
    <row r="9" spans="1:3" x14ac:dyDescent="0.25">
      <c r="A9" s="329" t="s">
        <v>206</v>
      </c>
      <c r="B9" s="330">
        <v>22288976</v>
      </c>
      <c r="C9" s="331">
        <f t="shared" si="0"/>
        <v>1.28198944902369E-2</v>
      </c>
    </row>
    <row r="10" spans="1:3" x14ac:dyDescent="0.25">
      <c r="A10" s="329" t="s">
        <v>229</v>
      </c>
      <c r="B10" s="330">
        <v>11765215.039999999</v>
      </c>
      <c r="C10" s="331">
        <f t="shared" si="0"/>
        <v>6.766969261743935E-3</v>
      </c>
    </row>
    <row r="11" spans="1:3" x14ac:dyDescent="0.25">
      <c r="A11" s="329" t="s">
        <v>207</v>
      </c>
      <c r="B11" s="330">
        <v>40598800.100000001</v>
      </c>
      <c r="C11" s="331">
        <f t="shared" si="0"/>
        <v>2.3351110150247337E-2</v>
      </c>
    </row>
    <row r="12" spans="1:3" x14ac:dyDescent="0.25">
      <c r="A12" s="329" t="s">
        <v>208</v>
      </c>
      <c r="B12" s="330">
        <v>120465363.25</v>
      </c>
      <c r="C12" s="331">
        <f t="shared" si="0"/>
        <v>6.9287761205048704E-2</v>
      </c>
    </row>
    <row r="13" spans="1:3" x14ac:dyDescent="0.25">
      <c r="A13" s="329" t="s">
        <v>189</v>
      </c>
      <c r="B13" s="330">
        <v>64715739.990000002</v>
      </c>
      <c r="C13" s="331">
        <f t="shared" si="0"/>
        <v>3.7222390051898514E-2</v>
      </c>
    </row>
    <row r="14" spans="1:3" x14ac:dyDescent="0.25">
      <c r="A14" s="329" t="s">
        <v>248</v>
      </c>
      <c r="B14" s="330">
        <v>3176805.54</v>
      </c>
      <c r="C14" s="331">
        <f t="shared" si="0"/>
        <v>1.8271952842876253E-3</v>
      </c>
    </row>
    <row r="15" spans="1:3" x14ac:dyDescent="0.25">
      <c r="A15" s="329" t="s">
        <v>195</v>
      </c>
      <c r="B15" s="330">
        <v>1134976.1200000001</v>
      </c>
      <c r="C15" s="331">
        <f t="shared" si="0"/>
        <v>6.5280137173365238E-4</v>
      </c>
    </row>
    <row r="16" spans="1:3" x14ac:dyDescent="0.25">
      <c r="A16" s="329" t="s">
        <v>193</v>
      </c>
      <c r="B16" s="330">
        <v>46079322.549999997</v>
      </c>
      <c r="C16" s="331">
        <f t="shared" si="0"/>
        <v>2.6503328518662942E-2</v>
      </c>
    </row>
    <row r="17" spans="1:3" x14ac:dyDescent="0.25">
      <c r="A17" s="329" t="s">
        <v>209</v>
      </c>
      <c r="B17" s="330">
        <v>74009718.700000003</v>
      </c>
      <c r="C17" s="331">
        <f t="shared" si="0"/>
        <v>4.2567984504362735E-2</v>
      </c>
    </row>
    <row r="18" spans="1:3" x14ac:dyDescent="0.25">
      <c r="A18" s="329" t="s">
        <v>210</v>
      </c>
      <c r="B18" s="330">
        <v>47422291.670000002</v>
      </c>
      <c r="C18" s="331">
        <f t="shared" si="0"/>
        <v>2.727576070316735E-2</v>
      </c>
    </row>
    <row r="19" spans="1:3" x14ac:dyDescent="0.25">
      <c r="A19" s="329" t="s">
        <v>212</v>
      </c>
      <c r="B19" s="330">
        <v>16241562.82</v>
      </c>
      <c r="C19" s="331">
        <f t="shared" si="0"/>
        <v>9.3416190007542064E-3</v>
      </c>
    </row>
    <row r="20" spans="1:3" x14ac:dyDescent="0.25">
      <c r="A20" s="329" t="s">
        <v>823</v>
      </c>
      <c r="B20" s="330">
        <v>295172.01</v>
      </c>
      <c r="C20" s="331">
        <f t="shared" si="0"/>
        <v>1.697733455620012E-4</v>
      </c>
    </row>
    <row r="21" spans="1:3" x14ac:dyDescent="0.25">
      <c r="A21" s="329" t="s">
        <v>196</v>
      </c>
      <c r="B21" s="330">
        <v>3740396.6</v>
      </c>
      <c r="C21" s="331">
        <f t="shared" si="0"/>
        <v>2.1513545424267509E-3</v>
      </c>
    </row>
    <row r="22" spans="1:3" x14ac:dyDescent="0.25">
      <c r="A22" s="329" t="s">
        <v>184</v>
      </c>
      <c r="B22" s="330">
        <v>2689131.77</v>
      </c>
      <c r="C22" s="331">
        <f t="shared" si="0"/>
        <v>1.5467011836588634E-3</v>
      </c>
    </row>
    <row r="23" spans="1:3" x14ac:dyDescent="0.25">
      <c r="A23" s="329" t="s">
        <v>197</v>
      </c>
      <c r="B23" s="330">
        <v>2302150.56</v>
      </c>
      <c r="C23" s="331">
        <f t="shared" si="0"/>
        <v>1.3241221705223153E-3</v>
      </c>
    </row>
    <row r="24" spans="1:3" x14ac:dyDescent="0.25">
      <c r="A24" s="329" t="s">
        <v>523</v>
      </c>
      <c r="B24" s="330">
        <v>923752.51</v>
      </c>
      <c r="C24" s="331">
        <f t="shared" si="0"/>
        <v>5.3131241710213629E-4</v>
      </c>
    </row>
    <row r="25" spans="1:3" x14ac:dyDescent="0.25">
      <c r="A25" s="329" t="s">
        <v>214</v>
      </c>
      <c r="B25" s="330">
        <v>4836669.21</v>
      </c>
      <c r="C25" s="331">
        <f t="shared" si="0"/>
        <v>2.7818949132691179E-3</v>
      </c>
    </row>
    <row r="26" spans="1:3" x14ac:dyDescent="0.25">
      <c r="A26" s="329" t="s">
        <v>215</v>
      </c>
      <c r="B26" s="330">
        <v>3253717.45</v>
      </c>
      <c r="C26" s="331">
        <f t="shared" si="0"/>
        <v>1.8714325148917858E-3</v>
      </c>
    </row>
    <row r="27" spans="1:3" x14ac:dyDescent="0.25">
      <c r="A27" s="329" t="s">
        <v>182</v>
      </c>
      <c r="B27" s="330">
        <v>39694502.759999998</v>
      </c>
      <c r="C27" s="331">
        <f t="shared" si="0"/>
        <v>2.2830987714537329E-2</v>
      </c>
    </row>
    <row r="28" spans="1:3" x14ac:dyDescent="0.25">
      <c r="A28" s="329" t="s">
        <v>198</v>
      </c>
      <c r="B28" s="330">
        <v>2567488.21</v>
      </c>
      <c r="C28" s="331">
        <f t="shared" si="0"/>
        <v>1.4767357619805952E-3</v>
      </c>
    </row>
    <row r="29" spans="1:3" x14ac:dyDescent="0.25">
      <c r="A29" s="329" t="s">
        <v>216</v>
      </c>
      <c r="B29" s="330">
        <v>3544135.08</v>
      </c>
      <c r="C29" s="331">
        <f t="shared" si="0"/>
        <v>2.0384712956192925E-3</v>
      </c>
    </row>
    <row r="30" spans="1:3" x14ac:dyDescent="0.25">
      <c r="A30" s="329" t="s">
        <v>217</v>
      </c>
      <c r="B30" s="330">
        <v>40262000.049999997</v>
      </c>
      <c r="C30" s="331">
        <f t="shared" si="0"/>
        <v>2.3157393709200131E-2</v>
      </c>
    </row>
    <row r="31" spans="1:3" x14ac:dyDescent="0.25">
      <c r="A31" s="329" t="s">
        <v>194</v>
      </c>
      <c r="B31" s="330">
        <v>33156439.02</v>
      </c>
      <c r="C31" s="331">
        <f t="shared" si="0"/>
        <v>1.9070505971578673E-2</v>
      </c>
    </row>
    <row r="32" spans="1:3" x14ac:dyDescent="0.25">
      <c r="A32" s="329" t="s">
        <v>185</v>
      </c>
      <c r="B32" s="330">
        <v>2106711.96</v>
      </c>
      <c r="C32" s="331">
        <f t="shared" si="0"/>
        <v>1.2117122405497758E-3</v>
      </c>
    </row>
    <row r="33" spans="1:3" x14ac:dyDescent="0.25">
      <c r="A33" s="329" t="s">
        <v>530</v>
      </c>
      <c r="B33" s="330">
        <v>2868335.28</v>
      </c>
      <c r="C33" s="331">
        <f t="shared" si="0"/>
        <v>1.6497732175863131E-3</v>
      </c>
    </row>
    <row r="34" spans="1:3" x14ac:dyDescent="0.25">
      <c r="A34" s="329" t="s">
        <v>625</v>
      </c>
      <c r="B34" s="330">
        <v>717760.58</v>
      </c>
      <c r="C34" s="331">
        <f t="shared" si="0"/>
        <v>4.1283255475043989E-4</v>
      </c>
    </row>
    <row r="35" spans="1:3" x14ac:dyDescent="0.25">
      <c r="A35" s="329" t="s">
        <v>474</v>
      </c>
      <c r="B35" s="330">
        <v>2744048.06</v>
      </c>
      <c r="C35" s="331">
        <f t="shared" si="0"/>
        <v>1.5782872486084266E-3</v>
      </c>
    </row>
    <row r="36" spans="1:3" x14ac:dyDescent="0.25">
      <c r="A36" s="329" t="s">
        <v>230</v>
      </c>
      <c r="B36" s="330">
        <v>7003914.4400000004</v>
      </c>
      <c r="C36" s="331">
        <f t="shared" si="0"/>
        <v>4.028423923084069E-3</v>
      </c>
    </row>
    <row r="37" spans="1:3" x14ac:dyDescent="0.25">
      <c r="A37" s="329" t="s">
        <v>468</v>
      </c>
      <c r="B37" s="330">
        <v>412809.45</v>
      </c>
      <c r="C37" s="331">
        <f t="shared" si="0"/>
        <v>2.3743457723552329E-4</v>
      </c>
    </row>
    <row r="38" spans="1:3" x14ac:dyDescent="0.25">
      <c r="A38" s="329" t="s">
        <v>200</v>
      </c>
      <c r="B38" s="330">
        <v>5245003.32</v>
      </c>
      <c r="C38" s="331">
        <f t="shared" si="0"/>
        <v>3.0167554204079293E-3</v>
      </c>
    </row>
    <row r="39" spans="1:3" x14ac:dyDescent="0.25">
      <c r="A39" s="329" t="s">
        <v>203</v>
      </c>
      <c r="B39" s="330">
        <v>28648132.489999998</v>
      </c>
      <c r="C39" s="331">
        <f t="shared" si="0"/>
        <v>1.6477474598390149E-2</v>
      </c>
    </row>
    <row r="40" spans="1:3" x14ac:dyDescent="0.25">
      <c r="A40" s="329" t="s">
        <v>383</v>
      </c>
      <c r="B40" s="330">
        <v>8949576.5399999991</v>
      </c>
      <c r="C40" s="331">
        <f t="shared" si="0"/>
        <v>5.1475055191005361E-3</v>
      </c>
    </row>
    <row r="41" spans="1:3" x14ac:dyDescent="0.25">
      <c r="A41" s="329" t="s">
        <v>201</v>
      </c>
      <c r="B41" s="330">
        <v>4265404.78</v>
      </c>
      <c r="C41" s="331">
        <f t="shared" si="0"/>
        <v>2.4533221821295037E-3</v>
      </c>
    </row>
    <row r="42" spans="1:3" x14ac:dyDescent="0.25">
      <c r="A42" s="329" t="s">
        <v>250</v>
      </c>
      <c r="B42" s="330">
        <v>186937041.53999999</v>
      </c>
      <c r="C42" s="331">
        <f t="shared" si="0"/>
        <v>0.1075201098901911</v>
      </c>
    </row>
    <row r="43" spans="1:3" x14ac:dyDescent="0.25">
      <c r="A43" s="329" t="s">
        <v>251</v>
      </c>
      <c r="B43" s="330">
        <v>387780196.38999999</v>
      </c>
      <c r="C43" s="331">
        <f t="shared" si="0"/>
        <v>0.22303856413695916</v>
      </c>
    </row>
    <row r="44" spans="1:3" x14ac:dyDescent="0.25">
      <c r="A44" s="329" t="s">
        <v>252</v>
      </c>
      <c r="B44" s="330">
        <v>425735836.81</v>
      </c>
      <c r="C44" s="331">
        <f t="shared" si="0"/>
        <v>0.24486941475538915</v>
      </c>
    </row>
    <row r="45" spans="1:3" s="325" customFormat="1" x14ac:dyDescent="0.25">
      <c r="A45" s="329" t="s">
        <v>253</v>
      </c>
      <c r="B45" s="330">
        <v>44159795.25</v>
      </c>
      <c r="C45" s="331">
        <f t="shared" si="0"/>
        <v>2.5399278810092692E-2</v>
      </c>
    </row>
    <row r="46" spans="1:3" ht="0" hidden="1" customHeight="1" x14ac:dyDescent="0.25">
      <c r="A46" s="42"/>
      <c r="B46" s="186"/>
      <c r="C46" s="224"/>
    </row>
    <row r="47" spans="1:3" ht="0" hidden="1" customHeight="1" x14ac:dyDescent="0.25">
      <c r="A47" s="42"/>
      <c r="B47" s="186"/>
      <c r="C47" s="224"/>
    </row>
    <row r="48" spans="1:3" ht="0" hidden="1" customHeight="1" x14ac:dyDescent="0.25">
      <c r="A48" s="42"/>
      <c r="B48" s="186"/>
      <c r="C48" s="224"/>
    </row>
    <row r="49" spans="1:3" ht="0" hidden="1" customHeight="1" x14ac:dyDescent="0.25">
      <c r="A49" s="42"/>
      <c r="B49" s="186"/>
      <c r="C49" s="224"/>
    </row>
    <row r="50" spans="1:3" ht="0" hidden="1" customHeight="1" x14ac:dyDescent="0.25">
      <c r="A50" s="42"/>
      <c r="B50" s="186"/>
      <c r="C50" s="224"/>
    </row>
    <row r="51" spans="1:3" ht="0" hidden="1" customHeight="1" x14ac:dyDescent="0.25">
      <c r="A51" s="42"/>
      <c r="B51" s="186"/>
      <c r="C51" s="224"/>
    </row>
    <row r="52" spans="1:3" ht="0" hidden="1" customHeight="1" x14ac:dyDescent="0.25">
      <c r="A52" s="42"/>
      <c r="B52" s="186"/>
      <c r="C52" s="224"/>
    </row>
    <row r="53" spans="1:3" ht="0" hidden="1" customHeight="1" x14ac:dyDescent="0.25">
      <c r="A53" s="42"/>
      <c r="B53" s="186"/>
      <c r="C53" s="224"/>
    </row>
    <row r="54" spans="1:3" ht="0" hidden="1" customHeight="1" x14ac:dyDescent="0.25">
      <c r="A54" s="42"/>
      <c r="B54" s="186"/>
      <c r="C54" s="224"/>
    </row>
    <row r="55" spans="1:3" ht="0" hidden="1" customHeight="1" x14ac:dyDescent="0.25">
      <c r="A55" s="42"/>
      <c r="B55" s="186"/>
      <c r="C55" s="224"/>
    </row>
    <row r="56" spans="1:3" ht="0" hidden="1" customHeight="1" x14ac:dyDescent="0.25">
      <c r="A56" s="42"/>
      <c r="B56" s="186"/>
      <c r="C56" s="224"/>
    </row>
    <row r="57" spans="1:3" ht="0" hidden="1" customHeight="1" x14ac:dyDescent="0.25">
      <c r="A57" s="42"/>
      <c r="B57" s="186"/>
      <c r="C57" s="224"/>
    </row>
    <row r="58" spans="1:3" ht="0" hidden="1" customHeight="1" x14ac:dyDescent="0.25">
      <c r="A58" s="42"/>
      <c r="B58" s="186"/>
      <c r="C58" s="224"/>
    </row>
    <row r="59" spans="1:3" ht="0" hidden="1" customHeight="1" x14ac:dyDescent="0.25">
      <c r="A59" s="42"/>
      <c r="B59" s="186"/>
      <c r="C59" s="224"/>
    </row>
    <row r="60" spans="1:3" ht="0" hidden="1" customHeight="1" x14ac:dyDescent="0.25">
      <c r="A60" s="42"/>
      <c r="B60" s="186"/>
      <c r="C60" s="224"/>
    </row>
    <row r="61" spans="1:3" ht="0" hidden="1" customHeight="1" x14ac:dyDescent="0.25">
      <c r="A61" s="42"/>
      <c r="B61" s="186"/>
      <c r="C61" s="224"/>
    </row>
    <row r="62" spans="1:3" ht="0" hidden="1" customHeight="1" x14ac:dyDescent="0.25">
      <c r="A62" s="42"/>
      <c r="B62" s="186"/>
      <c r="C62" s="224"/>
    </row>
    <row r="63" spans="1:3" ht="0" hidden="1" customHeight="1" x14ac:dyDescent="0.25">
      <c r="A63" s="42"/>
      <c r="B63" s="186"/>
      <c r="C63" s="224"/>
    </row>
    <row r="64" spans="1:3" ht="0" hidden="1" customHeight="1" x14ac:dyDescent="0.25">
      <c r="A64" s="42"/>
      <c r="B64" s="186"/>
      <c r="C64" s="224"/>
    </row>
    <row r="65" spans="1:3" ht="0" hidden="1" customHeight="1" x14ac:dyDescent="0.25">
      <c r="A65" s="42"/>
      <c r="B65" s="186"/>
      <c r="C65" s="224"/>
    </row>
    <row r="66" spans="1:3" ht="0" hidden="1" customHeight="1" x14ac:dyDescent="0.25">
      <c r="A66" s="42"/>
      <c r="B66" s="186"/>
      <c r="C66" s="224"/>
    </row>
    <row r="67" spans="1:3" ht="0" hidden="1" customHeight="1" x14ac:dyDescent="0.25">
      <c r="A67" s="42"/>
      <c r="B67" s="186"/>
      <c r="C67" s="224"/>
    </row>
    <row r="68" spans="1:3" ht="0" hidden="1" customHeight="1" x14ac:dyDescent="0.25">
      <c r="A68" s="42"/>
      <c r="B68" s="186"/>
      <c r="C68" s="224"/>
    </row>
    <row r="69" spans="1:3" ht="0" hidden="1" customHeight="1" x14ac:dyDescent="0.25">
      <c r="A69" s="42"/>
      <c r="B69" s="186"/>
      <c r="C69" s="224"/>
    </row>
    <row r="70" spans="1:3" ht="0" hidden="1" customHeight="1" x14ac:dyDescent="0.25">
      <c r="A70" s="42"/>
      <c r="B70" s="186"/>
      <c r="C70" s="224"/>
    </row>
    <row r="71" spans="1:3" ht="0" hidden="1" customHeight="1" x14ac:dyDescent="0.25">
      <c r="A71" s="42"/>
      <c r="B71" s="186"/>
      <c r="C71" s="224"/>
    </row>
    <row r="72" spans="1:3" ht="0" hidden="1" customHeight="1" x14ac:dyDescent="0.25">
      <c r="A72" s="42"/>
      <c r="B72" s="186"/>
      <c r="C72" s="224"/>
    </row>
    <row r="73" spans="1:3" ht="0" hidden="1" customHeight="1" x14ac:dyDescent="0.25">
      <c r="A73" s="42"/>
      <c r="B73" s="186"/>
      <c r="C73" s="224"/>
    </row>
    <row r="74" spans="1:3" ht="0" hidden="1" customHeight="1" x14ac:dyDescent="0.25">
      <c r="A74" s="42"/>
      <c r="B74" s="186"/>
      <c r="C74" s="224"/>
    </row>
    <row r="75" spans="1:3" ht="0" hidden="1" customHeight="1" x14ac:dyDescent="0.25">
      <c r="A75" s="42"/>
      <c r="B75" s="186"/>
      <c r="C75" s="224"/>
    </row>
    <row r="76" spans="1:3" ht="0" hidden="1" customHeight="1" x14ac:dyDescent="0.25">
      <c r="A76" s="42"/>
      <c r="B76" s="186"/>
      <c r="C76" s="224"/>
    </row>
    <row r="77" spans="1:3" ht="0" hidden="1" customHeight="1" x14ac:dyDescent="0.25">
      <c r="A77" s="42"/>
      <c r="B77" s="186"/>
      <c r="C77" s="224"/>
    </row>
    <row r="78" spans="1:3" x14ac:dyDescent="0.25">
      <c r="A78" s="273" t="s">
        <v>235</v>
      </c>
      <c r="B78" s="43">
        <f>SUM(B6:B45)</f>
        <v>1738623981.4200001</v>
      </c>
      <c r="C78" s="272">
        <f>SUM(C6:C77)</f>
        <v>1</v>
      </c>
    </row>
    <row r="79" spans="1:3" x14ac:dyDescent="0.25"/>
    <row r="80" spans="1:3" x14ac:dyDescent="0.25">
      <c r="A80" s="44"/>
      <c r="B80" s="44"/>
      <c r="C80" s="44"/>
    </row>
    <row r="81" spans="1:2" x14ac:dyDescent="0.25">
      <c r="A81" s="296" t="s">
        <v>2</v>
      </c>
    </row>
    <row r="82" spans="1:2" x14ac:dyDescent="0.25"/>
    <row r="83" spans="1:2" x14ac:dyDescent="0.25">
      <c r="B83" s="265">
        <f>B78-'3'!D188</f>
        <v>-0.2499997615814209</v>
      </c>
    </row>
    <row r="84" spans="1:2" x14ac:dyDescent="0.25"/>
    <row r="85" spans="1:2" x14ac:dyDescent="0.25"/>
    <row r="86" spans="1:2" x14ac:dyDescent="0.25"/>
    <row r="87" spans="1:2" x14ac:dyDescent="0.25"/>
    <row r="88" spans="1:2" x14ac:dyDescent="0.25"/>
    <row r="89" spans="1:2" x14ac:dyDescent="0.25"/>
    <row r="90" spans="1:2" x14ac:dyDescent="0.25"/>
    <row r="91" spans="1:2" x14ac:dyDescent="0.25"/>
    <row r="92" spans="1:2" x14ac:dyDescent="0.25"/>
    <row r="93" spans="1:2" x14ac:dyDescent="0.25"/>
    <row r="94" spans="1:2" x14ac:dyDescent="0.25"/>
    <row r="95" spans="1:2" x14ac:dyDescent="0.25"/>
    <row r="96" spans="1:2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UZ109"/>
  <sheetViews>
    <sheetView workbookViewId="0">
      <selection activeCell="D14" sqref="D14"/>
    </sheetView>
  </sheetViews>
  <sheetFormatPr baseColWidth="10" defaultColWidth="0" defaultRowHeight="0" customHeight="1" zeroHeight="1" x14ac:dyDescent="0.25"/>
  <cols>
    <col min="1" max="1" width="24.85546875" style="294" customWidth="1"/>
    <col min="2" max="2" width="21" style="294" customWidth="1"/>
    <col min="3" max="3" width="35.85546875" style="294" customWidth="1"/>
    <col min="4" max="245" width="45.5703125" style="294" customWidth="1"/>
    <col min="246" max="247" width="46.42578125" style="294" customWidth="1"/>
    <col min="248" max="500" width="11.42578125" style="294" hidden="1"/>
    <col min="501" max="501" width="27.140625" style="294" customWidth="1"/>
    <col min="502" max="503" width="46.42578125" style="294" customWidth="1"/>
    <col min="504" max="756" width="11.42578125" style="294" hidden="1"/>
    <col min="757" max="757" width="27.140625" style="294" customWidth="1"/>
    <col min="758" max="759" width="46.42578125" style="294" customWidth="1"/>
    <col min="760" max="1012" width="11.42578125" style="294" hidden="1"/>
    <col min="1013" max="1013" width="27.140625" style="294" customWidth="1"/>
    <col min="1014" max="1015" width="46.42578125" style="294" customWidth="1"/>
    <col min="1016" max="1268" width="11.42578125" style="294" hidden="1"/>
    <col min="1269" max="1269" width="27.140625" style="294" customWidth="1"/>
    <col min="1270" max="1271" width="46.42578125" style="294" customWidth="1"/>
    <col min="1272" max="1524" width="11.42578125" style="294" hidden="1"/>
    <col min="1525" max="1525" width="27.140625" style="294" customWidth="1"/>
    <col min="1526" max="1527" width="46.42578125" style="294" customWidth="1"/>
    <col min="1528" max="1780" width="11.42578125" style="294" hidden="1"/>
    <col min="1781" max="1781" width="27.140625" style="294" customWidth="1"/>
    <col min="1782" max="1783" width="46.42578125" style="294" customWidth="1"/>
    <col min="1784" max="2036" width="11.42578125" style="294" hidden="1"/>
    <col min="2037" max="2037" width="27.140625" style="294" customWidth="1"/>
    <col min="2038" max="2039" width="46.42578125" style="294" customWidth="1"/>
    <col min="2040" max="2292" width="11.42578125" style="294" hidden="1"/>
    <col min="2293" max="2293" width="27.140625" style="294" customWidth="1"/>
    <col min="2294" max="2295" width="46.42578125" style="294" customWidth="1"/>
    <col min="2296" max="2548" width="11.42578125" style="294" hidden="1"/>
    <col min="2549" max="2549" width="27.140625" style="294" customWidth="1"/>
    <col min="2550" max="2551" width="46.42578125" style="294" customWidth="1"/>
    <col min="2552" max="2804" width="11.42578125" style="294" hidden="1"/>
    <col min="2805" max="2805" width="27.140625" style="294" customWidth="1"/>
    <col min="2806" max="2807" width="46.42578125" style="294" customWidth="1"/>
    <col min="2808" max="3060" width="11.42578125" style="294" hidden="1"/>
    <col min="3061" max="3061" width="27.140625" style="294" customWidth="1"/>
    <col min="3062" max="3063" width="46.42578125" style="294" customWidth="1"/>
    <col min="3064" max="3316" width="11.42578125" style="294" hidden="1"/>
    <col min="3317" max="3317" width="27.140625" style="294" customWidth="1"/>
    <col min="3318" max="3319" width="46.42578125" style="294" customWidth="1"/>
    <col min="3320" max="3572" width="11.42578125" style="294" hidden="1"/>
    <col min="3573" max="3573" width="27.140625" style="294" customWidth="1"/>
    <col min="3574" max="3575" width="46.42578125" style="294" customWidth="1"/>
    <col min="3576" max="3828" width="11.42578125" style="294" hidden="1"/>
    <col min="3829" max="3829" width="27.140625" style="294" customWidth="1"/>
    <col min="3830" max="3831" width="46.42578125" style="294" customWidth="1"/>
    <col min="3832" max="4084" width="11.42578125" style="294" hidden="1"/>
    <col min="4085" max="4085" width="27.140625" style="294" customWidth="1"/>
    <col min="4086" max="4087" width="46.42578125" style="294" customWidth="1"/>
    <col min="4088" max="4340" width="11.42578125" style="294" hidden="1"/>
    <col min="4341" max="4341" width="27.140625" style="294" customWidth="1"/>
    <col min="4342" max="4343" width="46.42578125" style="294" customWidth="1"/>
    <col min="4344" max="4596" width="11.42578125" style="294" hidden="1"/>
    <col min="4597" max="4597" width="27.140625" style="294" customWidth="1"/>
    <col min="4598" max="4599" width="46.42578125" style="294" customWidth="1"/>
    <col min="4600" max="4852" width="11.42578125" style="294" hidden="1"/>
    <col min="4853" max="4853" width="27.140625" style="294" customWidth="1"/>
    <col min="4854" max="4855" width="46.42578125" style="294" customWidth="1"/>
    <col min="4856" max="5108" width="11.42578125" style="294" hidden="1"/>
    <col min="5109" max="5109" width="27.140625" style="294" customWidth="1"/>
    <col min="5110" max="5111" width="46.42578125" style="294" customWidth="1"/>
    <col min="5112" max="5364" width="11.42578125" style="294" hidden="1"/>
    <col min="5365" max="5365" width="27.140625" style="294" customWidth="1"/>
    <col min="5366" max="5367" width="46.42578125" style="294" customWidth="1"/>
    <col min="5368" max="5620" width="11.42578125" style="294" hidden="1"/>
    <col min="5621" max="5621" width="27.140625" style="294" customWidth="1"/>
    <col min="5622" max="5623" width="46.42578125" style="294" customWidth="1"/>
    <col min="5624" max="5876" width="11.42578125" style="294" hidden="1"/>
    <col min="5877" max="5877" width="27.140625" style="294" customWidth="1"/>
    <col min="5878" max="5879" width="46.42578125" style="294" customWidth="1"/>
    <col min="5880" max="6132" width="11.42578125" style="294" hidden="1"/>
    <col min="6133" max="6133" width="27.140625" style="294" customWidth="1"/>
    <col min="6134" max="6135" width="46.42578125" style="294" customWidth="1"/>
    <col min="6136" max="6388" width="11.42578125" style="294" hidden="1"/>
    <col min="6389" max="6389" width="27.140625" style="294" customWidth="1"/>
    <col min="6390" max="6391" width="46.42578125" style="294" customWidth="1"/>
    <col min="6392" max="6644" width="11.42578125" style="294" hidden="1"/>
    <col min="6645" max="6645" width="27.140625" style="294" customWidth="1"/>
    <col min="6646" max="6647" width="46.42578125" style="294" customWidth="1"/>
    <col min="6648" max="6900" width="11.42578125" style="294" hidden="1"/>
    <col min="6901" max="6901" width="27.140625" style="294" customWidth="1"/>
    <col min="6902" max="6903" width="46.42578125" style="294" customWidth="1"/>
    <col min="6904" max="7156" width="11.42578125" style="294" hidden="1"/>
    <col min="7157" max="7157" width="27.140625" style="294" customWidth="1"/>
    <col min="7158" max="7159" width="46.42578125" style="294" customWidth="1"/>
    <col min="7160" max="7412" width="11.42578125" style="294" hidden="1"/>
    <col min="7413" max="7413" width="27.140625" style="294" customWidth="1"/>
    <col min="7414" max="7415" width="46.42578125" style="294" customWidth="1"/>
    <col min="7416" max="7668" width="11.42578125" style="294" hidden="1"/>
    <col min="7669" max="7669" width="27.140625" style="294" customWidth="1"/>
    <col min="7670" max="7671" width="46.42578125" style="294" customWidth="1"/>
    <col min="7672" max="7924" width="11.42578125" style="294" hidden="1"/>
    <col min="7925" max="7925" width="27.140625" style="294" customWidth="1"/>
    <col min="7926" max="7927" width="46.42578125" style="294" customWidth="1"/>
    <col min="7928" max="8180" width="11.42578125" style="294" hidden="1"/>
    <col min="8181" max="8181" width="27.140625" style="294" customWidth="1"/>
    <col min="8182" max="8183" width="46.42578125" style="294" customWidth="1"/>
    <col min="8184" max="8436" width="11.42578125" style="294" hidden="1"/>
    <col min="8437" max="8437" width="27.140625" style="294" customWidth="1"/>
    <col min="8438" max="8439" width="46.42578125" style="294" customWidth="1"/>
    <col min="8440" max="8692" width="11.42578125" style="294" hidden="1"/>
    <col min="8693" max="8693" width="27.140625" style="294" customWidth="1"/>
    <col min="8694" max="8695" width="46.42578125" style="294" customWidth="1"/>
    <col min="8696" max="8948" width="11.42578125" style="294" hidden="1"/>
    <col min="8949" max="8949" width="27.140625" style="294" customWidth="1"/>
    <col min="8950" max="8951" width="46.42578125" style="294" customWidth="1"/>
    <col min="8952" max="9204" width="11.42578125" style="294" hidden="1"/>
    <col min="9205" max="9205" width="27.140625" style="294" customWidth="1"/>
    <col min="9206" max="9207" width="46.42578125" style="294" customWidth="1"/>
    <col min="9208" max="9460" width="11.42578125" style="294" hidden="1"/>
    <col min="9461" max="9461" width="27.140625" style="294" customWidth="1"/>
    <col min="9462" max="9463" width="46.42578125" style="294" customWidth="1"/>
    <col min="9464" max="9716" width="11.42578125" style="294" hidden="1"/>
    <col min="9717" max="9717" width="27.140625" style="294" customWidth="1"/>
    <col min="9718" max="9719" width="46.42578125" style="294" customWidth="1"/>
    <col min="9720" max="9972" width="11.42578125" style="294" hidden="1"/>
    <col min="9973" max="9973" width="27.140625" style="294" customWidth="1"/>
    <col min="9974" max="9975" width="46.42578125" style="294" customWidth="1"/>
    <col min="9976" max="10228" width="11.42578125" style="294" hidden="1"/>
    <col min="10229" max="10229" width="27.140625" style="294" customWidth="1"/>
    <col min="10230" max="10231" width="46.42578125" style="294" customWidth="1"/>
    <col min="10232" max="10484" width="11.42578125" style="294" hidden="1"/>
    <col min="10485" max="10485" width="27.140625" style="294" customWidth="1"/>
    <col min="10486" max="10487" width="46.42578125" style="294" customWidth="1"/>
    <col min="10488" max="10740" width="11.42578125" style="294" hidden="1"/>
    <col min="10741" max="10741" width="27.140625" style="294" customWidth="1"/>
    <col min="10742" max="10743" width="46.42578125" style="294" customWidth="1"/>
    <col min="10744" max="10996" width="11.42578125" style="294" hidden="1"/>
    <col min="10997" max="10997" width="27.140625" style="294" customWidth="1"/>
    <col min="10998" max="10999" width="46.42578125" style="294" customWidth="1"/>
    <col min="11000" max="11252" width="11.42578125" style="294" hidden="1"/>
    <col min="11253" max="11253" width="27.140625" style="294" customWidth="1"/>
    <col min="11254" max="11255" width="46.42578125" style="294" customWidth="1"/>
    <col min="11256" max="11508" width="11.42578125" style="294" hidden="1"/>
    <col min="11509" max="11509" width="27.140625" style="294" customWidth="1"/>
    <col min="11510" max="11511" width="46.42578125" style="294" customWidth="1"/>
    <col min="11512" max="11764" width="11.42578125" style="294" hidden="1"/>
    <col min="11765" max="11765" width="27.140625" style="294" customWidth="1"/>
    <col min="11766" max="11767" width="46.42578125" style="294" customWidth="1"/>
    <col min="11768" max="12020" width="11.42578125" style="294" hidden="1"/>
    <col min="12021" max="12021" width="27.140625" style="294" customWidth="1"/>
    <col min="12022" max="12023" width="46.42578125" style="294" customWidth="1"/>
    <col min="12024" max="12276" width="11.42578125" style="294" hidden="1"/>
    <col min="12277" max="12277" width="27.140625" style="294" customWidth="1"/>
    <col min="12278" max="12279" width="46.42578125" style="294" customWidth="1"/>
    <col min="12280" max="12532" width="11.42578125" style="294" hidden="1"/>
    <col min="12533" max="12533" width="27.140625" style="294" customWidth="1"/>
    <col min="12534" max="12535" width="46.42578125" style="294" customWidth="1"/>
    <col min="12536" max="12788" width="11.42578125" style="294" hidden="1"/>
    <col min="12789" max="12789" width="27.140625" style="294" customWidth="1"/>
    <col min="12790" max="12791" width="46.42578125" style="294" customWidth="1"/>
    <col min="12792" max="13044" width="11.42578125" style="294" hidden="1"/>
    <col min="13045" max="13045" width="27.140625" style="294" customWidth="1"/>
    <col min="13046" max="13047" width="46.42578125" style="294" customWidth="1"/>
    <col min="13048" max="13300" width="11.42578125" style="294" hidden="1"/>
    <col min="13301" max="13301" width="27.140625" style="294" customWidth="1"/>
    <col min="13302" max="13303" width="46.42578125" style="294" customWidth="1"/>
    <col min="13304" max="13556" width="11.42578125" style="294" hidden="1"/>
    <col min="13557" max="13557" width="27.140625" style="294" customWidth="1"/>
    <col min="13558" max="13559" width="46.42578125" style="294" customWidth="1"/>
    <col min="13560" max="13812" width="11.42578125" style="294" hidden="1"/>
    <col min="13813" max="13813" width="27.140625" style="294" customWidth="1"/>
    <col min="13814" max="13815" width="46.42578125" style="294" customWidth="1"/>
    <col min="13816" max="14068" width="11.42578125" style="294" hidden="1"/>
    <col min="14069" max="14069" width="27.140625" style="294" customWidth="1"/>
    <col min="14070" max="14071" width="46.42578125" style="294" customWidth="1"/>
    <col min="14072" max="14324" width="11.42578125" style="294" hidden="1"/>
    <col min="14325" max="14325" width="27.140625" style="294" customWidth="1"/>
    <col min="14326" max="14327" width="46.42578125" style="294" customWidth="1"/>
    <col min="14328" max="14580" width="11.42578125" style="294" hidden="1"/>
    <col min="14581" max="14581" width="27.140625" style="294" customWidth="1"/>
    <col min="14582" max="14583" width="46.42578125" style="294" customWidth="1"/>
    <col min="14584" max="14836" width="11.42578125" style="294" hidden="1"/>
    <col min="14837" max="14837" width="27.140625" style="294" customWidth="1"/>
    <col min="14838" max="14839" width="46.42578125" style="294" customWidth="1"/>
    <col min="14840" max="15092" width="11.42578125" style="294" hidden="1"/>
    <col min="15093" max="15093" width="27.140625" style="294" customWidth="1"/>
    <col min="15094" max="15095" width="46.42578125" style="294" customWidth="1"/>
    <col min="15096" max="15348" width="11.42578125" style="294" hidden="1"/>
    <col min="15349" max="15349" width="27.140625" style="294" customWidth="1"/>
    <col min="15350" max="15351" width="46.42578125" style="294" customWidth="1"/>
    <col min="15352" max="15604" width="11.42578125" style="294" hidden="1"/>
    <col min="15605" max="15605" width="27.140625" style="294" customWidth="1"/>
    <col min="15606" max="15607" width="46.42578125" style="294" customWidth="1"/>
    <col min="15608" max="15860" width="11.42578125" style="294" hidden="1"/>
    <col min="15861" max="15861" width="27.140625" style="294" customWidth="1"/>
    <col min="15862" max="15863" width="46.42578125" style="294" customWidth="1"/>
    <col min="15864" max="16116" width="11.42578125" style="294" hidden="1"/>
    <col min="16117" max="16117" width="27.140625" style="294" customWidth="1"/>
    <col min="16118" max="16119" width="46.42578125" style="294" customWidth="1"/>
    <col min="16120" max="16120" width="0" style="294" hidden="1"/>
    <col min="16121" max="16384" width="11.42578125" style="294" hidden="1"/>
  </cols>
  <sheetData>
    <row r="1" spans="1:3" ht="41.25" customHeight="1" x14ac:dyDescent="0.25">
      <c r="A1" s="388" t="s">
        <v>1071</v>
      </c>
      <c r="B1" s="388"/>
      <c r="C1" s="388"/>
    </row>
    <row r="2" spans="1:3" ht="15.75" x14ac:dyDescent="0.25">
      <c r="A2" s="385" t="s">
        <v>1145</v>
      </c>
      <c r="B2" s="385"/>
      <c r="C2" s="385"/>
    </row>
    <row r="3" spans="1:3" ht="15" x14ac:dyDescent="0.25">
      <c r="A3" s="389" t="s">
        <v>1065</v>
      </c>
      <c r="B3" s="389"/>
      <c r="C3" s="389"/>
    </row>
    <row r="4" spans="1:3" ht="15" x14ac:dyDescent="0.25">
      <c r="A4" s="45"/>
      <c r="B4" s="45"/>
      <c r="C4" s="45"/>
    </row>
    <row r="5" spans="1:3" ht="5.25" customHeight="1" x14ac:dyDescent="0.25">
      <c r="A5" s="46"/>
      <c r="B5" s="46"/>
      <c r="C5" s="46"/>
    </row>
    <row r="6" spans="1:3" ht="15" x14ac:dyDescent="0.25">
      <c r="A6" s="47" t="s">
        <v>262</v>
      </c>
      <c r="B6" s="48" t="s">
        <v>235</v>
      </c>
      <c r="C6" s="48" t="s">
        <v>247</v>
      </c>
    </row>
    <row r="7" spans="1:3" ht="15" x14ac:dyDescent="0.25">
      <c r="A7" s="42" t="s">
        <v>181</v>
      </c>
      <c r="B7" s="326">
        <v>77315679.219999999</v>
      </c>
      <c r="C7" s="327">
        <v>4.4463999999999997E-2</v>
      </c>
    </row>
    <row r="8" spans="1:3" ht="15" x14ac:dyDescent="0.25">
      <c r="A8" s="42" t="s">
        <v>183</v>
      </c>
      <c r="B8" s="326">
        <v>62792692.460000001</v>
      </c>
      <c r="C8" s="327">
        <v>3.6105999999999999E-2</v>
      </c>
    </row>
    <row r="9" spans="1:3" ht="15" x14ac:dyDescent="0.25">
      <c r="A9" s="42" t="s">
        <v>202</v>
      </c>
      <c r="B9" s="326">
        <v>434211.65</v>
      </c>
      <c r="C9" s="327">
        <v>2.4899999999999998E-4</v>
      </c>
    </row>
    <row r="10" spans="1:3" ht="15" x14ac:dyDescent="0.25">
      <c r="A10" s="42" t="s">
        <v>263</v>
      </c>
      <c r="B10" s="326">
        <v>28213920.84</v>
      </c>
      <c r="C10" s="327">
        <v>1.6226999999999998E-2</v>
      </c>
    </row>
    <row r="11" spans="1:3" ht="15" x14ac:dyDescent="0.25">
      <c r="A11" s="42" t="s">
        <v>204</v>
      </c>
      <c r="B11" s="326">
        <v>506819235.93000001</v>
      </c>
      <c r="C11" s="327">
        <v>0.29149900000000001</v>
      </c>
    </row>
    <row r="12" spans="1:3" ht="15" x14ac:dyDescent="0.25">
      <c r="A12" s="42" t="s">
        <v>627</v>
      </c>
      <c r="B12" s="326">
        <v>17837892.32</v>
      </c>
      <c r="C12" s="327">
        <v>1.0259000000000001E-2</v>
      </c>
    </row>
    <row r="13" spans="1:3" ht="15" x14ac:dyDescent="0.25">
      <c r="A13" s="42" t="s">
        <v>186</v>
      </c>
      <c r="B13" s="326">
        <v>302307</v>
      </c>
      <c r="C13" s="327">
        <v>1.73E-4</v>
      </c>
    </row>
    <row r="14" spans="1:3" ht="15" x14ac:dyDescent="0.25">
      <c r="A14" s="42" t="s">
        <v>218</v>
      </c>
      <c r="B14" s="326">
        <v>295172.01</v>
      </c>
      <c r="C14" s="327">
        <v>1.6899999999999999E-4</v>
      </c>
    </row>
    <row r="15" spans="1:3" ht="15" x14ac:dyDescent="0.25">
      <c r="A15" s="42" t="s">
        <v>250</v>
      </c>
      <c r="B15" s="326">
        <v>186937041.53999999</v>
      </c>
      <c r="C15" s="327">
        <v>0.10752</v>
      </c>
    </row>
    <row r="16" spans="1:3" ht="15" x14ac:dyDescent="0.25">
      <c r="A16" s="42" t="s">
        <v>251</v>
      </c>
      <c r="B16" s="326">
        <v>387780196.38999999</v>
      </c>
      <c r="C16" s="327">
        <v>0.22303799999999999</v>
      </c>
    </row>
    <row r="17" spans="1:3" ht="15" x14ac:dyDescent="0.25">
      <c r="A17" s="42" t="s">
        <v>252</v>
      </c>
      <c r="B17" s="326">
        <v>425735836.81</v>
      </c>
      <c r="C17" s="327">
        <v>0.244869</v>
      </c>
    </row>
    <row r="18" spans="1:3" ht="15" x14ac:dyDescent="0.25">
      <c r="A18" s="42" t="s">
        <v>253</v>
      </c>
      <c r="B18" s="326">
        <v>44159795.25</v>
      </c>
      <c r="C18" s="327">
        <v>2.5399000000000001E-2</v>
      </c>
    </row>
    <row r="19" spans="1:3" ht="0" hidden="1" customHeight="1" x14ac:dyDescent="0.25">
      <c r="A19" s="261"/>
      <c r="B19" s="124"/>
      <c r="C19" s="263"/>
    </row>
    <row r="20" spans="1:3" ht="0" hidden="1" customHeight="1" x14ac:dyDescent="0.25">
      <c r="A20" s="261"/>
      <c r="B20" s="124"/>
      <c r="C20" s="263"/>
    </row>
    <row r="21" spans="1:3" ht="0" hidden="1" customHeight="1" x14ac:dyDescent="0.25">
      <c r="A21" s="261"/>
      <c r="B21" s="124"/>
      <c r="C21" s="263"/>
    </row>
    <row r="22" spans="1:3" ht="0" hidden="1" customHeight="1" x14ac:dyDescent="0.25">
      <c r="A22" s="261"/>
      <c r="B22" s="124"/>
      <c r="C22" s="263"/>
    </row>
    <row r="23" spans="1:3" ht="0" hidden="1" customHeight="1" x14ac:dyDescent="0.25">
      <c r="A23" s="261"/>
      <c r="B23" s="124"/>
      <c r="C23" s="263"/>
    </row>
    <row r="24" spans="1:3" ht="0" hidden="1" customHeight="1" x14ac:dyDescent="0.25">
      <c r="A24" s="261"/>
      <c r="B24" s="124"/>
      <c r="C24" s="263"/>
    </row>
    <row r="25" spans="1:3" ht="0" hidden="1" customHeight="1" x14ac:dyDescent="0.25">
      <c r="A25" s="261"/>
      <c r="B25" s="124"/>
      <c r="C25" s="263"/>
    </row>
    <row r="26" spans="1:3" ht="0" hidden="1" customHeight="1" x14ac:dyDescent="0.25">
      <c r="A26" s="261"/>
      <c r="B26" s="124"/>
      <c r="C26" s="263"/>
    </row>
    <row r="27" spans="1:3" ht="0" hidden="1" customHeight="1" x14ac:dyDescent="0.25">
      <c r="A27" s="261"/>
      <c r="B27" s="124"/>
      <c r="C27" s="263"/>
    </row>
    <row r="28" spans="1:3" ht="0" hidden="1" customHeight="1" x14ac:dyDescent="0.25">
      <c r="A28" s="261"/>
      <c r="B28" s="124"/>
      <c r="C28" s="263"/>
    </row>
    <row r="29" spans="1:3" ht="0" hidden="1" customHeight="1" x14ac:dyDescent="0.25">
      <c r="A29" s="261"/>
      <c r="B29" s="124"/>
      <c r="C29" s="263"/>
    </row>
    <row r="30" spans="1:3" ht="0" hidden="1" customHeight="1" x14ac:dyDescent="0.25">
      <c r="A30" s="261"/>
      <c r="B30" s="124"/>
      <c r="C30" s="263"/>
    </row>
    <row r="31" spans="1:3" ht="0" hidden="1" customHeight="1" x14ac:dyDescent="0.25">
      <c r="A31" s="261"/>
      <c r="B31" s="124"/>
      <c r="C31" s="263"/>
    </row>
    <row r="32" spans="1:3" ht="0" hidden="1" customHeight="1" x14ac:dyDescent="0.25">
      <c r="A32" s="261"/>
      <c r="B32" s="124"/>
      <c r="C32" s="263"/>
    </row>
    <row r="33" spans="1:3" ht="0" hidden="1" customHeight="1" x14ac:dyDescent="0.25">
      <c r="A33" s="261"/>
      <c r="B33" s="124"/>
      <c r="C33" s="263"/>
    </row>
    <row r="34" spans="1:3" ht="0" hidden="1" customHeight="1" x14ac:dyDescent="0.25">
      <c r="A34" s="261"/>
      <c r="B34" s="124"/>
      <c r="C34" s="263"/>
    </row>
    <row r="35" spans="1:3" ht="0" hidden="1" customHeight="1" x14ac:dyDescent="0.25">
      <c r="A35" s="261"/>
      <c r="B35" s="124"/>
      <c r="C35" s="263"/>
    </row>
    <row r="36" spans="1:3" ht="0" hidden="1" customHeight="1" x14ac:dyDescent="0.25">
      <c r="A36" s="261"/>
      <c r="B36" s="124"/>
      <c r="C36" s="263"/>
    </row>
    <row r="37" spans="1:3" ht="0" hidden="1" customHeight="1" x14ac:dyDescent="0.25">
      <c r="A37" s="261"/>
      <c r="B37" s="124"/>
      <c r="C37" s="263"/>
    </row>
    <row r="38" spans="1:3" ht="0" hidden="1" customHeight="1" x14ac:dyDescent="0.25">
      <c r="A38" s="261"/>
      <c r="B38" s="124"/>
      <c r="C38" s="263"/>
    </row>
    <row r="39" spans="1:3" ht="0" hidden="1" customHeight="1" x14ac:dyDescent="0.25">
      <c r="A39" s="261"/>
      <c r="B39" s="124"/>
      <c r="C39" s="263"/>
    </row>
    <row r="40" spans="1:3" ht="0" hidden="1" customHeight="1" x14ac:dyDescent="0.25">
      <c r="A40" s="261"/>
      <c r="B40" s="124"/>
      <c r="C40" s="263"/>
    </row>
    <row r="41" spans="1:3" ht="0" hidden="1" customHeight="1" x14ac:dyDescent="0.25">
      <c r="A41" s="261"/>
      <c r="B41" s="124"/>
      <c r="C41" s="263"/>
    </row>
    <row r="42" spans="1:3" ht="0" hidden="1" customHeight="1" x14ac:dyDescent="0.25">
      <c r="A42" s="261"/>
      <c r="B42" s="124"/>
      <c r="C42" s="263"/>
    </row>
    <row r="43" spans="1:3" ht="0" hidden="1" customHeight="1" x14ac:dyDescent="0.25">
      <c r="A43" s="261"/>
      <c r="B43" s="124"/>
      <c r="C43" s="263"/>
    </row>
    <row r="44" spans="1:3" ht="0" hidden="1" customHeight="1" x14ac:dyDescent="0.25">
      <c r="A44" s="261"/>
      <c r="B44" s="124"/>
      <c r="C44" s="263"/>
    </row>
    <row r="45" spans="1:3" ht="0" hidden="1" customHeight="1" x14ac:dyDescent="0.25">
      <c r="A45" s="261"/>
      <c r="B45" s="124"/>
      <c r="C45" s="263"/>
    </row>
    <row r="46" spans="1:3" ht="0" hidden="1" customHeight="1" x14ac:dyDescent="0.25">
      <c r="A46" s="261"/>
      <c r="B46" s="124"/>
      <c r="C46" s="263"/>
    </row>
    <row r="47" spans="1:3" ht="0" hidden="1" customHeight="1" x14ac:dyDescent="0.25">
      <c r="A47" s="261"/>
      <c r="B47" s="124"/>
      <c r="C47" s="263"/>
    </row>
    <row r="48" spans="1:3" ht="0" hidden="1" customHeight="1" x14ac:dyDescent="0.25">
      <c r="A48" s="261"/>
      <c r="B48" s="124"/>
      <c r="C48" s="263"/>
    </row>
    <row r="49" spans="1:3" ht="0" hidden="1" customHeight="1" x14ac:dyDescent="0.25">
      <c r="A49" s="261"/>
      <c r="B49" s="124"/>
      <c r="C49" s="263"/>
    </row>
    <row r="50" spans="1:3" ht="0" hidden="1" customHeight="1" x14ac:dyDescent="0.25">
      <c r="A50" s="261"/>
      <c r="B50" s="124"/>
      <c r="C50" s="263"/>
    </row>
    <row r="51" spans="1:3" ht="0" hidden="1" customHeight="1" x14ac:dyDescent="0.25">
      <c r="A51" s="261"/>
      <c r="B51" s="124"/>
      <c r="C51" s="263"/>
    </row>
    <row r="52" spans="1:3" ht="0" hidden="1" customHeight="1" x14ac:dyDescent="0.25">
      <c r="A52" s="261"/>
      <c r="B52" s="124"/>
      <c r="C52" s="263"/>
    </row>
    <row r="53" spans="1:3" ht="0" hidden="1" customHeight="1" x14ac:dyDescent="0.25">
      <c r="A53" s="261"/>
      <c r="B53" s="124"/>
      <c r="C53" s="263"/>
    </row>
    <row r="54" spans="1:3" ht="0" hidden="1" customHeight="1" x14ac:dyDescent="0.25">
      <c r="A54" s="261"/>
      <c r="B54" s="124"/>
      <c r="C54" s="263"/>
    </row>
    <row r="55" spans="1:3" ht="0" hidden="1" customHeight="1" x14ac:dyDescent="0.25">
      <c r="A55" s="261"/>
      <c r="B55" s="124"/>
      <c r="C55" s="263"/>
    </row>
    <row r="56" spans="1:3" ht="0" hidden="1" customHeight="1" x14ac:dyDescent="0.25">
      <c r="A56" s="261"/>
      <c r="B56" s="124"/>
      <c r="C56" s="263"/>
    </row>
    <row r="57" spans="1:3" ht="0" hidden="1" customHeight="1" x14ac:dyDescent="0.25">
      <c r="A57" s="261"/>
      <c r="B57" s="124"/>
      <c r="C57" s="263"/>
    </row>
    <row r="58" spans="1:3" ht="0" hidden="1" customHeight="1" x14ac:dyDescent="0.25">
      <c r="A58" s="261"/>
      <c r="B58" s="124"/>
      <c r="C58" s="263"/>
    </row>
    <row r="59" spans="1:3" ht="0" hidden="1" customHeight="1" x14ac:dyDescent="0.25">
      <c r="A59" s="261"/>
      <c r="B59" s="124"/>
      <c r="C59" s="263"/>
    </row>
    <row r="60" spans="1:3" ht="0" hidden="1" customHeight="1" x14ac:dyDescent="0.25">
      <c r="A60" s="261"/>
      <c r="B60" s="124"/>
      <c r="C60" s="263"/>
    </row>
    <row r="61" spans="1:3" ht="0" hidden="1" customHeight="1" x14ac:dyDescent="0.25">
      <c r="A61" s="261"/>
      <c r="B61" s="124"/>
      <c r="C61" s="263"/>
    </row>
    <row r="62" spans="1:3" ht="0" hidden="1" customHeight="1" x14ac:dyDescent="0.25">
      <c r="A62" s="261"/>
      <c r="B62" s="124"/>
      <c r="C62" s="263"/>
    </row>
    <row r="63" spans="1:3" ht="0" hidden="1" customHeight="1" x14ac:dyDescent="0.25">
      <c r="A63" s="261"/>
      <c r="B63" s="124"/>
      <c r="C63" s="263"/>
    </row>
    <row r="64" spans="1:3" ht="0" hidden="1" customHeight="1" x14ac:dyDescent="0.25">
      <c r="A64" s="261"/>
      <c r="B64" s="124"/>
      <c r="C64" s="263"/>
    </row>
    <row r="65" spans="1:3" ht="0" hidden="1" customHeight="1" x14ac:dyDescent="0.25">
      <c r="A65" s="261"/>
      <c r="B65" s="124"/>
      <c r="C65" s="263"/>
    </row>
    <row r="66" spans="1:3" ht="0" hidden="1" customHeight="1" x14ac:dyDescent="0.25">
      <c r="A66" s="261"/>
      <c r="B66" s="124"/>
      <c r="C66" s="263"/>
    </row>
    <row r="67" spans="1:3" ht="0" hidden="1" customHeight="1" x14ac:dyDescent="0.25">
      <c r="A67" s="261"/>
      <c r="B67" s="124"/>
      <c r="C67" s="263"/>
    </row>
    <row r="68" spans="1:3" ht="0" hidden="1" customHeight="1" x14ac:dyDescent="0.25">
      <c r="A68" s="261"/>
      <c r="B68" s="124"/>
      <c r="C68" s="263"/>
    </row>
    <row r="69" spans="1:3" ht="0" hidden="1" customHeight="1" x14ac:dyDescent="0.25">
      <c r="A69" s="261"/>
      <c r="B69" s="124"/>
      <c r="C69" s="263"/>
    </row>
    <row r="70" spans="1:3" ht="0" hidden="1" customHeight="1" x14ac:dyDescent="0.25">
      <c r="A70" s="261"/>
      <c r="B70" s="124"/>
      <c r="C70" s="263"/>
    </row>
    <row r="71" spans="1:3" ht="0" hidden="1" customHeight="1" x14ac:dyDescent="0.25">
      <c r="A71" s="261"/>
      <c r="B71" s="124"/>
      <c r="C71" s="263"/>
    </row>
    <row r="72" spans="1:3" ht="0" hidden="1" customHeight="1" x14ac:dyDescent="0.25">
      <c r="A72" s="261"/>
      <c r="B72" s="124"/>
      <c r="C72" s="263"/>
    </row>
    <row r="73" spans="1:3" ht="0" hidden="1" customHeight="1" x14ac:dyDescent="0.25">
      <c r="A73" s="261"/>
      <c r="B73" s="124"/>
      <c r="C73" s="263"/>
    </row>
    <row r="74" spans="1:3" ht="0" hidden="1" customHeight="1" x14ac:dyDescent="0.25">
      <c r="A74" s="261"/>
      <c r="B74" s="124"/>
      <c r="C74" s="263"/>
    </row>
    <row r="75" spans="1:3" ht="0" hidden="1" customHeight="1" x14ac:dyDescent="0.25">
      <c r="A75" s="261"/>
      <c r="B75" s="124"/>
      <c r="C75" s="263"/>
    </row>
    <row r="76" spans="1:3" ht="0" hidden="1" customHeight="1" x14ac:dyDescent="0.25">
      <c r="A76" s="261"/>
      <c r="B76" s="124"/>
      <c r="C76" s="263"/>
    </row>
    <row r="77" spans="1:3" ht="0" hidden="1" customHeight="1" x14ac:dyDescent="0.25">
      <c r="A77" s="261"/>
      <c r="B77" s="124"/>
      <c r="C77" s="263"/>
    </row>
    <row r="78" spans="1:3" ht="0" hidden="1" customHeight="1" x14ac:dyDescent="0.25">
      <c r="A78" s="261"/>
      <c r="B78" s="124"/>
      <c r="C78" s="263"/>
    </row>
    <row r="79" spans="1:3" ht="0" hidden="1" customHeight="1" x14ac:dyDescent="0.25">
      <c r="A79" s="261"/>
      <c r="B79" s="124"/>
      <c r="C79" s="263"/>
    </row>
    <row r="80" spans="1:3" ht="0" hidden="1" customHeight="1" x14ac:dyDescent="0.25">
      <c r="A80" s="261"/>
      <c r="B80" s="124"/>
      <c r="C80" s="263"/>
    </row>
    <row r="81" spans="1:3" ht="0" hidden="1" customHeight="1" x14ac:dyDescent="0.25">
      <c r="A81" s="261"/>
      <c r="B81" s="124"/>
      <c r="C81" s="263"/>
    </row>
    <row r="82" spans="1:3" ht="0" hidden="1" customHeight="1" x14ac:dyDescent="0.25">
      <c r="A82" s="261"/>
      <c r="B82" s="124"/>
      <c r="C82" s="263"/>
    </row>
    <row r="83" spans="1:3" ht="0" hidden="1" customHeight="1" x14ac:dyDescent="0.25">
      <c r="A83" s="261"/>
      <c r="B83" s="124"/>
      <c r="C83" s="263"/>
    </row>
    <row r="84" spans="1:3" ht="0" hidden="1" customHeight="1" x14ac:dyDescent="0.25">
      <c r="A84" s="261"/>
      <c r="B84" s="124"/>
      <c r="C84" s="263"/>
    </row>
    <row r="85" spans="1:3" ht="0" hidden="1" customHeight="1" x14ac:dyDescent="0.25">
      <c r="A85" s="261"/>
      <c r="B85" s="124"/>
      <c r="C85" s="263"/>
    </row>
    <row r="86" spans="1:3" ht="0" hidden="1" customHeight="1" x14ac:dyDescent="0.25">
      <c r="A86" s="261"/>
      <c r="B86" s="124"/>
      <c r="C86" s="263"/>
    </row>
    <row r="87" spans="1:3" ht="0" hidden="1" customHeight="1" x14ac:dyDescent="0.25">
      <c r="A87" s="261"/>
      <c r="B87" s="124"/>
      <c r="C87" s="263"/>
    </row>
    <row r="88" spans="1:3" ht="0" hidden="1" customHeight="1" x14ac:dyDescent="0.25">
      <c r="A88" s="261"/>
      <c r="B88" s="124"/>
      <c r="C88" s="263"/>
    </row>
    <row r="89" spans="1:3" ht="0" hidden="1" customHeight="1" x14ac:dyDescent="0.25">
      <c r="A89" s="261"/>
      <c r="B89" s="124"/>
      <c r="C89" s="263"/>
    </row>
    <row r="90" spans="1:3" ht="0" hidden="1" customHeight="1" x14ac:dyDescent="0.25">
      <c r="A90" s="261"/>
      <c r="B90" s="124"/>
      <c r="C90" s="263"/>
    </row>
    <row r="91" spans="1:3" ht="0" hidden="1" customHeight="1" x14ac:dyDescent="0.25">
      <c r="A91" s="261"/>
      <c r="B91" s="124"/>
      <c r="C91" s="263"/>
    </row>
    <row r="92" spans="1:3" ht="0" hidden="1" customHeight="1" x14ac:dyDescent="0.25">
      <c r="A92" s="261"/>
      <c r="B92" s="124"/>
      <c r="C92" s="263"/>
    </row>
    <row r="93" spans="1:3" ht="0" hidden="1" customHeight="1" x14ac:dyDescent="0.25">
      <c r="A93" s="261"/>
      <c r="B93" s="124"/>
      <c r="C93" s="263"/>
    </row>
    <row r="94" spans="1:3" ht="0" hidden="1" customHeight="1" x14ac:dyDescent="0.25">
      <c r="A94" s="261"/>
      <c r="B94" s="124"/>
      <c r="C94" s="263"/>
    </row>
    <row r="95" spans="1:3" ht="0" hidden="1" customHeight="1" x14ac:dyDescent="0.25">
      <c r="A95" s="261"/>
      <c r="B95" s="124"/>
      <c r="C95" s="263"/>
    </row>
    <row r="96" spans="1:3" ht="0" hidden="1" customHeight="1" x14ac:dyDescent="0.25">
      <c r="A96" s="261"/>
      <c r="B96" s="124"/>
      <c r="C96" s="263"/>
    </row>
    <row r="97" spans="1:3" ht="0" hidden="1" customHeight="1" x14ac:dyDescent="0.25">
      <c r="A97" s="261"/>
      <c r="B97" s="124"/>
      <c r="C97" s="263"/>
    </row>
    <row r="98" spans="1:3" ht="0" hidden="1" customHeight="1" x14ac:dyDescent="0.25">
      <c r="A98" s="261"/>
      <c r="B98" s="124"/>
      <c r="C98" s="263"/>
    </row>
    <row r="99" spans="1:3" ht="0" hidden="1" customHeight="1" x14ac:dyDescent="0.25">
      <c r="A99" s="261"/>
      <c r="B99" s="124"/>
      <c r="C99" s="263"/>
    </row>
    <row r="100" spans="1:3" ht="0" hidden="1" customHeight="1" x14ac:dyDescent="0.25">
      <c r="A100" s="261"/>
      <c r="B100" s="124"/>
      <c r="C100" s="263"/>
    </row>
    <row r="101" spans="1:3" ht="15" x14ac:dyDescent="0.25">
      <c r="A101" s="49" t="s">
        <v>235</v>
      </c>
      <c r="B101" s="169">
        <f>SUM(B7:B100)</f>
        <v>1738623981.4200001</v>
      </c>
      <c r="C101" s="83">
        <f>SUM(C7:C100)</f>
        <v>0.99997199999999997</v>
      </c>
    </row>
    <row r="102" spans="1:3" ht="15" x14ac:dyDescent="0.25"/>
    <row r="103" spans="1:3" ht="15" x14ac:dyDescent="0.25">
      <c r="A103" s="44"/>
      <c r="B103" s="44"/>
      <c r="C103" s="44"/>
    </row>
    <row r="104" spans="1:3" ht="15" x14ac:dyDescent="0.25"/>
    <row r="105" spans="1:3" ht="15" x14ac:dyDescent="0.25">
      <c r="A105" s="296" t="s">
        <v>2</v>
      </c>
    </row>
    <row r="106" spans="1:3" ht="15" x14ac:dyDescent="0.25"/>
    <row r="107" spans="1:3" ht="15" x14ac:dyDescent="0.25">
      <c r="B107" s="164"/>
    </row>
    <row r="108" spans="1:3" ht="15" x14ac:dyDescent="0.25"/>
    <row r="109" spans="1:3" ht="15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Ana Gabriela Silvetty Loup</cp:lastModifiedBy>
  <cp:lastPrinted>2017-03-30T19:50:51Z</cp:lastPrinted>
  <dcterms:created xsi:type="dcterms:W3CDTF">2013-02-15T12:11:01Z</dcterms:created>
  <dcterms:modified xsi:type="dcterms:W3CDTF">2019-02-14T22:25:36Z</dcterms:modified>
</cp:coreProperties>
</file>