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20115" windowHeight="75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<sst xmlns="http://schemas.openxmlformats.org/spreadsheetml/2006/main" count="2037" uniqueCount="930">
  <si>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</si>
  <si>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</si>
  <si>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</si>
  <si>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</si>
  <si>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</si>
  <si>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</si>
  <si>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</si>
  <si>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</si>
  <si>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</si>
  <si>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</si>
  <si>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</si>
  <si>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</si>
  <si>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</si>
  <si>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</si>
  <si>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</si>
  <si>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</si>
  <si>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</si>
  <si>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</si>
  <si>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</si>
  <si>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</si>
  <si>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</si>
  <si>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</si>
  <si>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</si>
  <si>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</si>
  <si>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</si>
  <si>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</si>
  <si>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</si>
  <si>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</si>
  <si>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</si>
  <si>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</si>
  <si>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</si>
  <si>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</si>
  <si>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</si>
  <si>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</si>
  <si>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</si>
  <si>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</si>
  <si>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</si>
  <si>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</si>
  <si>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</si>
  <si>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</si>
  <si>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</si>
  <si>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</si>
  <si>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</si>
  <si>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</si>
  <si>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</si>
  <si>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</si>
  <si>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</si>
  <si>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</si>
  <si>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</si>
  <si>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</si>
  <si>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</si>
  <si>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</si>
  <si>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</si>
  <si>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</si>
  <si>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</si>
  <si>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</si>
  <si>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</si>
  <si>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</si>
  <si>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</si>
  <si>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</si>
  <si>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</si>
  <si>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</si>
  <si>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</si>
  <si>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</si>
  <si>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</si>
  <si>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</si>
  <si>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</si>
  <si>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</si>
  <si>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</si>
  <si>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</si>
  <si>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</si>
  <si>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</si>
  <si>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</si>
  <si>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</si>
  <si>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</si>
  <si>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</si>
  <si>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</si>
  <si>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</si>
  <si>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</si>
  <si>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</si>
  <si>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</si>
  <si>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</si>
  <si>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</si>
  <si>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</si>
  <si>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</si>
  <si>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</si>
  <si>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</si>
  <si>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</si>
  <si>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</si>
  <si>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</si>
  <si>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</si>
  <si>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</si>
  <si>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</si>
  <si>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</si>
  <si>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</si>
  <si>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</si>
  <si>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</si>
  <si>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</si>
  <si>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</si>
  <si>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</si>
  <si>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</si>
  <si>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</si>
  <si>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</si>
  <si>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</si>
  <si>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</si>
  <si>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</si>
  <si>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</si>
  <si>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</si>
  <si>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</si>
  <si>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</si>
  <si>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</si>
  <si>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</si>
  <si>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</si>
  <si>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</si>
  <si>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</si>
  <si>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</si>
  <si>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</si>
  <si>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</si>
  <si>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</si>
  <si>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</si>
  <si>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</si>
  <si>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</si>
  <si>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</si>
  <si>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</si>
  <si>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</si>
  <si>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</si>
  <si>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</si>
  <si>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</si>
  <si>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</si>
  <si>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</si>
  <si>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</si>
  <si>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</si>
  <si>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</si>
  <si>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</si>
  <si>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</si>
  <si>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</si>
  <si>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</si>
  <si>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</si>
  <si>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</si>
  <si>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</si>
  <si>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</si>
  <si>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</si>
  <si>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</si>
  <si>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</si>
  <si>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</si>
  <si>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</si>
  <si>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</si>
  <si>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</si>
  <si>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</si>
  <si>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</si>
  <si>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</si>
  <si>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</si>
  <si>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</si>
  <si>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</si>
  <si>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</si>
  <si>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</si>
  <si>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</si>
  <si>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</si>
  <si>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</si>
  <si>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</si>
  <si>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</si>
  <si>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</si>
  <si>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</si>
  <si>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</si>
  <si>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</si>
  <si>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</si>
  <si>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</si>
  <si>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</si>
  <si>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</si>
  <si>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</si>
  <si>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</si>
  <si>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</si>
  <si>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</si>
  <si>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</si>
  <si>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</si>
  <si>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</si>
  <si>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</si>
  <si>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</si>
  <si>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</si>
  <si>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</si>
  <si>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</si>
  <si>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</si>
  <si>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</si>
  <si>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</si>
  <si>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</si>
  <si>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</si>
  <si>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</si>
  <si>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</si>
  <si>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</si>
  <si>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</si>
  <si>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</si>
  <si>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</si>
  <si>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</si>
  <si>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</si>
  <si>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</si>
  <si>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</si>
  <si>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</si>
  <si>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</si>
  <si>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</si>
  <si>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</si>
  <si>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</si>
  <si>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</si>
  <si>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</si>
  <si>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</si>
  <si>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</si>
  <si>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</si>
  <si>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</si>
  <si>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</si>
  <si>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</si>
  <si>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</si>
  <si>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</si>
  <si>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</si>
  <si>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</si>
  <si>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</si>
  <si>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</si>
  <si>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</si>
  <si>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</si>
  <si>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</si>
  <si>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</si>
  <si>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</si>
  <si>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</si>
  <si>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</si>
  <si>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</si>
  <si>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</si>
  <si>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</si>
  <si>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</si>
  <si>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</si>
  <si>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</si>
  <si>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</si>
  <si>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</si>
  <si>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</si>
  <si>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</si>
  <si>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</si>
  <si>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</si>
  <si>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</si>
  <si>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</si>
  <si>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</si>
  <si>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</si>
  <si>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</si>
  <si>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</si>
  <si>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</si>
  <si>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</si>
  <si>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</si>
  <si>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</si>
  <si>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</si>
  <si>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</si>
  <si>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</si>
  <si>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</si>
  <si>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</si>
  <si>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</si>
  <si>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</si>
  <si>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</si>
  <si>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</si>
  <si>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</si>
  <si>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</si>
  <si>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</si>
  <si>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</si>
  <si>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</si>
  <si>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</si>
  <si>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</si>
  <si>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</si>
  <si>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</si>
  <si>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</si>
  <si>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</si>
  <si>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</si>
  <si>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</si>
  <si>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</si>
  <si>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</si>
  <si>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</si>
  <si>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</si>
  <si>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</si>
  <si>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</si>
  <si>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</si>
  <si>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</si>
  <si>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</si>
  <si>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</si>
  <si>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</si>
  <si>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</si>
  <si>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</si>
  <si>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</si>
  <si>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</si>
  <si>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</si>
  <si>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</si>
  <si>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</si>
  <si>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</si>
  <si>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</si>
  <si>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</si>
  <si>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</si>
  <si>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</si>
  <si>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</si>
  <si>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</si>
  <si>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</si>
  <si>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</si>
  <si>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</si>
  <si>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</si>
  <si>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</si>
  <si>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</si>
  <si>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</si>
  <si>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</si>
  <si>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</si>
  <si>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</si>
  <si>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</si>
  <si>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</si>
  <si>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</si>
  <si>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</si>
  <si>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</si>
  <si>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</si>
  <si>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</si>
  <si>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</si>
  <si>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</si>
  <si>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</si>
  <si>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</si>
  <si>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</si>
  <si>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</si>
  <si>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</si>
  <si>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</si>
  <si>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</si>
  <si>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</si>
  <si>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</si>
  <si>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</si>
  <si>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</si>
  <si>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</si>
  <si>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</si>
  <si>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</si>
  <si>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</si>
  <si>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</si>
  <si>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</si>
  <si>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</si>
  <si>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</si>
  <si>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</si>
  <si>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</si>
  <si>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</si>
  <si>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</si>
  <si>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</si>
  <si>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</si>
  <si>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</si>
  <si>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</si>
  <si>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</si>
  <si>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</si>
  <si>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</si>
  <si>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</si>
  <si>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</si>
  <si>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</si>
  <si>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</si>
  <si>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</si>
  <si>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</si>
  <si>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</si>
  <si>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</si>
  <si>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</si>
  <si>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</si>
  <si>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</si>
  <si>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</si>
  <si>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</si>
  <si>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</si>
  <si>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</si>
  <si>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</si>
  <si>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</si>
  <si>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</si>
  <si>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</si>
  <si>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</si>
  <si>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</si>
  <si>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</si>
  <si>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</si>
  <si>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</si>
  <si>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</si>
  <si>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</si>
  <si>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</si>
  <si>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</si>
  <si>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</si>
  <si>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</si>
  <si>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</si>
  <si>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</si>
  <si>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</si>
  <si>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</si>
  <si>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</si>
  <si>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</si>
  <si>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</si>
  <si>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</si>
  <si>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</si>
  <si>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</si>
  <si>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</si>
  <si>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</si>
  <si>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</si>
  <si>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</si>
  <si>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</si>
  <si>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</si>
  <si>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</si>
  <si>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</si>
  <si>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</si>
  <si>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</si>
  <si>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</si>
  <si>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</si>
  <si>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</si>
  <si>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</si>
  <si>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</si>
  <si>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</si>
  <si>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</si>
  <si>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</si>
  <si>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</si>
  <si>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</si>
  <si>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</si>
  <si>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</si>
  <si>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</si>
  <si>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</si>
  <si>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</si>
  <si>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</si>
  <si>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</si>
  <si>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</si>
  <si>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</si>
  <si>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</si>
  <si>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</si>
  <si>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</si>
  <si>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</si>
  <si>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</si>
  <si>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</si>
  <si>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</si>
  <si>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</si>
  <si>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</si>
  <si>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</si>
  <si>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</si>
  <si>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</si>
  <si>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</si>
  <si>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</si>
  <si>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</si>
  <si>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</si>
  <si>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</si>
  <si>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</si>
  <si>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</si>
  <si>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</si>
  <si>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</si>
  <si>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</si>
  <si>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</si>
  <si>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</si>
  <si>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</si>
  <si>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</si>
  <si>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</si>
  <si>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</si>
  <si>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</si>
  <si>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</si>
  <si>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</si>
  <si>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</si>
  <si>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</si>
  <si>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</si>
  <si>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</si>
  <si>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</si>
  <si>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</si>
  <si>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</si>
  <si>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</si>
  <si>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</si>
  <si>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</si>
  <si>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</si>
  <si>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</si>
  <si>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</si>
  <si>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</si>
  <si>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</si>
  <si>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</si>
  <si>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</si>
  <si>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</si>
  <si>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</si>
  <si>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</si>
  <si>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</si>
  <si>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</si>
  <si>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</si>
  <si>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</si>
  <si>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</si>
  <si>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</si>
  <si>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</si>
  <si>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</si>
  <si>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</si>
  <si>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</si>
  <si>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</si>
  <si>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</si>
  <si>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</si>
  <si>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</si>
  <si>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</si>
  <si>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</si>
  <si>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</si>
  <si>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</si>
  <si>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</si>
  <si>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</si>
  <si>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</si>
  <si>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</si>
  <si>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</si>
  <si>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</si>
  <si>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</si>
  <si>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</si>
  <si>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</si>
  <si>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</si>
  <si>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</si>
  <si>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</si>
  <si>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</si>
  <si>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</si>
  <si>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</si>
  <si>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</si>
  <si>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</si>
  <si>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</si>
  <si>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</si>
  <si>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</si>
  <si>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</si>
  <si>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</si>
  <si>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</si>
  <si>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</si>
  <si>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</si>
  <si>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</si>
  <si>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</si>
  <si>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</si>
  <si>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</si>
  <si>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</si>
  <si>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</si>
  <si>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</si>
  <si>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</si>
  <si>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</si>
  <si>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</si>
  <si>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</si>
  <si>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</si>
  <si>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</si>
  <si>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</si>
  <si>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</si>
  <si>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</si>
  <si>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</si>
  <si>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</si>
  <si>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</si>
  <si>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</si>
  <si>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</si>
  <si>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</si>
  <si>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</si>
  <si>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</si>
  <si>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</si>
  <si>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</si>
  <si>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</si>
  <si>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</si>
  <si>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</si>
  <si>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</si>
  <si>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</si>
  <si>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</si>
  <si>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</si>
  <si>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</si>
  <si>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</si>
  <si>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</si>
  <si>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</si>
  <si>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</si>
  <si>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</si>
  <si>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</si>
  <si>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</si>
  <si>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</si>
  <si>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</si>
  <si>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</si>
  <si>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</si>
  <si>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</si>
  <si>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</si>
  <si>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</si>
  <si>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</si>
  <si>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</si>
  <si>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</si>
  <si>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</si>
  <si>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</si>
  <si>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</si>
  <si>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</si>
  <si>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</si>
  <si>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</si>
  <si>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</si>
  <si>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</si>
  <si>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</si>
  <si>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</si>
  <si>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</si>
  <si>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</si>
  <si>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</si>
  <si>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</si>
  <si>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</si>
  <si>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</si>
  <si>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</si>
  <si>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</si>
  <si>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</si>
  <si>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</si>
  <si>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</si>
  <si>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</si>
  <si>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</si>
  <si>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</si>
  <si>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</si>
  <si>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</si>
  <si>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</si>
  <si>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</si>
  <si>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</si>
  <si>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</si>
  <si>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</si>
  <si>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</si>
  <si>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</si>
  <si>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</si>
  <si>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</si>
  <si>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</si>
  <si>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</si>
  <si>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</si>
  <si>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</si>
  <si>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</si>
  <si>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</si>
  <si>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</si>
  <si>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</si>
  <si>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</si>
  <si>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</si>
  <si>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</si>
  <si>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</si>
  <si>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</si>
  <si>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</si>
  <si>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</si>
  <si>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</si>
  <si>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</si>
  <si>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</si>
  <si>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</si>
  <si>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</si>
  <si>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</si>
  <si>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</si>
  <si>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</si>
  <si>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</si>
  <si>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</si>
  <si>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</si>
  <si>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</si>
  <si>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</si>
  <si>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</si>
  <si>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</si>
  <si>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</si>
  <si>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</si>
  <si>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</si>
  <si>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</si>
  <si>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</si>
  <si>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</si>
  <si>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</si>
  <si>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</si>
  <si>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</si>
  <si>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</si>
  <si>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</si>
  <si>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</si>
  <si>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</si>
  <si>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</si>
  <si>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</si>
  <si>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</si>
  <si>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</si>
  <si>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</si>
  <si>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</si>
  <si>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</si>
  <si>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</si>
  <si>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</si>
  <si>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</si>
  <si>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</si>
  <si>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</si>
  <si>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</si>
  <si>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</si>
  <si>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</si>
  <si>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</si>
  <si>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</si>
  <si>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</si>
  <si>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</si>
  <si>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</si>
  <si>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</si>
  <si>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</si>
  <si>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</si>
  <si>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</si>
  <si>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</si>
  <si>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</si>
  <si>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</si>
  <si>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</si>
  <si>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</si>
  <si>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</si>
  <si>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</si>
  <si>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</si>
  <si>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</si>
  <si>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</si>
  <si>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</si>
  <si>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</si>
  <si>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</si>
  <si>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</si>
  <si>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</si>
  <si>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</si>
  <si>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</si>
  <si>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</si>
  <si>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</si>
  <si>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</si>
  <si>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</si>
  <si>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</si>
  <si>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</si>
  <si>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</si>
  <si>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</si>
  <si>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</si>
  <si>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</si>
  <si>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</si>
  <si>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</si>
  <si>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</si>
  <si>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</si>
  <si>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</si>
  <si>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</si>
  <si>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</si>
  <si>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</si>
  <si>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</si>
  <si>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</si>
  <si>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</si>
  <si>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</si>
  <si>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</si>
  <si>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</si>
  <si>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</si>
  <si>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</si>
  <si>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</si>
  <si>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</si>
  <si>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</si>
  <si>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</si>
  <si>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</si>
  <si>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</si>
  <si>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</si>
  <si>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</si>
  <si>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</si>
  <si>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</si>
  <si>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</si>
  <si>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</si>
  <si>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</si>
  <si>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</si>
  <si>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</si>
  <si>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</si>
  <si>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</si>
  <si>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</si>
  <si>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</si>
  <si>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</si>
  <si>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</si>
  <si>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</si>
  <si>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</si>
  <si>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</si>
  <si>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</si>
  <si>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</si>
  <si>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</si>
  <si>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</si>
  <si>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</si>
  <si>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</si>
  <si>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</si>
  <si>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</si>
  <si>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</si>
  <si>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</si>
  <si>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</si>
  <si>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</si>
  <si>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</si>
  <si>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</si>
  <si>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</si>
  <si>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</si>
  <si>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</si>
  <si>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</si>
  <si>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</si>
  <si>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</si>
  <si>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</si>
  <si>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</si>
  <si>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</si>
  <si>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</si>
  <si>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</si>
  <si>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</si>
  <si>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</si>
  <si>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</si>
  <si>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</si>
  <si>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</si>
  <si>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</si>
  <si>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</si>
  <si>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</si>
  <si>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</si>
  <si>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</si>
  <si>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</si>
  <si>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</si>
  <si>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</si>
  <si>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</si>
  <si>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</si>
  <si>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</si>
  <si>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</si>
  <si>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</si>
  <si>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</si>
  <si>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</si>
  <si>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</si>
  <si>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</si>
  <si>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</si>
  <si>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</si>
  <si>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</si>
  <si>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</si>
  <si>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</si>
  <si>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</si>
  <si>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</si>
  <si>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</si>
  <si>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</si>
  <si>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</si>
  <si>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</si>
  <si>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</si>
  <si>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</si>
  <si>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</si>
  <si>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</si>
  <si>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</si>
  <si>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</si>
  <si>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</si>
  <si>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</si>
  <si>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</si>
  <si>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</si>
  <si>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</si>
  <si>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</si>
  <si>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</si>
  <si>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</si>
  <si>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</si>
  <si>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</si>
  <si>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</si>
  <si>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</si>
  <si>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</si>
  <si>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</si>
  <si>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</si>
  <si>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</si>
  <si>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</si>
  <si>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</si>
  <si>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</si>
  <si>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</si>
  <si>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</si>
  <si>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</si>
  <si>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</si>
  <si>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</si>
  <si>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</si>
  <si>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</si>
  <si>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</si>
  <si>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</si>
  <si>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</si>
  <si>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</si>
  <si>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</si>
  <si>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</si>
  <si>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</si>
  <si>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</si>
  <si>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</si>
  <si>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</si>
  <si>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</si>
  <si>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</si>
  <si>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</si>
  <si>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</si>
  <si>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</si>
  <si>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</si>
  <si>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</si>
  <si>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</si>
  <si>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</si>
  <si>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</si>
  <si>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</si>
  <si>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</si>
  <si>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</si>
  <si>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</si>
  <si>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</si>
  <si>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</si>
  <si>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</si>
  <si>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</si>
  <si>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</si>
  <si>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</si>
  <si>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</si>
  <si>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</si>
  <si>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</si>
  <si>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</si>
  <si>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</si>
  <si>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</si>
  <si>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</si>
  <si>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</si>
  <si>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</si>
  <si>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</si>
  <si>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</si>
  <si>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</si>
  <si>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</si>
  <si>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</si>
  <si>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</si>
  <si>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</si>
  <si>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</si>
  <si>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</si>
  <si>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</si>
  <si>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</si>
  <si>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</si>
  <si>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</si>
  <si>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VUN-PB2-N1U</t>
  </si>
  <si>
    <t>MII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</si>
  <si>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</si>
  <si>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</si>
  <si>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</si>
  <si>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</si>
  <si>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</si>
  <si>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</si>
  <si>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</si>
  <si>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</si>
  <si>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ASFI/DSV-ED-BCB-021/2013</t>
  </si>
  <si>
    <t>ASFI/DSV-ED-BCB-035/2013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</si>
  <si>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</si>
  <si>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</si>
  <si>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</si>
  <si>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</si>
  <si>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</si>
  <si>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</si>
  <si>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</si>
  <si>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</si>
  <si>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</si>
  <si>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</si>
  <si>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</si>
  <si>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</si>
  <si>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</si>
  <si>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</si>
  <si>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</si>
  <si>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</si>
  <si>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</si>
  <si>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</si>
  <si>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</si>
  <si>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BDI-TD-NA</t>
  </si>
  <si>
    <t>BDI-TD-NB</t>
  </si>
  <si>
    <t>BDI-TD-NC</t>
  </si>
  <si>
    <t>BDI-TD-ND</t>
  </si>
  <si>
    <t>BDI-TD-NE</t>
  </si>
  <si>
    <t>BDI-TD-NF</t>
  </si>
  <si>
    <t>BDI</t>
  </si>
  <si>
    <t>AL  30  DE  ABRIL  DE  2014</t>
  </si>
  <si>
    <t>N000521414</t>
  </si>
  <si>
    <t>CAC-PB1-N2U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</si>
  <si>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</si>
  <si>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</si>
  <si>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</si>
  <si>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</si>
  <si>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</si>
  <si>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</si>
  <si>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</si>
  <si>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Pagarés Bursátiles IASA II - Emisión 3</t>
  </si>
  <si>
    <t>ASFI/DSV-ED-FIN-004/2014</t>
  </si>
  <si>
    <t>FIN-PB2-E3U</t>
  </si>
  <si>
    <t>Pagarés Bursátiles IASA II - Emisión 4</t>
  </si>
  <si>
    <t>ASFI/DSV-ED-FIN-005/2014</t>
  </si>
  <si>
    <t>FIN-PB2-E4U</t>
  </si>
  <si>
    <t>Bonos Toyosa I - Emisión 2</t>
  </si>
  <si>
    <t>ASFI/DSV-ED-TYS-003/2014</t>
  </si>
  <si>
    <t>TYS-1-E1U-14</t>
  </si>
  <si>
    <t>MCB</t>
  </si>
  <si>
    <t>OPERACIONES  EN DÓLARES ESTADOUNIDENSES</t>
  </si>
  <si>
    <t>CARTERA PROPIA Y DE CLIENTES AGENCIAS DE BOLSA</t>
  </si>
  <si>
    <t>AL  30  DE ABRIL  DE  2014</t>
  </si>
  <si>
    <t>Pagarés Bursátiles AMECO I - Emisión 2</t>
  </si>
  <si>
    <t>ASFI/DSV-ED-CAC-007/2014</t>
  </si>
  <si>
    <t>ASFI/DSV-ED-VUN-026/2013</t>
  </si>
  <si>
    <t>ASFI/DSV-ED-BCB-006/2014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</si>
</sst>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16" fontId="19" fillId="33" borderId="12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10" fontId="25" fillId="33" borderId="0" xfId="0" applyNumberFormat="1" applyFont="1" applyFill="1" applyAlignment="1">
      <alignment/>
    </xf>
    <xf numFmtId="10" fontId="2" fillId="33" borderId="0" xfId="0" applyNumberFormat="1" applyFont="1" applyFill="1" applyBorder="1" applyAlignment="1">
      <alignment vertical="center"/>
    </xf>
    <xf numFmtId="0" fontId="75" fillId="34" borderId="0" xfId="0" applyFont="1" applyFill="1" applyAlignment="1">
      <alignment horizontal="center" vertical="center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4" fillId="36" borderId="14" xfId="95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2" t="s">
        <v>612</v>
      </c>
      <c r="B1" s="202"/>
    </row>
    <row r="2" spans="1:2" ht="15">
      <c r="A2" s="170"/>
      <c r="B2" s="170"/>
    </row>
    <row r="3" spans="1:2" ht="15">
      <c r="A3" s="171" t="s">
        <v>613</v>
      </c>
      <c r="B3" s="170" t="s">
        <v>614</v>
      </c>
    </row>
    <row r="4" spans="1:2" ht="15">
      <c r="A4" s="171" t="s">
        <v>615</v>
      </c>
      <c r="B4" s="170" t="s">
        <v>616</v>
      </c>
    </row>
    <row r="5" spans="1:2" ht="15">
      <c r="A5" s="171" t="s">
        <v>617</v>
      </c>
      <c r="B5" s="170" t="s">
        <v>618</v>
      </c>
    </row>
    <row r="6" spans="1:2" ht="15">
      <c r="A6" s="171" t="s">
        <v>619</v>
      </c>
      <c r="B6" s="170" t="s">
        <v>620</v>
      </c>
    </row>
    <row r="7" spans="1:2" ht="15">
      <c r="A7" s="171" t="s">
        <v>621</v>
      </c>
      <c r="B7" s="170" t="s">
        <v>622</v>
      </c>
    </row>
    <row r="8" spans="1:2" ht="15">
      <c r="A8" s="171" t="s">
        <v>623</v>
      </c>
      <c r="B8" s="170" t="s">
        <v>624</v>
      </c>
    </row>
    <row r="9" spans="1:2" ht="15">
      <c r="A9" s="171" t="s">
        <v>625</v>
      </c>
      <c r="B9" s="170" t="s">
        <v>626</v>
      </c>
    </row>
    <row r="10" spans="1:2" ht="15">
      <c r="A10" s="171" t="s">
        <v>627</v>
      </c>
      <c r="B10" s="170" t="s">
        <v>628</v>
      </c>
    </row>
    <row r="11" spans="1:2" ht="15">
      <c r="A11" s="171" t="s">
        <v>629</v>
      </c>
      <c r="B11" s="170" t="s">
        <v>630</v>
      </c>
    </row>
    <row r="12" spans="1:2" ht="15">
      <c r="A12" s="171" t="s">
        <v>631</v>
      </c>
      <c r="B12" s="170" t="s">
        <v>632</v>
      </c>
    </row>
    <row r="13" spans="1:2" ht="15">
      <c r="A13" s="171" t="s">
        <v>633</v>
      </c>
      <c r="B13" s="170" t="s">
        <v>634</v>
      </c>
    </row>
    <row r="14" spans="1:2" ht="15">
      <c r="A14" s="171" t="s">
        <v>635</v>
      </c>
      <c r="B14" s="170" t="s">
        <v>636</v>
      </c>
    </row>
    <row r="15" spans="1:2" ht="15">
      <c r="A15" s="171" t="s">
        <v>637</v>
      </c>
      <c r="B15" s="170" t="s">
        <v>638</v>
      </c>
    </row>
    <row r="16" spans="1:2" ht="15">
      <c r="A16" s="171" t="s">
        <v>639</v>
      </c>
      <c r="B16" s="170" t="s">
        <v>640</v>
      </c>
    </row>
    <row r="17" spans="1:2" ht="15">
      <c r="A17" s="171" t="s">
        <v>641</v>
      </c>
      <c r="B17" s="170" t="s">
        <v>642</v>
      </c>
    </row>
    <row r="18" spans="1:2" ht="15">
      <c r="A18" s="171" t="s">
        <v>643</v>
      </c>
      <c r="B18" s="170" t="s">
        <v>644</v>
      </c>
    </row>
    <row r="19" ht="15">
      <c r="A19" s="171" t="s">
        <v>645</v>
      </c>
    </row>
    <row r="20" spans="1:2" ht="9.75" customHeight="1">
      <c r="A20" s="172"/>
      <c r="B20" s="172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0" sqref="C10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9" t="s">
        <v>924</v>
      </c>
      <c r="B1" s="229"/>
      <c r="C1" s="229"/>
      <c r="D1" s="229"/>
    </row>
    <row r="2" spans="1:4" ht="15">
      <c r="A2" s="230" t="s">
        <v>903</v>
      </c>
      <c r="B2" s="230"/>
      <c r="C2" s="230"/>
      <c r="D2" s="230"/>
    </row>
    <row r="3" spans="1:4" ht="15">
      <c r="A3" s="251" t="s">
        <v>477</v>
      </c>
      <c r="B3" s="251"/>
      <c r="C3" s="251"/>
      <c r="D3" s="251"/>
    </row>
    <row r="4" spans="1:4" ht="4.5" customHeight="1">
      <c r="A4" s="101"/>
      <c r="B4" s="101"/>
      <c r="C4" s="101"/>
      <c r="D4" s="101"/>
    </row>
    <row r="5" spans="1:4" ht="15">
      <c r="A5" s="102" t="s">
        <v>554</v>
      </c>
      <c r="B5" s="103" t="s">
        <v>555</v>
      </c>
      <c r="C5" s="103" t="s">
        <v>556</v>
      </c>
      <c r="D5" s="103" t="s">
        <v>557</v>
      </c>
    </row>
    <row r="6" spans="1:4" ht="15">
      <c r="A6" s="104" t="s">
        <v>541</v>
      </c>
      <c r="B6" s="105">
        <v>196236877</v>
      </c>
      <c r="C6" s="105">
        <v>2210359</v>
      </c>
      <c r="D6" s="106">
        <f aca="true" t="shared" si="0" ref="D6:D25">SUM(B6,C6)</f>
        <v>198447236</v>
      </c>
    </row>
    <row r="7" spans="1:4" ht="15">
      <c r="A7" s="104" t="s">
        <v>558</v>
      </c>
      <c r="B7" s="105">
        <v>7286583</v>
      </c>
      <c r="C7" s="105">
        <v>6146644</v>
      </c>
      <c r="D7" s="106">
        <f t="shared" si="0"/>
        <v>13433227</v>
      </c>
    </row>
    <row r="8" spans="1:4" ht="15">
      <c r="A8" s="104" t="s">
        <v>559</v>
      </c>
      <c r="B8" s="105">
        <v>188228234</v>
      </c>
      <c r="C8" s="107">
        <v>755094</v>
      </c>
      <c r="D8" s="106">
        <f t="shared" si="0"/>
        <v>188983328</v>
      </c>
    </row>
    <row r="9" spans="1:4" ht="15">
      <c r="A9" s="104" t="s">
        <v>560</v>
      </c>
      <c r="B9" s="105">
        <v>134247904</v>
      </c>
      <c r="C9" s="105">
        <v>443387</v>
      </c>
      <c r="D9" s="106">
        <f t="shared" si="0"/>
        <v>134691291</v>
      </c>
    </row>
    <row r="10" spans="1:4" ht="15">
      <c r="A10" s="104" t="s">
        <v>561</v>
      </c>
      <c r="B10" s="105">
        <v>370828493</v>
      </c>
      <c r="C10" s="105">
        <v>1458203</v>
      </c>
      <c r="D10" s="106">
        <f t="shared" si="0"/>
        <v>372286696</v>
      </c>
    </row>
    <row r="11" spans="1:4" ht="15">
      <c r="A11" s="104" t="s">
        <v>562</v>
      </c>
      <c r="B11" s="105">
        <v>246220334</v>
      </c>
      <c r="C11" s="105">
        <v>884969</v>
      </c>
      <c r="D11" s="106">
        <f t="shared" si="0"/>
        <v>247105303</v>
      </c>
    </row>
    <row r="12" spans="1:4" ht="15">
      <c r="A12" s="104" t="s">
        <v>563</v>
      </c>
      <c r="B12" s="105">
        <v>36223807</v>
      </c>
      <c r="C12" s="105">
        <v>1831581</v>
      </c>
      <c r="D12" s="106">
        <f t="shared" si="0"/>
        <v>38055388</v>
      </c>
    </row>
    <row r="13" spans="1:4" ht="15">
      <c r="A13" s="104" t="s">
        <v>564</v>
      </c>
      <c r="B13" s="105">
        <v>132623420</v>
      </c>
      <c r="C13" s="105">
        <v>4975113</v>
      </c>
      <c r="D13" s="106">
        <f t="shared" si="0"/>
        <v>137598533</v>
      </c>
    </row>
    <row r="14" spans="1:4" ht="15">
      <c r="A14" s="104" t="s">
        <v>565</v>
      </c>
      <c r="B14" s="105">
        <v>581307782</v>
      </c>
      <c r="C14" s="105">
        <v>6136823</v>
      </c>
      <c r="D14" s="106">
        <f t="shared" si="0"/>
        <v>587444605</v>
      </c>
    </row>
    <row r="15" spans="1:4" ht="409.5" customHeight="1" hidden="1">
      <c r="A15" s="104"/>
      <c r="B15" s="105"/>
      <c r="C15" s="105"/>
      <c r="D15" s="106">
        <f t="shared" si="0"/>
        <v>0</v>
      </c>
    </row>
    <row r="16" spans="1:4" ht="409.5" customHeight="1" hidden="1">
      <c r="A16" s="104"/>
      <c r="B16" s="105"/>
      <c r="C16" s="105"/>
      <c r="D16" s="106">
        <f t="shared" si="0"/>
        <v>0</v>
      </c>
    </row>
    <row r="17" spans="1:4" ht="409.5" customHeight="1" hidden="1">
      <c r="A17" s="104"/>
      <c r="B17" s="105"/>
      <c r="C17" s="105"/>
      <c r="D17" s="106">
        <f t="shared" si="0"/>
        <v>0</v>
      </c>
    </row>
    <row r="18" spans="1:4" ht="409.5" customHeight="1" hidden="1">
      <c r="A18" s="104"/>
      <c r="B18" s="105"/>
      <c r="C18" s="105"/>
      <c r="D18" s="106">
        <f t="shared" si="0"/>
        <v>0</v>
      </c>
    </row>
    <row r="19" spans="1:4" ht="409.5" customHeight="1" hidden="1">
      <c r="A19" s="104"/>
      <c r="B19" s="105"/>
      <c r="C19" s="105"/>
      <c r="D19" s="106">
        <f t="shared" si="0"/>
        <v>0</v>
      </c>
    </row>
    <row r="20" spans="1:4" ht="409.5" customHeight="1" hidden="1">
      <c r="A20" s="104"/>
      <c r="B20" s="105"/>
      <c r="C20" s="105"/>
      <c r="D20" s="106">
        <f t="shared" si="0"/>
        <v>0</v>
      </c>
    </row>
    <row r="21" spans="1:4" ht="409.5" customHeight="1" hidden="1">
      <c r="A21" s="104"/>
      <c r="B21" s="105"/>
      <c r="C21" s="105"/>
      <c r="D21" s="106">
        <f t="shared" si="0"/>
        <v>0</v>
      </c>
    </row>
    <row r="22" spans="1:4" ht="409.5" customHeight="1" hidden="1">
      <c r="A22" s="104"/>
      <c r="B22" s="105"/>
      <c r="C22" s="105"/>
      <c r="D22" s="106">
        <f t="shared" si="0"/>
        <v>0</v>
      </c>
    </row>
    <row r="23" spans="1:4" ht="409.5" customHeight="1" hidden="1">
      <c r="A23" s="104"/>
      <c r="B23" s="105"/>
      <c r="C23" s="105"/>
      <c r="D23" s="106">
        <f t="shared" si="0"/>
        <v>0</v>
      </c>
    </row>
    <row r="24" spans="1:4" ht="409.5" customHeight="1" hidden="1">
      <c r="A24" s="104"/>
      <c r="B24" s="105"/>
      <c r="C24" s="105"/>
      <c r="D24" s="106">
        <f t="shared" si="0"/>
        <v>0</v>
      </c>
    </row>
    <row r="25" spans="1:4" ht="409.5" customHeight="1" hidden="1">
      <c r="A25" s="104"/>
      <c r="B25" s="105"/>
      <c r="C25" s="105"/>
      <c r="D25" s="106">
        <f t="shared" si="0"/>
        <v>0</v>
      </c>
    </row>
    <row r="26" spans="1:4" ht="15">
      <c r="A26" s="1" t="s">
        <v>557</v>
      </c>
      <c r="B26" s="108">
        <f>SUM(B6:B25)</f>
        <v>1893203434</v>
      </c>
      <c r="C26" s="108">
        <f>SUM(C6:C25)</f>
        <v>24842173</v>
      </c>
      <c r="D26" s="108">
        <f>SUM(D6:D25)</f>
        <v>1918045607</v>
      </c>
    </row>
    <row r="27" spans="1:4" ht="3" customHeight="1">
      <c r="A27" s="109"/>
      <c r="B27" s="104"/>
      <c r="C27" s="104"/>
      <c r="D27" s="110"/>
    </row>
    <row r="28" spans="1:4" ht="2.25" customHeight="1">
      <c r="A28" s="73"/>
      <c r="B28" s="73"/>
      <c r="C28" s="73"/>
      <c r="D28" s="74"/>
    </row>
    <row r="29" spans="1:4" ht="15">
      <c r="A29" s="50" t="s">
        <v>566</v>
      </c>
      <c r="B29" s="50"/>
      <c r="C29" s="50"/>
      <c r="D29" s="50"/>
    </row>
    <row r="30" ht="15">
      <c r="A30" s="50" t="s">
        <v>4</v>
      </c>
    </row>
    <row r="31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3" sqref="A13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2" t="s">
        <v>567</v>
      </c>
      <c r="B1" s="252"/>
    </row>
    <row r="2" spans="1:2" ht="15">
      <c r="A2" s="230" t="s">
        <v>903</v>
      </c>
      <c r="B2" s="230"/>
    </row>
    <row r="3" spans="1:2" ht="15">
      <c r="A3" s="230"/>
      <c r="B3" s="230"/>
    </row>
    <row r="4" spans="1:2" ht="6" customHeight="1">
      <c r="A4" s="51"/>
      <c r="B4" s="51"/>
    </row>
    <row r="5" spans="1:2" ht="15">
      <c r="A5" s="231" t="s">
        <v>568</v>
      </c>
      <c r="B5" s="232" t="s">
        <v>474</v>
      </c>
    </row>
    <row r="6" spans="1:2" ht="15">
      <c r="A6" s="231"/>
      <c r="B6" s="232"/>
    </row>
    <row r="7" spans="1:2" ht="15">
      <c r="A7" s="2" t="s">
        <v>56</v>
      </c>
      <c r="B7" s="52">
        <v>136</v>
      </c>
    </row>
    <row r="8" spans="1:2" ht="15">
      <c r="A8" s="2" t="s">
        <v>77</v>
      </c>
      <c r="B8" s="52">
        <v>235</v>
      </c>
    </row>
    <row r="9" spans="1:2" ht="15">
      <c r="A9" s="2" t="s">
        <v>147</v>
      </c>
      <c r="B9" s="52">
        <v>14</v>
      </c>
    </row>
    <row r="10" spans="1:2" ht="15">
      <c r="A10" s="2" t="s">
        <v>155</v>
      </c>
      <c r="B10" s="52">
        <v>22</v>
      </c>
    </row>
    <row r="11" spans="1:2" ht="15">
      <c r="A11" s="2" t="s">
        <v>142</v>
      </c>
      <c r="B11" s="52">
        <v>24</v>
      </c>
    </row>
    <row r="12" spans="1:2" ht="15">
      <c r="A12" s="2" t="s">
        <v>38</v>
      </c>
      <c r="B12" s="52">
        <v>80</v>
      </c>
    </row>
    <row r="13" spans="1:2" ht="15">
      <c r="A13" s="2" t="s">
        <v>243</v>
      </c>
      <c r="B13" s="52">
        <v>24</v>
      </c>
    </row>
    <row r="14" spans="1:2" ht="15">
      <c r="A14" s="2" t="s">
        <v>107</v>
      </c>
      <c r="B14" s="52">
        <v>28</v>
      </c>
    </row>
    <row r="15" spans="1:2" ht="15">
      <c r="A15" s="2" t="s">
        <v>43</v>
      </c>
      <c r="B15" s="52">
        <v>63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3"/>
      <c r="B101" s="65"/>
    </row>
    <row r="102" spans="1:2" ht="15">
      <c r="A102" s="66" t="s">
        <v>569</v>
      </c>
      <c r="B102" s="57">
        <f>SUM(B4:B100)</f>
        <v>626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3" t="s">
        <v>570</v>
      </c>
      <c r="B1" s="253"/>
      <c r="C1" s="253"/>
    </row>
    <row r="2" spans="1:3" ht="15">
      <c r="A2" s="254" t="s">
        <v>925</v>
      </c>
      <c r="B2" s="254"/>
      <c r="C2" s="254"/>
    </row>
    <row r="3" spans="1:3" ht="15">
      <c r="A3" s="255" t="s">
        <v>571</v>
      </c>
      <c r="B3" s="255"/>
      <c r="C3" s="255"/>
    </row>
    <row r="4" spans="1:3" ht="4.5" customHeight="1">
      <c r="A4" s="111"/>
      <c r="B4" s="111"/>
      <c r="C4" s="111"/>
    </row>
    <row r="5" spans="1:3" ht="15">
      <c r="A5" s="112" t="s">
        <v>572</v>
      </c>
      <c r="B5" s="113" t="s">
        <v>573</v>
      </c>
      <c r="C5" s="113" t="s">
        <v>574</v>
      </c>
    </row>
    <row r="6" spans="1:3" ht="409.5" customHeight="1" hidden="1">
      <c r="A6" s="114"/>
      <c r="B6" s="115"/>
      <c r="C6" s="116"/>
    </row>
    <row r="7" spans="1:3" ht="15">
      <c r="A7" s="114" t="s">
        <v>902</v>
      </c>
      <c r="B7" s="115">
        <v>327563.41</v>
      </c>
      <c r="C7" s="116">
        <f>+B7/$B$81</f>
        <v>0.0004721062946119703</v>
      </c>
    </row>
    <row r="8" spans="1:3" ht="15">
      <c r="A8" s="114" t="s">
        <v>521</v>
      </c>
      <c r="B8" s="115">
        <v>7501003.78</v>
      </c>
      <c r="C8" s="116">
        <f aca="true" t="shared" si="0" ref="C8:C48">+B8/$B$81</f>
        <v>0.010810948330420005</v>
      </c>
    </row>
    <row r="9" spans="1:3" ht="15">
      <c r="A9" s="114" t="s">
        <v>522</v>
      </c>
      <c r="B9" s="115">
        <v>3327532.8000000003</v>
      </c>
      <c r="C9" s="116">
        <f t="shared" si="0"/>
        <v>0.004795862823652357</v>
      </c>
    </row>
    <row r="10" spans="1:3" ht="15">
      <c r="A10" s="114" t="s">
        <v>549</v>
      </c>
      <c r="B10" s="115">
        <v>7281841.23</v>
      </c>
      <c r="C10" s="116">
        <f t="shared" si="0"/>
        <v>0.01049507660531429</v>
      </c>
    </row>
    <row r="11" spans="1:3" ht="15">
      <c r="A11" s="114" t="s">
        <v>523</v>
      </c>
      <c r="B11" s="115">
        <v>10648294.75</v>
      </c>
      <c r="C11" s="116">
        <f t="shared" si="0"/>
        <v>0.015347034573729091</v>
      </c>
    </row>
    <row r="12" spans="1:3" ht="15">
      <c r="A12" s="114" t="s">
        <v>524</v>
      </c>
      <c r="B12" s="115">
        <v>16411238.97</v>
      </c>
      <c r="C12" s="116">
        <f t="shared" si="0"/>
        <v>0.02365297522125035</v>
      </c>
    </row>
    <row r="13" spans="1:3" ht="15">
      <c r="A13" s="114" t="s">
        <v>505</v>
      </c>
      <c r="B13" s="115">
        <v>11561972.86</v>
      </c>
      <c r="C13" s="116">
        <f t="shared" si="0"/>
        <v>0.01666388857454734</v>
      </c>
    </row>
    <row r="14" spans="1:3" ht="15">
      <c r="A14" s="114" t="s">
        <v>575</v>
      </c>
      <c r="B14" s="115">
        <v>121349.24</v>
      </c>
      <c r="C14" s="116">
        <f t="shared" si="0"/>
        <v>0.00017489664077675434</v>
      </c>
    </row>
    <row r="15" spans="1:3" ht="15">
      <c r="A15" s="114" t="s">
        <v>799</v>
      </c>
      <c r="B15" s="115">
        <v>895533.24</v>
      </c>
      <c r="C15" s="116">
        <f t="shared" si="0"/>
        <v>0.0012907024006077246</v>
      </c>
    </row>
    <row r="16" spans="1:3" ht="15">
      <c r="A16" s="114" t="s">
        <v>511</v>
      </c>
      <c r="B16" s="115">
        <v>3334117.94</v>
      </c>
      <c r="C16" s="116">
        <f t="shared" si="0"/>
        <v>0.004805353767848172</v>
      </c>
    </row>
    <row r="17" spans="1:3" ht="15">
      <c r="A17" s="114" t="s">
        <v>509</v>
      </c>
      <c r="B17" s="115">
        <v>26334758.869999997</v>
      </c>
      <c r="C17" s="116">
        <f t="shared" si="0"/>
        <v>0.037955415806714854</v>
      </c>
    </row>
    <row r="18" spans="1:3" ht="15">
      <c r="A18" s="114" t="s">
        <v>525</v>
      </c>
      <c r="B18" s="115">
        <v>30489572.2</v>
      </c>
      <c r="C18" s="116">
        <f t="shared" si="0"/>
        <v>0.04394361066044019</v>
      </c>
    </row>
    <row r="19" spans="1:3" ht="15">
      <c r="A19" s="114" t="s">
        <v>526</v>
      </c>
      <c r="B19" s="115">
        <v>12826614.65</v>
      </c>
      <c r="C19" s="116">
        <f t="shared" si="0"/>
        <v>0.01848657490416013</v>
      </c>
    </row>
    <row r="20" spans="1:3" ht="15">
      <c r="A20" s="114" t="s">
        <v>527</v>
      </c>
      <c r="B20" s="115">
        <v>241960.83</v>
      </c>
      <c r="C20" s="116">
        <f t="shared" si="0"/>
        <v>0.00034873013103794737</v>
      </c>
    </row>
    <row r="21" spans="1:3" ht="15">
      <c r="A21" s="114" t="s">
        <v>528</v>
      </c>
      <c r="B21" s="115">
        <v>20124540</v>
      </c>
      <c r="C21" s="116">
        <f t="shared" si="0"/>
        <v>0.02900483301895771</v>
      </c>
    </row>
    <row r="22" spans="1:3" ht="15">
      <c r="A22" s="114" t="s">
        <v>512</v>
      </c>
      <c r="B22" s="115">
        <v>439528.28</v>
      </c>
      <c r="C22" s="116">
        <f t="shared" si="0"/>
        <v>0.0006334775536986034</v>
      </c>
    </row>
    <row r="23" spans="1:3" ht="15">
      <c r="A23" s="114" t="s">
        <v>499</v>
      </c>
      <c r="B23" s="115">
        <v>110217.6</v>
      </c>
      <c r="C23" s="116">
        <f t="shared" si="0"/>
        <v>0.00015885297670159286</v>
      </c>
    </row>
    <row r="24" spans="1:3" ht="15">
      <c r="A24" s="114" t="s">
        <v>576</v>
      </c>
      <c r="B24" s="115">
        <v>223693.95</v>
      </c>
      <c r="C24" s="116">
        <f t="shared" si="0"/>
        <v>0.0003224026818551418</v>
      </c>
    </row>
    <row r="25" spans="1:3" ht="15">
      <c r="A25" s="114" t="s">
        <v>513</v>
      </c>
      <c r="B25" s="115">
        <v>2530336.92</v>
      </c>
      <c r="C25" s="116">
        <f t="shared" si="0"/>
        <v>0.0036468908032831434</v>
      </c>
    </row>
    <row r="26" spans="1:3" ht="15">
      <c r="A26" s="114" t="s">
        <v>529</v>
      </c>
      <c r="B26" s="115">
        <v>807496.68</v>
      </c>
      <c r="C26" s="116">
        <f t="shared" si="0"/>
        <v>0.0011638182222680731</v>
      </c>
    </row>
    <row r="27" spans="1:3" ht="15">
      <c r="A27" s="114" t="s">
        <v>530</v>
      </c>
      <c r="B27" s="115">
        <v>4591667.36</v>
      </c>
      <c r="C27" s="116">
        <f t="shared" si="0"/>
        <v>0.006617818099464554</v>
      </c>
    </row>
    <row r="28" spans="1:3" ht="15">
      <c r="A28" s="114" t="s">
        <v>531</v>
      </c>
      <c r="B28" s="115">
        <v>3367767.42</v>
      </c>
      <c r="C28" s="116">
        <f t="shared" si="0"/>
        <v>0.004853851648971157</v>
      </c>
    </row>
    <row r="29" spans="1:3" ht="15">
      <c r="A29" s="114" t="s">
        <v>497</v>
      </c>
      <c r="B29" s="115">
        <v>18265824.16</v>
      </c>
      <c r="C29" s="116">
        <f t="shared" si="0"/>
        <v>0.026325927435580813</v>
      </c>
    </row>
    <row r="30" spans="1:3" ht="15">
      <c r="A30" s="114" t="s">
        <v>514</v>
      </c>
      <c r="B30" s="115">
        <v>3808703.49</v>
      </c>
      <c r="C30" s="116">
        <f t="shared" si="0"/>
        <v>0.005489358203773675</v>
      </c>
    </row>
    <row r="31" spans="1:3" ht="15">
      <c r="A31" s="114" t="s">
        <v>532</v>
      </c>
      <c r="B31" s="115">
        <v>9884502.91</v>
      </c>
      <c r="C31" s="116">
        <f t="shared" si="0"/>
        <v>0.014246206689939327</v>
      </c>
    </row>
    <row r="32" spans="1:3" ht="15">
      <c r="A32" s="114" t="s">
        <v>533</v>
      </c>
      <c r="B32" s="115">
        <v>14338890.6</v>
      </c>
      <c r="C32" s="116">
        <f t="shared" si="0"/>
        <v>0.02066616814745094</v>
      </c>
    </row>
    <row r="33" spans="1:3" ht="15">
      <c r="A33" s="114" t="s">
        <v>538</v>
      </c>
      <c r="B33" s="115">
        <v>524458.5</v>
      </c>
      <c r="C33" s="116">
        <f t="shared" si="0"/>
        <v>0.0007558846670717955</v>
      </c>
    </row>
    <row r="34" spans="1:3" ht="15">
      <c r="A34" s="114" t="s">
        <v>701</v>
      </c>
      <c r="B34" s="115">
        <v>348089.8</v>
      </c>
      <c r="C34" s="116">
        <f t="shared" si="0"/>
        <v>0.0005016903007274892</v>
      </c>
    </row>
    <row r="35" spans="1:3" ht="15">
      <c r="A35" s="114" t="s">
        <v>553</v>
      </c>
      <c r="B35" s="115">
        <v>156558</v>
      </c>
      <c r="C35" s="116">
        <f t="shared" si="0"/>
        <v>0.00022564186052361848</v>
      </c>
    </row>
    <row r="36" spans="1:3" ht="15">
      <c r="A36" s="114" t="s">
        <v>826</v>
      </c>
      <c r="B36" s="115">
        <v>136931.49</v>
      </c>
      <c r="C36" s="116">
        <f t="shared" si="0"/>
        <v>0.0001973548216499397</v>
      </c>
    </row>
    <row r="37" spans="1:3" ht="15">
      <c r="A37" s="114" t="s">
        <v>510</v>
      </c>
      <c r="B37" s="115">
        <v>18984936.59</v>
      </c>
      <c r="C37" s="116">
        <f t="shared" si="0"/>
        <v>0.027362360365427007</v>
      </c>
    </row>
    <row r="38" spans="1:3" ht="15">
      <c r="A38" s="114" t="s">
        <v>515</v>
      </c>
      <c r="B38" s="115">
        <v>9813435.89</v>
      </c>
      <c r="C38" s="116">
        <f t="shared" si="0"/>
        <v>0.014143780147605693</v>
      </c>
    </row>
    <row r="39" spans="1:3" ht="15">
      <c r="A39" s="114" t="s">
        <v>550</v>
      </c>
      <c r="B39" s="115">
        <v>367210.13</v>
      </c>
      <c r="C39" s="116">
        <f t="shared" si="0"/>
        <v>0.0005292477991308002</v>
      </c>
    </row>
    <row r="40" spans="1:3" ht="15">
      <c r="A40" s="114" t="s">
        <v>516</v>
      </c>
      <c r="B40" s="115">
        <v>2825920.41</v>
      </c>
      <c r="C40" s="116">
        <f t="shared" si="0"/>
        <v>0.004072905498307763</v>
      </c>
    </row>
    <row r="41" spans="1:3" ht="15">
      <c r="A41" s="114" t="s">
        <v>519</v>
      </c>
      <c r="B41" s="115">
        <v>142155153.25</v>
      </c>
      <c r="C41" s="116">
        <f t="shared" si="0"/>
        <v>0.20488351449526765</v>
      </c>
    </row>
    <row r="42" spans="1:3" ht="15">
      <c r="A42" s="114" t="s">
        <v>827</v>
      </c>
      <c r="B42" s="115">
        <v>466143.36</v>
      </c>
      <c r="C42" s="116">
        <f t="shared" si="0"/>
        <v>0.0006718369870663325</v>
      </c>
    </row>
    <row r="43" spans="1:3" ht="15">
      <c r="A43" s="114" t="s">
        <v>517</v>
      </c>
      <c r="B43" s="115">
        <v>1470532.55</v>
      </c>
      <c r="C43" s="116">
        <f t="shared" si="0"/>
        <v>0.002119429863325675</v>
      </c>
    </row>
    <row r="44" spans="1:3" ht="15">
      <c r="A44" s="114" t="s">
        <v>565</v>
      </c>
      <c r="B44" s="115">
        <v>702554.08</v>
      </c>
      <c r="C44" s="116">
        <f t="shared" si="0"/>
        <v>0.0010125679283694165</v>
      </c>
    </row>
    <row r="45" spans="1:3" ht="15">
      <c r="A45" s="114" t="s">
        <v>577</v>
      </c>
      <c r="B45" s="115">
        <v>51466711.72</v>
      </c>
      <c r="C45" s="116">
        <f t="shared" si="0"/>
        <v>0.07417726713124542</v>
      </c>
    </row>
    <row r="46" spans="1:3" ht="15">
      <c r="A46" s="114" t="s">
        <v>578</v>
      </c>
      <c r="B46" s="115">
        <v>35164976.64</v>
      </c>
      <c r="C46" s="116">
        <f t="shared" si="0"/>
        <v>0.050682116240110264</v>
      </c>
    </row>
    <row r="47" spans="1:3" ht="15">
      <c r="A47" s="114" t="s">
        <v>579</v>
      </c>
      <c r="B47" s="115">
        <v>183346824.4</v>
      </c>
      <c r="C47" s="116">
        <f t="shared" si="0"/>
        <v>0.2642517059410134</v>
      </c>
    </row>
    <row r="48" spans="1:3" ht="15">
      <c r="A48" s="114" t="s">
        <v>580</v>
      </c>
      <c r="B48" s="115">
        <v>36107062.74</v>
      </c>
      <c r="C48" s="116">
        <f t="shared" si="0"/>
        <v>0.052039913736101784</v>
      </c>
    </row>
    <row r="49" spans="1:3" ht="409.5" customHeight="1" hidden="1">
      <c r="A49" s="114"/>
      <c r="B49" s="115"/>
      <c r="C49" s="116"/>
    </row>
    <row r="50" spans="1:3" ht="409.5" customHeight="1" hidden="1">
      <c r="A50" s="114"/>
      <c r="B50" s="115"/>
      <c r="C50" s="116"/>
    </row>
    <row r="51" spans="1:3" ht="409.5" customHeight="1" hidden="1">
      <c r="A51" s="114"/>
      <c r="B51" s="115"/>
      <c r="C51" s="116"/>
    </row>
    <row r="52" spans="1:3" ht="409.5" customHeight="1" hidden="1">
      <c r="A52" s="114"/>
      <c r="B52" s="115"/>
      <c r="C52" s="116"/>
    </row>
    <row r="53" spans="1:3" ht="409.5" customHeight="1" hidden="1">
      <c r="A53" s="114"/>
      <c r="B53" s="115"/>
      <c r="C53" s="116"/>
    </row>
    <row r="54" spans="1:3" ht="409.5" customHeight="1" hidden="1">
      <c r="A54" s="114"/>
      <c r="B54" s="115"/>
      <c r="C54" s="116"/>
    </row>
    <row r="55" spans="1:3" ht="409.5" customHeight="1" hidden="1">
      <c r="A55" s="114"/>
      <c r="B55" s="115"/>
      <c r="C55" s="116"/>
    </row>
    <row r="56" spans="1:3" ht="409.5" customHeight="1" hidden="1">
      <c r="A56" s="114"/>
      <c r="B56" s="115"/>
      <c r="C56" s="116"/>
    </row>
    <row r="57" spans="1:3" ht="409.5" customHeight="1" hidden="1">
      <c r="A57" s="114"/>
      <c r="B57" s="115"/>
      <c r="C57" s="116"/>
    </row>
    <row r="58" spans="1:3" ht="409.5" customHeight="1" hidden="1">
      <c r="A58" s="114"/>
      <c r="B58" s="115"/>
      <c r="C58" s="116"/>
    </row>
    <row r="59" spans="1:3" ht="409.5" customHeight="1" hidden="1">
      <c r="A59" s="114"/>
      <c r="B59" s="115"/>
      <c r="C59" s="116"/>
    </row>
    <row r="60" spans="1:3" ht="409.5" customHeight="1" hidden="1">
      <c r="A60" s="114"/>
      <c r="B60" s="115"/>
      <c r="C60" s="116"/>
    </row>
    <row r="61" spans="1:3" ht="409.5" customHeight="1" hidden="1">
      <c r="A61" s="114"/>
      <c r="B61" s="115"/>
      <c r="C61" s="116"/>
    </row>
    <row r="62" spans="1:3" ht="409.5" customHeight="1" hidden="1">
      <c r="A62" s="114"/>
      <c r="B62" s="115"/>
      <c r="C62" s="116"/>
    </row>
    <row r="63" spans="1:3" ht="409.5" customHeight="1" hidden="1">
      <c r="A63" s="114"/>
      <c r="B63" s="115"/>
      <c r="C63" s="116"/>
    </row>
    <row r="64" spans="1:3" ht="409.5" customHeight="1" hidden="1">
      <c r="A64" s="114"/>
      <c r="B64" s="115"/>
      <c r="C64" s="116"/>
    </row>
    <row r="65" spans="1:3" ht="409.5" customHeight="1" hidden="1">
      <c r="A65" s="114"/>
      <c r="B65" s="115"/>
      <c r="C65" s="116"/>
    </row>
    <row r="66" spans="1:3" ht="409.5" customHeight="1" hidden="1">
      <c r="A66" s="114"/>
      <c r="B66" s="115"/>
      <c r="C66" s="116"/>
    </row>
    <row r="67" spans="1:3" ht="409.5" customHeight="1" hidden="1">
      <c r="A67" s="114"/>
      <c r="B67" s="115"/>
      <c r="C67" s="116"/>
    </row>
    <row r="68" spans="1:3" ht="409.5" customHeight="1" hidden="1">
      <c r="A68" s="114"/>
      <c r="B68" s="115"/>
      <c r="C68" s="116"/>
    </row>
    <row r="69" spans="1:3" ht="409.5" customHeight="1" hidden="1">
      <c r="A69" s="114"/>
      <c r="B69" s="115"/>
      <c r="C69" s="116"/>
    </row>
    <row r="70" spans="1:3" ht="409.5" customHeight="1" hidden="1">
      <c r="A70" s="114"/>
      <c r="B70" s="115"/>
      <c r="C70" s="116"/>
    </row>
    <row r="71" spans="1:3" ht="409.5" customHeight="1" hidden="1">
      <c r="A71" s="114"/>
      <c r="B71" s="115"/>
      <c r="C71" s="116"/>
    </row>
    <row r="72" spans="1:3" ht="409.5" customHeight="1" hidden="1">
      <c r="A72" s="114"/>
      <c r="B72" s="115"/>
      <c r="C72" s="116"/>
    </row>
    <row r="73" spans="1:3" ht="409.5" customHeight="1" hidden="1">
      <c r="A73" s="114"/>
      <c r="B73" s="115"/>
      <c r="C73" s="116"/>
    </row>
    <row r="74" spans="1:3" ht="409.5" customHeight="1" hidden="1">
      <c r="A74" s="114"/>
      <c r="B74" s="115"/>
      <c r="C74" s="116"/>
    </row>
    <row r="75" spans="1:3" ht="409.5" customHeight="1" hidden="1">
      <c r="A75" s="114"/>
      <c r="B75" s="115"/>
      <c r="C75" s="116"/>
    </row>
    <row r="76" spans="1:3" ht="409.5" customHeight="1" hidden="1">
      <c r="A76" s="114"/>
      <c r="B76" s="115"/>
      <c r="C76" s="116"/>
    </row>
    <row r="77" spans="1:3" ht="409.5" customHeight="1" hidden="1">
      <c r="A77" s="114"/>
      <c r="B77" s="115"/>
      <c r="C77" s="116"/>
    </row>
    <row r="78" spans="1:3" ht="409.5" customHeight="1" hidden="1">
      <c r="A78" s="114"/>
      <c r="B78" s="115"/>
      <c r="C78" s="116"/>
    </row>
    <row r="79" spans="1:3" ht="409.5" customHeight="1" hidden="1">
      <c r="A79" s="114"/>
      <c r="B79" s="115"/>
      <c r="C79" s="116"/>
    </row>
    <row r="80" spans="1:3" ht="409.5" customHeight="1" hidden="1">
      <c r="A80" s="114"/>
      <c r="B80" s="115"/>
      <c r="C80" s="116"/>
    </row>
    <row r="81" spans="1:3" ht="15">
      <c r="A81" s="117" t="s">
        <v>557</v>
      </c>
      <c r="B81" s="118">
        <f>SUM(B6:B80)</f>
        <v>693834023.69</v>
      </c>
      <c r="C81" s="119">
        <f>SUM(C6:C80)</f>
        <v>1</v>
      </c>
    </row>
    <row r="82" ht="15"/>
    <row r="83" spans="1:3" ht="15">
      <c r="A83" s="120"/>
      <c r="B83" s="120"/>
      <c r="C83" s="120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A4" sqref="A4:C4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6" t="s">
        <v>581</v>
      </c>
      <c r="B1" s="256"/>
      <c r="C1" s="256"/>
    </row>
    <row r="2" spans="1:3" ht="15.75">
      <c r="A2" s="256" t="s">
        <v>582</v>
      </c>
      <c r="B2" s="256"/>
      <c r="C2" s="256"/>
    </row>
    <row r="3" spans="1:3" ht="15">
      <c r="A3" s="254" t="s">
        <v>903</v>
      </c>
      <c r="B3" s="254"/>
      <c r="C3" s="254"/>
    </row>
    <row r="4" spans="1:3" ht="15">
      <c r="A4" s="254" t="s">
        <v>477</v>
      </c>
      <c r="B4" s="254"/>
      <c r="C4" s="254"/>
    </row>
    <row r="5" spans="1:3" ht="5.25" customHeight="1">
      <c r="A5" s="121"/>
      <c r="B5" s="121"/>
      <c r="C5" s="121"/>
    </row>
    <row r="6" spans="1:3" ht="15">
      <c r="A6" s="112" t="s">
        <v>572</v>
      </c>
      <c r="B6" s="113" t="s">
        <v>573</v>
      </c>
      <c r="C6" s="113" t="s">
        <v>574</v>
      </c>
    </row>
    <row r="7" spans="1:3" ht="409.5" customHeight="1" hidden="1">
      <c r="A7" s="122"/>
      <c r="B7" s="123"/>
      <c r="C7" s="124"/>
    </row>
    <row r="8" spans="1:3" ht="15">
      <c r="A8" s="122" t="s">
        <v>902</v>
      </c>
      <c r="B8" s="123">
        <v>2271992.05</v>
      </c>
      <c r="C8" s="124">
        <f>+B8/$B$80</f>
        <v>0.0028316949187664484</v>
      </c>
    </row>
    <row r="9" spans="1:3" ht="15">
      <c r="A9" s="122" t="s">
        <v>521</v>
      </c>
      <c r="B9" s="123">
        <v>35550622.67</v>
      </c>
      <c r="C9" s="124">
        <f aca="true" t="shared" si="0" ref="C9:C66">+B9/$B$80</f>
        <v>0.0443084814375219</v>
      </c>
    </row>
    <row r="10" spans="1:3" ht="15">
      <c r="A10" s="122" t="s">
        <v>522</v>
      </c>
      <c r="B10" s="123">
        <v>24654335.65</v>
      </c>
      <c r="C10" s="124">
        <f t="shared" si="0"/>
        <v>0.0307279054896638</v>
      </c>
    </row>
    <row r="11" spans="1:3" ht="15">
      <c r="A11" s="122" t="s">
        <v>549</v>
      </c>
      <c r="B11" s="123">
        <v>3330744.43</v>
      </c>
      <c r="C11" s="124">
        <f t="shared" si="0"/>
        <v>0.0041512698418731935</v>
      </c>
    </row>
    <row r="12" spans="1:3" ht="15">
      <c r="A12" s="122" t="s">
        <v>523</v>
      </c>
      <c r="B12" s="123">
        <v>7850665.13</v>
      </c>
      <c r="C12" s="124">
        <f t="shared" si="0"/>
        <v>0.009784668285946662</v>
      </c>
    </row>
    <row r="13" spans="1:3" ht="15">
      <c r="A13" s="122" t="s">
        <v>524</v>
      </c>
      <c r="B13" s="123">
        <v>40695046.59</v>
      </c>
      <c r="C13" s="124">
        <f t="shared" si="0"/>
        <v>0.05072022881764349</v>
      </c>
    </row>
    <row r="14" spans="1:3" ht="15">
      <c r="A14" s="122" t="s">
        <v>505</v>
      </c>
      <c r="B14" s="123">
        <v>54967425.2</v>
      </c>
      <c r="C14" s="124">
        <f t="shared" si="0"/>
        <v>0.06850859299288255</v>
      </c>
    </row>
    <row r="15" spans="1:3" ht="15">
      <c r="A15" s="122" t="s">
        <v>575</v>
      </c>
      <c r="B15" s="123">
        <v>2501633.96</v>
      </c>
      <c r="C15" s="124">
        <f t="shared" si="0"/>
        <v>0.0031179088734688085</v>
      </c>
    </row>
    <row r="16" spans="1:3" ht="15">
      <c r="A16" s="122" t="s">
        <v>511</v>
      </c>
      <c r="B16" s="123">
        <v>6602846.76</v>
      </c>
      <c r="C16" s="124">
        <f t="shared" si="0"/>
        <v>0.008229451163654164</v>
      </c>
    </row>
    <row r="17" spans="1:3" ht="15">
      <c r="A17" s="122" t="s">
        <v>509</v>
      </c>
      <c r="B17" s="123">
        <v>35682781.3</v>
      </c>
      <c r="C17" s="124">
        <f t="shared" si="0"/>
        <v>0.04447319720800275</v>
      </c>
    </row>
    <row r="18" spans="1:3" ht="15">
      <c r="A18" s="122" t="s">
        <v>525</v>
      </c>
      <c r="B18" s="123">
        <v>33708290.01</v>
      </c>
      <c r="C18" s="124">
        <f t="shared" si="0"/>
        <v>0.04201229205076789</v>
      </c>
    </row>
    <row r="19" spans="1:3" ht="15">
      <c r="A19" s="122" t="s">
        <v>526</v>
      </c>
      <c r="B19" s="123">
        <v>30047005.19</v>
      </c>
      <c r="C19" s="124">
        <f t="shared" si="0"/>
        <v>0.03744905353901749</v>
      </c>
    </row>
    <row r="20" spans="1:3" ht="15">
      <c r="A20" s="122" t="s">
        <v>551</v>
      </c>
      <c r="B20" s="123">
        <v>1110216.45</v>
      </c>
      <c r="C20" s="124">
        <f t="shared" si="0"/>
        <v>0.00138371711300483</v>
      </c>
    </row>
    <row r="21" spans="1:3" ht="15">
      <c r="A21" s="122" t="s">
        <v>552</v>
      </c>
      <c r="B21" s="123">
        <v>2761382.68</v>
      </c>
      <c r="C21" s="124">
        <f t="shared" si="0"/>
        <v>0.003441646419372673</v>
      </c>
    </row>
    <row r="22" spans="1:3" ht="15">
      <c r="A22" s="122" t="s">
        <v>527</v>
      </c>
      <c r="B22" s="123">
        <v>4738196.88</v>
      </c>
      <c r="C22" s="124">
        <f t="shared" si="0"/>
        <v>0.005905446733060109</v>
      </c>
    </row>
    <row r="23" spans="1:3" ht="15">
      <c r="A23" s="122" t="s">
        <v>528</v>
      </c>
      <c r="B23" s="123">
        <v>59593922.91</v>
      </c>
      <c r="C23" s="124">
        <f t="shared" si="0"/>
        <v>0.07427482358206598</v>
      </c>
    </row>
    <row r="24" spans="1:3" ht="15">
      <c r="A24" s="122" t="s">
        <v>536</v>
      </c>
      <c r="B24" s="123">
        <v>2845677.55</v>
      </c>
      <c r="C24" s="124">
        <f t="shared" si="0"/>
        <v>0.0035467072425639677</v>
      </c>
    </row>
    <row r="25" spans="1:3" ht="15">
      <c r="A25" s="122" t="s">
        <v>583</v>
      </c>
      <c r="B25" s="123">
        <v>310384.94</v>
      </c>
      <c r="C25" s="124">
        <f t="shared" si="0"/>
        <v>0.00038684794581901334</v>
      </c>
    </row>
    <row r="26" spans="1:3" ht="15">
      <c r="A26" s="122" t="s">
        <v>512</v>
      </c>
      <c r="B26" s="123">
        <v>2201114.15</v>
      </c>
      <c r="C26" s="124">
        <f t="shared" si="0"/>
        <v>0.0027433563221226634</v>
      </c>
    </row>
    <row r="27" spans="1:3" ht="15">
      <c r="A27" s="122" t="s">
        <v>499</v>
      </c>
      <c r="B27" s="123">
        <v>1521533.23</v>
      </c>
      <c r="C27" s="124">
        <f t="shared" si="0"/>
        <v>0.001896361352199847</v>
      </c>
    </row>
    <row r="28" spans="1:3" ht="15">
      <c r="A28" s="122" t="s">
        <v>576</v>
      </c>
      <c r="B28" s="123">
        <v>520725.76999999996</v>
      </c>
      <c r="C28" s="124">
        <f t="shared" si="0"/>
        <v>0.0006490060196204236</v>
      </c>
    </row>
    <row r="29" spans="1:3" ht="15">
      <c r="A29" s="122" t="s">
        <v>513</v>
      </c>
      <c r="B29" s="123">
        <v>3918658.18</v>
      </c>
      <c r="C29" s="124">
        <f t="shared" si="0"/>
        <v>0.004884015530198964</v>
      </c>
    </row>
    <row r="30" spans="1:3" ht="15">
      <c r="A30" s="122" t="s">
        <v>584</v>
      </c>
      <c r="B30" s="123">
        <v>532834.32</v>
      </c>
      <c r="C30" s="124">
        <f t="shared" si="0"/>
        <v>0.0006640974982673798</v>
      </c>
    </row>
    <row r="31" spans="1:3" ht="15">
      <c r="A31" s="122" t="s">
        <v>585</v>
      </c>
      <c r="B31" s="123">
        <v>93040.53</v>
      </c>
      <c r="C31" s="124">
        <f t="shared" si="0"/>
        <v>0.00011596096739878</v>
      </c>
    </row>
    <row r="32" spans="1:3" ht="15">
      <c r="A32" s="122" t="s">
        <v>529</v>
      </c>
      <c r="B32" s="123">
        <v>6455183.37</v>
      </c>
      <c r="C32" s="124">
        <f t="shared" si="0"/>
        <v>0.008045411051739676</v>
      </c>
    </row>
    <row r="33" spans="1:3" ht="15">
      <c r="A33" s="122" t="s">
        <v>530</v>
      </c>
      <c r="B33" s="123">
        <v>12077241.79</v>
      </c>
      <c r="C33" s="124">
        <f t="shared" si="0"/>
        <v>0.01505245769211948</v>
      </c>
    </row>
    <row r="34" spans="1:3" ht="15">
      <c r="A34" s="122" t="s">
        <v>531</v>
      </c>
      <c r="B34" s="123">
        <v>6747745.02</v>
      </c>
      <c r="C34" s="124">
        <f t="shared" si="0"/>
        <v>0.008410044958680911</v>
      </c>
    </row>
    <row r="35" spans="1:3" ht="15">
      <c r="A35" s="122" t="s">
        <v>497</v>
      </c>
      <c r="B35" s="123">
        <v>25427400.509999998</v>
      </c>
      <c r="C35" s="124">
        <f t="shared" si="0"/>
        <v>0.03169141407057582</v>
      </c>
    </row>
    <row r="36" spans="1:3" ht="15">
      <c r="A36" s="122" t="s">
        <v>514</v>
      </c>
      <c r="B36" s="123">
        <v>27415310.63</v>
      </c>
      <c r="C36" s="124">
        <f t="shared" si="0"/>
        <v>0.03416904377256725</v>
      </c>
    </row>
    <row r="37" spans="1:3" ht="15">
      <c r="A37" s="122" t="s">
        <v>532</v>
      </c>
      <c r="B37" s="123">
        <v>22247549.6</v>
      </c>
      <c r="C37" s="124">
        <f t="shared" si="0"/>
        <v>0.02772821020976924</v>
      </c>
    </row>
    <row r="38" spans="1:3" ht="15">
      <c r="A38" s="122" t="s">
        <v>533</v>
      </c>
      <c r="B38" s="123">
        <v>6174088.47</v>
      </c>
      <c r="C38" s="124">
        <f t="shared" si="0"/>
        <v>0.007695068716685658</v>
      </c>
    </row>
    <row r="39" spans="1:3" ht="15">
      <c r="A39" s="122" t="s">
        <v>538</v>
      </c>
      <c r="B39" s="123">
        <v>2081449.23</v>
      </c>
      <c r="C39" s="124">
        <f t="shared" si="0"/>
        <v>0.00259421207405252</v>
      </c>
    </row>
    <row r="40" spans="1:3" ht="15">
      <c r="A40" s="122" t="s">
        <v>701</v>
      </c>
      <c r="B40" s="123">
        <v>589038.67</v>
      </c>
      <c r="C40" s="124">
        <f t="shared" si="0"/>
        <v>0.0007341477311929622</v>
      </c>
    </row>
    <row r="41" spans="1:3" ht="15">
      <c r="A41" s="122" t="s">
        <v>553</v>
      </c>
      <c r="B41" s="123">
        <v>4864341.12</v>
      </c>
      <c r="C41" s="124">
        <f t="shared" si="0"/>
        <v>0.006062666474845586</v>
      </c>
    </row>
    <row r="42" spans="1:3" ht="15">
      <c r="A42" s="122" t="s">
        <v>537</v>
      </c>
      <c r="B42" s="123">
        <v>109998.98</v>
      </c>
      <c r="C42" s="124">
        <f t="shared" si="0"/>
        <v>0.00013709711384575144</v>
      </c>
    </row>
    <row r="43" spans="1:3" ht="15">
      <c r="A43" s="122" t="s">
        <v>586</v>
      </c>
      <c r="B43" s="123">
        <v>131876.85</v>
      </c>
      <c r="C43" s="124">
        <f t="shared" si="0"/>
        <v>0.00016436457427213496</v>
      </c>
    </row>
    <row r="44" spans="1:3" ht="15">
      <c r="A44" s="122" t="s">
        <v>587</v>
      </c>
      <c r="B44" s="123">
        <v>179692.71</v>
      </c>
      <c r="C44" s="124">
        <f t="shared" si="0"/>
        <v>0.0002239598214467225</v>
      </c>
    </row>
    <row r="45" spans="1:3" ht="15">
      <c r="A45" s="122" t="s">
        <v>826</v>
      </c>
      <c r="B45" s="123">
        <v>2295860.08</v>
      </c>
      <c r="C45" s="124">
        <f t="shared" si="0"/>
        <v>0.002861442813030412</v>
      </c>
    </row>
    <row r="46" spans="1:3" ht="18" customHeight="1">
      <c r="A46" s="122" t="s">
        <v>866</v>
      </c>
      <c r="B46" s="123">
        <v>618896.06</v>
      </c>
      <c r="C46" s="124">
        <f t="shared" si="0"/>
        <v>0.0007713604580379475</v>
      </c>
    </row>
    <row r="47" spans="1:3" ht="15">
      <c r="A47" s="122" t="s">
        <v>681</v>
      </c>
      <c r="B47" s="123">
        <v>2869587</v>
      </c>
      <c r="C47" s="124">
        <f t="shared" si="0"/>
        <v>0.0035765067606016742</v>
      </c>
    </row>
    <row r="48" spans="1:3" ht="15">
      <c r="A48" s="122" t="s">
        <v>540</v>
      </c>
      <c r="B48" s="123">
        <v>333926.64</v>
      </c>
      <c r="C48" s="124">
        <f t="shared" si="0"/>
        <v>0.00041618911902827885</v>
      </c>
    </row>
    <row r="49" spans="1:3" ht="15">
      <c r="A49" s="122" t="s">
        <v>510</v>
      </c>
      <c r="B49" s="123">
        <v>666370.12</v>
      </c>
      <c r="C49" s="124">
        <f t="shared" si="0"/>
        <v>0.0008305297031394932</v>
      </c>
    </row>
    <row r="50" spans="1:3" ht="15">
      <c r="A50" s="122" t="s">
        <v>500</v>
      </c>
      <c r="B50" s="123">
        <v>1531397.24</v>
      </c>
      <c r="C50" s="124">
        <f t="shared" si="0"/>
        <v>0.0019086553507618848</v>
      </c>
    </row>
    <row r="51" spans="1:3" ht="15">
      <c r="A51" s="122" t="s">
        <v>588</v>
      </c>
      <c r="B51" s="123">
        <v>33511.63</v>
      </c>
      <c r="C51" s="124">
        <f t="shared" si="0"/>
        <v>4.176718505268594E-05</v>
      </c>
    </row>
    <row r="52" spans="1:3" ht="15">
      <c r="A52" s="122" t="s">
        <v>515</v>
      </c>
      <c r="B52" s="123">
        <v>2364527.16</v>
      </c>
      <c r="C52" s="124">
        <f t="shared" si="0"/>
        <v>0.0029470259564760635</v>
      </c>
    </row>
    <row r="53" spans="1:3" ht="15">
      <c r="A53" s="122" t="s">
        <v>589</v>
      </c>
      <c r="B53" s="123">
        <v>281753.09</v>
      </c>
      <c r="C53" s="124">
        <f t="shared" si="0"/>
        <v>0.00035116266947313743</v>
      </c>
    </row>
    <row r="54" spans="1:3" ht="15">
      <c r="A54" s="122" t="s">
        <v>550</v>
      </c>
      <c r="B54" s="123">
        <v>2352115.34</v>
      </c>
      <c r="C54" s="124">
        <f t="shared" si="0"/>
        <v>0.002931556497581326</v>
      </c>
    </row>
    <row r="55" spans="1:3" ht="15">
      <c r="A55" s="122" t="s">
        <v>590</v>
      </c>
      <c r="B55" s="123">
        <v>48704.84</v>
      </c>
      <c r="C55" s="124">
        <f t="shared" si="0"/>
        <v>6.0703226469182794E-05</v>
      </c>
    </row>
    <row r="56" spans="1:3" ht="15">
      <c r="A56" s="122" t="s">
        <v>516</v>
      </c>
      <c r="B56" s="123">
        <v>5356781.5</v>
      </c>
      <c r="C56" s="124">
        <f t="shared" si="0"/>
        <v>0.006676419028179309</v>
      </c>
    </row>
    <row r="57" spans="1:3" ht="15">
      <c r="A57" s="122" t="s">
        <v>519</v>
      </c>
      <c r="B57" s="123">
        <v>79651643.92</v>
      </c>
      <c r="C57" s="124">
        <f t="shared" si="0"/>
        <v>0.09927374321563251</v>
      </c>
    </row>
    <row r="58" spans="1:3" ht="15">
      <c r="A58" s="122" t="s">
        <v>827</v>
      </c>
      <c r="B58" s="123">
        <v>9729108.96</v>
      </c>
      <c r="C58" s="124">
        <f t="shared" si="0"/>
        <v>0.012125864791717528</v>
      </c>
    </row>
    <row r="59" spans="1:3" ht="15">
      <c r="A59" s="122" t="s">
        <v>517</v>
      </c>
      <c r="B59" s="123">
        <v>4307701.99</v>
      </c>
      <c r="C59" s="124">
        <f t="shared" si="0"/>
        <v>0.005368899876495219</v>
      </c>
    </row>
    <row r="60" spans="1:3" ht="15">
      <c r="A60" s="122" t="s">
        <v>591</v>
      </c>
      <c r="B60" s="123">
        <v>5577.55</v>
      </c>
      <c r="C60" s="124">
        <f t="shared" si="0"/>
        <v>6.9515736175951E-06</v>
      </c>
    </row>
    <row r="61" spans="1:3" ht="15">
      <c r="A61" s="122" t="s">
        <v>592</v>
      </c>
      <c r="B61" s="123">
        <v>7945.41</v>
      </c>
      <c r="C61" s="124">
        <f t="shared" si="0"/>
        <v>9.902753455724516E-06</v>
      </c>
    </row>
    <row r="62" spans="1:3" ht="15">
      <c r="A62" s="122" t="s">
        <v>565</v>
      </c>
      <c r="B62" s="123">
        <v>2137558.17</v>
      </c>
      <c r="C62" s="124">
        <f t="shared" si="0"/>
        <v>0.0026641433928242435</v>
      </c>
    </row>
    <row r="63" spans="1:3" ht="15">
      <c r="A63" s="122" t="s">
        <v>577</v>
      </c>
      <c r="B63" s="123">
        <v>114707249.9</v>
      </c>
      <c r="C63" s="124">
        <f t="shared" si="0"/>
        <v>0.14296526111854277</v>
      </c>
    </row>
    <row r="64" spans="1:3" ht="15">
      <c r="A64" s="122" t="s">
        <v>578</v>
      </c>
      <c r="B64" s="123">
        <v>57429089.47</v>
      </c>
      <c r="C64" s="124">
        <f t="shared" si="0"/>
        <v>0.07157668568496213</v>
      </c>
    </row>
    <row r="65" spans="1:3" ht="15">
      <c r="A65" s="122" t="s">
        <v>579</v>
      </c>
      <c r="B65" s="123">
        <v>265185.35</v>
      </c>
      <c r="C65" s="124">
        <f t="shared" si="0"/>
        <v>0.0003305134840266286</v>
      </c>
    </row>
    <row r="66" spans="1:3" ht="15">
      <c r="A66" s="122" t="s">
        <v>580</v>
      </c>
      <c r="B66" s="123">
        <v>42837028.5</v>
      </c>
      <c r="C66" s="124">
        <f t="shared" si="0"/>
        <v>0.053389885734196806</v>
      </c>
    </row>
    <row r="67" spans="1:3" ht="409.5" customHeight="1" hidden="1">
      <c r="A67" s="122"/>
      <c r="B67" s="123"/>
      <c r="C67" s="124"/>
    </row>
    <row r="68" spans="1:3" ht="409.5" customHeight="1" hidden="1">
      <c r="A68" s="122"/>
      <c r="B68" s="123"/>
      <c r="C68" s="124"/>
    </row>
    <row r="69" spans="1:3" ht="409.5" customHeight="1" hidden="1">
      <c r="A69" s="122"/>
      <c r="B69" s="123"/>
      <c r="C69" s="124"/>
    </row>
    <row r="70" spans="1:3" ht="409.5" customHeight="1" hidden="1">
      <c r="A70" s="122"/>
      <c r="B70" s="123"/>
      <c r="C70" s="124"/>
    </row>
    <row r="71" spans="1:3" ht="409.5" customHeight="1" hidden="1">
      <c r="A71" s="122"/>
      <c r="B71" s="123"/>
      <c r="C71" s="124"/>
    </row>
    <row r="72" spans="1:3" ht="409.5" customHeight="1" hidden="1">
      <c r="A72" s="122"/>
      <c r="B72" s="123"/>
      <c r="C72" s="124"/>
    </row>
    <row r="73" spans="1:3" ht="409.5" customHeight="1" hidden="1">
      <c r="A73" s="122"/>
      <c r="B73" s="123"/>
      <c r="C73" s="124"/>
    </row>
    <row r="74" spans="1:3" ht="409.5" customHeight="1" hidden="1">
      <c r="A74" s="122"/>
      <c r="B74" s="123"/>
      <c r="C74" s="124"/>
    </row>
    <row r="75" spans="1:3" ht="409.5" customHeight="1" hidden="1">
      <c r="A75" s="122"/>
      <c r="B75" s="123"/>
      <c r="C75" s="124"/>
    </row>
    <row r="76" spans="1:3" ht="409.5" customHeight="1" hidden="1">
      <c r="A76" s="122"/>
      <c r="B76" s="123"/>
      <c r="C76" s="124"/>
    </row>
    <row r="77" spans="1:3" ht="409.5" customHeight="1" hidden="1">
      <c r="A77" s="122"/>
      <c r="B77" s="123"/>
      <c r="C77" s="124"/>
    </row>
    <row r="78" spans="1:3" ht="409.5" customHeight="1" hidden="1">
      <c r="A78" s="122"/>
      <c r="B78" s="123"/>
      <c r="C78" s="124"/>
    </row>
    <row r="79" spans="1:3" ht="409.5" customHeight="1" hidden="1">
      <c r="A79" s="122"/>
      <c r="B79" s="123"/>
      <c r="C79" s="124"/>
    </row>
    <row r="80" spans="1:3" ht="15">
      <c r="A80" s="117" t="s">
        <v>557</v>
      </c>
      <c r="B80" s="118">
        <f>SUM(B7:B79)</f>
        <v>802343513.4</v>
      </c>
      <c r="C80" s="119">
        <f>SUM(C7:C79)</f>
        <v>1.0000000000000002</v>
      </c>
    </row>
    <row r="81" spans="1:3" ht="15">
      <c r="A81" s="257" t="s">
        <v>4</v>
      </c>
      <c r="B81" s="257"/>
      <c r="C81" s="257"/>
    </row>
    <row r="82" spans="1:3" ht="15">
      <c r="A82" s="257"/>
      <c r="B82" s="257"/>
      <c r="C82" s="257"/>
    </row>
    <row r="85" ht="15"/>
    <row r="86" ht="15"/>
  </sheetData>
  <sheetProtection/>
  <mergeCells count="5">
    <mergeCell ref="A1:C1"/>
    <mergeCell ref="A2:C2"/>
    <mergeCell ref="A3:C3"/>
    <mergeCell ref="A4:C4"/>
    <mergeCell ref="A81:C8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6" t="s">
        <v>593</v>
      </c>
      <c r="B1" s="256"/>
      <c r="C1" s="256"/>
    </row>
    <row r="2" spans="1:3" ht="15">
      <c r="A2" s="254" t="s">
        <v>903</v>
      </c>
      <c r="B2" s="254"/>
      <c r="C2" s="254"/>
    </row>
    <row r="3" spans="1:3" ht="15">
      <c r="A3" s="255" t="s">
        <v>477</v>
      </c>
      <c r="B3" s="255"/>
      <c r="C3" s="255"/>
    </row>
    <row r="4" spans="1:3" ht="15">
      <c r="A4" s="125"/>
      <c r="B4" s="125"/>
      <c r="C4" s="125"/>
    </row>
    <row r="5" spans="1:3" ht="5.25" customHeight="1">
      <c r="A5" s="126"/>
      <c r="B5" s="126"/>
      <c r="C5" s="126"/>
    </row>
    <row r="6" spans="1:3" ht="15">
      <c r="A6" s="127" t="s">
        <v>594</v>
      </c>
      <c r="B6" s="128" t="s">
        <v>557</v>
      </c>
      <c r="C6" s="128" t="s">
        <v>574</v>
      </c>
    </row>
    <row r="7" spans="1:3" ht="15">
      <c r="A7" s="129" t="s">
        <v>798</v>
      </c>
      <c r="B7" s="130">
        <v>895533.24</v>
      </c>
      <c r="C7" s="131">
        <f>+B7/$B$101</f>
        <v>0.0012907024005519173</v>
      </c>
    </row>
    <row r="8" spans="1:3" ht="15">
      <c r="A8" s="129" t="s">
        <v>496</v>
      </c>
      <c r="B8" s="130">
        <v>60554623.70999999</v>
      </c>
      <c r="C8" s="131">
        <f aca="true" t="shared" si="0" ref="C8:C19">+B8/$B$101</f>
        <v>0.08727537370585489</v>
      </c>
    </row>
    <row r="9" spans="1:3" ht="15">
      <c r="A9" s="129" t="s">
        <v>498</v>
      </c>
      <c r="B9" s="130">
        <v>33386870.189999998</v>
      </c>
      <c r="C9" s="131">
        <f t="shared" si="0"/>
        <v>0.0481193902988439</v>
      </c>
    </row>
    <row r="10" spans="1:3" ht="15">
      <c r="A10" s="129" t="s">
        <v>518</v>
      </c>
      <c r="B10" s="130">
        <v>21723133.78</v>
      </c>
      <c r="C10" s="131">
        <f t="shared" si="0"/>
        <v>0.03130883329060622</v>
      </c>
    </row>
    <row r="11" spans="1:3" ht="15">
      <c r="A11" s="129" t="s">
        <v>595</v>
      </c>
      <c r="B11" s="130">
        <v>56622941</v>
      </c>
      <c r="C11" s="131">
        <f t="shared" si="0"/>
        <v>0.08160876962535704</v>
      </c>
    </row>
    <row r="12" spans="1:3" ht="15">
      <c r="A12" s="129" t="s">
        <v>520</v>
      </c>
      <c r="B12" s="130">
        <v>148932875.77</v>
      </c>
      <c r="C12" s="131">
        <f t="shared" si="0"/>
        <v>0.21465202148994436</v>
      </c>
    </row>
    <row r="13" spans="1:3" ht="15">
      <c r="A13" s="129" t="s">
        <v>534</v>
      </c>
      <c r="B13" s="130">
        <v>63809078.47</v>
      </c>
      <c r="C13" s="131">
        <f t="shared" si="0"/>
        <v>0.09196591157044563</v>
      </c>
    </row>
    <row r="14" spans="1:3" ht="15">
      <c r="A14" s="129" t="s">
        <v>501</v>
      </c>
      <c r="B14" s="130">
        <v>1358897.13</v>
      </c>
      <c r="C14" s="131">
        <f t="shared" si="0"/>
        <v>0.001958533429528658</v>
      </c>
    </row>
    <row r="15" spans="1:3" ht="15">
      <c r="A15" s="129" t="s">
        <v>535</v>
      </c>
      <c r="B15" s="130">
        <v>464494.89999999997</v>
      </c>
      <c r="C15" s="131">
        <f t="shared" si="0"/>
        <v>0.0006694611162329639</v>
      </c>
    </row>
    <row r="16" spans="1:3" ht="15">
      <c r="A16" s="129" t="s">
        <v>577</v>
      </c>
      <c r="B16" s="130">
        <v>51466711.72</v>
      </c>
      <c r="C16" s="131">
        <f t="shared" si="0"/>
        <v>0.07417726712803815</v>
      </c>
    </row>
    <row r="17" spans="1:3" ht="15">
      <c r="A17" s="129" t="s">
        <v>578</v>
      </c>
      <c r="B17" s="130">
        <v>35164976.64</v>
      </c>
      <c r="C17" s="131">
        <f t="shared" si="0"/>
        <v>0.05068211623791887</v>
      </c>
    </row>
    <row r="18" spans="1:3" ht="15">
      <c r="A18" s="129" t="s">
        <v>579</v>
      </c>
      <c r="B18" s="130">
        <v>183346824.43</v>
      </c>
      <c r="C18" s="131">
        <f t="shared" si="0"/>
        <v>0.26425170597282566</v>
      </c>
    </row>
    <row r="19" spans="1:3" ht="15">
      <c r="A19" s="129" t="s">
        <v>580</v>
      </c>
      <c r="B19" s="130">
        <v>36107062.74</v>
      </c>
      <c r="C19" s="131">
        <f t="shared" si="0"/>
        <v>0.05203991373385168</v>
      </c>
    </row>
    <row r="20" spans="1:3" ht="409.5" customHeight="1" hidden="1">
      <c r="A20" s="129"/>
      <c r="B20" s="130"/>
      <c r="C20" s="131"/>
    </row>
    <row r="21" spans="1:3" ht="409.5" customHeight="1" hidden="1">
      <c r="A21" s="129"/>
      <c r="B21" s="130"/>
      <c r="C21" s="131"/>
    </row>
    <row r="22" spans="1:3" ht="409.5" customHeight="1" hidden="1">
      <c r="A22" s="129"/>
      <c r="B22" s="130"/>
      <c r="C22" s="131"/>
    </row>
    <row r="23" spans="1:3" ht="409.5" customHeight="1" hidden="1">
      <c r="A23" s="129"/>
      <c r="B23" s="130"/>
      <c r="C23" s="131"/>
    </row>
    <row r="24" spans="1:3" ht="409.5" customHeight="1" hidden="1">
      <c r="A24" s="129"/>
      <c r="B24" s="130"/>
      <c r="C24" s="131"/>
    </row>
    <row r="25" spans="1:3" ht="409.5" customHeight="1" hidden="1">
      <c r="A25" s="129"/>
      <c r="B25" s="130"/>
      <c r="C25" s="131"/>
    </row>
    <row r="26" spans="1:3" ht="409.5" customHeight="1" hidden="1">
      <c r="A26" s="129"/>
      <c r="B26" s="130"/>
      <c r="C26" s="131"/>
    </row>
    <row r="27" spans="1:3" ht="409.5" customHeight="1" hidden="1">
      <c r="A27" s="129"/>
      <c r="B27" s="130"/>
      <c r="C27" s="131"/>
    </row>
    <row r="28" spans="1:3" ht="409.5" customHeight="1" hidden="1">
      <c r="A28" s="129"/>
      <c r="B28" s="130"/>
      <c r="C28" s="131"/>
    </row>
    <row r="29" spans="1:3" ht="409.5" customHeight="1" hidden="1">
      <c r="A29" s="129"/>
      <c r="B29" s="130"/>
      <c r="C29" s="131"/>
    </row>
    <row r="30" spans="1:3" ht="409.5" customHeight="1" hidden="1">
      <c r="A30" s="129"/>
      <c r="B30" s="130"/>
      <c r="C30" s="131"/>
    </row>
    <row r="31" spans="1:3" ht="409.5" customHeight="1" hidden="1">
      <c r="A31" s="129"/>
      <c r="B31" s="130"/>
      <c r="C31" s="131"/>
    </row>
    <row r="32" spans="1:3" ht="409.5" customHeight="1" hidden="1">
      <c r="A32" s="129"/>
      <c r="B32" s="130"/>
      <c r="C32" s="131"/>
    </row>
    <row r="33" spans="1:3" ht="409.5" customHeight="1" hidden="1">
      <c r="A33" s="129"/>
      <c r="B33" s="130"/>
      <c r="C33" s="131"/>
    </row>
    <row r="34" spans="1:3" ht="409.5" customHeight="1" hidden="1">
      <c r="A34" s="129"/>
      <c r="B34" s="130"/>
      <c r="C34" s="131"/>
    </row>
    <row r="35" spans="1:3" ht="409.5" customHeight="1" hidden="1">
      <c r="A35" s="129"/>
      <c r="B35" s="130"/>
      <c r="C35" s="131"/>
    </row>
    <row r="36" spans="1:3" ht="409.5" customHeight="1" hidden="1">
      <c r="A36" s="129"/>
      <c r="B36" s="130"/>
      <c r="C36" s="131"/>
    </row>
    <row r="37" spans="1:3" ht="409.5" customHeight="1" hidden="1">
      <c r="A37" s="129"/>
      <c r="B37" s="130"/>
      <c r="C37" s="131"/>
    </row>
    <row r="38" spans="1:3" ht="409.5" customHeight="1" hidden="1">
      <c r="A38" s="129"/>
      <c r="B38" s="130"/>
      <c r="C38" s="131"/>
    </row>
    <row r="39" spans="1:3" ht="409.5" customHeight="1" hidden="1">
      <c r="A39" s="129"/>
      <c r="B39" s="130"/>
      <c r="C39" s="131"/>
    </row>
    <row r="40" spans="1:3" ht="409.5" customHeight="1" hidden="1">
      <c r="A40" s="129"/>
      <c r="B40" s="130"/>
      <c r="C40" s="131"/>
    </row>
    <row r="41" spans="1:3" ht="409.5" customHeight="1" hidden="1">
      <c r="A41" s="129"/>
      <c r="B41" s="130"/>
      <c r="C41" s="131"/>
    </row>
    <row r="42" spans="1:3" ht="409.5" customHeight="1" hidden="1">
      <c r="A42" s="129"/>
      <c r="B42" s="130"/>
      <c r="C42" s="131"/>
    </row>
    <row r="43" spans="1:3" ht="409.5" customHeight="1" hidden="1">
      <c r="A43" s="129"/>
      <c r="B43" s="130"/>
      <c r="C43" s="131"/>
    </row>
    <row r="44" spans="1:3" ht="409.5" customHeight="1" hidden="1">
      <c r="A44" s="129"/>
      <c r="B44" s="130"/>
      <c r="C44" s="131"/>
    </row>
    <row r="45" spans="1:3" ht="409.5" customHeight="1" hidden="1">
      <c r="A45" s="129"/>
      <c r="B45" s="130"/>
      <c r="C45" s="131"/>
    </row>
    <row r="46" spans="1:3" ht="409.5" customHeight="1" hidden="1">
      <c r="A46" s="129"/>
      <c r="B46" s="130"/>
      <c r="C46" s="131"/>
    </row>
    <row r="47" spans="1:3" ht="409.5" customHeight="1" hidden="1">
      <c r="A47" s="129"/>
      <c r="B47" s="130"/>
      <c r="C47" s="131"/>
    </row>
    <row r="48" spans="1:3" ht="409.5" customHeight="1" hidden="1">
      <c r="A48" s="129"/>
      <c r="B48" s="130"/>
      <c r="C48" s="131"/>
    </row>
    <row r="49" spans="1:3" ht="409.5" customHeight="1" hidden="1">
      <c r="A49" s="129"/>
      <c r="B49" s="130"/>
      <c r="C49" s="131"/>
    </row>
    <row r="50" spans="1:3" ht="409.5" customHeight="1" hidden="1">
      <c r="A50" s="129"/>
      <c r="B50" s="130"/>
      <c r="C50" s="131"/>
    </row>
    <row r="51" spans="1:3" ht="409.5" customHeight="1" hidden="1">
      <c r="A51" s="129"/>
      <c r="B51" s="130"/>
      <c r="C51" s="131"/>
    </row>
    <row r="52" spans="1:3" ht="409.5" customHeight="1" hidden="1">
      <c r="A52" s="129"/>
      <c r="B52" s="130"/>
      <c r="C52" s="131"/>
    </row>
    <row r="53" spans="1:3" ht="409.5" customHeight="1" hidden="1">
      <c r="A53" s="129"/>
      <c r="B53" s="130"/>
      <c r="C53" s="131"/>
    </row>
    <row r="54" spans="1:3" ht="409.5" customHeight="1" hidden="1">
      <c r="A54" s="129"/>
      <c r="B54" s="130"/>
      <c r="C54" s="131"/>
    </row>
    <row r="55" spans="1:3" ht="409.5" customHeight="1" hidden="1">
      <c r="A55" s="129"/>
      <c r="B55" s="130"/>
      <c r="C55" s="131"/>
    </row>
    <row r="56" spans="1:3" ht="409.5" customHeight="1" hidden="1">
      <c r="A56" s="129"/>
      <c r="B56" s="130"/>
      <c r="C56" s="131"/>
    </row>
    <row r="57" spans="1:3" ht="409.5" customHeight="1" hidden="1">
      <c r="A57" s="129"/>
      <c r="B57" s="130"/>
      <c r="C57" s="131"/>
    </row>
    <row r="58" spans="1:3" ht="409.5" customHeight="1" hidden="1">
      <c r="A58" s="129"/>
      <c r="B58" s="130"/>
      <c r="C58" s="131"/>
    </row>
    <row r="59" spans="1:3" ht="409.5" customHeight="1" hidden="1">
      <c r="A59" s="129"/>
      <c r="B59" s="130"/>
      <c r="C59" s="131"/>
    </row>
    <row r="60" spans="1:3" ht="409.5" customHeight="1" hidden="1">
      <c r="A60" s="129"/>
      <c r="B60" s="130"/>
      <c r="C60" s="131"/>
    </row>
    <row r="61" spans="1:3" ht="409.5" customHeight="1" hidden="1">
      <c r="A61" s="129"/>
      <c r="B61" s="130"/>
      <c r="C61" s="131"/>
    </row>
    <row r="62" spans="1:3" ht="409.5" customHeight="1" hidden="1">
      <c r="A62" s="129"/>
      <c r="B62" s="130"/>
      <c r="C62" s="131"/>
    </row>
    <row r="63" spans="1:3" ht="409.5" customHeight="1" hidden="1">
      <c r="A63" s="129"/>
      <c r="B63" s="130"/>
      <c r="C63" s="131"/>
    </row>
    <row r="64" spans="1:3" ht="409.5" customHeight="1" hidden="1">
      <c r="A64" s="129"/>
      <c r="B64" s="130"/>
      <c r="C64" s="131"/>
    </row>
    <row r="65" spans="1:3" ht="409.5" customHeight="1" hidden="1">
      <c r="A65" s="129"/>
      <c r="B65" s="130"/>
      <c r="C65" s="131"/>
    </row>
    <row r="66" spans="1:3" ht="409.5" customHeight="1" hidden="1">
      <c r="A66" s="129"/>
      <c r="B66" s="130"/>
      <c r="C66" s="131"/>
    </row>
    <row r="67" spans="1:3" ht="409.5" customHeight="1" hidden="1">
      <c r="A67" s="129"/>
      <c r="B67" s="130"/>
      <c r="C67" s="131"/>
    </row>
    <row r="68" spans="1:3" ht="409.5" customHeight="1" hidden="1">
      <c r="A68" s="129"/>
      <c r="B68" s="130"/>
      <c r="C68" s="131"/>
    </row>
    <row r="69" spans="1:3" ht="409.5" customHeight="1" hidden="1">
      <c r="A69" s="129"/>
      <c r="B69" s="130"/>
      <c r="C69" s="131"/>
    </row>
    <row r="70" spans="1:3" ht="409.5" customHeight="1" hidden="1">
      <c r="A70" s="129"/>
      <c r="B70" s="130"/>
      <c r="C70" s="131"/>
    </row>
    <row r="71" spans="1:3" ht="409.5" customHeight="1" hidden="1">
      <c r="A71" s="129"/>
      <c r="B71" s="130"/>
      <c r="C71" s="131"/>
    </row>
    <row r="72" spans="1:3" ht="409.5" customHeight="1" hidden="1">
      <c r="A72" s="129"/>
      <c r="B72" s="130"/>
      <c r="C72" s="131"/>
    </row>
    <row r="73" spans="1:3" ht="409.5" customHeight="1" hidden="1">
      <c r="A73" s="129"/>
      <c r="B73" s="130"/>
      <c r="C73" s="131"/>
    </row>
    <row r="74" spans="1:3" ht="409.5" customHeight="1" hidden="1">
      <c r="A74" s="129"/>
      <c r="B74" s="130"/>
      <c r="C74" s="131"/>
    </row>
    <row r="75" spans="1:3" ht="409.5" customHeight="1" hidden="1">
      <c r="A75" s="129"/>
      <c r="B75" s="130"/>
      <c r="C75" s="131"/>
    </row>
    <row r="76" spans="1:3" ht="409.5" customHeight="1" hidden="1">
      <c r="A76" s="129"/>
      <c r="B76" s="130"/>
      <c r="C76" s="131"/>
    </row>
    <row r="77" spans="1:3" ht="409.5" customHeight="1" hidden="1">
      <c r="A77" s="129"/>
      <c r="B77" s="130"/>
      <c r="C77" s="131"/>
    </row>
    <row r="78" spans="1:3" ht="409.5" customHeight="1" hidden="1">
      <c r="A78" s="129"/>
      <c r="B78" s="130"/>
      <c r="C78" s="131"/>
    </row>
    <row r="79" spans="1:3" ht="409.5" customHeight="1" hidden="1">
      <c r="A79" s="129"/>
      <c r="B79" s="130"/>
      <c r="C79" s="131"/>
    </row>
    <row r="80" spans="1:3" ht="409.5" customHeight="1" hidden="1">
      <c r="A80" s="129"/>
      <c r="B80" s="130"/>
      <c r="C80" s="131"/>
    </row>
    <row r="81" spans="1:3" ht="409.5" customHeight="1" hidden="1">
      <c r="A81" s="129"/>
      <c r="B81" s="130"/>
      <c r="C81" s="131"/>
    </row>
    <row r="82" spans="1:3" ht="409.5" customHeight="1" hidden="1">
      <c r="A82" s="129"/>
      <c r="B82" s="130"/>
      <c r="C82" s="131"/>
    </row>
    <row r="83" spans="1:3" ht="409.5" customHeight="1" hidden="1">
      <c r="A83" s="129"/>
      <c r="B83" s="130"/>
      <c r="C83" s="131"/>
    </row>
    <row r="84" spans="1:3" ht="409.5" customHeight="1" hidden="1">
      <c r="A84" s="129"/>
      <c r="B84" s="130"/>
      <c r="C84" s="131"/>
    </row>
    <row r="85" spans="1:3" ht="409.5" customHeight="1" hidden="1">
      <c r="A85" s="129"/>
      <c r="B85" s="130"/>
      <c r="C85" s="131"/>
    </row>
    <row r="86" spans="1:3" ht="409.5" customHeight="1" hidden="1">
      <c r="A86" s="129"/>
      <c r="B86" s="130"/>
      <c r="C86" s="131"/>
    </row>
    <row r="87" spans="1:3" ht="409.5" customHeight="1" hidden="1">
      <c r="A87" s="129"/>
      <c r="B87" s="130"/>
      <c r="C87" s="131"/>
    </row>
    <row r="88" spans="1:3" ht="409.5" customHeight="1" hidden="1">
      <c r="A88" s="129"/>
      <c r="B88" s="130"/>
      <c r="C88" s="131"/>
    </row>
    <row r="89" spans="1:3" ht="409.5" customHeight="1" hidden="1">
      <c r="A89" s="129"/>
      <c r="B89" s="130"/>
      <c r="C89" s="131"/>
    </row>
    <row r="90" spans="1:3" ht="409.5" customHeight="1" hidden="1">
      <c r="A90" s="129"/>
      <c r="B90" s="130"/>
      <c r="C90" s="131"/>
    </row>
    <row r="91" spans="1:3" ht="409.5" customHeight="1" hidden="1">
      <c r="A91" s="129"/>
      <c r="B91" s="130"/>
      <c r="C91" s="131"/>
    </row>
    <row r="92" spans="1:3" ht="409.5" customHeight="1" hidden="1">
      <c r="A92" s="129"/>
      <c r="B92" s="130"/>
      <c r="C92" s="131"/>
    </row>
    <row r="93" spans="1:3" ht="409.5" customHeight="1" hidden="1">
      <c r="A93" s="129"/>
      <c r="B93" s="130"/>
      <c r="C93" s="131"/>
    </row>
    <row r="94" spans="1:3" ht="409.5" customHeight="1" hidden="1">
      <c r="A94" s="129"/>
      <c r="B94" s="130"/>
      <c r="C94" s="131"/>
    </row>
    <row r="95" spans="1:3" ht="409.5" customHeight="1" hidden="1">
      <c r="A95" s="129"/>
      <c r="B95" s="130"/>
      <c r="C95" s="131"/>
    </row>
    <row r="96" spans="1:3" ht="409.5" customHeight="1" hidden="1">
      <c r="A96" s="129"/>
      <c r="B96" s="130"/>
      <c r="C96" s="131"/>
    </row>
    <row r="97" spans="1:3" ht="409.5" customHeight="1" hidden="1">
      <c r="A97" s="129"/>
      <c r="B97" s="130"/>
      <c r="C97" s="131"/>
    </row>
    <row r="98" spans="1:3" ht="409.5" customHeight="1" hidden="1">
      <c r="A98" s="129"/>
      <c r="B98" s="130"/>
      <c r="C98" s="131"/>
    </row>
    <row r="99" spans="1:3" ht="409.5" customHeight="1" hidden="1">
      <c r="A99" s="129"/>
      <c r="B99" s="130"/>
      <c r="C99" s="131"/>
    </row>
    <row r="100" spans="1:3" ht="409.5" customHeight="1" hidden="1">
      <c r="A100" s="129"/>
      <c r="B100" s="130"/>
      <c r="C100" s="131"/>
    </row>
    <row r="101" spans="1:3" ht="15">
      <c r="A101" s="132" t="s">
        <v>557</v>
      </c>
      <c r="B101" s="133">
        <f>SUM(B7:B100)</f>
        <v>693834023.72</v>
      </c>
      <c r="C101" s="200">
        <f>SUM(C7:C100)</f>
        <v>1</v>
      </c>
    </row>
    <row r="102" ht="15"/>
    <row r="103" spans="1:3" ht="15">
      <c r="A103" s="120"/>
      <c r="B103" s="120"/>
      <c r="C103" s="120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4" sqref="A4:C4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6" t="s">
        <v>596</v>
      </c>
      <c r="B1" s="256"/>
      <c r="C1" s="256"/>
    </row>
    <row r="2" spans="1:3" ht="15.75">
      <c r="A2" s="256" t="s">
        <v>597</v>
      </c>
      <c r="B2" s="256"/>
      <c r="C2" s="256"/>
    </row>
    <row r="3" spans="1:3" ht="15">
      <c r="A3" s="254" t="s">
        <v>903</v>
      </c>
      <c r="B3" s="254"/>
      <c r="C3" s="254"/>
    </row>
    <row r="4" spans="1:3" ht="15">
      <c r="A4" s="254" t="s">
        <v>477</v>
      </c>
      <c r="B4" s="254"/>
      <c r="C4" s="254"/>
    </row>
    <row r="5" spans="1:3" ht="5.25" customHeight="1">
      <c r="A5" s="134"/>
      <c r="B5" s="134"/>
      <c r="C5" s="134"/>
    </row>
    <row r="6" spans="1:3" ht="15">
      <c r="A6" s="135" t="s">
        <v>594</v>
      </c>
      <c r="B6" s="136" t="s">
        <v>557</v>
      </c>
      <c r="C6" s="136" t="s">
        <v>574</v>
      </c>
    </row>
    <row r="7" spans="1:3" ht="15">
      <c r="A7" s="137" t="s">
        <v>598</v>
      </c>
      <c r="B7" s="138">
        <v>2090924.2199999997</v>
      </c>
      <c r="C7" s="139">
        <f>+B7/$B$101</f>
        <v>0.0026060212179438297</v>
      </c>
    </row>
    <row r="8" spans="1:3" ht="15">
      <c r="A8" s="137" t="s">
        <v>496</v>
      </c>
      <c r="B8" s="138">
        <v>28799283.55</v>
      </c>
      <c r="C8" s="139">
        <f aca="true" t="shared" si="0" ref="C8:C20">+B8/$B$101</f>
        <v>0.035893956976059474</v>
      </c>
    </row>
    <row r="9" spans="1:3" ht="15">
      <c r="A9" s="137" t="s">
        <v>498</v>
      </c>
      <c r="B9" s="138">
        <v>72013595.33</v>
      </c>
      <c r="C9" s="139">
        <f t="shared" si="0"/>
        <v>0.0897540693322691</v>
      </c>
    </row>
    <row r="10" spans="1:3" ht="15">
      <c r="A10" s="137" t="s">
        <v>539</v>
      </c>
      <c r="B10" s="138">
        <v>333926.64</v>
      </c>
      <c r="C10" s="139">
        <f t="shared" si="0"/>
        <v>0.00041618911902827874</v>
      </c>
    </row>
    <row r="11" spans="1:3" ht="15">
      <c r="A11" s="137" t="s">
        <v>518</v>
      </c>
      <c r="B11" s="138">
        <v>28090054.12</v>
      </c>
      <c r="C11" s="139">
        <f t="shared" si="0"/>
        <v>0.03501000961666153</v>
      </c>
    </row>
    <row r="12" spans="1:3" ht="15">
      <c r="A12" s="137" t="s">
        <v>595</v>
      </c>
      <c r="B12" s="138">
        <v>8851147.3</v>
      </c>
      <c r="C12" s="139">
        <f t="shared" si="0"/>
        <v>0.0110316181936743</v>
      </c>
    </row>
    <row r="13" spans="1:3" ht="15">
      <c r="A13" s="137" t="s">
        <v>520</v>
      </c>
      <c r="B13" s="138">
        <v>377291541.96000004</v>
      </c>
      <c r="C13" s="139">
        <f t="shared" si="0"/>
        <v>0.4702369192980628</v>
      </c>
    </row>
    <row r="14" spans="1:3" ht="15">
      <c r="A14" s="137" t="s">
        <v>534</v>
      </c>
      <c r="B14" s="138">
        <v>42710442.5</v>
      </c>
      <c r="C14" s="139">
        <f t="shared" si="0"/>
        <v>0.05323211540529667</v>
      </c>
    </row>
    <row r="15" spans="1:3" ht="15">
      <c r="A15" s="137" t="s">
        <v>501</v>
      </c>
      <c r="B15" s="138">
        <v>15708667.6</v>
      </c>
      <c r="C15" s="139">
        <f t="shared" si="0"/>
        <v>0.01957848145793958</v>
      </c>
    </row>
    <row r="16" spans="1:3" ht="15">
      <c r="A16" s="137" t="s">
        <v>535</v>
      </c>
      <c r="B16" s="138">
        <v>11215376.96</v>
      </c>
      <c r="C16" s="139">
        <f t="shared" si="0"/>
        <v>0.013978273361336058</v>
      </c>
    </row>
    <row r="17" spans="1:3" ht="15">
      <c r="A17" s="137" t="s">
        <v>577</v>
      </c>
      <c r="B17" s="138">
        <v>114707249.9</v>
      </c>
      <c r="C17" s="139">
        <f t="shared" si="0"/>
        <v>0.14296526111854274</v>
      </c>
    </row>
    <row r="18" spans="1:3" ht="15">
      <c r="A18" s="137" t="s">
        <v>578</v>
      </c>
      <c r="B18" s="138">
        <v>57429089.47</v>
      </c>
      <c r="C18" s="139">
        <f t="shared" si="0"/>
        <v>0.07157668568496212</v>
      </c>
    </row>
    <row r="19" spans="1:3" ht="15">
      <c r="A19" s="137" t="s">
        <v>579</v>
      </c>
      <c r="B19" s="138">
        <v>265185.35</v>
      </c>
      <c r="C19" s="139">
        <f t="shared" si="0"/>
        <v>0.00033051348402662856</v>
      </c>
    </row>
    <row r="20" spans="1:3" ht="15">
      <c r="A20" s="137" t="s">
        <v>580</v>
      </c>
      <c r="B20" s="138">
        <v>42837028.5</v>
      </c>
      <c r="C20" s="139">
        <f t="shared" si="0"/>
        <v>0.05338988573419679</v>
      </c>
    </row>
    <row r="21" spans="1:3" ht="409.5" customHeight="1" hidden="1">
      <c r="A21" s="137"/>
      <c r="B21" s="138"/>
      <c r="C21" s="139"/>
    </row>
    <row r="22" spans="1:3" ht="409.5" customHeight="1" hidden="1">
      <c r="A22" s="137"/>
      <c r="B22" s="138"/>
      <c r="C22" s="139"/>
    </row>
    <row r="23" spans="1:3" ht="409.5" customHeight="1" hidden="1">
      <c r="A23" s="137"/>
      <c r="B23" s="138"/>
      <c r="C23" s="139"/>
    </row>
    <row r="24" spans="1:3" ht="409.5" customHeight="1" hidden="1">
      <c r="A24" s="137"/>
      <c r="B24" s="138"/>
      <c r="C24" s="139"/>
    </row>
    <row r="25" spans="1:3" ht="409.5" customHeight="1" hidden="1">
      <c r="A25" s="137"/>
      <c r="B25" s="138"/>
      <c r="C25" s="139"/>
    </row>
    <row r="26" spans="1:3" ht="409.5" customHeight="1" hidden="1">
      <c r="A26" s="137"/>
      <c r="B26" s="138"/>
      <c r="C26" s="139"/>
    </row>
    <row r="27" spans="1:3" ht="409.5" customHeight="1" hidden="1">
      <c r="A27" s="137"/>
      <c r="B27" s="138"/>
      <c r="C27" s="139"/>
    </row>
    <row r="28" spans="1:3" ht="409.5" customHeight="1" hidden="1">
      <c r="A28" s="137"/>
      <c r="B28" s="138"/>
      <c r="C28" s="139"/>
    </row>
    <row r="29" spans="1:3" ht="409.5" customHeight="1" hidden="1">
      <c r="A29" s="137"/>
      <c r="B29" s="138"/>
      <c r="C29" s="139"/>
    </row>
    <row r="30" spans="1:3" ht="409.5" customHeight="1" hidden="1">
      <c r="A30" s="137"/>
      <c r="B30" s="138"/>
      <c r="C30" s="139"/>
    </row>
    <row r="31" spans="1:3" ht="409.5" customHeight="1" hidden="1">
      <c r="A31" s="137"/>
      <c r="B31" s="138"/>
      <c r="C31" s="139"/>
    </row>
    <row r="32" spans="1:3" ht="409.5" customHeight="1" hidden="1">
      <c r="A32" s="137"/>
      <c r="B32" s="138"/>
      <c r="C32" s="139"/>
    </row>
    <row r="33" spans="1:3" ht="409.5" customHeight="1" hidden="1">
      <c r="A33" s="137"/>
      <c r="B33" s="138"/>
      <c r="C33" s="139"/>
    </row>
    <row r="34" spans="1:3" ht="409.5" customHeight="1" hidden="1">
      <c r="A34" s="137"/>
      <c r="B34" s="138"/>
      <c r="C34" s="139"/>
    </row>
    <row r="35" spans="1:3" ht="409.5" customHeight="1" hidden="1">
      <c r="A35" s="137"/>
      <c r="B35" s="138"/>
      <c r="C35" s="139"/>
    </row>
    <row r="36" spans="1:3" ht="409.5" customHeight="1" hidden="1">
      <c r="A36" s="137"/>
      <c r="B36" s="138"/>
      <c r="C36" s="139"/>
    </row>
    <row r="37" spans="1:3" ht="409.5" customHeight="1" hidden="1">
      <c r="A37" s="137"/>
      <c r="B37" s="138"/>
      <c r="C37" s="139"/>
    </row>
    <row r="38" spans="1:3" ht="409.5" customHeight="1" hidden="1">
      <c r="A38" s="137"/>
      <c r="B38" s="138"/>
      <c r="C38" s="139"/>
    </row>
    <row r="39" spans="1:3" ht="409.5" customHeight="1" hidden="1">
      <c r="A39" s="137"/>
      <c r="B39" s="138"/>
      <c r="C39" s="139"/>
    </row>
    <row r="40" spans="1:3" ht="409.5" customHeight="1" hidden="1">
      <c r="A40" s="137"/>
      <c r="B40" s="138"/>
      <c r="C40" s="139"/>
    </row>
    <row r="41" spans="1:3" ht="409.5" customHeight="1" hidden="1">
      <c r="A41" s="137"/>
      <c r="B41" s="138"/>
      <c r="C41" s="139"/>
    </row>
    <row r="42" spans="1:3" ht="409.5" customHeight="1" hidden="1">
      <c r="A42" s="137"/>
      <c r="B42" s="138"/>
      <c r="C42" s="139"/>
    </row>
    <row r="43" spans="1:3" ht="409.5" customHeight="1" hidden="1">
      <c r="A43" s="137"/>
      <c r="B43" s="138"/>
      <c r="C43" s="139"/>
    </row>
    <row r="44" spans="1:3" ht="409.5" customHeight="1" hidden="1">
      <c r="A44" s="137"/>
      <c r="B44" s="138"/>
      <c r="C44" s="139"/>
    </row>
    <row r="45" spans="1:3" ht="409.5" customHeight="1" hidden="1">
      <c r="A45" s="137"/>
      <c r="B45" s="138"/>
      <c r="C45" s="139"/>
    </row>
    <row r="46" spans="1:3" ht="409.5" customHeight="1" hidden="1">
      <c r="A46" s="137"/>
      <c r="B46" s="138"/>
      <c r="C46" s="139"/>
    </row>
    <row r="47" spans="1:3" ht="409.5" customHeight="1" hidden="1">
      <c r="A47" s="137"/>
      <c r="B47" s="138"/>
      <c r="C47" s="139"/>
    </row>
    <row r="48" spans="1:3" ht="409.5" customHeight="1" hidden="1">
      <c r="A48" s="137"/>
      <c r="B48" s="138"/>
      <c r="C48" s="139"/>
    </row>
    <row r="49" spans="1:3" ht="409.5" customHeight="1" hidden="1">
      <c r="A49" s="137"/>
      <c r="B49" s="138"/>
      <c r="C49" s="139"/>
    </row>
    <row r="50" spans="1:3" ht="409.5" customHeight="1" hidden="1">
      <c r="A50" s="137"/>
      <c r="B50" s="138"/>
      <c r="C50" s="139"/>
    </row>
    <row r="51" spans="1:3" ht="409.5" customHeight="1" hidden="1">
      <c r="A51" s="137"/>
      <c r="B51" s="138"/>
      <c r="C51" s="139"/>
    </row>
    <row r="52" spans="1:3" ht="409.5" customHeight="1" hidden="1">
      <c r="A52" s="137"/>
      <c r="B52" s="138"/>
      <c r="C52" s="139"/>
    </row>
    <row r="53" spans="1:3" ht="409.5" customHeight="1" hidden="1">
      <c r="A53" s="137"/>
      <c r="B53" s="138"/>
      <c r="C53" s="139"/>
    </row>
    <row r="54" spans="1:3" ht="409.5" customHeight="1" hidden="1">
      <c r="A54" s="137"/>
      <c r="B54" s="138"/>
      <c r="C54" s="139"/>
    </row>
    <row r="55" spans="1:3" ht="409.5" customHeight="1" hidden="1">
      <c r="A55" s="137"/>
      <c r="B55" s="138"/>
      <c r="C55" s="139"/>
    </row>
    <row r="56" spans="1:3" ht="409.5" customHeight="1" hidden="1">
      <c r="A56" s="137"/>
      <c r="B56" s="138"/>
      <c r="C56" s="139"/>
    </row>
    <row r="57" spans="1:3" ht="409.5" customHeight="1" hidden="1">
      <c r="A57" s="137"/>
      <c r="B57" s="138"/>
      <c r="C57" s="139"/>
    </row>
    <row r="58" spans="1:3" ht="409.5" customHeight="1" hidden="1">
      <c r="A58" s="137"/>
      <c r="B58" s="138"/>
      <c r="C58" s="139"/>
    </row>
    <row r="59" spans="1:3" ht="409.5" customHeight="1" hidden="1">
      <c r="A59" s="137"/>
      <c r="B59" s="138"/>
      <c r="C59" s="139"/>
    </row>
    <row r="60" spans="1:3" ht="409.5" customHeight="1" hidden="1">
      <c r="A60" s="137"/>
      <c r="B60" s="138"/>
      <c r="C60" s="139"/>
    </row>
    <row r="61" spans="1:3" ht="409.5" customHeight="1" hidden="1">
      <c r="A61" s="137"/>
      <c r="B61" s="138"/>
      <c r="C61" s="139"/>
    </row>
    <row r="62" spans="1:3" ht="409.5" customHeight="1" hidden="1">
      <c r="A62" s="137"/>
      <c r="B62" s="138"/>
      <c r="C62" s="139"/>
    </row>
    <row r="63" spans="1:3" ht="409.5" customHeight="1" hidden="1">
      <c r="A63" s="137"/>
      <c r="B63" s="138"/>
      <c r="C63" s="139"/>
    </row>
    <row r="64" spans="1:3" ht="409.5" customHeight="1" hidden="1">
      <c r="A64" s="137"/>
      <c r="B64" s="138"/>
      <c r="C64" s="139"/>
    </row>
    <row r="65" spans="1:3" ht="409.5" customHeight="1" hidden="1">
      <c r="A65" s="137"/>
      <c r="B65" s="138"/>
      <c r="C65" s="139"/>
    </row>
    <row r="66" spans="1:3" ht="409.5" customHeight="1" hidden="1">
      <c r="A66" s="137"/>
      <c r="B66" s="138"/>
      <c r="C66" s="139"/>
    </row>
    <row r="67" spans="1:3" ht="409.5" customHeight="1" hidden="1">
      <c r="A67" s="137"/>
      <c r="B67" s="138"/>
      <c r="C67" s="139"/>
    </row>
    <row r="68" spans="1:3" ht="409.5" customHeight="1" hidden="1">
      <c r="A68" s="137"/>
      <c r="B68" s="138"/>
      <c r="C68" s="139"/>
    </row>
    <row r="69" spans="1:3" ht="409.5" customHeight="1" hidden="1">
      <c r="A69" s="137"/>
      <c r="B69" s="138"/>
      <c r="C69" s="139"/>
    </row>
    <row r="70" spans="1:3" ht="409.5" customHeight="1" hidden="1">
      <c r="A70" s="137"/>
      <c r="B70" s="138"/>
      <c r="C70" s="139"/>
    </row>
    <row r="71" spans="1:3" ht="409.5" customHeight="1" hidden="1">
      <c r="A71" s="137"/>
      <c r="B71" s="138"/>
      <c r="C71" s="139"/>
    </row>
    <row r="72" spans="1:3" ht="409.5" customHeight="1" hidden="1">
      <c r="A72" s="137"/>
      <c r="B72" s="138"/>
      <c r="C72" s="139"/>
    </row>
    <row r="73" spans="1:3" ht="409.5" customHeight="1" hidden="1">
      <c r="A73" s="137"/>
      <c r="B73" s="138"/>
      <c r="C73" s="139"/>
    </row>
    <row r="74" spans="1:3" ht="409.5" customHeight="1" hidden="1">
      <c r="A74" s="137"/>
      <c r="B74" s="138"/>
      <c r="C74" s="139"/>
    </row>
    <row r="75" spans="1:3" ht="409.5" customHeight="1" hidden="1">
      <c r="A75" s="137"/>
      <c r="B75" s="138"/>
      <c r="C75" s="139"/>
    </row>
    <row r="76" spans="1:3" ht="409.5" customHeight="1" hidden="1">
      <c r="A76" s="137"/>
      <c r="B76" s="138"/>
      <c r="C76" s="139"/>
    </row>
    <row r="77" spans="1:3" ht="409.5" customHeight="1" hidden="1">
      <c r="A77" s="137"/>
      <c r="B77" s="138"/>
      <c r="C77" s="139"/>
    </row>
    <row r="78" spans="1:3" ht="409.5" customHeight="1" hidden="1">
      <c r="A78" s="137"/>
      <c r="B78" s="138"/>
      <c r="C78" s="139"/>
    </row>
    <row r="79" spans="1:3" ht="409.5" customHeight="1" hidden="1">
      <c r="A79" s="137"/>
      <c r="B79" s="138"/>
      <c r="C79" s="139"/>
    </row>
    <row r="80" spans="1:3" ht="409.5" customHeight="1" hidden="1">
      <c r="A80" s="137"/>
      <c r="B80" s="138"/>
      <c r="C80" s="139"/>
    </row>
    <row r="81" spans="1:3" ht="409.5" customHeight="1" hidden="1">
      <c r="A81" s="137"/>
      <c r="B81" s="138"/>
      <c r="C81" s="139"/>
    </row>
    <row r="82" spans="1:3" ht="409.5" customHeight="1" hidden="1">
      <c r="A82" s="137"/>
      <c r="B82" s="138"/>
      <c r="C82" s="139"/>
    </row>
    <row r="83" spans="1:3" ht="409.5" customHeight="1" hidden="1">
      <c r="A83" s="137"/>
      <c r="B83" s="138"/>
      <c r="C83" s="139"/>
    </row>
    <row r="84" spans="1:3" ht="409.5" customHeight="1" hidden="1">
      <c r="A84" s="137"/>
      <c r="B84" s="138"/>
      <c r="C84" s="139"/>
    </row>
    <row r="85" spans="1:3" ht="409.5" customHeight="1" hidden="1">
      <c r="A85" s="137"/>
      <c r="B85" s="138"/>
      <c r="C85" s="139"/>
    </row>
    <row r="86" spans="1:3" ht="409.5" customHeight="1" hidden="1">
      <c r="A86" s="137"/>
      <c r="B86" s="138"/>
      <c r="C86" s="139"/>
    </row>
    <row r="87" spans="1:3" ht="409.5" customHeight="1" hidden="1">
      <c r="A87" s="137"/>
      <c r="B87" s="138"/>
      <c r="C87" s="139"/>
    </row>
    <row r="88" spans="1:3" ht="409.5" customHeight="1" hidden="1">
      <c r="A88" s="137"/>
      <c r="B88" s="138"/>
      <c r="C88" s="139"/>
    </row>
    <row r="89" spans="1:3" ht="409.5" customHeight="1" hidden="1">
      <c r="A89" s="137"/>
      <c r="B89" s="138"/>
      <c r="C89" s="139"/>
    </row>
    <row r="90" spans="1:3" ht="409.5" customHeight="1" hidden="1">
      <c r="A90" s="137"/>
      <c r="B90" s="138"/>
      <c r="C90" s="139"/>
    </row>
    <row r="91" spans="1:3" ht="409.5" customHeight="1" hidden="1">
      <c r="A91" s="137"/>
      <c r="B91" s="138"/>
      <c r="C91" s="139"/>
    </row>
    <row r="92" spans="1:3" ht="409.5" customHeight="1" hidden="1">
      <c r="A92" s="137"/>
      <c r="B92" s="138"/>
      <c r="C92" s="139"/>
    </row>
    <row r="93" spans="1:3" ht="409.5" customHeight="1" hidden="1">
      <c r="A93" s="137"/>
      <c r="B93" s="138"/>
      <c r="C93" s="139"/>
    </row>
    <row r="94" spans="1:3" ht="409.5" customHeight="1" hidden="1">
      <c r="A94" s="137"/>
      <c r="B94" s="138"/>
      <c r="C94" s="139"/>
    </row>
    <row r="95" spans="1:3" ht="409.5" customHeight="1" hidden="1">
      <c r="A95" s="137"/>
      <c r="B95" s="138"/>
      <c r="C95" s="139"/>
    </row>
    <row r="96" spans="1:3" ht="409.5" customHeight="1" hidden="1">
      <c r="A96" s="137"/>
      <c r="B96" s="138"/>
      <c r="C96" s="139"/>
    </row>
    <row r="97" spans="1:3" ht="409.5" customHeight="1" hidden="1">
      <c r="A97" s="137"/>
      <c r="B97" s="138"/>
      <c r="C97" s="139"/>
    </row>
    <row r="98" spans="1:3" ht="409.5" customHeight="1" hidden="1">
      <c r="A98" s="137"/>
      <c r="B98" s="138"/>
      <c r="C98" s="139"/>
    </row>
    <row r="99" spans="1:3" ht="409.5" customHeight="1" hidden="1">
      <c r="A99" s="137"/>
      <c r="B99" s="138"/>
      <c r="C99" s="139"/>
    </row>
    <row r="100" spans="1:3" ht="409.5" customHeight="1" hidden="1">
      <c r="A100" s="137"/>
      <c r="B100" s="138"/>
      <c r="C100" s="139"/>
    </row>
    <row r="101" spans="1:3" ht="15">
      <c r="A101" s="35" t="s">
        <v>557</v>
      </c>
      <c r="B101" s="140">
        <f>SUM(B7:B100)</f>
        <v>802343513.4000001</v>
      </c>
      <c r="C101" s="201">
        <f>SUM(C7:C100)</f>
        <v>0.9999999999999999</v>
      </c>
    </row>
    <row r="102" ht="6.75" customHeight="1"/>
    <row r="103" spans="1:3" ht="8.25" customHeight="1">
      <c r="A103" s="141"/>
      <c r="B103" s="141"/>
      <c r="C103" s="141"/>
    </row>
    <row r="104" spans="1:3" ht="15">
      <c r="A104" s="257" t="s">
        <v>4</v>
      </c>
      <c r="B104" s="257"/>
      <c r="C104" s="257"/>
    </row>
    <row r="105" spans="1:3" ht="15">
      <c r="A105" s="257"/>
      <c r="B105" s="257"/>
      <c r="C105" s="257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8" t="s">
        <v>599</v>
      </c>
      <c r="B1" s="258"/>
      <c r="C1" s="258"/>
    </row>
    <row r="2" spans="1:3" ht="15.75">
      <c r="A2" s="259" t="s">
        <v>600</v>
      </c>
      <c r="B2" s="259"/>
      <c r="C2" s="259"/>
    </row>
    <row r="3" spans="1:3" ht="15">
      <c r="A3" s="260" t="s">
        <v>903</v>
      </c>
      <c r="B3" s="260"/>
      <c r="C3" s="260"/>
    </row>
    <row r="4" spans="1:3" ht="4.5" customHeight="1">
      <c r="A4" s="183"/>
      <c r="B4" s="183"/>
      <c r="C4" s="183"/>
    </row>
    <row r="5" spans="1:3" ht="15">
      <c r="A5" s="142" t="s">
        <v>572</v>
      </c>
      <c r="B5" s="143" t="s">
        <v>601</v>
      </c>
      <c r="C5" s="143" t="s">
        <v>602</v>
      </c>
    </row>
    <row r="6" spans="1:3" ht="15">
      <c r="A6" s="144" t="s">
        <v>800</v>
      </c>
      <c r="B6" s="145">
        <v>420996412.065597</v>
      </c>
      <c r="C6" s="146">
        <v>0.423693</v>
      </c>
    </row>
    <row r="7" spans="1:3" ht="15">
      <c r="A7" s="144" t="s">
        <v>14</v>
      </c>
      <c r="B7" s="145">
        <v>54093565.099125</v>
      </c>
      <c r="C7" s="146">
        <v>0.05444</v>
      </c>
    </row>
    <row r="8" spans="1:3" ht="15">
      <c r="A8" s="144" t="s">
        <v>39</v>
      </c>
      <c r="B8" s="145">
        <v>15061325.947521</v>
      </c>
      <c r="C8" s="146">
        <v>0.015157</v>
      </c>
    </row>
    <row r="9" spans="1:3" ht="15">
      <c r="A9" s="144" t="s">
        <v>16</v>
      </c>
      <c r="B9" s="145">
        <v>24669934.459183</v>
      </c>
      <c r="C9" s="146">
        <v>0.024827</v>
      </c>
    </row>
    <row r="10" spans="1:3" ht="15">
      <c r="A10" s="144" t="s">
        <v>603</v>
      </c>
      <c r="B10" s="145">
        <v>2879828.397959</v>
      </c>
      <c r="C10" s="146">
        <v>0.002898</v>
      </c>
    </row>
    <row r="11" spans="1:3" ht="15">
      <c r="A11" s="144" t="s">
        <v>18</v>
      </c>
      <c r="B11" s="145">
        <v>17529315.306122</v>
      </c>
      <c r="C11" s="146">
        <v>0.017641</v>
      </c>
    </row>
    <row r="12" spans="1:3" ht="15">
      <c r="A12" s="144" t="s">
        <v>19</v>
      </c>
      <c r="B12" s="145">
        <v>36085551.587463</v>
      </c>
      <c r="C12" s="146">
        <v>0.036316</v>
      </c>
    </row>
    <row r="13" spans="1:3" ht="15">
      <c r="A13" s="144" t="s">
        <v>20</v>
      </c>
      <c r="B13" s="145">
        <v>31954105.76239</v>
      </c>
      <c r="C13" s="146">
        <v>0.032158</v>
      </c>
    </row>
    <row r="14" spans="1:3" ht="15">
      <c r="A14" s="144" t="s">
        <v>21</v>
      </c>
      <c r="B14" s="145">
        <v>46674079.567055</v>
      </c>
      <c r="C14" s="146">
        <v>0.046973</v>
      </c>
    </row>
    <row r="15" spans="1:3" ht="15">
      <c r="A15" s="144" t="s">
        <v>22</v>
      </c>
      <c r="B15" s="145">
        <v>30945653.708454</v>
      </c>
      <c r="C15" s="146">
        <v>0.031143</v>
      </c>
    </row>
    <row r="16" spans="1:3" ht="15">
      <c r="A16" s="144" t="s">
        <v>23</v>
      </c>
      <c r="B16" s="145">
        <v>45211543.247812</v>
      </c>
      <c r="C16" s="146">
        <v>0.045501</v>
      </c>
    </row>
    <row r="17" spans="1:3" ht="15">
      <c r="A17" s="144" t="s">
        <v>24</v>
      </c>
      <c r="B17" s="145">
        <v>28824462.804664</v>
      </c>
      <c r="C17" s="146">
        <v>0.029009</v>
      </c>
    </row>
    <row r="18" spans="1:3" ht="15">
      <c r="A18" s="144" t="s">
        <v>871</v>
      </c>
      <c r="B18" s="145">
        <v>5036139.279883</v>
      </c>
      <c r="C18" s="146">
        <v>0.005068</v>
      </c>
    </row>
    <row r="19" spans="1:3" ht="15">
      <c r="A19" s="144" t="s">
        <v>26</v>
      </c>
      <c r="B19" s="145">
        <v>618178.434402</v>
      </c>
      <c r="C19" s="146">
        <v>0.000622</v>
      </c>
    </row>
    <row r="20" spans="1:3" ht="15">
      <c r="A20" s="144" t="s">
        <v>191</v>
      </c>
      <c r="B20" s="145">
        <v>528230.641399</v>
      </c>
      <c r="C20" s="146">
        <v>0.000531</v>
      </c>
    </row>
    <row r="21" spans="1:3" ht="15">
      <c r="A21" s="144" t="s">
        <v>28</v>
      </c>
      <c r="B21" s="145">
        <v>13227882.95481</v>
      </c>
      <c r="C21" s="146">
        <v>0.013312</v>
      </c>
    </row>
    <row r="22" spans="1:3" ht="15">
      <c r="A22" s="144" t="s">
        <v>29</v>
      </c>
      <c r="B22" s="145">
        <v>19085111.492711</v>
      </c>
      <c r="C22" s="146">
        <v>0.019207</v>
      </c>
    </row>
    <row r="23" spans="1:3" ht="15">
      <c r="A23" s="144" t="s">
        <v>263</v>
      </c>
      <c r="B23" s="145">
        <v>2838289.145772</v>
      </c>
      <c r="C23" s="146">
        <v>0.002856</v>
      </c>
    </row>
    <row r="24" spans="1:3" ht="15">
      <c r="A24" s="144" t="s">
        <v>348</v>
      </c>
      <c r="B24" s="145">
        <v>2194122.448979</v>
      </c>
      <c r="C24" s="146">
        <v>0.002208</v>
      </c>
    </row>
    <row r="25" spans="1:3" ht="15">
      <c r="A25" s="144" t="s">
        <v>369</v>
      </c>
      <c r="B25" s="145">
        <v>1266241.836734</v>
      </c>
      <c r="C25" s="146">
        <v>0.001274</v>
      </c>
    </row>
    <row r="26" spans="1:3" ht="15">
      <c r="A26" s="144" t="s">
        <v>379</v>
      </c>
      <c r="B26" s="145">
        <v>4155765.306122</v>
      </c>
      <c r="C26" s="146">
        <v>0.004182</v>
      </c>
    </row>
    <row r="27" spans="1:3" ht="15">
      <c r="A27" s="144" t="s">
        <v>604</v>
      </c>
      <c r="B27" s="145">
        <v>189757882.325072</v>
      </c>
      <c r="C27" s="146">
        <v>0.190973</v>
      </c>
    </row>
    <row r="28" spans="1:3" ht="409.5" customHeight="1" hidden="1">
      <c r="A28" s="144"/>
      <c r="B28" s="145"/>
      <c r="C28" s="146"/>
    </row>
    <row r="29" spans="1:3" ht="409.5" customHeight="1" hidden="1">
      <c r="A29" s="144"/>
      <c r="B29" s="145"/>
      <c r="C29" s="146"/>
    </row>
    <row r="30" spans="1:3" ht="409.5" customHeight="1" hidden="1">
      <c r="A30" s="144"/>
      <c r="B30" s="145"/>
      <c r="C30" s="146"/>
    </row>
    <row r="31" spans="1:3" ht="409.5" customHeight="1" hidden="1">
      <c r="A31" s="144"/>
      <c r="B31" s="145"/>
      <c r="C31" s="146"/>
    </row>
    <row r="32" spans="1:3" ht="409.5" customHeight="1" hidden="1">
      <c r="A32" s="144"/>
      <c r="B32" s="145"/>
      <c r="C32" s="146"/>
    </row>
    <row r="33" spans="1:3" ht="409.5" customHeight="1" hidden="1">
      <c r="A33" s="144"/>
      <c r="B33" s="145"/>
      <c r="C33" s="146"/>
    </row>
    <row r="34" spans="1:3" ht="409.5" customHeight="1" hidden="1">
      <c r="A34" s="144"/>
      <c r="B34" s="145"/>
      <c r="C34" s="146"/>
    </row>
    <row r="35" spans="1:3" ht="409.5" customHeight="1" hidden="1">
      <c r="A35" s="144"/>
      <c r="B35" s="145"/>
      <c r="C35" s="146"/>
    </row>
    <row r="36" spans="1:3" ht="409.5" customHeight="1" hidden="1">
      <c r="A36" s="144"/>
      <c r="B36" s="145"/>
      <c r="C36" s="146"/>
    </row>
    <row r="37" spans="1:3" ht="409.5" customHeight="1" hidden="1">
      <c r="A37" s="144"/>
      <c r="B37" s="145"/>
      <c r="C37" s="146"/>
    </row>
    <row r="38" spans="1:3" ht="409.5" customHeight="1" hidden="1">
      <c r="A38" s="144"/>
      <c r="B38" s="145"/>
      <c r="C38" s="146"/>
    </row>
    <row r="39" spans="1:3" ht="409.5" customHeight="1" hidden="1">
      <c r="A39" s="144"/>
      <c r="B39" s="145"/>
      <c r="C39" s="146"/>
    </row>
    <row r="40" spans="1:3" ht="409.5" customHeight="1" hidden="1">
      <c r="A40" s="144"/>
      <c r="B40" s="145"/>
      <c r="C40" s="146"/>
    </row>
    <row r="41" spans="1:3" ht="409.5" customHeight="1" hidden="1">
      <c r="A41" s="144"/>
      <c r="B41" s="145"/>
      <c r="C41" s="146"/>
    </row>
    <row r="42" spans="1:3" ht="409.5" customHeight="1" hidden="1">
      <c r="A42" s="144"/>
      <c r="B42" s="145"/>
      <c r="C42" s="146"/>
    </row>
    <row r="43" spans="1:3" ht="409.5" customHeight="1" hidden="1">
      <c r="A43" s="144"/>
      <c r="B43" s="145"/>
      <c r="C43" s="146"/>
    </row>
    <row r="44" spans="1:3" ht="409.5" customHeight="1" hidden="1">
      <c r="A44" s="144"/>
      <c r="B44" s="145"/>
      <c r="C44" s="146"/>
    </row>
    <row r="45" spans="1:3" ht="409.5" customHeight="1" hidden="1">
      <c r="A45" s="144"/>
      <c r="B45" s="145"/>
      <c r="C45" s="146"/>
    </row>
    <row r="46" spans="1:3" ht="409.5" customHeight="1" hidden="1">
      <c r="A46" s="144"/>
      <c r="B46" s="145"/>
      <c r="C46" s="146"/>
    </row>
    <row r="47" spans="1:3" ht="409.5" customHeight="1" hidden="1">
      <c r="A47" s="144"/>
      <c r="B47" s="145"/>
      <c r="C47" s="146"/>
    </row>
    <row r="48" spans="1:3" ht="409.5" customHeight="1" hidden="1">
      <c r="A48" s="144"/>
      <c r="B48" s="145"/>
      <c r="C48" s="146"/>
    </row>
    <row r="49" spans="1:3" ht="409.5" customHeight="1" hidden="1">
      <c r="A49" s="144"/>
      <c r="B49" s="145"/>
      <c r="C49" s="146"/>
    </row>
    <row r="50" spans="1:3" ht="409.5" customHeight="1" hidden="1">
      <c r="A50" s="144"/>
      <c r="B50" s="145"/>
      <c r="C50" s="146"/>
    </row>
    <row r="51" spans="1:3" ht="409.5" customHeight="1" hidden="1">
      <c r="A51" s="144"/>
      <c r="B51" s="145"/>
      <c r="C51" s="146"/>
    </row>
    <row r="52" spans="1:3" ht="409.5" customHeight="1" hidden="1">
      <c r="A52" s="144"/>
      <c r="B52" s="145"/>
      <c r="C52" s="146"/>
    </row>
    <row r="53" spans="1:3" ht="409.5" customHeight="1" hidden="1">
      <c r="A53" s="144"/>
      <c r="B53" s="145"/>
      <c r="C53" s="146"/>
    </row>
    <row r="54" spans="1:3" ht="409.5" customHeight="1" hidden="1">
      <c r="A54" s="144"/>
      <c r="B54" s="145"/>
      <c r="C54" s="146"/>
    </row>
    <row r="55" spans="1:3" ht="409.5" customHeight="1" hidden="1">
      <c r="A55" s="144"/>
      <c r="B55" s="145"/>
      <c r="C55" s="146"/>
    </row>
    <row r="56" spans="1:3" ht="409.5" customHeight="1" hidden="1">
      <c r="A56" s="144"/>
      <c r="B56" s="145"/>
      <c r="C56" s="146"/>
    </row>
    <row r="57" spans="1:3" ht="409.5" customHeight="1" hidden="1">
      <c r="A57" s="144"/>
      <c r="B57" s="145"/>
      <c r="C57" s="146"/>
    </row>
    <row r="58" spans="1:3" ht="409.5" customHeight="1" hidden="1">
      <c r="A58" s="144"/>
      <c r="B58" s="145"/>
      <c r="C58" s="146"/>
    </row>
    <row r="59" spans="1:3" ht="409.5" customHeight="1" hidden="1">
      <c r="A59" s="144"/>
      <c r="B59" s="145"/>
      <c r="C59" s="146"/>
    </row>
    <row r="60" spans="1:3" ht="409.5" customHeight="1" hidden="1">
      <c r="A60" s="144"/>
      <c r="B60" s="145"/>
      <c r="C60" s="146"/>
    </row>
    <row r="61" spans="1:3" ht="409.5" customHeight="1" hidden="1">
      <c r="A61" s="144"/>
      <c r="B61" s="145"/>
      <c r="C61" s="146"/>
    </row>
    <row r="62" spans="1:3" ht="409.5" customHeight="1" hidden="1">
      <c r="A62" s="144"/>
      <c r="B62" s="145"/>
      <c r="C62" s="146"/>
    </row>
    <row r="63" spans="1:3" ht="409.5" customHeight="1" hidden="1">
      <c r="A63" s="144"/>
      <c r="B63" s="145"/>
      <c r="C63" s="146"/>
    </row>
    <row r="64" spans="1:3" ht="409.5" customHeight="1" hidden="1">
      <c r="A64" s="144"/>
      <c r="B64" s="145"/>
      <c r="C64" s="146"/>
    </row>
    <row r="65" spans="1:3" ht="409.5" customHeight="1" hidden="1">
      <c r="A65" s="144"/>
      <c r="B65" s="145"/>
      <c r="C65" s="146"/>
    </row>
    <row r="66" spans="1:3" ht="409.5" customHeight="1" hidden="1">
      <c r="A66" s="144"/>
      <c r="B66" s="145"/>
      <c r="C66" s="146"/>
    </row>
    <row r="67" spans="1:3" ht="409.5" customHeight="1" hidden="1">
      <c r="A67" s="144"/>
      <c r="B67" s="145"/>
      <c r="C67" s="146"/>
    </row>
    <row r="68" spans="1:3" ht="409.5" customHeight="1" hidden="1">
      <c r="A68" s="144"/>
      <c r="B68" s="145"/>
      <c r="C68" s="146"/>
    </row>
    <row r="69" spans="1:3" ht="409.5" customHeight="1" hidden="1">
      <c r="A69" s="144"/>
      <c r="B69" s="145"/>
      <c r="C69" s="146"/>
    </row>
    <row r="70" spans="1:3" ht="409.5" customHeight="1" hidden="1">
      <c r="A70" s="144"/>
      <c r="B70" s="145"/>
      <c r="C70" s="146"/>
    </row>
    <row r="71" spans="1:3" ht="409.5" customHeight="1" hidden="1">
      <c r="A71" s="144"/>
      <c r="B71" s="145"/>
      <c r="C71" s="146"/>
    </row>
    <row r="72" spans="1:3" ht="409.5" customHeight="1" hidden="1">
      <c r="A72" s="144"/>
      <c r="B72" s="145"/>
      <c r="C72" s="146"/>
    </row>
    <row r="73" spans="1:3" ht="409.5" customHeight="1" hidden="1">
      <c r="A73" s="144"/>
      <c r="B73" s="145"/>
      <c r="C73" s="146"/>
    </row>
    <row r="74" spans="1:3" ht="409.5" customHeight="1" hidden="1">
      <c r="A74" s="144"/>
      <c r="B74" s="145"/>
      <c r="C74" s="146"/>
    </row>
    <row r="75" spans="1:3" ht="409.5" customHeight="1" hidden="1">
      <c r="A75" s="144"/>
      <c r="B75" s="145"/>
      <c r="C75" s="146"/>
    </row>
    <row r="76" spans="1:3" ht="409.5" customHeight="1" hidden="1">
      <c r="A76" s="144"/>
      <c r="B76" s="145"/>
      <c r="C76" s="146"/>
    </row>
    <row r="77" spans="1:3" ht="409.5" customHeight="1" hidden="1">
      <c r="A77" s="144"/>
      <c r="B77" s="145"/>
      <c r="C77" s="146"/>
    </row>
    <row r="78" spans="1:3" ht="409.5" customHeight="1" hidden="1">
      <c r="A78" s="144"/>
      <c r="B78" s="145"/>
      <c r="C78" s="146"/>
    </row>
    <row r="79" spans="1:3" ht="409.5" customHeight="1" hidden="1">
      <c r="A79" s="144"/>
      <c r="B79" s="145"/>
      <c r="C79" s="146"/>
    </row>
    <row r="80" spans="1:3" ht="409.5" customHeight="1" hidden="1">
      <c r="A80" s="144"/>
      <c r="B80" s="145"/>
      <c r="C80" s="146"/>
    </row>
    <row r="81" spans="1:3" ht="409.5" customHeight="1" hidden="1">
      <c r="A81" s="144"/>
      <c r="B81" s="145"/>
      <c r="C81" s="146"/>
    </row>
    <row r="82" spans="1:3" ht="409.5" customHeight="1" hidden="1">
      <c r="A82" s="144"/>
      <c r="B82" s="145"/>
      <c r="C82" s="146"/>
    </row>
    <row r="83" spans="1:3" ht="409.5" customHeight="1" hidden="1">
      <c r="A83" s="144"/>
      <c r="B83" s="145"/>
      <c r="C83" s="146"/>
    </row>
    <row r="84" spans="1:3" ht="409.5" customHeight="1" hidden="1">
      <c r="A84" s="144"/>
      <c r="B84" s="145"/>
      <c r="C84" s="146"/>
    </row>
    <row r="85" spans="1:3" ht="409.5" customHeight="1" hidden="1">
      <c r="A85" s="144"/>
      <c r="B85" s="145"/>
      <c r="C85" s="146"/>
    </row>
    <row r="86" spans="1:3" ht="409.5" customHeight="1" hidden="1">
      <c r="A86" s="144"/>
      <c r="B86" s="145"/>
      <c r="C86" s="146"/>
    </row>
    <row r="87" spans="1:3" ht="409.5" customHeight="1" hidden="1">
      <c r="A87" s="144"/>
      <c r="B87" s="145"/>
      <c r="C87" s="146"/>
    </row>
    <row r="88" spans="1:3" ht="409.5" customHeight="1" hidden="1">
      <c r="A88" s="144"/>
      <c r="B88" s="145"/>
      <c r="C88" s="146"/>
    </row>
    <row r="89" spans="1:3" ht="409.5" customHeight="1" hidden="1">
      <c r="A89" s="144"/>
      <c r="B89" s="145"/>
      <c r="C89" s="146"/>
    </row>
    <row r="90" spans="1:3" ht="409.5" customHeight="1" hidden="1">
      <c r="A90" s="144"/>
      <c r="B90" s="145"/>
      <c r="C90" s="146"/>
    </row>
    <row r="91" spans="1:3" ht="409.5" customHeight="1" hidden="1">
      <c r="A91" s="144"/>
      <c r="B91" s="145"/>
      <c r="C91" s="146"/>
    </row>
    <row r="92" spans="1:3" ht="409.5" customHeight="1" hidden="1">
      <c r="A92" s="144"/>
      <c r="B92" s="145"/>
      <c r="C92" s="146"/>
    </row>
    <row r="93" spans="1:3" ht="409.5" customHeight="1" hidden="1">
      <c r="A93" s="144"/>
      <c r="B93" s="145"/>
      <c r="C93" s="146"/>
    </row>
    <row r="94" spans="1:3" ht="409.5" customHeight="1" hidden="1">
      <c r="A94" s="144"/>
      <c r="B94" s="145"/>
      <c r="C94" s="146"/>
    </row>
    <row r="95" spans="1:3" ht="409.5" customHeight="1" hidden="1">
      <c r="A95" s="144"/>
      <c r="B95" s="145"/>
      <c r="C95" s="146"/>
    </row>
    <row r="96" spans="1:3" ht="409.5" customHeight="1" hidden="1">
      <c r="A96" s="144"/>
      <c r="B96" s="145"/>
      <c r="C96" s="146"/>
    </row>
    <row r="97" spans="1:3" ht="409.5" customHeight="1" hidden="1">
      <c r="A97" s="144"/>
      <c r="B97" s="145"/>
      <c r="C97" s="146"/>
    </row>
    <row r="98" spans="1:3" ht="409.5" customHeight="1" hidden="1">
      <c r="A98" s="144"/>
      <c r="B98" s="145"/>
      <c r="C98" s="146"/>
    </row>
    <row r="99" spans="1:3" ht="409.5" customHeight="1" hidden="1">
      <c r="A99" s="144"/>
      <c r="B99" s="145"/>
      <c r="C99" s="146"/>
    </row>
    <row r="100" spans="1:3" ht="409.5" customHeight="1" hidden="1">
      <c r="A100" s="144"/>
      <c r="B100" s="144"/>
      <c r="C100" s="147"/>
    </row>
    <row r="101" spans="1:3" ht="15">
      <c r="A101" s="148" t="s">
        <v>481</v>
      </c>
      <c r="B101" s="149">
        <f>SUM(B6:B100)</f>
        <v>993633621.8192289</v>
      </c>
      <c r="C101" s="150">
        <f>SUM(C6:C100)</f>
        <v>0.9999889999999998</v>
      </c>
    </row>
    <row r="102" spans="1:3" ht="6.75" customHeight="1">
      <c r="A102" s="151"/>
      <c r="B102" s="152"/>
      <c r="C102" s="153"/>
    </row>
    <row r="103" spans="1:3" ht="15">
      <c r="A103" s="154"/>
      <c r="B103" s="155"/>
      <c r="C103" s="156"/>
    </row>
    <row r="104" spans="1:3" ht="15">
      <c r="A104" s="151"/>
      <c r="B104" s="152"/>
      <c r="C104" s="153"/>
    </row>
    <row r="105" spans="1:3" ht="15">
      <c r="A105" s="157" t="s">
        <v>605</v>
      </c>
      <c r="B105" s="114"/>
      <c r="C105" s="114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61" t="s">
        <v>606</v>
      </c>
      <c r="B1" s="261"/>
      <c r="C1" s="261"/>
    </row>
    <row r="2" spans="1:3" ht="15.75">
      <c r="A2" s="262" t="s">
        <v>600</v>
      </c>
      <c r="B2" s="262"/>
      <c r="C2" s="262"/>
    </row>
    <row r="3" spans="1:3" ht="15">
      <c r="A3" s="255" t="s">
        <v>903</v>
      </c>
      <c r="B3" s="255"/>
      <c r="C3" s="255"/>
    </row>
    <row r="4" spans="1:3" ht="5.25" customHeight="1">
      <c r="A4" s="158"/>
      <c r="B4" s="158"/>
      <c r="C4" s="158"/>
    </row>
    <row r="5" spans="1:3" ht="15">
      <c r="A5" s="142" t="s">
        <v>594</v>
      </c>
      <c r="B5" s="159" t="s">
        <v>601</v>
      </c>
      <c r="C5" s="160" t="s">
        <v>602</v>
      </c>
    </row>
    <row r="6" spans="1:3" ht="15">
      <c r="A6" s="161" t="s">
        <v>607</v>
      </c>
      <c r="B6" s="162">
        <v>16018788.658889</v>
      </c>
      <c r="C6" s="163">
        <v>0.016119</v>
      </c>
    </row>
    <row r="7" spans="1:3" ht="15">
      <c r="A7" s="164" t="s">
        <v>608</v>
      </c>
      <c r="B7" s="162">
        <v>26151837.548103</v>
      </c>
      <c r="C7" s="163">
        <v>0.026318</v>
      </c>
    </row>
    <row r="8" spans="1:3" ht="15">
      <c r="A8" s="164" t="s">
        <v>609</v>
      </c>
      <c r="B8" s="162">
        <v>49751299.927113</v>
      </c>
      <c r="C8" s="163">
        <v>0.05007</v>
      </c>
    </row>
    <row r="9" spans="1:3" ht="15">
      <c r="A9" s="164" t="s">
        <v>828</v>
      </c>
      <c r="B9" s="162">
        <v>420996412.065597</v>
      </c>
      <c r="C9" s="163">
        <v>0.423693</v>
      </c>
    </row>
    <row r="10" spans="1:3" ht="15">
      <c r="A10" s="164" t="s">
        <v>610</v>
      </c>
      <c r="B10" s="162">
        <v>340708701.221568</v>
      </c>
      <c r="C10" s="163">
        <v>0.342886</v>
      </c>
    </row>
    <row r="11" spans="1:3" ht="15">
      <c r="A11" s="164" t="s">
        <v>611</v>
      </c>
      <c r="B11" s="162">
        <v>140006582.397959</v>
      </c>
      <c r="C11" s="163">
        <v>0.140903</v>
      </c>
    </row>
    <row r="12" spans="1:3" ht="409.5" customHeight="1" hidden="1">
      <c r="A12" s="164"/>
      <c r="B12" s="162"/>
      <c r="C12" s="163"/>
    </row>
    <row r="13" spans="1:3" ht="409.5" customHeight="1" hidden="1">
      <c r="A13" s="164"/>
      <c r="B13" s="162"/>
      <c r="C13" s="163"/>
    </row>
    <row r="14" spans="1:3" ht="409.5" customHeight="1" hidden="1">
      <c r="A14" s="164"/>
      <c r="B14" s="162"/>
      <c r="C14" s="163"/>
    </row>
    <row r="15" spans="1:3" ht="409.5" customHeight="1" hidden="1">
      <c r="A15" s="164"/>
      <c r="B15" s="162"/>
      <c r="C15" s="163"/>
    </row>
    <row r="16" spans="1:3" ht="409.5" customHeight="1" hidden="1">
      <c r="A16" s="164"/>
      <c r="B16" s="162"/>
      <c r="C16" s="163"/>
    </row>
    <row r="17" spans="1:3" ht="409.5" customHeight="1" hidden="1">
      <c r="A17" s="164"/>
      <c r="B17" s="162"/>
      <c r="C17" s="163"/>
    </row>
    <row r="18" spans="1:3" ht="409.5" customHeight="1" hidden="1">
      <c r="A18" s="164"/>
      <c r="B18" s="162"/>
      <c r="C18" s="163"/>
    </row>
    <row r="19" spans="1:3" ht="409.5" customHeight="1" hidden="1">
      <c r="A19" s="164"/>
      <c r="B19" s="162"/>
      <c r="C19" s="163"/>
    </row>
    <row r="20" spans="1:3" ht="409.5" customHeight="1" hidden="1">
      <c r="A20" s="164"/>
      <c r="B20" s="162"/>
      <c r="C20" s="163"/>
    </row>
    <row r="21" spans="1:3" ht="409.5" customHeight="1" hidden="1">
      <c r="A21" s="164"/>
      <c r="B21" s="162"/>
      <c r="C21" s="163"/>
    </row>
    <row r="22" spans="1:3" ht="409.5" customHeight="1" hidden="1">
      <c r="A22" s="164"/>
      <c r="B22" s="162"/>
      <c r="C22" s="163"/>
    </row>
    <row r="23" spans="1:3" ht="409.5" customHeight="1" hidden="1">
      <c r="A23" s="164"/>
      <c r="B23" s="162"/>
      <c r="C23" s="163"/>
    </row>
    <row r="24" spans="1:3" ht="409.5" customHeight="1" hidden="1">
      <c r="A24" s="164"/>
      <c r="B24" s="162"/>
      <c r="C24" s="163"/>
    </row>
    <row r="25" spans="1:3" ht="409.5" customHeight="1" hidden="1">
      <c r="A25" s="164"/>
      <c r="B25" s="162"/>
      <c r="C25" s="163"/>
    </row>
    <row r="26" spans="1:3" ht="409.5" customHeight="1" hidden="1">
      <c r="A26" s="164"/>
      <c r="B26" s="162"/>
      <c r="C26" s="163"/>
    </row>
    <row r="27" spans="1:3" ht="409.5" customHeight="1" hidden="1">
      <c r="A27" s="164"/>
      <c r="B27" s="162"/>
      <c r="C27" s="163"/>
    </row>
    <row r="28" spans="1:3" ht="409.5" customHeight="1" hidden="1">
      <c r="A28" s="164"/>
      <c r="B28" s="162"/>
      <c r="C28" s="163"/>
    </row>
    <row r="29" spans="1:3" ht="409.5" customHeight="1" hidden="1">
      <c r="A29" s="164"/>
      <c r="B29" s="162"/>
      <c r="C29" s="163"/>
    </row>
    <row r="30" spans="1:3" ht="409.5" customHeight="1" hidden="1">
      <c r="A30" s="164"/>
      <c r="B30" s="162"/>
      <c r="C30" s="163"/>
    </row>
    <row r="31" spans="1:3" ht="409.5" customHeight="1" hidden="1">
      <c r="A31" s="164"/>
      <c r="B31" s="162"/>
      <c r="C31" s="163"/>
    </row>
    <row r="32" spans="1:3" ht="409.5" customHeight="1" hidden="1">
      <c r="A32" s="164"/>
      <c r="B32" s="162"/>
      <c r="C32" s="163"/>
    </row>
    <row r="33" spans="1:3" ht="409.5" customHeight="1" hidden="1">
      <c r="A33" s="164"/>
      <c r="B33" s="162"/>
      <c r="C33" s="163"/>
    </row>
    <row r="34" spans="1:3" ht="409.5" customHeight="1" hidden="1">
      <c r="A34" s="164"/>
      <c r="B34" s="162"/>
      <c r="C34" s="163"/>
    </row>
    <row r="35" spans="1:3" ht="409.5" customHeight="1" hidden="1">
      <c r="A35" s="164"/>
      <c r="B35" s="162"/>
      <c r="C35" s="163"/>
    </row>
    <row r="36" spans="1:3" ht="409.5" customHeight="1" hidden="1">
      <c r="A36" s="164"/>
      <c r="B36" s="162"/>
      <c r="C36" s="163"/>
    </row>
    <row r="37" spans="1:3" ht="409.5" customHeight="1" hidden="1">
      <c r="A37" s="164"/>
      <c r="B37" s="162"/>
      <c r="C37" s="163"/>
    </row>
    <row r="38" spans="1:3" ht="409.5" customHeight="1" hidden="1">
      <c r="A38" s="164"/>
      <c r="B38" s="162"/>
      <c r="C38" s="163"/>
    </row>
    <row r="39" spans="1:3" ht="409.5" customHeight="1" hidden="1">
      <c r="A39" s="164"/>
      <c r="B39" s="162"/>
      <c r="C39" s="163"/>
    </row>
    <row r="40" spans="1:3" ht="409.5" customHeight="1" hidden="1">
      <c r="A40" s="164"/>
      <c r="B40" s="162"/>
      <c r="C40" s="163"/>
    </row>
    <row r="41" spans="1:3" ht="409.5" customHeight="1" hidden="1">
      <c r="A41" s="164"/>
      <c r="B41" s="162"/>
      <c r="C41" s="163"/>
    </row>
    <row r="42" spans="1:3" ht="409.5" customHeight="1" hidden="1">
      <c r="A42" s="164"/>
      <c r="B42" s="162"/>
      <c r="C42" s="163"/>
    </row>
    <row r="43" spans="1:3" ht="409.5" customHeight="1" hidden="1">
      <c r="A43" s="164"/>
      <c r="B43" s="162"/>
      <c r="C43" s="163"/>
    </row>
    <row r="44" spans="1:3" ht="409.5" customHeight="1" hidden="1">
      <c r="A44" s="164"/>
      <c r="B44" s="162"/>
      <c r="C44" s="163"/>
    </row>
    <row r="45" spans="1:3" ht="409.5" customHeight="1" hidden="1">
      <c r="A45" s="164"/>
      <c r="B45" s="162"/>
      <c r="C45" s="163"/>
    </row>
    <row r="46" spans="1:3" ht="409.5" customHeight="1" hidden="1">
      <c r="A46" s="164"/>
      <c r="B46" s="162"/>
      <c r="C46" s="163"/>
    </row>
    <row r="47" spans="1:3" ht="409.5" customHeight="1" hidden="1">
      <c r="A47" s="164"/>
      <c r="B47" s="162"/>
      <c r="C47" s="163"/>
    </row>
    <row r="48" spans="1:3" ht="409.5" customHeight="1" hidden="1">
      <c r="A48" s="164"/>
      <c r="B48" s="162"/>
      <c r="C48" s="163"/>
    </row>
    <row r="49" spans="1:3" ht="409.5" customHeight="1" hidden="1">
      <c r="A49" s="164"/>
      <c r="B49" s="162"/>
      <c r="C49" s="163"/>
    </row>
    <row r="50" spans="1:3" ht="409.5" customHeight="1" hidden="1">
      <c r="A50" s="164"/>
      <c r="B50" s="162"/>
      <c r="C50" s="163"/>
    </row>
    <row r="51" spans="1:3" ht="409.5" customHeight="1" hidden="1">
      <c r="A51" s="164"/>
      <c r="B51" s="162"/>
      <c r="C51" s="163"/>
    </row>
    <row r="52" spans="1:3" ht="409.5" customHeight="1" hidden="1">
      <c r="A52" s="164"/>
      <c r="B52" s="162"/>
      <c r="C52" s="163"/>
    </row>
    <row r="53" spans="1:3" ht="409.5" customHeight="1" hidden="1">
      <c r="A53" s="164"/>
      <c r="B53" s="162"/>
      <c r="C53" s="163"/>
    </row>
    <row r="54" spans="1:3" ht="409.5" customHeight="1" hidden="1">
      <c r="A54" s="164"/>
      <c r="B54" s="162"/>
      <c r="C54" s="163"/>
    </row>
    <row r="55" spans="1:3" ht="409.5" customHeight="1" hidden="1">
      <c r="A55" s="164"/>
      <c r="B55" s="162"/>
      <c r="C55" s="163"/>
    </row>
    <row r="56" spans="1:3" ht="409.5" customHeight="1" hidden="1">
      <c r="A56" s="164"/>
      <c r="B56" s="162"/>
      <c r="C56" s="163"/>
    </row>
    <row r="57" spans="1:3" ht="409.5" customHeight="1" hidden="1">
      <c r="A57" s="164"/>
      <c r="B57" s="162"/>
      <c r="C57" s="163"/>
    </row>
    <row r="58" spans="1:3" ht="409.5" customHeight="1" hidden="1">
      <c r="A58" s="164"/>
      <c r="B58" s="162"/>
      <c r="C58" s="163"/>
    </row>
    <row r="59" spans="1:3" ht="409.5" customHeight="1" hidden="1">
      <c r="A59" s="164"/>
      <c r="B59" s="162"/>
      <c r="C59" s="163"/>
    </row>
    <row r="60" spans="1:3" ht="409.5" customHeight="1" hidden="1">
      <c r="A60" s="164"/>
      <c r="B60" s="162"/>
      <c r="C60" s="163"/>
    </row>
    <row r="61" spans="1:3" ht="409.5" customHeight="1" hidden="1">
      <c r="A61" s="164"/>
      <c r="B61" s="162"/>
      <c r="C61" s="163"/>
    </row>
    <row r="62" spans="1:3" ht="409.5" customHeight="1" hidden="1">
      <c r="A62" s="164"/>
      <c r="B62" s="162"/>
      <c r="C62" s="163"/>
    </row>
    <row r="63" spans="1:3" ht="409.5" customHeight="1" hidden="1">
      <c r="A63" s="164"/>
      <c r="B63" s="162"/>
      <c r="C63" s="163"/>
    </row>
    <row r="64" spans="1:3" ht="409.5" customHeight="1" hidden="1">
      <c r="A64" s="164"/>
      <c r="B64" s="162"/>
      <c r="C64" s="163"/>
    </row>
    <row r="65" spans="1:3" ht="409.5" customHeight="1" hidden="1">
      <c r="A65" s="164"/>
      <c r="B65" s="162"/>
      <c r="C65" s="163"/>
    </row>
    <row r="66" spans="1:3" ht="409.5" customHeight="1" hidden="1">
      <c r="A66" s="164"/>
      <c r="B66" s="162"/>
      <c r="C66" s="163"/>
    </row>
    <row r="67" spans="1:3" ht="409.5" customHeight="1" hidden="1">
      <c r="A67" s="164"/>
      <c r="B67" s="162"/>
      <c r="C67" s="163"/>
    </row>
    <row r="68" spans="1:3" ht="409.5" customHeight="1" hidden="1">
      <c r="A68" s="164"/>
      <c r="B68" s="162"/>
      <c r="C68" s="163"/>
    </row>
    <row r="69" spans="1:3" ht="409.5" customHeight="1" hidden="1">
      <c r="A69" s="164"/>
      <c r="B69" s="162"/>
      <c r="C69" s="163"/>
    </row>
    <row r="70" spans="1:3" ht="409.5" customHeight="1" hidden="1">
      <c r="A70" s="164"/>
      <c r="B70" s="162"/>
      <c r="C70" s="163"/>
    </row>
    <row r="71" spans="1:3" ht="409.5" customHeight="1" hidden="1">
      <c r="A71" s="164"/>
      <c r="B71" s="162"/>
      <c r="C71" s="163"/>
    </row>
    <row r="72" spans="1:3" ht="409.5" customHeight="1" hidden="1">
      <c r="A72" s="164"/>
      <c r="B72" s="162"/>
      <c r="C72" s="163"/>
    </row>
    <row r="73" spans="1:3" ht="409.5" customHeight="1" hidden="1">
      <c r="A73" s="164"/>
      <c r="B73" s="162"/>
      <c r="C73" s="163"/>
    </row>
    <row r="74" spans="1:3" ht="409.5" customHeight="1" hidden="1">
      <c r="A74" s="164"/>
      <c r="B74" s="162"/>
      <c r="C74" s="163"/>
    </row>
    <row r="75" spans="1:3" ht="409.5" customHeight="1" hidden="1">
      <c r="A75" s="164"/>
      <c r="B75" s="162"/>
      <c r="C75" s="163"/>
    </row>
    <row r="76" spans="1:3" ht="409.5" customHeight="1" hidden="1">
      <c r="A76" s="164"/>
      <c r="B76" s="162"/>
      <c r="C76" s="163"/>
    </row>
    <row r="77" spans="1:3" ht="409.5" customHeight="1" hidden="1">
      <c r="A77" s="164"/>
      <c r="B77" s="162"/>
      <c r="C77" s="163"/>
    </row>
    <row r="78" spans="1:3" ht="409.5" customHeight="1" hidden="1">
      <c r="A78" s="164"/>
      <c r="B78" s="162"/>
      <c r="C78" s="163"/>
    </row>
    <row r="79" spans="1:3" ht="409.5" customHeight="1" hidden="1">
      <c r="A79" s="164"/>
      <c r="B79" s="162"/>
      <c r="C79" s="163"/>
    </row>
    <row r="80" spans="1:3" ht="409.5" customHeight="1" hidden="1">
      <c r="A80" s="164"/>
      <c r="B80" s="162"/>
      <c r="C80" s="163"/>
    </row>
    <row r="81" spans="1:3" ht="409.5" customHeight="1" hidden="1">
      <c r="A81" s="164"/>
      <c r="B81" s="162"/>
      <c r="C81" s="163"/>
    </row>
    <row r="82" spans="1:3" ht="409.5" customHeight="1" hidden="1">
      <c r="A82" s="164"/>
      <c r="B82" s="162"/>
      <c r="C82" s="163"/>
    </row>
    <row r="83" spans="1:3" ht="409.5" customHeight="1" hidden="1">
      <c r="A83" s="164"/>
      <c r="B83" s="162"/>
      <c r="C83" s="163"/>
    </row>
    <row r="84" spans="1:3" ht="409.5" customHeight="1" hidden="1">
      <c r="A84" s="164"/>
      <c r="B84" s="162"/>
      <c r="C84" s="163"/>
    </row>
    <row r="85" spans="1:3" ht="409.5" customHeight="1" hidden="1">
      <c r="A85" s="164"/>
      <c r="B85" s="162"/>
      <c r="C85" s="163"/>
    </row>
    <row r="86" spans="1:3" ht="409.5" customHeight="1" hidden="1">
      <c r="A86" s="164"/>
      <c r="B86" s="162"/>
      <c r="C86" s="163"/>
    </row>
    <row r="87" spans="1:3" ht="409.5" customHeight="1" hidden="1">
      <c r="A87" s="164"/>
      <c r="B87" s="162"/>
      <c r="C87" s="163"/>
    </row>
    <row r="88" spans="1:3" ht="409.5" customHeight="1" hidden="1">
      <c r="A88" s="164"/>
      <c r="B88" s="162"/>
      <c r="C88" s="163"/>
    </row>
    <row r="89" spans="1:3" ht="409.5" customHeight="1" hidden="1">
      <c r="A89" s="164"/>
      <c r="B89" s="162"/>
      <c r="C89" s="163"/>
    </row>
    <row r="90" spans="1:3" ht="409.5" customHeight="1" hidden="1">
      <c r="A90" s="164"/>
      <c r="B90" s="162"/>
      <c r="C90" s="163"/>
    </row>
    <row r="91" spans="1:3" ht="409.5" customHeight="1" hidden="1">
      <c r="A91" s="164"/>
      <c r="B91" s="162"/>
      <c r="C91" s="163"/>
    </row>
    <row r="92" spans="1:3" ht="409.5" customHeight="1" hidden="1">
      <c r="A92" s="164"/>
      <c r="B92" s="162"/>
      <c r="C92" s="163"/>
    </row>
    <row r="93" spans="1:3" ht="409.5" customHeight="1" hidden="1">
      <c r="A93" s="165"/>
      <c r="B93" s="162"/>
      <c r="C93" s="163"/>
    </row>
    <row r="94" spans="1:3" ht="409.5" customHeight="1" hidden="1">
      <c r="A94" s="164"/>
      <c r="B94" s="162"/>
      <c r="C94" s="163"/>
    </row>
    <row r="95" spans="1:3" ht="409.5" customHeight="1" hidden="1">
      <c r="A95" s="164"/>
      <c r="B95" s="162"/>
      <c r="C95" s="163"/>
    </row>
    <row r="96" spans="1:3" ht="409.5" customHeight="1" hidden="1">
      <c r="A96" s="165"/>
      <c r="B96" s="162"/>
      <c r="C96" s="163"/>
    </row>
    <row r="97" spans="1:3" ht="409.5" customHeight="1" hidden="1">
      <c r="A97" s="165"/>
      <c r="B97" s="162"/>
      <c r="C97" s="163"/>
    </row>
    <row r="98" spans="1:3" ht="409.5" customHeight="1" hidden="1">
      <c r="A98" s="165"/>
      <c r="B98" s="162"/>
      <c r="C98" s="163"/>
    </row>
    <row r="99" spans="1:3" ht="409.5" customHeight="1" hidden="1">
      <c r="A99" s="165"/>
      <c r="B99" s="162"/>
      <c r="C99" s="163"/>
    </row>
    <row r="100" spans="1:3" ht="409.5" customHeight="1" hidden="1">
      <c r="A100" s="165"/>
      <c r="B100" s="162"/>
      <c r="C100" s="163"/>
    </row>
    <row r="101" spans="1:3" ht="15">
      <c r="A101" s="148" t="s">
        <v>481</v>
      </c>
      <c r="B101" s="149">
        <f>SUM(B6:B100)</f>
        <v>993633621.819229</v>
      </c>
      <c r="C101" s="166">
        <f>SUM(C6:C100)</f>
        <v>0.999989</v>
      </c>
    </row>
    <row r="102" spans="1:3" ht="6" customHeight="1">
      <c r="A102" s="151"/>
      <c r="B102" s="152"/>
      <c r="C102" s="167"/>
    </row>
    <row r="103" spans="1:3" ht="15">
      <c r="A103" s="154"/>
      <c r="B103" s="155"/>
      <c r="C103" s="168"/>
    </row>
    <row r="104" spans="1:3" ht="15">
      <c r="A104" s="151"/>
      <c r="B104" s="152"/>
      <c r="C104" s="167"/>
    </row>
    <row r="105" spans="1:3" ht="15">
      <c r="A105" s="169" t="s">
        <v>605</v>
      </c>
      <c r="B105" s="114"/>
      <c r="C105" s="114"/>
    </row>
    <row r="106" spans="1:3" ht="15">
      <c r="A106" s="210" t="s">
        <v>4</v>
      </c>
      <c r="B106" s="210"/>
      <c r="C106" s="210"/>
    </row>
    <row r="107" spans="1:3" ht="15">
      <c r="A107" s="210"/>
      <c r="B107" s="210"/>
      <c r="C107" s="210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3" bestFit="1" customWidth="1"/>
    <col min="2" max="2" width="8.57421875" style="173" customWidth="1"/>
    <col min="3" max="16384" width="0" style="173" hidden="1" customWidth="1"/>
  </cols>
  <sheetData>
    <row r="1" spans="1:2" ht="20.25">
      <c r="A1" s="182" t="s">
        <v>645</v>
      </c>
      <c r="B1" s="181"/>
    </row>
    <row r="2" ht="12.75">
      <c r="B2" s="179"/>
    </row>
    <row r="3" spans="1:2" ht="15.75">
      <c r="A3" s="180" t="s">
        <v>797</v>
      </c>
      <c r="B3" s="179"/>
    </row>
    <row r="4" spans="1:2" ht="12.75">
      <c r="A4" s="175" t="s">
        <v>796</v>
      </c>
      <c r="B4" s="176" t="s">
        <v>541</v>
      </c>
    </row>
    <row r="5" spans="1:2" ht="12.75">
      <c r="A5" s="175" t="s">
        <v>77</v>
      </c>
      <c r="B5" s="176" t="s">
        <v>561</v>
      </c>
    </row>
    <row r="6" spans="1:2" ht="12.75">
      <c r="A6" s="175" t="s">
        <v>147</v>
      </c>
      <c r="B6" s="176" t="s">
        <v>558</v>
      </c>
    </row>
    <row r="7" spans="1:2" ht="12.75">
      <c r="A7" s="175" t="s">
        <v>795</v>
      </c>
      <c r="B7" s="176" t="s">
        <v>559</v>
      </c>
    </row>
    <row r="8" spans="1:2" ht="12.75">
      <c r="A8" s="175" t="s">
        <v>233</v>
      </c>
      <c r="B8" s="176" t="s">
        <v>560</v>
      </c>
    </row>
    <row r="9" spans="1:2" ht="12.75">
      <c r="A9" s="175" t="s">
        <v>38</v>
      </c>
      <c r="B9" s="176" t="s">
        <v>562</v>
      </c>
    </row>
    <row r="10" spans="1:2" ht="12.75">
      <c r="A10" s="175" t="s">
        <v>794</v>
      </c>
      <c r="B10" s="176" t="s">
        <v>564</v>
      </c>
    </row>
    <row r="11" spans="1:2" ht="12.75">
      <c r="A11" s="175" t="s">
        <v>352</v>
      </c>
      <c r="B11" s="176" t="s">
        <v>563</v>
      </c>
    </row>
    <row r="12" spans="1:2" ht="12.75">
      <c r="A12" s="175" t="s">
        <v>793</v>
      </c>
      <c r="B12" s="176" t="s">
        <v>565</v>
      </c>
    </row>
    <row r="13" spans="1:2" ht="12.75">
      <c r="A13" s="175"/>
      <c r="B13" s="176"/>
    </row>
    <row r="14" spans="1:2" ht="15.75">
      <c r="A14" s="178" t="s">
        <v>792</v>
      </c>
      <c r="B14" s="176"/>
    </row>
    <row r="15" spans="1:2" ht="12.75">
      <c r="A15" s="175" t="s">
        <v>791</v>
      </c>
      <c r="B15" s="176" t="s">
        <v>790</v>
      </c>
    </row>
    <row r="16" spans="1:2" ht="12.75">
      <c r="A16" s="175"/>
      <c r="B16" s="176"/>
    </row>
    <row r="17" spans="1:2" ht="15.75">
      <c r="A17" s="178" t="s">
        <v>789</v>
      </c>
      <c r="B17" s="176"/>
    </row>
    <row r="18" spans="1:2" ht="12.75">
      <c r="A18" s="175" t="s">
        <v>788</v>
      </c>
      <c r="B18" s="176" t="s">
        <v>787</v>
      </c>
    </row>
    <row r="19" spans="1:2" ht="12.75">
      <c r="A19" s="175" t="s">
        <v>786</v>
      </c>
      <c r="B19" s="176" t="s">
        <v>785</v>
      </c>
    </row>
    <row r="20" spans="1:2" ht="12.75">
      <c r="A20" s="175" t="s">
        <v>784</v>
      </c>
      <c r="B20" s="176" t="s">
        <v>783</v>
      </c>
    </row>
    <row r="21" spans="1:2" ht="12.75">
      <c r="A21" s="175" t="s">
        <v>782</v>
      </c>
      <c r="B21" s="176" t="s">
        <v>781</v>
      </c>
    </row>
    <row r="22" spans="1:2" ht="12.75">
      <c r="A22" s="175" t="s">
        <v>780</v>
      </c>
      <c r="B22" s="176" t="s">
        <v>779</v>
      </c>
    </row>
    <row r="23" spans="1:2" ht="12.75">
      <c r="A23" s="175" t="s">
        <v>778</v>
      </c>
      <c r="B23" s="176" t="s">
        <v>777</v>
      </c>
    </row>
    <row r="24" spans="1:2" ht="12.75">
      <c r="A24" s="175" t="s">
        <v>776</v>
      </c>
      <c r="B24" s="176" t="s">
        <v>775</v>
      </c>
    </row>
    <row r="25" spans="1:2" ht="12.75">
      <c r="A25" s="175" t="s">
        <v>774</v>
      </c>
      <c r="B25" s="176" t="s">
        <v>773</v>
      </c>
    </row>
    <row r="26" spans="1:2" ht="12.75">
      <c r="A26" s="175" t="s">
        <v>772</v>
      </c>
      <c r="B26" s="176" t="s">
        <v>771</v>
      </c>
    </row>
    <row r="27" spans="1:2" ht="12.75">
      <c r="A27" s="175" t="s">
        <v>770</v>
      </c>
      <c r="B27" s="176" t="s">
        <v>769</v>
      </c>
    </row>
    <row r="28" spans="1:2" ht="12.75">
      <c r="A28" s="175"/>
      <c r="B28" s="176"/>
    </row>
    <row r="29" spans="1:2" ht="15.75">
      <c r="A29" s="178" t="s">
        <v>768</v>
      </c>
      <c r="B29" s="176"/>
    </row>
    <row r="30" spans="1:2" ht="12.75">
      <c r="A30" s="175" t="s">
        <v>767</v>
      </c>
      <c r="B30" s="176" t="s">
        <v>766</v>
      </c>
    </row>
    <row r="31" spans="1:2" ht="12.75">
      <c r="A31" s="175" t="s">
        <v>765</v>
      </c>
      <c r="B31" s="176" t="s">
        <v>764</v>
      </c>
    </row>
    <row r="32" spans="1:2" ht="12.75">
      <c r="A32" s="175"/>
      <c r="B32" s="176"/>
    </row>
    <row r="33" spans="1:2" ht="15.75">
      <c r="A33" s="178" t="s">
        <v>763</v>
      </c>
      <c r="B33" s="176"/>
    </row>
    <row r="34" spans="1:2" ht="12.75">
      <c r="A34" s="175" t="s">
        <v>762</v>
      </c>
      <c r="B34" s="176" t="s">
        <v>761</v>
      </c>
    </row>
    <row r="35" spans="1:2" ht="12.75">
      <c r="A35" s="175"/>
      <c r="B35" s="176"/>
    </row>
    <row r="36" spans="1:2" ht="15.75">
      <c r="A36" s="178" t="s">
        <v>760</v>
      </c>
      <c r="B36" s="176"/>
    </row>
    <row r="37" spans="1:2" ht="12.75">
      <c r="A37" s="175" t="s">
        <v>759</v>
      </c>
      <c r="B37" s="176" t="s">
        <v>758</v>
      </c>
    </row>
    <row r="38" spans="1:2" ht="12.75">
      <c r="A38" s="175" t="s">
        <v>757</v>
      </c>
      <c r="B38" s="176" t="s">
        <v>756</v>
      </c>
    </row>
    <row r="39" spans="1:2" ht="12.75">
      <c r="A39" s="175" t="s">
        <v>755</v>
      </c>
      <c r="B39" s="176" t="s">
        <v>754</v>
      </c>
    </row>
    <row r="40" spans="1:2" ht="12.75">
      <c r="A40" s="175" t="s">
        <v>37</v>
      </c>
      <c r="B40" s="176" t="s">
        <v>753</v>
      </c>
    </row>
    <row r="41" spans="1:2" ht="12.75">
      <c r="A41" s="175" t="s">
        <v>752</v>
      </c>
      <c r="B41" s="176" t="s">
        <v>523</v>
      </c>
    </row>
    <row r="42" spans="1:2" ht="12.75">
      <c r="A42" s="175" t="s">
        <v>751</v>
      </c>
      <c r="B42" s="176" t="s">
        <v>750</v>
      </c>
    </row>
    <row r="43" spans="1:2" ht="12.75">
      <c r="A43" s="175" t="s">
        <v>749</v>
      </c>
      <c r="B43" s="176" t="s">
        <v>510</v>
      </c>
    </row>
    <row r="44" spans="1:2" ht="12.75">
      <c r="A44" s="175" t="s">
        <v>748</v>
      </c>
      <c r="B44" s="176" t="s">
        <v>747</v>
      </c>
    </row>
    <row r="45" spans="1:2" ht="12.75">
      <c r="A45" s="175" t="s">
        <v>16</v>
      </c>
      <c r="B45" s="176" t="s">
        <v>521</v>
      </c>
    </row>
    <row r="46" spans="1:2" ht="12.75">
      <c r="A46" s="175" t="s">
        <v>746</v>
      </c>
      <c r="B46" s="176" t="s">
        <v>522</v>
      </c>
    </row>
    <row r="47" spans="1:2" ht="12.75">
      <c r="A47" s="175" t="s">
        <v>745</v>
      </c>
      <c r="B47" s="176" t="s">
        <v>528</v>
      </c>
    </row>
    <row r="48" spans="1:2" ht="12.75">
      <c r="A48" s="175" t="s">
        <v>20</v>
      </c>
      <c r="B48" s="176" t="s">
        <v>524</v>
      </c>
    </row>
    <row r="49" spans="1:2" ht="12.75">
      <c r="A49" s="175" t="s">
        <v>21</v>
      </c>
      <c r="B49" s="176" t="s">
        <v>505</v>
      </c>
    </row>
    <row r="50" spans="1:2" ht="12.75">
      <c r="A50" s="175" t="s">
        <v>22</v>
      </c>
      <c r="B50" s="176" t="s">
        <v>497</v>
      </c>
    </row>
    <row r="51" spans="1:2" ht="12.75">
      <c r="A51" s="175" t="s">
        <v>23</v>
      </c>
      <c r="B51" s="176" t="s">
        <v>509</v>
      </c>
    </row>
    <row r="52" spans="1:2" ht="12.75">
      <c r="A52" s="175" t="s">
        <v>24</v>
      </c>
      <c r="B52" s="176" t="s">
        <v>526</v>
      </c>
    </row>
    <row r="53" spans="1:2" ht="12.75">
      <c r="A53" s="175" t="s">
        <v>744</v>
      </c>
      <c r="B53" s="176" t="s">
        <v>549</v>
      </c>
    </row>
    <row r="54" spans="1:2" ht="12.75">
      <c r="A54" s="175" t="s">
        <v>743</v>
      </c>
      <c r="B54" s="176" t="s">
        <v>742</v>
      </c>
    </row>
    <row r="55" spans="1:2" ht="12.75">
      <c r="A55" s="175" t="s">
        <v>741</v>
      </c>
      <c r="B55" s="176" t="s">
        <v>740</v>
      </c>
    </row>
    <row r="56" spans="1:2" ht="12.75">
      <c r="A56" s="175" t="s">
        <v>739</v>
      </c>
      <c r="B56" s="176" t="s">
        <v>738</v>
      </c>
    </row>
    <row r="57" spans="1:2" ht="12.75">
      <c r="A57" s="175" t="s">
        <v>737</v>
      </c>
      <c r="B57" s="176" t="s">
        <v>736</v>
      </c>
    </row>
    <row r="58" spans="1:2" ht="12.75">
      <c r="A58" s="175" t="s">
        <v>735</v>
      </c>
      <c r="B58" s="176" t="s">
        <v>734</v>
      </c>
    </row>
    <row r="59" spans="1:2" ht="12.75">
      <c r="A59" s="175" t="s">
        <v>733</v>
      </c>
      <c r="B59" s="176" t="s">
        <v>732</v>
      </c>
    </row>
    <row r="60" spans="1:2" ht="12.75">
      <c r="A60" s="175" t="s">
        <v>731</v>
      </c>
      <c r="B60" s="176" t="s">
        <v>730</v>
      </c>
    </row>
    <row r="61" spans="1:2" ht="12.75">
      <c r="A61" s="175" t="s">
        <v>729</v>
      </c>
      <c r="B61" s="176" t="s">
        <v>551</v>
      </c>
    </row>
    <row r="62" spans="1:2" ht="12.75">
      <c r="A62" s="175" t="s">
        <v>728</v>
      </c>
      <c r="B62" s="176" t="s">
        <v>511</v>
      </c>
    </row>
    <row r="63" spans="1:2" ht="12.75">
      <c r="A63" s="175" t="s">
        <v>727</v>
      </c>
      <c r="B63" s="176" t="s">
        <v>726</v>
      </c>
    </row>
    <row r="64" spans="1:2" ht="12.75">
      <c r="A64" s="175" t="s">
        <v>725</v>
      </c>
      <c r="B64" s="176" t="s">
        <v>724</v>
      </c>
    </row>
    <row r="65" spans="1:2" ht="12.75">
      <c r="A65" s="175" t="s">
        <v>25</v>
      </c>
      <c r="B65" s="176" t="s">
        <v>527</v>
      </c>
    </row>
    <row r="66" spans="1:2" ht="12.75">
      <c r="A66" s="175" t="s">
        <v>723</v>
      </c>
      <c r="B66" s="176" t="s">
        <v>512</v>
      </c>
    </row>
    <row r="67" spans="1:2" ht="12.75">
      <c r="A67" s="175" t="s">
        <v>722</v>
      </c>
      <c r="B67" s="176" t="s">
        <v>530</v>
      </c>
    </row>
    <row r="68" spans="1:2" ht="12.75">
      <c r="A68" s="175" t="s">
        <v>182</v>
      </c>
      <c r="B68" s="176" t="s">
        <v>513</v>
      </c>
    </row>
    <row r="69" spans="1:2" ht="12.75">
      <c r="A69" s="175" t="s">
        <v>721</v>
      </c>
      <c r="B69" s="176" t="s">
        <v>720</v>
      </c>
    </row>
    <row r="70" spans="1:2" ht="12.75">
      <c r="A70" s="175" t="s">
        <v>719</v>
      </c>
      <c r="B70" s="176" t="s">
        <v>592</v>
      </c>
    </row>
    <row r="71" spans="1:2" ht="12.75">
      <c r="A71" s="175" t="s">
        <v>191</v>
      </c>
      <c r="B71" s="176" t="s">
        <v>576</v>
      </c>
    </row>
    <row r="72" spans="1:2" ht="12.75">
      <c r="A72" s="175" t="s">
        <v>718</v>
      </c>
      <c r="B72" s="176" t="s">
        <v>717</v>
      </c>
    </row>
    <row r="73" spans="1:2" ht="12.75">
      <c r="A73" s="175" t="s">
        <v>716</v>
      </c>
      <c r="B73" s="176" t="s">
        <v>715</v>
      </c>
    </row>
    <row r="74" spans="1:2" ht="12.75">
      <c r="A74" s="175" t="s">
        <v>714</v>
      </c>
      <c r="B74" s="176" t="s">
        <v>713</v>
      </c>
    </row>
    <row r="75" spans="1:2" ht="12.75">
      <c r="A75" s="175" t="s">
        <v>712</v>
      </c>
      <c r="B75" s="176" t="s">
        <v>583</v>
      </c>
    </row>
    <row r="76" spans="1:2" ht="12.75">
      <c r="A76" s="175" t="s">
        <v>711</v>
      </c>
      <c r="B76" s="176" t="s">
        <v>538</v>
      </c>
    </row>
    <row r="77" spans="1:2" ht="12.75">
      <c r="A77" s="175" t="s">
        <v>710</v>
      </c>
      <c r="B77" s="176" t="s">
        <v>591</v>
      </c>
    </row>
    <row r="78" spans="1:2" ht="12.75">
      <c r="A78" s="175" t="s">
        <v>709</v>
      </c>
      <c r="B78" s="176" t="s">
        <v>585</v>
      </c>
    </row>
    <row r="79" spans="1:2" ht="12.75">
      <c r="A79" s="175" t="s">
        <v>708</v>
      </c>
      <c r="B79" s="176" t="s">
        <v>707</v>
      </c>
    </row>
    <row r="80" spans="1:2" ht="12.75">
      <c r="A80" s="175" t="s">
        <v>706</v>
      </c>
      <c r="B80" s="176" t="s">
        <v>584</v>
      </c>
    </row>
    <row r="81" spans="1:2" ht="12.75">
      <c r="A81" s="175" t="s">
        <v>705</v>
      </c>
      <c r="B81" s="176" t="s">
        <v>499</v>
      </c>
    </row>
    <row r="82" spans="1:2" ht="12.75">
      <c r="A82" s="175" t="s">
        <v>704</v>
      </c>
      <c r="B82" s="176" t="s">
        <v>529</v>
      </c>
    </row>
    <row r="83" spans="1:2" ht="12.75">
      <c r="A83" s="175" t="s">
        <v>28</v>
      </c>
      <c r="B83" s="176" t="s">
        <v>533</v>
      </c>
    </row>
    <row r="84" spans="1:2" ht="12.75">
      <c r="A84" s="175" t="s">
        <v>703</v>
      </c>
      <c r="B84" s="176" t="s">
        <v>532</v>
      </c>
    </row>
    <row r="85" spans="1:2" ht="12.75">
      <c r="A85" s="175" t="s">
        <v>702</v>
      </c>
      <c r="B85" s="176" t="s">
        <v>531</v>
      </c>
    </row>
    <row r="86" spans="1:2" ht="12.75">
      <c r="A86" s="175" t="s">
        <v>244</v>
      </c>
      <c r="B86" s="176" t="s">
        <v>502</v>
      </c>
    </row>
    <row r="87" spans="1:2" ht="12.75">
      <c r="A87" s="175" t="s">
        <v>245</v>
      </c>
      <c r="B87" s="176" t="s">
        <v>701</v>
      </c>
    </row>
    <row r="88" spans="1:2" ht="12.75">
      <c r="A88" s="175" t="s">
        <v>255</v>
      </c>
      <c r="B88" s="176" t="s">
        <v>540</v>
      </c>
    </row>
    <row r="89" spans="1:2" ht="12.75">
      <c r="A89" s="175" t="s">
        <v>700</v>
      </c>
      <c r="B89" s="176" t="s">
        <v>699</v>
      </c>
    </row>
    <row r="90" spans="1:2" ht="12.75">
      <c r="A90" s="175" t="s">
        <v>259</v>
      </c>
      <c r="B90" s="176" t="s">
        <v>698</v>
      </c>
    </row>
    <row r="91" spans="1:2" ht="12.75">
      <c r="A91" s="175" t="s">
        <v>697</v>
      </c>
      <c r="B91" s="176" t="s">
        <v>696</v>
      </c>
    </row>
    <row r="92" spans="1:2" ht="12.75">
      <c r="A92" s="175" t="s">
        <v>695</v>
      </c>
      <c r="B92" s="176" t="s">
        <v>694</v>
      </c>
    </row>
    <row r="93" spans="1:2" ht="12.75">
      <c r="A93" s="175" t="s">
        <v>263</v>
      </c>
      <c r="B93" s="176" t="s">
        <v>514</v>
      </c>
    </row>
    <row r="94" spans="1:2" ht="12.75">
      <c r="A94" s="175" t="s">
        <v>287</v>
      </c>
      <c r="B94" s="176" t="s">
        <v>693</v>
      </c>
    </row>
    <row r="95" spans="1:2" ht="12.75">
      <c r="A95" s="175" t="s">
        <v>692</v>
      </c>
      <c r="B95" s="176" t="s">
        <v>691</v>
      </c>
    </row>
    <row r="96" spans="1:2" ht="12.75">
      <c r="A96" s="175" t="s">
        <v>690</v>
      </c>
      <c r="B96" s="176" t="s">
        <v>689</v>
      </c>
    </row>
    <row r="97" spans="1:2" ht="12.75">
      <c r="A97" s="175" t="s">
        <v>688</v>
      </c>
      <c r="B97" s="176" t="s">
        <v>687</v>
      </c>
    </row>
    <row r="98" spans="1:2" ht="12.75">
      <c r="A98" s="175" t="s">
        <v>686</v>
      </c>
      <c r="B98" s="176" t="s">
        <v>685</v>
      </c>
    </row>
    <row r="99" spans="1:2" ht="12.75">
      <c r="A99" s="175" t="s">
        <v>684</v>
      </c>
      <c r="B99" s="176" t="s">
        <v>683</v>
      </c>
    </row>
    <row r="100" spans="1:2" ht="12.75">
      <c r="A100" s="175" t="s">
        <v>682</v>
      </c>
      <c r="B100" s="176" t="s">
        <v>681</v>
      </c>
    </row>
    <row r="101" spans="1:2" ht="12.75">
      <c r="A101" s="175" t="s">
        <v>680</v>
      </c>
      <c r="B101" s="176" t="s">
        <v>679</v>
      </c>
    </row>
    <row r="102" spans="1:2" ht="12.75">
      <c r="A102" s="175" t="s">
        <v>678</v>
      </c>
      <c r="B102" s="176" t="s">
        <v>677</v>
      </c>
    </row>
    <row r="103" spans="1:2" ht="12.75">
      <c r="A103" s="175" t="s">
        <v>676</v>
      </c>
      <c r="B103" s="176" t="s">
        <v>515</v>
      </c>
    </row>
    <row r="104" spans="1:2" ht="12.75">
      <c r="A104" s="175" t="s">
        <v>675</v>
      </c>
      <c r="B104" s="176" t="s">
        <v>589</v>
      </c>
    </row>
    <row r="105" spans="1:2" ht="12.75">
      <c r="A105" s="175" t="s">
        <v>674</v>
      </c>
      <c r="B105" s="176" t="s">
        <v>673</v>
      </c>
    </row>
    <row r="106" spans="1:2" ht="12.75">
      <c r="A106" s="175" t="s">
        <v>672</v>
      </c>
      <c r="B106" s="176" t="s">
        <v>671</v>
      </c>
    </row>
    <row r="107" spans="1:2" ht="12.75">
      <c r="A107" s="175" t="s">
        <v>670</v>
      </c>
      <c r="B107" s="176" t="s">
        <v>590</v>
      </c>
    </row>
    <row r="108" spans="1:2" ht="12.75">
      <c r="A108" s="175" t="s">
        <v>669</v>
      </c>
      <c r="B108" s="176" t="s">
        <v>668</v>
      </c>
    </row>
    <row r="109" spans="1:2" ht="12.75">
      <c r="A109" s="175" t="s">
        <v>667</v>
      </c>
      <c r="B109" s="176" t="s">
        <v>666</v>
      </c>
    </row>
    <row r="110" spans="1:2" ht="12.75">
      <c r="A110" s="175" t="s">
        <v>665</v>
      </c>
      <c r="B110" s="176" t="s">
        <v>550</v>
      </c>
    </row>
    <row r="111" spans="1:2" ht="12.75">
      <c r="A111" s="175" t="s">
        <v>664</v>
      </c>
      <c r="B111" s="176" t="s">
        <v>663</v>
      </c>
    </row>
    <row r="112" spans="1:2" ht="12.75">
      <c r="A112" s="175" t="s">
        <v>662</v>
      </c>
      <c r="B112" s="176" t="s">
        <v>661</v>
      </c>
    </row>
    <row r="113" spans="1:2" ht="12.75">
      <c r="A113" s="177" t="s">
        <v>660</v>
      </c>
      <c r="B113" s="176" t="s">
        <v>516</v>
      </c>
    </row>
    <row r="114" spans="1:2" ht="12.75">
      <c r="A114" s="175" t="s">
        <v>659</v>
      </c>
      <c r="B114" s="176" t="s">
        <v>658</v>
      </c>
    </row>
    <row r="115" spans="1:2" ht="12.75">
      <c r="A115" s="177" t="s">
        <v>383</v>
      </c>
      <c r="B115" s="176" t="s">
        <v>517</v>
      </c>
    </row>
    <row r="116" spans="1:2" ht="12.75">
      <c r="A116" s="175" t="s">
        <v>657</v>
      </c>
      <c r="B116" s="176" t="s">
        <v>656</v>
      </c>
    </row>
    <row r="117" spans="1:2" ht="12.75">
      <c r="A117" s="175" t="s">
        <v>655</v>
      </c>
      <c r="B117" s="176" t="s">
        <v>654</v>
      </c>
    </row>
    <row r="118" spans="1:2" ht="12.75">
      <c r="A118" s="175" t="s">
        <v>653</v>
      </c>
      <c r="B118" s="176" t="s">
        <v>652</v>
      </c>
    </row>
    <row r="119" spans="1:2" ht="12.75">
      <c r="A119" s="175" t="s">
        <v>651</v>
      </c>
      <c r="B119" s="176" t="s">
        <v>588</v>
      </c>
    </row>
    <row r="120" spans="1:2" ht="12.75">
      <c r="A120" s="175" t="s">
        <v>390</v>
      </c>
      <c r="B120" s="176" t="s">
        <v>650</v>
      </c>
    </row>
    <row r="121" spans="1:2" ht="12.75">
      <c r="A121" s="175" t="s">
        <v>649</v>
      </c>
      <c r="B121" s="176" t="s">
        <v>648</v>
      </c>
    </row>
    <row r="122" spans="1:2" ht="12.75">
      <c r="A122" s="175" t="s">
        <v>647</v>
      </c>
      <c r="B122" s="174" t="s">
        <v>646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19" sqref="E19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3" t="s">
        <v>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 t="s">
        <v>903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9" customHeight="1"/>
    <row r="6" spans="1:11" ht="15" customHeight="1" hidden="1">
      <c r="A6" s="207" t="s">
        <v>0</v>
      </c>
      <c r="B6" s="1"/>
      <c r="C6" s="208" t="s">
        <v>1</v>
      </c>
      <c r="D6" s="208"/>
      <c r="E6" s="208"/>
      <c r="F6" s="1"/>
      <c r="G6" s="1"/>
      <c r="H6" s="1"/>
      <c r="I6" s="1"/>
      <c r="J6" s="209" t="s">
        <v>5</v>
      </c>
      <c r="K6" s="209" t="s">
        <v>8</v>
      </c>
    </row>
    <row r="7" spans="1:11" ht="15">
      <c r="A7" s="207"/>
      <c r="B7" s="207" t="s">
        <v>11</v>
      </c>
      <c r="C7" s="207"/>
      <c r="D7" s="207"/>
      <c r="E7" s="207"/>
      <c r="F7" s="207" t="s">
        <v>8</v>
      </c>
      <c r="G7" s="207"/>
      <c r="H7" s="207"/>
      <c r="I7" s="207"/>
      <c r="J7" s="207"/>
      <c r="K7" s="207"/>
    </row>
    <row r="8" spans="1:11" s="7" customFormat="1" ht="39.75" customHeight="1">
      <c r="A8" s="207"/>
      <c r="B8" s="185" t="s">
        <v>10</v>
      </c>
      <c r="C8" s="186" t="s">
        <v>7</v>
      </c>
      <c r="D8" s="186" t="s">
        <v>6</v>
      </c>
      <c r="E8" s="185" t="s">
        <v>2</v>
      </c>
      <c r="F8" s="185" t="s">
        <v>10</v>
      </c>
      <c r="G8" s="186" t="s">
        <v>7</v>
      </c>
      <c r="H8" s="186" t="s">
        <v>6</v>
      </c>
      <c r="I8" s="185" t="s">
        <v>2</v>
      </c>
      <c r="J8" s="207"/>
      <c r="K8" s="207"/>
    </row>
    <row r="9" spans="1:11" ht="15">
      <c r="A9" s="2" t="s">
        <v>13</v>
      </c>
      <c r="B9" s="3">
        <v>1177</v>
      </c>
      <c r="C9" s="3">
        <v>1751</v>
      </c>
      <c r="D9" s="3"/>
      <c r="E9" s="3">
        <v>14</v>
      </c>
      <c r="F9" s="3">
        <v>71650621.67</v>
      </c>
      <c r="G9" s="3">
        <v>105027420.72</v>
      </c>
      <c r="H9" s="3"/>
      <c r="I9" s="3">
        <v>888060.98</v>
      </c>
      <c r="J9" s="3">
        <f aca="true" t="shared" si="0" ref="J9:J50">SUM(B9:E9)</f>
        <v>2942</v>
      </c>
      <c r="K9" s="3">
        <f aca="true" t="shared" si="1" ref="K9:K50">SUM(F9:I9)</f>
        <v>177566103.36999997</v>
      </c>
    </row>
    <row r="10" spans="1:11" ht="15">
      <c r="A10" s="2" t="s">
        <v>14</v>
      </c>
      <c r="B10" s="3">
        <v>1292</v>
      </c>
      <c r="C10" s="3">
        <v>801</v>
      </c>
      <c r="D10" s="3"/>
      <c r="E10" s="3">
        <v>2</v>
      </c>
      <c r="F10" s="3">
        <v>95531165.79</v>
      </c>
      <c r="G10" s="3">
        <v>54829260.13</v>
      </c>
      <c r="H10" s="3"/>
      <c r="I10" s="3">
        <v>345606.51</v>
      </c>
      <c r="J10" s="3">
        <f t="shared" si="0"/>
        <v>2095</v>
      </c>
      <c r="K10" s="3">
        <f t="shared" si="1"/>
        <v>150706032.43</v>
      </c>
    </row>
    <row r="11" spans="1:11" ht="15">
      <c r="A11" s="2" t="s">
        <v>15</v>
      </c>
      <c r="B11" s="3">
        <v>4</v>
      </c>
      <c r="C11" s="3">
        <v>3</v>
      </c>
      <c r="D11" s="3"/>
      <c r="E11" s="3"/>
      <c r="F11" s="3">
        <v>0</v>
      </c>
      <c r="G11" s="3">
        <v>442599.79</v>
      </c>
      <c r="H11" s="3"/>
      <c r="I11" s="3"/>
      <c r="J11" s="3">
        <f t="shared" si="0"/>
        <v>7</v>
      </c>
      <c r="K11" s="3">
        <f t="shared" si="1"/>
        <v>442599.79</v>
      </c>
    </row>
    <row r="12" spans="1:11" ht="15">
      <c r="A12" s="2" t="s">
        <v>16</v>
      </c>
      <c r="B12" s="3">
        <v>1213</v>
      </c>
      <c r="C12" s="3">
        <v>631</v>
      </c>
      <c r="D12" s="3"/>
      <c r="E12" s="3"/>
      <c r="F12" s="3">
        <v>131326514.9</v>
      </c>
      <c r="G12" s="3">
        <v>66654511.6</v>
      </c>
      <c r="H12" s="3"/>
      <c r="I12" s="3"/>
      <c r="J12" s="3">
        <f t="shared" si="0"/>
        <v>1844</v>
      </c>
      <c r="K12" s="3">
        <f t="shared" si="1"/>
        <v>197981026.5</v>
      </c>
    </row>
    <row r="13" spans="1:11" ht="15">
      <c r="A13" s="2" t="s">
        <v>17</v>
      </c>
      <c r="B13" s="3">
        <v>1658</v>
      </c>
      <c r="C13" s="3">
        <v>318</v>
      </c>
      <c r="D13" s="3"/>
      <c r="E13" s="3"/>
      <c r="F13" s="3">
        <v>39721735.6</v>
      </c>
      <c r="G13" s="3">
        <v>9755665.2</v>
      </c>
      <c r="H13" s="3"/>
      <c r="I13" s="3"/>
      <c r="J13" s="3">
        <f t="shared" si="0"/>
        <v>1976</v>
      </c>
      <c r="K13" s="3">
        <f t="shared" si="1"/>
        <v>49477400.8</v>
      </c>
    </row>
    <row r="14" spans="1:11" ht="15">
      <c r="A14" s="2" t="s">
        <v>18</v>
      </c>
      <c r="B14" s="3">
        <v>557</v>
      </c>
      <c r="C14" s="3">
        <v>1000</v>
      </c>
      <c r="D14" s="3"/>
      <c r="E14" s="3">
        <v>3</v>
      </c>
      <c r="F14" s="3">
        <v>32536469.56</v>
      </c>
      <c r="G14" s="3">
        <v>87176383.24</v>
      </c>
      <c r="H14" s="3"/>
      <c r="I14" s="3">
        <v>1369930.14</v>
      </c>
      <c r="J14" s="3">
        <f t="shared" si="0"/>
        <v>1560</v>
      </c>
      <c r="K14" s="3">
        <f t="shared" si="1"/>
        <v>121082782.94</v>
      </c>
    </row>
    <row r="15" spans="1:11" ht="15">
      <c r="A15" s="2" t="s">
        <v>19</v>
      </c>
      <c r="B15" s="3">
        <v>6598</v>
      </c>
      <c r="C15" s="3">
        <v>1016</v>
      </c>
      <c r="D15" s="3"/>
      <c r="E15" s="3"/>
      <c r="F15" s="3">
        <v>129229359.93</v>
      </c>
      <c r="G15" s="3">
        <v>5203355.34</v>
      </c>
      <c r="H15" s="3"/>
      <c r="I15" s="3">
        <v>0</v>
      </c>
      <c r="J15" s="3">
        <f t="shared" si="0"/>
        <v>7614</v>
      </c>
      <c r="K15" s="3">
        <f t="shared" si="1"/>
        <v>134432715.27</v>
      </c>
    </row>
    <row r="16" spans="1:11" ht="15">
      <c r="A16" s="2" t="s">
        <v>20</v>
      </c>
      <c r="B16" s="3">
        <v>2484</v>
      </c>
      <c r="C16" s="3">
        <v>2505</v>
      </c>
      <c r="D16" s="3"/>
      <c r="E16" s="3"/>
      <c r="F16" s="3">
        <v>83065820.12</v>
      </c>
      <c r="G16" s="3">
        <v>3458084.84</v>
      </c>
      <c r="H16" s="3">
        <v>0</v>
      </c>
      <c r="I16" s="3">
        <v>0</v>
      </c>
      <c r="J16" s="3">
        <f t="shared" si="0"/>
        <v>4989</v>
      </c>
      <c r="K16" s="3">
        <f t="shared" si="1"/>
        <v>86523904.96000001</v>
      </c>
    </row>
    <row r="17" spans="1:11" ht="15">
      <c r="A17" s="2" t="s">
        <v>21</v>
      </c>
      <c r="B17" s="3">
        <v>2084</v>
      </c>
      <c r="C17" s="3">
        <v>2481</v>
      </c>
      <c r="D17" s="3"/>
      <c r="E17" s="3">
        <v>6</v>
      </c>
      <c r="F17" s="3">
        <v>227233016.72</v>
      </c>
      <c r="G17" s="3">
        <v>9158969.9379</v>
      </c>
      <c r="H17" s="3"/>
      <c r="I17" s="3">
        <v>539419.78</v>
      </c>
      <c r="J17" s="3">
        <f t="shared" si="0"/>
        <v>4571</v>
      </c>
      <c r="K17" s="3">
        <f t="shared" si="1"/>
        <v>236931406.4379</v>
      </c>
    </row>
    <row r="18" spans="1:11" ht="15">
      <c r="A18" s="2" t="s">
        <v>22</v>
      </c>
      <c r="B18" s="3">
        <v>11505</v>
      </c>
      <c r="C18" s="3">
        <v>1584</v>
      </c>
      <c r="D18" s="3"/>
      <c r="E18" s="3">
        <v>47</v>
      </c>
      <c r="F18" s="3">
        <v>120712692</v>
      </c>
      <c r="G18" s="3">
        <v>25911771</v>
      </c>
      <c r="H18" s="3"/>
      <c r="I18" s="3">
        <v>2938287</v>
      </c>
      <c r="J18" s="3">
        <f t="shared" si="0"/>
        <v>13136</v>
      </c>
      <c r="K18" s="3">
        <f t="shared" si="1"/>
        <v>149562750</v>
      </c>
    </row>
    <row r="19" spans="1:11" ht="15">
      <c r="A19" s="2" t="s">
        <v>23</v>
      </c>
      <c r="B19" s="3">
        <v>12155</v>
      </c>
      <c r="C19" s="3">
        <v>893</v>
      </c>
      <c r="D19" s="3"/>
      <c r="E19" s="3"/>
      <c r="F19" s="3">
        <v>110859834.13</v>
      </c>
      <c r="G19" s="3">
        <v>4749839.21</v>
      </c>
      <c r="H19" s="3"/>
      <c r="I19" s="3">
        <v>0</v>
      </c>
      <c r="J19" s="3">
        <f t="shared" si="0"/>
        <v>13048</v>
      </c>
      <c r="K19" s="3">
        <f t="shared" si="1"/>
        <v>115609673.33999999</v>
      </c>
    </row>
    <row r="20" spans="1:11" ht="15">
      <c r="A20" s="2" t="s">
        <v>24</v>
      </c>
      <c r="B20" s="3">
        <v>915</v>
      </c>
      <c r="C20" s="3">
        <v>655</v>
      </c>
      <c r="D20" s="3"/>
      <c r="E20" s="3">
        <v>7</v>
      </c>
      <c r="F20" s="3">
        <v>31657657.91</v>
      </c>
      <c r="G20" s="3">
        <v>97933529.64</v>
      </c>
      <c r="H20" s="3"/>
      <c r="I20" s="3">
        <v>462507.36</v>
      </c>
      <c r="J20" s="3">
        <f t="shared" si="0"/>
        <v>1577</v>
      </c>
      <c r="K20" s="3">
        <f t="shared" si="1"/>
        <v>130053694.91</v>
      </c>
    </row>
    <row r="21" spans="1:11" ht="15">
      <c r="A21" s="2" t="s">
        <v>25</v>
      </c>
      <c r="B21" s="3">
        <v>2403</v>
      </c>
      <c r="C21" s="3">
        <v>1967</v>
      </c>
      <c r="D21" s="3"/>
      <c r="E21" s="3"/>
      <c r="F21" s="3">
        <v>39729486.63</v>
      </c>
      <c r="G21" s="3">
        <v>21228267.42</v>
      </c>
      <c r="H21" s="3"/>
      <c r="I21" s="3"/>
      <c r="J21" s="3">
        <f t="shared" si="0"/>
        <v>4370</v>
      </c>
      <c r="K21" s="3">
        <f t="shared" si="1"/>
        <v>60957754.050000004</v>
      </c>
    </row>
    <row r="22" spans="1:11" ht="15">
      <c r="A22" s="2" t="s">
        <v>26</v>
      </c>
      <c r="B22" s="3">
        <v>3840</v>
      </c>
      <c r="C22" s="3">
        <v>294</v>
      </c>
      <c r="D22" s="3"/>
      <c r="E22" s="3"/>
      <c r="F22" s="3">
        <v>45241604.2</v>
      </c>
      <c r="G22" s="3">
        <v>3983765.8</v>
      </c>
      <c r="H22" s="3"/>
      <c r="I22" s="3"/>
      <c r="J22" s="3">
        <f t="shared" si="0"/>
        <v>4134</v>
      </c>
      <c r="K22" s="3">
        <f t="shared" si="1"/>
        <v>49225370</v>
      </c>
    </row>
    <row r="23" spans="1:11" ht="15">
      <c r="A23" s="2" t="s">
        <v>27</v>
      </c>
      <c r="B23" s="3">
        <v>302</v>
      </c>
      <c r="C23" s="3">
        <v>428</v>
      </c>
      <c r="D23" s="3"/>
      <c r="E23" s="3"/>
      <c r="F23" s="3">
        <v>4703755.2</v>
      </c>
      <c r="G23" s="3">
        <v>14256110.6</v>
      </c>
      <c r="H23" s="3"/>
      <c r="I23" s="3"/>
      <c r="J23" s="3">
        <f t="shared" si="0"/>
        <v>730</v>
      </c>
      <c r="K23" s="3">
        <f t="shared" si="1"/>
        <v>18959865.8</v>
      </c>
    </row>
    <row r="24" spans="1:11" ht="15">
      <c r="A24" s="2" t="s">
        <v>28</v>
      </c>
      <c r="B24" s="3">
        <v>1022</v>
      </c>
      <c r="C24" s="3">
        <v>348</v>
      </c>
      <c r="D24" s="3"/>
      <c r="E24" s="3"/>
      <c r="F24" s="3">
        <v>35976166.87</v>
      </c>
      <c r="G24" s="3">
        <v>51498651.09</v>
      </c>
      <c r="H24" s="3"/>
      <c r="I24" s="3"/>
      <c r="J24" s="3">
        <f t="shared" si="0"/>
        <v>1370</v>
      </c>
      <c r="K24" s="3">
        <f t="shared" si="1"/>
        <v>87474817.96000001</v>
      </c>
    </row>
    <row r="25" spans="1:11" ht="15">
      <c r="A25" s="2" t="s">
        <v>29</v>
      </c>
      <c r="B25" s="3">
        <v>6704</v>
      </c>
      <c r="C25" s="3">
        <v>1291</v>
      </c>
      <c r="D25" s="3"/>
      <c r="E25" s="3"/>
      <c r="F25" s="3">
        <v>131080455.0923</v>
      </c>
      <c r="G25" s="3">
        <v>38224522.601</v>
      </c>
      <c r="H25" s="3"/>
      <c r="I25" s="3"/>
      <c r="J25" s="3">
        <f t="shared" si="0"/>
        <v>7995</v>
      </c>
      <c r="K25" s="3">
        <f t="shared" si="1"/>
        <v>169304977.6933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55913</v>
      </c>
      <c r="C51" s="4">
        <f t="shared" si="2"/>
        <v>17966</v>
      </c>
      <c r="D51" s="4">
        <f t="shared" si="2"/>
        <v>0</v>
      </c>
      <c r="E51" s="4">
        <f t="shared" si="2"/>
        <v>79</v>
      </c>
      <c r="F51" s="4">
        <f t="shared" si="2"/>
        <v>1330256356.3223</v>
      </c>
      <c r="G51" s="4">
        <f t="shared" si="2"/>
        <v>599492708.1588999</v>
      </c>
      <c r="H51" s="4">
        <f t="shared" si="2"/>
        <v>0</v>
      </c>
      <c r="I51" s="4">
        <f t="shared" si="2"/>
        <v>6543811.7700000005</v>
      </c>
      <c r="J51" s="4">
        <f t="shared" si="2"/>
        <v>73958</v>
      </c>
      <c r="K51" s="4">
        <f t="shared" si="2"/>
        <v>1936292876.2512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10" t="s">
        <v>3</v>
      </c>
      <c r="B54" s="210"/>
      <c r="C54" s="210"/>
      <c r="D54" s="210"/>
      <c r="E54" s="210"/>
      <c r="F54" s="210"/>
      <c r="G54" s="210"/>
    </row>
    <row r="55" spans="1:7" ht="14.25" customHeight="1">
      <c r="A55" s="210" t="s">
        <v>4</v>
      </c>
      <c r="B55" s="210"/>
      <c r="C55" s="210"/>
      <c r="D55" s="210"/>
      <c r="E55" s="210"/>
      <c r="F55" s="210"/>
      <c r="G55" s="210"/>
    </row>
    <row r="56" ht="15"/>
    <row r="57" ht="15"/>
    <row r="58" ht="15"/>
    <row r="59" ht="15"/>
  </sheetData>
  <sheetProtection/>
  <mergeCells count="12"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="75" zoomScaleNormal="75" zoomScalePageLayoutView="0" workbookViewId="0" topLeftCell="A1">
      <selection activeCell="C7" sqref="C7"/>
    </sheetView>
  </sheetViews>
  <sheetFormatPr defaultColWidth="0" defaultRowHeight="15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1" t="s">
        <v>30</v>
      </c>
      <c r="B1" s="211"/>
      <c r="C1" s="211"/>
      <c r="D1" s="211"/>
      <c r="E1" s="211"/>
      <c r="F1" s="211"/>
    </row>
    <row r="2" spans="1:6" ht="18.75">
      <c r="A2" s="211" t="s">
        <v>903</v>
      </c>
      <c r="B2" s="211"/>
      <c r="C2" s="211"/>
      <c r="D2" s="211"/>
      <c r="E2" s="211"/>
      <c r="F2" s="211"/>
    </row>
    <row r="3" spans="1:6" ht="8.25" customHeight="1">
      <c r="A3" s="212"/>
      <c r="B3" s="212"/>
      <c r="C3" s="212"/>
      <c r="D3" s="212"/>
      <c r="E3" s="212"/>
      <c r="F3" s="212"/>
    </row>
    <row r="4" spans="1:6" ht="56.25">
      <c r="A4" s="9" t="s">
        <v>31</v>
      </c>
      <c r="B4" s="184" t="s">
        <v>32</v>
      </c>
      <c r="C4" s="9" t="s">
        <v>33</v>
      </c>
      <c r="D4" s="9" t="s">
        <v>34</v>
      </c>
      <c r="E4" s="184" t="s">
        <v>35</v>
      </c>
      <c r="F4" s="9" t="s">
        <v>36</v>
      </c>
    </row>
    <row r="5" spans="1:7" s="12" customFormat="1" ht="35.25" customHeight="1">
      <c r="A5" s="213" t="s">
        <v>800</v>
      </c>
      <c r="B5" s="194" t="s">
        <v>801</v>
      </c>
      <c r="C5" s="199" t="s">
        <v>875</v>
      </c>
      <c r="D5" s="194" t="s">
        <v>802</v>
      </c>
      <c r="E5" s="10">
        <v>41803</v>
      </c>
      <c r="F5" s="194" t="s">
        <v>803</v>
      </c>
      <c r="G5" s="11"/>
    </row>
    <row r="6" spans="1:7" s="12" customFormat="1" ht="35.25" customHeight="1">
      <c r="A6" s="213" t="s">
        <v>800</v>
      </c>
      <c r="B6" s="194" t="s">
        <v>801</v>
      </c>
      <c r="C6" s="199" t="s">
        <v>876</v>
      </c>
      <c r="D6" s="194" t="s">
        <v>867</v>
      </c>
      <c r="E6" s="10">
        <v>41964</v>
      </c>
      <c r="F6" s="194" t="s">
        <v>803</v>
      </c>
      <c r="G6" s="13"/>
    </row>
    <row r="7" spans="1:7" s="12" customFormat="1" ht="35.25" customHeight="1">
      <c r="A7" s="213" t="s">
        <v>800</v>
      </c>
      <c r="B7" s="194" t="s">
        <v>801</v>
      </c>
      <c r="C7" s="194" t="s">
        <v>929</v>
      </c>
      <c r="D7" s="194" t="s">
        <v>904</v>
      </c>
      <c r="E7" s="10">
        <v>42096</v>
      </c>
      <c r="F7" s="194" t="s">
        <v>800</v>
      </c>
      <c r="G7" s="13"/>
    </row>
    <row r="8" spans="1:7" s="12" customFormat="1" ht="35.25" customHeight="1">
      <c r="A8" s="194" t="s">
        <v>14</v>
      </c>
      <c r="B8" s="194" t="s">
        <v>868</v>
      </c>
      <c r="C8" s="194" t="s">
        <v>869</v>
      </c>
      <c r="D8" s="194" t="s">
        <v>870</v>
      </c>
      <c r="E8" s="10">
        <v>46984</v>
      </c>
      <c r="F8" s="194" t="s">
        <v>155</v>
      </c>
      <c r="G8" s="13"/>
    </row>
    <row r="9" spans="1:7" s="12" customFormat="1" ht="43.5" customHeight="1">
      <c r="A9" s="213" t="s">
        <v>39</v>
      </c>
      <c r="B9" s="194" t="s">
        <v>40</v>
      </c>
      <c r="C9" s="194" t="s">
        <v>41</v>
      </c>
      <c r="D9" s="194" t="s">
        <v>42</v>
      </c>
      <c r="E9" s="10">
        <v>42647</v>
      </c>
      <c r="F9" s="194" t="s">
        <v>43</v>
      </c>
      <c r="G9" s="13"/>
    </row>
    <row r="10" spans="1:7" s="12" customFormat="1" ht="45.75" customHeight="1">
      <c r="A10" s="214" t="s">
        <v>39</v>
      </c>
      <c r="B10" s="194" t="s">
        <v>44</v>
      </c>
      <c r="C10" s="194" t="s">
        <v>45</v>
      </c>
      <c r="D10" s="194" t="s">
        <v>46</v>
      </c>
      <c r="E10" s="10">
        <v>43070</v>
      </c>
      <c r="F10" s="194" t="s">
        <v>43</v>
      </c>
      <c r="G10" s="13"/>
    </row>
    <row r="11" spans="1:7" s="12" customFormat="1" ht="35.25" customHeight="1">
      <c r="A11" s="214" t="s">
        <v>39</v>
      </c>
      <c r="B11" s="194" t="s">
        <v>47</v>
      </c>
      <c r="C11" s="194" t="s">
        <v>48</v>
      </c>
      <c r="D11" s="194" t="s">
        <v>49</v>
      </c>
      <c r="E11" s="10">
        <v>43431</v>
      </c>
      <c r="F11" s="194" t="s">
        <v>43</v>
      </c>
      <c r="G11" s="13"/>
    </row>
    <row r="12" spans="1:7" s="12" customFormat="1" ht="35.25" customHeight="1">
      <c r="A12" s="214" t="s">
        <v>39</v>
      </c>
      <c r="B12" s="194" t="s">
        <v>50</v>
      </c>
      <c r="C12" s="194" t="s">
        <v>51</v>
      </c>
      <c r="D12" s="194" t="s">
        <v>52</v>
      </c>
      <c r="E12" s="10">
        <v>43794</v>
      </c>
      <c r="F12" s="194" t="s">
        <v>43</v>
      </c>
      <c r="G12" s="13"/>
    </row>
    <row r="13" spans="1:7" s="12" customFormat="1" ht="45.75" customHeight="1">
      <c r="A13" s="214" t="s">
        <v>16</v>
      </c>
      <c r="B13" s="194" t="s">
        <v>53</v>
      </c>
      <c r="C13" s="194" t="s">
        <v>54</v>
      </c>
      <c r="D13" s="194" t="s">
        <v>55</v>
      </c>
      <c r="E13" s="10">
        <v>42206</v>
      </c>
      <c r="F13" s="194" t="s">
        <v>56</v>
      </c>
      <c r="G13" s="13"/>
    </row>
    <row r="14" spans="1:7" s="12" customFormat="1" ht="35.25" customHeight="1">
      <c r="A14" s="213" t="s">
        <v>16</v>
      </c>
      <c r="B14" s="194" t="s">
        <v>832</v>
      </c>
      <c r="C14" s="194" t="s">
        <v>833</v>
      </c>
      <c r="D14" s="194" t="s">
        <v>834</v>
      </c>
      <c r="E14" s="10">
        <v>44438</v>
      </c>
      <c r="F14" s="194" t="s">
        <v>77</v>
      </c>
      <c r="G14" s="13"/>
    </row>
    <row r="15" spans="1:7" s="12" customFormat="1" ht="35.25" customHeight="1">
      <c r="A15" s="213" t="s">
        <v>18</v>
      </c>
      <c r="B15" s="194" t="s">
        <v>57</v>
      </c>
      <c r="C15" s="194" t="s">
        <v>58</v>
      </c>
      <c r="D15" s="194" t="s">
        <v>59</v>
      </c>
      <c r="E15" s="10">
        <v>42364</v>
      </c>
      <c r="F15" s="194" t="s">
        <v>38</v>
      </c>
      <c r="G15" s="11"/>
    </row>
    <row r="16" spans="1:7" s="12" customFormat="1" ht="35.25" customHeight="1">
      <c r="A16" s="213" t="s">
        <v>18</v>
      </c>
      <c r="B16" s="194" t="s">
        <v>60</v>
      </c>
      <c r="C16" s="194" t="s">
        <v>61</v>
      </c>
      <c r="D16" s="194" t="s">
        <v>62</v>
      </c>
      <c r="E16" s="10">
        <v>42560</v>
      </c>
      <c r="F16" s="194" t="s">
        <v>38</v>
      </c>
      <c r="G16" s="11"/>
    </row>
    <row r="17" spans="1:7" s="12" customFormat="1" ht="35.25" customHeight="1">
      <c r="A17" s="213" t="s">
        <v>18</v>
      </c>
      <c r="B17" s="194" t="s">
        <v>63</v>
      </c>
      <c r="C17" s="194" t="s">
        <v>64</v>
      </c>
      <c r="D17" s="194" t="s">
        <v>65</v>
      </c>
      <c r="E17" s="10">
        <v>42704</v>
      </c>
      <c r="F17" s="194" t="s">
        <v>38</v>
      </c>
      <c r="G17" s="13"/>
    </row>
    <row r="18" spans="1:7" s="12" customFormat="1" ht="35.25" customHeight="1">
      <c r="A18" s="213" t="s">
        <v>18</v>
      </c>
      <c r="B18" s="194" t="s">
        <v>835</v>
      </c>
      <c r="C18" s="194" t="s">
        <v>836</v>
      </c>
      <c r="D18" s="194" t="s">
        <v>837</v>
      </c>
      <c r="E18" s="10">
        <v>44067</v>
      </c>
      <c r="F18" s="194" t="s">
        <v>38</v>
      </c>
      <c r="G18" s="13"/>
    </row>
    <row r="19" spans="1:7" s="12" customFormat="1" ht="35.25" customHeight="1">
      <c r="A19" s="213" t="s">
        <v>19</v>
      </c>
      <c r="B19" s="194" t="s">
        <v>66</v>
      </c>
      <c r="C19" s="194" t="s">
        <v>67</v>
      </c>
      <c r="D19" s="194" t="s">
        <v>68</v>
      </c>
      <c r="E19" s="10">
        <v>42623</v>
      </c>
      <c r="F19" s="194" t="s">
        <v>38</v>
      </c>
      <c r="G19" s="13"/>
    </row>
    <row r="20" spans="1:7" s="12" customFormat="1" ht="35.25" customHeight="1">
      <c r="A20" s="213" t="s">
        <v>19</v>
      </c>
      <c r="B20" s="194" t="s">
        <v>66</v>
      </c>
      <c r="C20" s="194" t="s">
        <v>67</v>
      </c>
      <c r="D20" s="194" t="s">
        <v>69</v>
      </c>
      <c r="E20" s="10">
        <v>42983</v>
      </c>
      <c r="F20" s="194" t="s">
        <v>38</v>
      </c>
      <c r="G20" s="13"/>
    </row>
    <row r="21" spans="1:7" s="12" customFormat="1" ht="35.25" customHeight="1">
      <c r="A21" s="213" t="s">
        <v>19</v>
      </c>
      <c r="B21" s="194" t="s">
        <v>70</v>
      </c>
      <c r="C21" s="194" t="s">
        <v>71</v>
      </c>
      <c r="D21" s="194" t="s">
        <v>72</v>
      </c>
      <c r="E21" s="10">
        <v>41927</v>
      </c>
      <c r="F21" s="194" t="s">
        <v>38</v>
      </c>
      <c r="G21" s="13"/>
    </row>
    <row r="22" spans="1:6" s="12" customFormat="1" ht="35.25" customHeight="1">
      <c r="A22" s="213" t="s">
        <v>19</v>
      </c>
      <c r="B22" s="194" t="s">
        <v>70</v>
      </c>
      <c r="C22" s="194" t="s">
        <v>71</v>
      </c>
      <c r="D22" s="194" t="s">
        <v>73</v>
      </c>
      <c r="E22" s="10">
        <v>42287</v>
      </c>
      <c r="F22" s="194" t="s">
        <v>38</v>
      </c>
    </row>
    <row r="23" spans="1:7" s="12" customFormat="1" ht="49.5" customHeight="1">
      <c r="A23" s="213" t="s">
        <v>21</v>
      </c>
      <c r="B23" s="194" t="s">
        <v>74</v>
      </c>
      <c r="C23" s="194" t="s">
        <v>75</v>
      </c>
      <c r="D23" s="194" t="s">
        <v>76</v>
      </c>
      <c r="E23" s="10">
        <v>42142</v>
      </c>
      <c r="F23" s="194" t="s">
        <v>77</v>
      </c>
      <c r="G23" s="13"/>
    </row>
    <row r="24" spans="1:7" s="12" customFormat="1" ht="49.5" customHeight="1">
      <c r="A24" s="213" t="s">
        <v>21</v>
      </c>
      <c r="B24" s="194" t="s">
        <v>74</v>
      </c>
      <c r="C24" s="194" t="s">
        <v>75</v>
      </c>
      <c r="D24" s="194" t="s">
        <v>78</v>
      </c>
      <c r="E24" s="10">
        <v>43222</v>
      </c>
      <c r="F24" s="194" t="s">
        <v>77</v>
      </c>
      <c r="G24" s="13"/>
    </row>
    <row r="25" spans="1:7" s="12" customFormat="1" ht="49.5" customHeight="1">
      <c r="A25" s="213" t="s">
        <v>21</v>
      </c>
      <c r="B25" s="194" t="s">
        <v>838</v>
      </c>
      <c r="C25" s="194" t="s">
        <v>839</v>
      </c>
      <c r="D25" s="194" t="s">
        <v>840</v>
      </c>
      <c r="E25" s="10">
        <v>42621</v>
      </c>
      <c r="F25" s="194" t="s">
        <v>77</v>
      </c>
      <c r="G25" s="13"/>
    </row>
    <row r="26" spans="1:7" s="12" customFormat="1" ht="49.5" customHeight="1">
      <c r="A26" s="213" t="s">
        <v>21</v>
      </c>
      <c r="B26" s="194" t="s">
        <v>838</v>
      </c>
      <c r="C26" s="194" t="s">
        <v>839</v>
      </c>
      <c r="D26" s="194" t="s">
        <v>841</v>
      </c>
      <c r="E26" s="10">
        <v>42981</v>
      </c>
      <c r="F26" s="194" t="s">
        <v>77</v>
      </c>
      <c r="G26" s="11"/>
    </row>
    <row r="27" spans="1:7" s="12" customFormat="1" ht="49.5" customHeight="1">
      <c r="A27" s="213" t="s">
        <v>21</v>
      </c>
      <c r="B27" s="194" t="s">
        <v>79</v>
      </c>
      <c r="C27" s="194" t="s">
        <v>80</v>
      </c>
      <c r="D27" s="194" t="s">
        <v>81</v>
      </c>
      <c r="E27" s="10">
        <v>41821</v>
      </c>
      <c r="F27" s="194" t="s">
        <v>77</v>
      </c>
      <c r="G27" s="11"/>
    </row>
    <row r="28" spans="1:7" s="12" customFormat="1" ht="35.25" customHeight="1">
      <c r="A28" s="213" t="s">
        <v>21</v>
      </c>
      <c r="B28" s="194" t="s">
        <v>82</v>
      </c>
      <c r="C28" s="194" t="s">
        <v>83</v>
      </c>
      <c r="D28" s="194" t="s">
        <v>84</v>
      </c>
      <c r="E28" s="10">
        <v>41882</v>
      </c>
      <c r="F28" s="194" t="s">
        <v>77</v>
      </c>
      <c r="G28" s="13"/>
    </row>
    <row r="29" spans="1:7" s="12" customFormat="1" ht="35.25" customHeight="1">
      <c r="A29" s="213" t="s">
        <v>22</v>
      </c>
      <c r="B29" s="194" t="s">
        <v>85</v>
      </c>
      <c r="C29" s="194" t="s">
        <v>86</v>
      </c>
      <c r="D29" s="194" t="s">
        <v>87</v>
      </c>
      <c r="E29" s="10">
        <v>42310</v>
      </c>
      <c r="F29" s="194" t="s">
        <v>38</v>
      </c>
      <c r="G29" s="13"/>
    </row>
    <row r="30" spans="1:7" s="12" customFormat="1" ht="35.25" customHeight="1">
      <c r="A30" s="213" t="s">
        <v>22</v>
      </c>
      <c r="B30" s="194" t="s">
        <v>85</v>
      </c>
      <c r="C30" s="194" t="s">
        <v>86</v>
      </c>
      <c r="D30" s="194" t="s">
        <v>88</v>
      </c>
      <c r="E30" s="10">
        <v>44110</v>
      </c>
      <c r="F30" s="194" t="s">
        <v>38</v>
      </c>
      <c r="G30" s="13"/>
    </row>
    <row r="31" spans="1:7" s="12" customFormat="1" ht="35.25" customHeight="1">
      <c r="A31" s="213" t="s">
        <v>22</v>
      </c>
      <c r="B31" s="194" t="s">
        <v>89</v>
      </c>
      <c r="C31" s="194" t="s">
        <v>90</v>
      </c>
      <c r="D31" s="194" t="s">
        <v>91</v>
      </c>
      <c r="E31" s="10">
        <v>42618</v>
      </c>
      <c r="F31" s="194" t="s">
        <v>38</v>
      </c>
      <c r="G31" s="13"/>
    </row>
    <row r="32" spans="1:7" s="12" customFormat="1" ht="35.25" customHeight="1">
      <c r="A32" s="213" t="s">
        <v>22</v>
      </c>
      <c r="B32" s="194" t="s">
        <v>89</v>
      </c>
      <c r="C32" s="194" t="s">
        <v>90</v>
      </c>
      <c r="D32" s="194" t="s">
        <v>92</v>
      </c>
      <c r="E32" s="10">
        <v>43338</v>
      </c>
      <c r="F32" s="194" t="s">
        <v>38</v>
      </c>
      <c r="G32" s="13"/>
    </row>
    <row r="33" spans="1:7" s="12" customFormat="1" ht="35.25" customHeight="1">
      <c r="A33" s="213" t="s">
        <v>22</v>
      </c>
      <c r="B33" s="194" t="s">
        <v>89</v>
      </c>
      <c r="C33" s="194" t="s">
        <v>90</v>
      </c>
      <c r="D33" s="194" t="s">
        <v>93</v>
      </c>
      <c r="E33" s="10">
        <v>44598</v>
      </c>
      <c r="F33" s="194" t="s">
        <v>38</v>
      </c>
      <c r="G33" s="13"/>
    </row>
    <row r="34" spans="1:7" s="12" customFormat="1" ht="35.25" customHeight="1">
      <c r="A34" s="213" t="s">
        <v>22</v>
      </c>
      <c r="B34" s="194" t="s">
        <v>94</v>
      </c>
      <c r="C34" s="194" t="s">
        <v>95</v>
      </c>
      <c r="D34" s="194" t="s">
        <v>96</v>
      </c>
      <c r="E34" s="10">
        <v>42496</v>
      </c>
      <c r="F34" s="194" t="s">
        <v>38</v>
      </c>
      <c r="G34" s="13"/>
    </row>
    <row r="35" spans="1:7" s="12" customFormat="1" ht="35.25" customHeight="1">
      <c r="A35" s="213" t="s">
        <v>22</v>
      </c>
      <c r="B35" s="194" t="s">
        <v>94</v>
      </c>
      <c r="C35" s="194" t="s">
        <v>95</v>
      </c>
      <c r="D35" s="194" t="s">
        <v>97</v>
      </c>
      <c r="E35" s="10">
        <v>43036</v>
      </c>
      <c r="F35" s="194" t="s">
        <v>38</v>
      </c>
      <c r="G35" s="11"/>
    </row>
    <row r="36" spans="1:7" s="12" customFormat="1" ht="35.25" customHeight="1">
      <c r="A36" s="213" t="s">
        <v>22</v>
      </c>
      <c r="B36" s="194" t="s">
        <v>98</v>
      </c>
      <c r="C36" s="194" t="s">
        <v>99</v>
      </c>
      <c r="D36" s="194" t="s">
        <v>100</v>
      </c>
      <c r="E36" s="10">
        <v>43026</v>
      </c>
      <c r="F36" s="194" t="s">
        <v>38</v>
      </c>
      <c r="G36" s="11"/>
    </row>
    <row r="37" spans="1:7" s="12" customFormat="1" ht="35.25" customHeight="1">
      <c r="A37" s="213" t="s">
        <v>22</v>
      </c>
      <c r="B37" s="194" t="s">
        <v>101</v>
      </c>
      <c r="C37" s="194" t="s">
        <v>102</v>
      </c>
      <c r="D37" s="194" t="s">
        <v>103</v>
      </c>
      <c r="E37" s="10">
        <v>43941</v>
      </c>
      <c r="F37" s="194" t="s">
        <v>38</v>
      </c>
      <c r="G37" s="11"/>
    </row>
    <row r="38" spans="1:7" s="12" customFormat="1" ht="45.75" customHeight="1">
      <c r="A38" s="213" t="s">
        <v>23</v>
      </c>
      <c r="B38" s="194" t="s">
        <v>104</v>
      </c>
      <c r="C38" s="194" t="s">
        <v>105</v>
      </c>
      <c r="D38" s="194" t="s">
        <v>106</v>
      </c>
      <c r="E38" s="10">
        <v>44416</v>
      </c>
      <c r="F38" s="194" t="s">
        <v>107</v>
      </c>
      <c r="G38" s="13"/>
    </row>
    <row r="39" spans="1:7" s="12" customFormat="1" ht="45.75" customHeight="1">
      <c r="A39" s="213" t="s">
        <v>23</v>
      </c>
      <c r="B39" s="194" t="s">
        <v>108</v>
      </c>
      <c r="C39" s="194" t="s">
        <v>109</v>
      </c>
      <c r="D39" s="194" t="s">
        <v>110</v>
      </c>
      <c r="E39" s="10">
        <v>43305</v>
      </c>
      <c r="F39" s="194" t="s">
        <v>38</v>
      </c>
      <c r="G39" s="13"/>
    </row>
    <row r="40" spans="1:7" s="12" customFormat="1" ht="45.75" customHeight="1">
      <c r="A40" s="213" t="s">
        <v>23</v>
      </c>
      <c r="B40" s="194" t="s">
        <v>111</v>
      </c>
      <c r="C40" s="194" t="s">
        <v>112</v>
      </c>
      <c r="D40" s="194" t="s">
        <v>113</v>
      </c>
      <c r="E40" s="10">
        <v>44240</v>
      </c>
      <c r="F40" s="194" t="s">
        <v>107</v>
      </c>
      <c r="G40" s="13"/>
    </row>
    <row r="41" spans="1:7" s="12" customFormat="1" ht="45.75" customHeight="1">
      <c r="A41" s="213" t="s">
        <v>23</v>
      </c>
      <c r="B41" s="194" t="s">
        <v>114</v>
      </c>
      <c r="C41" s="194" t="s">
        <v>115</v>
      </c>
      <c r="D41" s="194" t="s">
        <v>116</v>
      </c>
      <c r="E41" s="10">
        <v>42643</v>
      </c>
      <c r="F41" s="194" t="s">
        <v>38</v>
      </c>
      <c r="G41" s="13"/>
    </row>
    <row r="42" spans="1:7" s="12" customFormat="1" ht="45.75" customHeight="1">
      <c r="A42" s="213" t="s">
        <v>23</v>
      </c>
      <c r="B42" s="194" t="s">
        <v>117</v>
      </c>
      <c r="C42" s="194" t="s">
        <v>118</v>
      </c>
      <c r="D42" s="194" t="s">
        <v>119</v>
      </c>
      <c r="E42" s="10">
        <v>42804</v>
      </c>
      <c r="F42" s="194" t="s">
        <v>38</v>
      </c>
      <c r="G42" s="13"/>
    </row>
    <row r="43" spans="1:7" s="12" customFormat="1" ht="35.25" customHeight="1">
      <c r="A43" s="213" t="s">
        <v>23</v>
      </c>
      <c r="B43" s="194" t="s">
        <v>120</v>
      </c>
      <c r="C43" s="194" t="s">
        <v>121</v>
      </c>
      <c r="D43" s="194" t="s">
        <v>122</v>
      </c>
      <c r="E43" s="10">
        <v>43846</v>
      </c>
      <c r="F43" s="194" t="s">
        <v>38</v>
      </c>
      <c r="G43" s="13"/>
    </row>
    <row r="44" spans="1:7" s="12" customFormat="1" ht="35.25" customHeight="1">
      <c r="A44" s="213" t="s">
        <v>23</v>
      </c>
      <c r="B44" s="194" t="s">
        <v>842</v>
      </c>
      <c r="C44" s="194" t="s">
        <v>843</v>
      </c>
      <c r="D44" s="194" t="s">
        <v>844</v>
      </c>
      <c r="E44" s="10">
        <v>44278</v>
      </c>
      <c r="F44" s="194" t="s">
        <v>38</v>
      </c>
      <c r="G44" s="13"/>
    </row>
    <row r="45" spans="1:7" s="12" customFormat="1" ht="35.25" customHeight="1">
      <c r="A45" s="213" t="s">
        <v>123</v>
      </c>
      <c r="B45" s="194" t="s">
        <v>124</v>
      </c>
      <c r="C45" s="194" t="s">
        <v>125</v>
      </c>
      <c r="D45" s="194" t="s">
        <v>126</v>
      </c>
      <c r="E45" s="10">
        <v>41794</v>
      </c>
      <c r="F45" s="194" t="s">
        <v>56</v>
      </c>
      <c r="G45" s="13"/>
    </row>
    <row r="46" spans="1:7" s="12" customFormat="1" ht="35.25" customHeight="1">
      <c r="A46" s="213" t="s">
        <v>123</v>
      </c>
      <c r="B46" s="194" t="s">
        <v>124</v>
      </c>
      <c r="C46" s="194" t="s">
        <v>125</v>
      </c>
      <c r="D46" s="194" t="s">
        <v>127</v>
      </c>
      <c r="E46" s="10">
        <v>42154</v>
      </c>
      <c r="F46" s="194" t="s">
        <v>56</v>
      </c>
      <c r="G46" s="13"/>
    </row>
    <row r="47" spans="1:7" s="12" customFormat="1" ht="35.25" customHeight="1">
      <c r="A47" s="213" t="s">
        <v>123</v>
      </c>
      <c r="B47" s="194" t="s">
        <v>124</v>
      </c>
      <c r="C47" s="194" t="s">
        <v>125</v>
      </c>
      <c r="D47" s="194" t="s">
        <v>128</v>
      </c>
      <c r="E47" s="10">
        <v>42514</v>
      </c>
      <c r="F47" s="194" t="s">
        <v>56</v>
      </c>
      <c r="G47" s="13"/>
    </row>
    <row r="48" spans="1:7" s="12" customFormat="1" ht="35.25" customHeight="1">
      <c r="A48" s="213" t="s">
        <v>123</v>
      </c>
      <c r="B48" s="194" t="s">
        <v>129</v>
      </c>
      <c r="C48" s="194" t="s">
        <v>130</v>
      </c>
      <c r="D48" s="194" t="s">
        <v>131</v>
      </c>
      <c r="E48" s="10">
        <v>42980</v>
      </c>
      <c r="F48" s="194" t="s">
        <v>56</v>
      </c>
      <c r="G48" s="13"/>
    </row>
    <row r="49" spans="1:7" s="12" customFormat="1" ht="35.25" customHeight="1">
      <c r="A49" s="213" t="s">
        <v>123</v>
      </c>
      <c r="B49" s="194" t="s">
        <v>129</v>
      </c>
      <c r="C49" s="194" t="s">
        <v>130</v>
      </c>
      <c r="D49" s="194" t="s">
        <v>132</v>
      </c>
      <c r="E49" s="10">
        <v>43340</v>
      </c>
      <c r="F49" s="194" t="s">
        <v>56</v>
      </c>
      <c r="G49" s="13"/>
    </row>
    <row r="50" spans="1:7" s="12" customFormat="1" ht="35.25" customHeight="1">
      <c r="A50" s="213" t="s">
        <v>123</v>
      </c>
      <c r="B50" s="194" t="s">
        <v>129</v>
      </c>
      <c r="C50" s="194" t="s">
        <v>130</v>
      </c>
      <c r="D50" s="194" t="s">
        <v>133</v>
      </c>
      <c r="E50" s="10">
        <v>43700</v>
      </c>
      <c r="F50" s="194" t="s">
        <v>56</v>
      </c>
      <c r="G50" s="13"/>
    </row>
    <row r="51" spans="1:7" s="12" customFormat="1" ht="35.25" customHeight="1">
      <c r="A51" s="213" t="s">
        <v>123</v>
      </c>
      <c r="B51" s="194" t="s">
        <v>845</v>
      </c>
      <c r="C51" s="194" t="s">
        <v>846</v>
      </c>
      <c r="D51" s="194" t="s">
        <v>847</v>
      </c>
      <c r="E51" s="10">
        <v>44041</v>
      </c>
      <c r="F51" s="194" t="s">
        <v>56</v>
      </c>
      <c r="G51" s="13"/>
    </row>
    <row r="52" spans="1:7" s="12" customFormat="1" ht="35.25" customHeight="1">
      <c r="A52" s="213" t="s">
        <v>123</v>
      </c>
      <c r="B52" s="194" t="s">
        <v>845</v>
      </c>
      <c r="C52" s="194" t="s">
        <v>846</v>
      </c>
      <c r="D52" s="194" t="s">
        <v>848</v>
      </c>
      <c r="E52" s="10">
        <v>44401</v>
      </c>
      <c r="F52" s="194" t="s">
        <v>56</v>
      </c>
      <c r="G52" s="13"/>
    </row>
    <row r="53" spans="1:7" s="12" customFormat="1" ht="35.25" customHeight="1">
      <c r="A53" s="213" t="s">
        <v>134</v>
      </c>
      <c r="B53" s="194" t="s">
        <v>135</v>
      </c>
      <c r="C53" s="194" t="s">
        <v>136</v>
      </c>
      <c r="D53" s="194" t="s">
        <v>137</v>
      </c>
      <c r="E53" s="10">
        <v>42528</v>
      </c>
      <c r="F53" s="194" t="s">
        <v>77</v>
      </c>
      <c r="G53" s="13"/>
    </row>
    <row r="54" spans="1:7" s="12" customFormat="1" ht="35.25" customHeight="1">
      <c r="A54" s="213" t="s">
        <v>134</v>
      </c>
      <c r="B54" s="194" t="s">
        <v>135</v>
      </c>
      <c r="C54" s="195" t="s">
        <v>136</v>
      </c>
      <c r="D54" s="194" t="s">
        <v>138</v>
      </c>
      <c r="E54" s="10">
        <v>42888</v>
      </c>
      <c r="F54" s="194" t="s">
        <v>77</v>
      </c>
      <c r="G54" s="13"/>
    </row>
    <row r="55" spans="1:7" s="12" customFormat="1" ht="35.25" customHeight="1">
      <c r="A55" s="213" t="s">
        <v>134</v>
      </c>
      <c r="B55" s="194" t="s">
        <v>139</v>
      </c>
      <c r="C55" s="194" t="s">
        <v>140</v>
      </c>
      <c r="D55" s="194" t="s">
        <v>141</v>
      </c>
      <c r="E55" s="10">
        <v>43161</v>
      </c>
      <c r="F55" s="194" t="s">
        <v>77</v>
      </c>
      <c r="G55" s="13"/>
    </row>
    <row r="56" spans="1:7" s="12" customFormat="1" ht="35.25" customHeight="1">
      <c r="A56" s="215" t="s">
        <v>143</v>
      </c>
      <c r="B56" s="194" t="s">
        <v>144</v>
      </c>
      <c r="C56" s="194" t="s">
        <v>145</v>
      </c>
      <c r="D56" s="194" t="s">
        <v>146</v>
      </c>
      <c r="E56" s="10">
        <v>42321</v>
      </c>
      <c r="F56" s="194" t="s">
        <v>43</v>
      </c>
      <c r="G56" s="13"/>
    </row>
    <row r="57" spans="1:7" s="12" customFormat="1" ht="35.25" customHeight="1">
      <c r="A57" s="216"/>
      <c r="B57" s="194" t="s">
        <v>926</v>
      </c>
      <c r="C57" s="194" t="s">
        <v>927</v>
      </c>
      <c r="D57" s="194" t="s">
        <v>905</v>
      </c>
      <c r="E57" s="10">
        <v>42105</v>
      </c>
      <c r="F57" s="194" t="s">
        <v>77</v>
      </c>
      <c r="G57" s="13"/>
    </row>
    <row r="58" spans="1:7" s="12" customFormat="1" ht="35.25" customHeight="1">
      <c r="A58" s="194" t="s">
        <v>147</v>
      </c>
      <c r="B58" s="194" t="s">
        <v>148</v>
      </c>
      <c r="C58" s="194" t="s">
        <v>149</v>
      </c>
      <c r="D58" s="194" t="s">
        <v>150</v>
      </c>
      <c r="E58" s="10">
        <v>43934</v>
      </c>
      <c r="F58" s="194" t="s">
        <v>147</v>
      </c>
      <c r="G58" s="13"/>
    </row>
    <row r="59" spans="1:7" s="12" customFormat="1" ht="35.25" customHeight="1">
      <c r="A59" s="213" t="s">
        <v>151</v>
      </c>
      <c r="B59" s="194" t="s">
        <v>152</v>
      </c>
      <c r="C59" s="194" t="s">
        <v>153</v>
      </c>
      <c r="D59" s="194" t="s">
        <v>154</v>
      </c>
      <c r="E59" s="10">
        <v>42255</v>
      </c>
      <c r="F59" s="194" t="s">
        <v>155</v>
      </c>
      <c r="G59" s="13"/>
    </row>
    <row r="60" spans="1:7" s="12" customFormat="1" ht="35.25" customHeight="1">
      <c r="A60" s="213" t="s">
        <v>151</v>
      </c>
      <c r="B60" s="194" t="s">
        <v>156</v>
      </c>
      <c r="C60" s="194" t="s">
        <v>157</v>
      </c>
      <c r="D60" s="194" t="s">
        <v>158</v>
      </c>
      <c r="E60" s="10">
        <v>42768</v>
      </c>
      <c r="F60" s="194" t="s">
        <v>77</v>
      </c>
      <c r="G60" s="14"/>
    </row>
    <row r="61" spans="1:7" s="12" customFormat="1" ht="35.25" customHeight="1">
      <c r="A61" s="213" t="s">
        <v>151</v>
      </c>
      <c r="B61" s="194" t="s">
        <v>156</v>
      </c>
      <c r="C61" s="194" t="s">
        <v>157</v>
      </c>
      <c r="D61" s="194" t="s">
        <v>159</v>
      </c>
      <c r="E61" s="10">
        <v>43848</v>
      </c>
      <c r="F61" s="194" t="s">
        <v>77</v>
      </c>
      <c r="G61" s="13"/>
    </row>
    <row r="62" spans="1:7" s="12" customFormat="1" ht="35.25" customHeight="1">
      <c r="A62" s="213" t="s">
        <v>151</v>
      </c>
      <c r="B62" s="15" t="s">
        <v>160</v>
      </c>
      <c r="C62" s="15" t="s">
        <v>161</v>
      </c>
      <c r="D62" s="194" t="s">
        <v>162</v>
      </c>
      <c r="E62" s="10">
        <v>42808</v>
      </c>
      <c r="F62" s="195" t="s">
        <v>77</v>
      </c>
      <c r="G62" s="13"/>
    </row>
    <row r="63" spans="1:6" s="12" customFormat="1" ht="35.25" customHeight="1">
      <c r="A63" s="213" t="s">
        <v>151</v>
      </c>
      <c r="B63" s="15" t="s">
        <v>163</v>
      </c>
      <c r="C63" s="15" t="s">
        <v>164</v>
      </c>
      <c r="D63" s="194" t="s">
        <v>165</v>
      </c>
      <c r="E63" s="10">
        <v>44615</v>
      </c>
      <c r="F63" s="195" t="s">
        <v>77</v>
      </c>
    </row>
    <row r="64" spans="1:6" s="12" customFormat="1" ht="35.25" customHeight="1">
      <c r="A64" s="213" t="s">
        <v>151</v>
      </c>
      <c r="B64" s="15" t="s">
        <v>886</v>
      </c>
      <c r="C64" s="15" t="s">
        <v>887</v>
      </c>
      <c r="D64" s="194" t="s">
        <v>888</v>
      </c>
      <c r="E64" s="10">
        <v>43127</v>
      </c>
      <c r="F64" s="195" t="s">
        <v>77</v>
      </c>
    </row>
    <row r="65" spans="1:6" s="12" customFormat="1" ht="27.75" customHeight="1">
      <c r="A65" s="213" t="s">
        <v>151</v>
      </c>
      <c r="B65" s="194" t="s">
        <v>886</v>
      </c>
      <c r="C65" s="194" t="s">
        <v>887</v>
      </c>
      <c r="D65" s="194" t="s">
        <v>889</v>
      </c>
      <c r="E65" s="10">
        <v>43847</v>
      </c>
      <c r="F65" s="195" t="s">
        <v>77</v>
      </c>
    </row>
    <row r="66" spans="1:6" s="12" customFormat="1" ht="48" customHeight="1">
      <c r="A66" s="213" t="s">
        <v>151</v>
      </c>
      <c r="B66" s="194" t="s">
        <v>890</v>
      </c>
      <c r="C66" s="194" t="s">
        <v>891</v>
      </c>
      <c r="D66" s="194" t="s">
        <v>892</v>
      </c>
      <c r="E66" s="10">
        <v>45296</v>
      </c>
      <c r="F66" s="194" t="s">
        <v>77</v>
      </c>
    </row>
    <row r="67" spans="1:6" s="12" customFormat="1" ht="39.75" customHeight="1">
      <c r="A67" s="213" t="s">
        <v>871</v>
      </c>
      <c r="B67" s="194" t="s">
        <v>183</v>
      </c>
      <c r="C67" s="194" t="s">
        <v>184</v>
      </c>
      <c r="D67" s="194" t="s">
        <v>185</v>
      </c>
      <c r="E67" s="10">
        <v>42489</v>
      </c>
      <c r="F67" s="194" t="s">
        <v>56</v>
      </c>
    </row>
    <row r="68" spans="1:6" s="12" customFormat="1" ht="35.25" customHeight="1">
      <c r="A68" s="213" t="s">
        <v>871</v>
      </c>
      <c r="B68" s="194" t="s">
        <v>186</v>
      </c>
      <c r="C68" s="194" t="s">
        <v>187</v>
      </c>
      <c r="D68" s="194" t="s">
        <v>188</v>
      </c>
      <c r="E68" s="10">
        <v>43372</v>
      </c>
      <c r="F68" s="194" t="s">
        <v>77</v>
      </c>
    </row>
    <row r="69" spans="1:6" s="12" customFormat="1" ht="35.25" customHeight="1">
      <c r="A69" s="213" t="s">
        <v>871</v>
      </c>
      <c r="B69" s="194" t="s">
        <v>186</v>
      </c>
      <c r="C69" s="194" t="s">
        <v>187</v>
      </c>
      <c r="D69" s="194" t="s">
        <v>189</v>
      </c>
      <c r="E69" s="10">
        <v>43732</v>
      </c>
      <c r="F69" s="194" t="s">
        <v>77</v>
      </c>
    </row>
    <row r="70" spans="1:6" s="12" customFormat="1" ht="45" customHeight="1">
      <c r="A70" s="213" t="s">
        <v>871</v>
      </c>
      <c r="B70" s="194" t="s">
        <v>186</v>
      </c>
      <c r="C70" s="194" t="s">
        <v>187</v>
      </c>
      <c r="D70" s="194" t="s">
        <v>190</v>
      </c>
      <c r="E70" s="10">
        <v>44092</v>
      </c>
      <c r="F70" s="194" t="s">
        <v>77</v>
      </c>
    </row>
    <row r="71" spans="1:6" s="12" customFormat="1" ht="50.25" customHeight="1">
      <c r="A71" s="213" t="s">
        <v>166</v>
      </c>
      <c r="B71" s="194" t="s">
        <v>167</v>
      </c>
      <c r="C71" s="194" t="s">
        <v>168</v>
      </c>
      <c r="D71" s="194" t="s">
        <v>169</v>
      </c>
      <c r="E71" s="10">
        <v>42544</v>
      </c>
      <c r="F71" s="194" t="s">
        <v>77</v>
      </c>
    </row>
    <row r="72" spans="1:6" s="12" customFormat="1" ht="50.25" customHeight="1">
      <c r="A72" s="213" t="s">
        <v>166</v>
      </c>
      <c r="B72" s="196" t="s">
        <v>167</v>
      </c>
      <c r="C72" s="194" t="s">
        <v>168</v>
      </c>
      <c r="D72" s="194" t="s">
        <v>170</v>
      </c>
      <c r="E72" s="10">
        <v>42904</v>
      </c>
      <c r="F72" s="194" t="s">
        <v>77</v>
      </c>
    </row>
    <row r="73" spans="1:6" s="12" customFormat="1" ht="42.75" customHeight="1">
      <c r="A73" s="213" t="s">
        <v>166</v>
      </c>
      <c r="B73" s="196" t="s">
        <v>167</v>
      </c>
      <c r="C73" s="194" t="s">
        <v>168</v>
      </c>
      <c r="D73" s="194" t="s">
        <v>171</v>
      </c>
      <c r="E73" s="10">
        <v>43264</v>
      </c>
      <c r="F73" s="194" t="s">
        <v>77</v>
      </c>
    </row>
    <row r="74" spans="1:6" s="12" customFormat="1" ht="45" customHeight="1">
      <c r="A74" s="213" t="s">
        <v>166</v>
      </c>
      <c r="B74" s="196" t="s">
        <v>167</v>
      </c>
      <c r="C74" s="194" t="s">
        <v>168</v>
      </c>
      <c r="D74" s="194" t="s">
        <v>172</v>
      </c>
      <c r="E74" s="10">
        <v>43624</v>
      </c>
      <c r="F74" s="194" t="s">
        <v>77</v>
      </c>
    </row>
    <row r="75" spans="1:6" s="12" customFormat="1" ht="45" customHeight="1">
      <c r="A75" s="213" t="s">
        <v>166</v>
      </c>
      <c r="B75" s="196" t="s">
        <v>849</v>
      </c>
      <c r="C75" s="194" t="s">
        <v>850</v>
      </c>
      <c r="D75" s="194" t="s">
        <v>851</v>
      </c>
      <c r="E75" s="10">
        <v>41932</v>
      </c>
      <c r="F75" s="194" t="s">
        <v>77</v>
      </c>
    </row>
    <row r="76" spans="1:6" s="12" customFormat="1" ht="45" customHeight="1">
      <c r="A76" s="213" t="s">
        <v>26</v>
      </c>
      <c r="B76" s="196" t="s">
        <v>173</v>
      </c>
      <c r="C76" s="194" t="s">
        <v>174</v>
      </c>
      <c r="D76" s="194" t="s">
        <v>175</v>
      </c>
      <c r="E76" s="10">
        <v>42586</v>
      </c>
      <c r="F76" s="194" t="s">
        <v>38</v>
      </c>
    </row>
    <row r="77" spans="1:6" s="12" customFormat="1" ht="45" customHeight="1">
      <c r="A77" s="213" t="s">
        <v>26</v>
      </c>
      <c r="B77" s="196" t="s">
        <v>176</v>
      </c>
      <c r="C77" s="194" t="s">
        <v>177</v>
      </c>
      <c r="D77" s="194" t="s">
        <v>178</v>
      </c>
      <c r="E77" s="10">
        <v>44023</v>
      </c>
      <c r="F77" s="194" t="s">
        <v>38</v>
      </c>
    </row>
    <row r="78" spans="1:6" s="12" customFormat="1" ht="45" customHeight="1">
      <c r="A78" s="213" t="s">
        <v>26</v>
      </c>
      <c r="B78" s="196" t="s">
        <v>179</v>
      </c>
      <c r="C78" s="194" t="s">
        <v>180</v>
      </c>
      <c r="D78" s="194" t="s">
        <v>181</v>
      </c>
      <c r="E78" s="10">
        <v>43391</v>
      </c>
      <c r="F78" s="194" t="s">
        <v>38</v>
      </c>
    </row>
    <row r="79" spans="1:6" s="12" customFormat="1" ht="45" customHeight="1">
      <c r="A79" s="213" t="s">
        <v>26</v>
      </c>
      <c r="B79" s="196" t="s">
        <v>829</v>
      </c>
      <c r="C79" s="194" t="s">
        <v>830</v>
      </c>
      <c r="D79" s="194" t="s">
        <v>831</v>
      </c>
      <c r="E79" s="10">
        <v>44387</v>
      </c>
      <c r="F79" s="194" t="s">
        <v>38</v>
      </c>
    </row>
    <row r="80" spans="1:6" s="12" customFormat="1" ht="35.25" customHeight="1">
      <c r="A80" s="213" t="s">
        <v>191</v>
      </c>
      <c r="B80" s="196" t="s">
        <v>192</v>
      </c>
      <c r="C80" s="194" t="s">
        <v>193</v>
      </c>
      <c r="D80" s="194" t="s">
        <v>194</v>
      </c>
      <c r="E80" s="10">
        <v>42152</v>
      </c>
      <c r="F80" s="194" t="s">
        <v>77</v>
      </c>
    </row>
    <row r="81" spans="1:6" s="12" customFormat="1" ht="35.25" customHeight="1">
      <c r="A81" s="213" t="s">
        <v>191</v>
      </c>
      <c r="B81" s="194" t="s">
        <v>195</v>
      </c>
      <c r="C81" s="194" t="s">
        <v>196</v>
      </c>
      <c r="D81" s="194" t="s">
        <v>197</v>
      </c>
      <c r="E81" s="10">
        <v>43010</v>
      </c>
      <c r="F81" s="194" t="s">
        <v>77</v>
      </c>
    </row>
    <row r="82" spans="1:6" s="12" customFormat="1" ht="35.25" customHeight="1">
      <c r="A82" s="213" t="s">
        <v>191</v>
      </c>
      <c r="B82" s="194" t="s">
        <v>198</v>
      </c>
      <c r="C82" s="194" t="s">
        <v>199</v>
      </c>
      <c r="D82" s="194" t="s">
        <v>200</v>
      </c>
      <c r="E82" s="10">
        <v>41868</v>
      </c>
      <c r="F82" s="194" t="s">
        <v>77</v>
      </c>
    </row>
    <row r="83" spans="1:6" s="12" customFormat="1" ht="35.25" customHeight="1">
      <c r="A83" s="213" t="s">
        <v>191</v>
      </c>
      <c r="B83" s="194" t="s">
        <v>201</v>
      </c>
      <c r="C83" s="194" t="s">
        <v>202</v>
      </c>
      <c r="D83" s="194" t="s">
        <v>203</v>
      </c>
      <c r="E83" s="10">
        <v>42948</v>
      </c>
      <c r="F83" s="194" t="s">
        <v>77</v>
      </c>
    </row>
    <row r="84" spans="1:7" s="12" customFormat="1" ht="35.25" customHeight="1">
      <c r="A84" s="213" t="s">
        <v>191</v>
      </c>
      <c r="B84" s="194" t="s">
        <v>204</v>
      </c>
      <c r="C84" s="194" t="s">
        <v>205</v>
      </c>
      <c r="D84" s="194" t="s">
        <v>206</v>
      </c>
      <c r="E84" s="10">
        <v>43155</v>
      </c>
      <c r="F84" s="194" t="s">
        <v>77</v>
      </c>
      <c r="G84" s="11"/>
    </row>
    <row r="85" spans="1:7" s="12" customFormat="1" ht="35.25" customHeight="1">
      <c r="A85" s="213" t="s">
        <v>207</v>
      </c>
      <c r="B85" s="194" t="s">
        <v>208</v>
      </c>
      <c r="C85" s="194" t="s">
        <v>209</v>
      </c>
      <c r="D85" s="194" t="s">
        <v>210</v>
      </c>
      <c r="E85" s="10">
        <v>43043</v>
      </c>
      <c r="F85" s="194" t="s">
        <v>155</v>
      </c>
      <c r="G85" s="11"/>
    </row>
    <row r="86" spans="1:7" s="12" customFormat="1" ht="35.25" customHeight="1">
      <c r="A86" s="213" t="s">
        <v>207</v>
      </c>
      <c r="B86" s="194" t="s">
        <v>211</v>
      </c>
      <c r="C86" s="194" t="s">
        <v>212</v>
      </c>
      <c r="D86" s="194" t="s">
        <v>213</v>
      </c>
      <c r="E86" s="10">
        <v>44211</v>
      </c>
      <c r="F86" s="194" t="s">
        <v>56</v>
      </c>
      <c r="G86" s="11"/>
    </row>
    <row r="87" spans="1:7" s="12" customFormat="1" ht="35.25" customHeight="1">
      <c r="A87" s="194" t="s">
        <v>214</v>
      </c>
      <c r="B87" s="194" t="s">
        <v>215</v>
      </c>
      <c r="C87" s="194" t="s">
        <v>216</v>
      </c>
      <c r="D87" s="194" t="s">
        <v>217</v>
      </c>
      <c r="E87" s="10">
        <v>42098</v>
      </c>
      <c r="F87" s="194" t="s">
        <v>56</v>
      </c>
      <c r="G87" s="13"/>
    </row>
    <row r="88" spans="1:7" s="12" customFormat="1" ht="35.25" customHeight="1">
      <c r="A88" s="213" t="s">
        <v>218</v>
      </c>
      <c r="B88" s="194" t="s">
        <v>219</v>
      </c>
      <c r="C88" s="194" t="s">
        <v>220</v>
      </c>
      <c r="D88" s="194" t="s">
        <v>221</v>
      </c>
      <c r="E88" s="10">
        <v>42439</v>
      </c>
      <c r="F88" s="194" t="s">
        <v>56</v>
      </c>
      <c r="G88" s="13"/>
    </row>
    <row r="89" spans="1:7" s="12" customFormat="1" ht="35.25" customHeight="1">
      <c r="A89" s="213" t="s">
        <v>218</v>
      </c>
      <c r="B89" s="194" t="s">
        <v>219</v>
      </c>
      <c r="C89" s="194" t="s">
        <v>220</v>
      </c>
      <c r="D89" s="194" t="s">
        <v>222</v>
      </c>
      <c r="E89" s="10">
        <v>42799</v>
      </c>
      <c r="F89" s="194" t="s">
        <v>56</v>
      </c>
      <c r="G89" s="13"/>
    </row>
    <row r="90" spans="1:7" s="12" customFormat="1" ht="35.25" customHeight="1">
      <c r="A90" s="213" t="s">
        <v>218</v>
      </c>
      <c r="B90" s="194" t="s">
        <v>219</v>
      </c>
      <c r="C90" s="194" t="s">
        <v>220</v>
      </c>
      <c r="D90" s="194" t="s">
        <v>223</v>
      </c>
      <c r="E90" s="10">
        <v>43159</v>
      </c>
      <c r="F90" s="194" t="s">
        <v>56</v>
      </c>
      <c r="G90" s="13"/>
    </row>
    <row r="91" spans="1:7" s="12" customFormat="1" ht="35.25" customHeight="1">
      <c r="A91" s="217" t="s">
        <v>218</v>
      </c>
      <c r="B91" s="194" t="s">
        <v>224</v>
      </c>
      <c r="C91" s="194" t="s">
        <v>225</v>
      </c>
      <c r="D91" s="194" t="s">
        <v>226</v>
      </c>
      <c r="E91" s="10">
        <v>42833</v>
      </c>
      <c r="F91" s="194" t="s">
        <v>56</v>
      </c>
      <c r="G91" s="13"/>
    </row>
    <row r="92" spans="1:6" s="12" customFormat="1" ht="27.75" customHeight="1">
      <c r="A92" s="217" t="s">
        <v>218</v>
      </c>
      <c r="B92" s="16" t="s">
        <v>224</v>
      </c>
      <c r="C92" s="16" t="s">
        <v>225</v>
      </c>
      <c r="D92" s="16" t="s">
        <v>227</v>
      </c>
      <c r="E92" s="10">
        <v>43193</v>
      </c>
      <c r="F92" s="16" t="s">
        <v>56</v>
      </c>
    </row>
    <row r="93" spans="1:6" s="12" customFormat="1" ht="27.75" customHeight="1">
      <c r="A93" s="217" t="s">
        <v>218</v>
      </c>
      <c r="B93" s="16" t="s">
        <v>224</v>
      </c>
      <c r="C93" s="16" t="s">
        <v>225</v>
      </c>
      <c r="D93" s="16" t="s">
        <v>228</v>
      </c>
      <c r="E93" s="10">
        <v>43553</v>
      </c>
      <c r="F93" s="16" t="s">
        <v>56</v>
      </c>
    </row>
    <row r="94" spans="1:6" s="12" customFormat="1" ht="27.75" customHeight="1">
      <c r="A94" s="217" t="s">
        <v>229</v>
      </c>
      <c r="B94" s="16" t="s">
        <v>230</v>
      </c>
      <c r="C94" s="16" t="s">
        <v>231</v>
      </c>
      <c r="D94" s="16" t="s">
        <v>232</v>
      </c>
      <c r="E94" s="10">
        <v>41924</v>
      </c>
      <c r="F94" s="16" t="s">
        <v>77</v>
      </c>
    </row>
    <row r="95" spans="1:6" s="12" customFormat="1" ht="27.75" customHeight="1">
      <c r="A95" s="217" t="s">
        <v>229</v>
      </c>
      <c r="B95" s="16" t="s">
        <v>234</v>
      </c>
      <c r="C95" s="16" t="s">
        <v>235</v>
      </c>
      <c r="D95" s="16" t="s">
        <v>236</v>
      </c>
      <c r="E95" s="10">
        <v>42644</v>
      </c>
      <c r="F95" s="16" t="s">
        <v>77</v>
      </c>
    </row>
    <row r="96" spans="1:6" s="17" customFormat="1" ht="27.75" customHeight="1">
      <c r="A96" s="217" t="s">
        <v>28</v>
      </c>
      <c r="B96" s="16" t="s">
        <v>237</v>
      </c>
      <c r="C96" s="16" t="s">
        <v>238</v>
      </c>
      <c r="D96" s="16" t="s">
        <v>239</v>
      </c>
      <c r="E96" s="10">
        <v>43034</v>
      </c>
      <c r="F96" s="16" t="s">
        <v>43</v>
      </c>
    </row>
    <row r="97" spans="1:6" s="17" customFormat="1" ht="27.75" customHeight="1">
      <c r="A97" s="217" t="s">
        <v>28</v>
      </c>
      <c r="B97" s="16" t="s">
        <v>240</v>
      </c>
      <c r="C97" s="16" t="s">
        <v>241</v>
      </c>
      <c r="D97" s="16" t="s">
        <v>242</v>
      </c>
      <c r="E97" s="10">
        <v>43741</v>
      </c>
      <c r="F97" s="16" t="s">
        <v>243</v>
      </c>
    </row>
    <row r="98" spans="1:6" s="17" customFormat="1" ht="27.75" customHeight="1">
      <c r="A98" s="217" t="s">
        <v>244</v>
      </c>
      <c r="B98" s="16" t="s">
        <v>906</v>
      </c>
      <c r="C98" s="16" t="s">
        <v>907</v>
      </c>
      <c r="D98" s="16" t="s">
        <v>908</v>
      </c>
      <c r="E98" s="10">
        <v>43197</v>
      </c>
      <c r="F98" s="16" t="s">
        <v>147</v>
      </c>
    </row>
    <row r="99" spans="1:6" s="17" customFormat="1" ht="27.75" customHeight="1">
      <c r="A99" s="217" t="s">
        <v>244</v>
      </c>
      <c r="B99" s="16" t="s">
        <v>906</v>
      </c>
      <c r="C99" s="16" t="s">
        <v>907</v>
      </c>
      <c r="D99" s="16" t="s">
        <v>909</v>
      </c>
      <c r="E99" s="10">
        <v>43557</v>
      </c>
      <c r="F99" s="16" t="s">
        <v>147</v>
      </c>
    </row>
    <row r="100" spans="1:6" s="17" customFormat="1" ht="27.75" customHeight="1">
      <c r="A100" s="218" t="s">
        <v>244</v>
      </c>
      <c r="B100" s="16" t="s">
        <v>906</v>
      </c>
      <c r="C100" s="16" t="s">
        <v>907</v>
      </c>
      <c r="D100" s="16" t="s">
        <v>910</v>
      </c>
      <c r="E100" s="10">
        <v>43917</v>
      </c>
      <c r="F100" s="16" t="s">
        <v>147</v>
      </c>
    </row>
    <row r="101" spans="1:6" s="12" customFormat="1" ht="27.75" customHeight="1">
      <c r="A101" s="217" t="s">
        <v>245</v>
      </c>
      <c r="B101" s="16" t="s">
        <v>246</v>
      </c>
      <c r="C101" s="16" t="s">
        <v>247</v>
      </c>
      <c r="D101" s="16" t="s">
        <v>248</v>
      </c>
      <c r="E101" s="10">
        <v>41782</v>
      </c>
      <c r="F101" s="16" t="s">
        <v>43</v>
      </c>
    </row>
    <row r="102" spans="1:6" s="12" customFormat="1" ht="27.75" customHeight="1">
      <c r="A102" s="217" t="s">
        <v>245</v>
      </c>
      <c r="B102" s="16" t="s">
        <v>246</v>
      </c>
      <c r="C102" s="16" t="s">
        <v>247</v>
      </c>
      <c r="D102" s="16" t="s">
        <v>249</v>
      </c>
      <c r="E102" s="10">
        <v>42142</v>
      </c>
      <c r="F102" s="16" t="s">
        <v>43</v>
      </c>
    </row>
    <row r="103" spans="1:6" s="12" customFormat="1" ht="27.75" customHeight="1">
      <c r="A103" s="217" t="s">
        <v>245</v>
      </c>
      <c r="B103" s="16" t="s">
        <v>246</v>
      </c>
      <c r="C103" s="16" t="s">
        <v>247</v>
      </c>
      <c r="D103" s="16" t="s">
        <v>250</v>
      </c>
      <c r="E103" s="10">
        <v>42502</v>
      </c>
      <c r="F103" s="16" t="s">
        <v>43</v>
      </c>
    </row>
    <row r="104" spans="1:6" s="12" customFormat="1" ht="27.75" customHeight="1">
      <c r="A104" s="217" t="s">
        <v>245</v>
      </c>
      <c r="B104" s="16" t="s">
        <v>246</v>
      </c>
      <c r="C104" s="16" t="s">
        <v>247</v>
      </c>
      <c r="D104" s="16" t="s">
        <v>251</v>
      </c>
      <c r="E104" s="10">
        <v>42862</v>
      </c>
      <c r="F104" s="16" t="s">
        <v>43</v>
      </c>
    </row>
    <row r="105" spans="1:6" s="12" customFormat="1" ht="27.75" customHeight="1">
      <c r="A105" s="217" t="s">
        <v>245</v>
      </c>
      <c r="B105" s="16" t="s">
        <v>246</v>
      </c>
      <c r="C105" s="16" t="s">
        <v>247</v>
      </c>
      <c r="D105" s="16" t="s">
        <v>252</v>
      </c>
      <c r="E105" s="10">
        <v>43222</v>
      </c>
      <c r="F105" s="16" t="s">
        <v>43</v>
      </c>
    </row>
    <row r="106" spans="1:6" s="12" customFormat="1" ht="27.75" customHeight="1">
      <c r="A106" s="219" t="s">
        <v>245</v>
      </c>
      <c r="B106" s="16" t="s">
        <v>246</v>
      </c>
      <c r="C106" s="16" t="s">
        <v>247</v>
      </c>
      <c r="D106" s="16" t="s">
        <v>253</v>
      </c>
      <c r="E106" s="10">
        <v>43582</v>
      </c>
      <c r="F106" s="16" t="s">
        <v>43</v>
      </c>
    </row>
    <row r="107" spans="1:6" s="12" customFormat="1" ht="27.75" customHeight="1">
      <c r="A107" s="219" t="s">
        <v>245</v>
      </c>
      <c r="B107" s="16" t="s">
        <v>246</v>
      </c>
      <c r="C107" s="16" t="s">
        <v>247</v>
      </c>
      <c r="D107" s="16" t="s">
        <v>254</v>
      </c>
      <c r="E107" s="10">
        <v>43942</v>
      </c>
      <c r="F107" s="16" t="s">
        <v>43</v>
      </c>
    </row>
    <row r="108" spans="1:6" s="12" customFormat="1" ht="27.75" customHeight="1">
      <c r="A108" s="198" t="s">
        <v>255</v>
      </c>
      <c r="B108" s="16" t="s">
        <v>256</v>
      </c>
      <c r="C108" s="16" t="s">
        <v>257</v>
      </c>
      <c r="D108" s="16" t="s">
        <v>258</v>
      </c>
      <c r="E108" s="10">
        <v>42674</v>
      </c>
      <c r="F108" s="16" t="s">
        <v>147</v>
      </c>
    </row>
    <row r="109" spans="1:6" s="12" customFormat="1" ht="27.75" customHeight="1">
      <c r="A109" s="198" t="s">
        <v>259</v>
      </c>
      <c r="B109" s="16" t="s">
        <v>260</v>
      </c>
      <c r="C109" s="16" t="s">
        <v>261</v>
      </c>
      <c r="D109" s="16" t="s">
        <v>262</v>
      </c>
      <c r="E109" s="10">
        <v>43608</v>
      </c>
      <c r="F109" s="16" t="s">
        <v>107</v>
      </c>
    </row>
    <row r="110" spans="1:6" s="12" customFormat="1" ht="27.75" customHeight="1">
      <c r="A110" s="219" t="s">
        <v>263</v>
      </c>
      <c r="B110" s="16" t="s">
        <v>264</v>
      </c>
      <c r="C110" s="16" t="s">
        <v>265</v>
      </c>
      <c r="D110" s="16" t="s">
        <v>266</v>
      </c>
      <c r="E110" s="10">
        <v>42650</v>
      </c>
      <c r="F110" s="16" t="s">
        <v>155</v>
      </c>
    </row>
    <row r="111" spans="1:6" s="12" customFormat="1" ht="27.75" customHeight="1">
      <c r="A111" s="219" t="s">
        <v>263</v>
      </c>
      <c r="B111" s="16" t="s">
        <v>267</v>
      </c>
      <c r="C111" s="16" t="s">
        <v>268</v>
      </c>
      <c r="D111" s="16" t="s">
        <v>269</v>
      </c>
      <c r="E111" s="10">
        <v>42650</v>
      </c>
      <c r="F111" s="16" t="s">
        <v>155</v>
      </c>
    </row>
    <row r="112" spans="1:6" s="12" customFormat="1" ht="27.75" customHeight="1">
      <c r="A112" s="219" t="s">
        <v>263</v>
      </c>
      <c r="B112" s="16" t="s">
        <v>271</v>
      </c>
      <c r="C112" s="16" t="s">
        <v>272</v>
      </c>
      <c r="D112" s="16" t="s">
        <v>273</v>
      </c>
      <c r="E112" s="10">
        <v>43580</v>
      </c>
      <c r="F112" s="16" t="s">
        <v>155</v>
      </c>
    </row>
    <row r="113" spans="1:6" s="12" customFormat="1" ht="27.75" customHeight="1">
      <c r="A113" s="219" t="s">
        <v>263</v>
      </c>
      <c r="B113" s="16" t="s">
        <v>911</v>
      </c>
      <c r="C113" s="16" t="s">
        <v>912</v>
      </c>
      <c r="D113" s="16" t="s">
        <v>270</v>
      </c>
      <c r="E113" s="10">
        <v>43766</v>
      </c>
      <c r="F113" s="16" t="s">
        <v>155</v>
      </c>
    </row>
    <row r="114" spans="1:6" s="12" customFormat="1" ht="27.75" customHeight="1">
      <c r="A114" s="219" t="s">
        <v>263</v>
      </c>
      <c r="B114" s="16" t="s">
        <v>274</v>
      </c>
      <c r="C114" s="16" t="s">
        <v>275</v>
      </c>
      <c r="D114" s="16" t="s">
        <v>276</v>
      </c>
      <c r="E114" s="10">
        <v>43493</v>
      </c>
      <c r="F114" s="16" t="s">
        <v>155</v>
      </c>
    </row>
    <row r="115" spans="1:6" s="12" customFormat="1" ht="27.75" customHeight="1">
      <c r="A115" s="219" t="s">
        <v>263</v>
      </c>
      <c r="B115" s="16" t="s">
        <v>872</v>
      </c>
      <c r="C115" s="16" t="s">
        <v>873</v>
      </c>
      <c r="D115" s="16" t="s">
        <v>874</v>
      </c>
      <c r="E115" s="10">
        <v>43760</v>
      </c>
      <c r="F115" s="16" t="s">
        <v>155</v>
      </c>
    </row>
    <row r="116" spans="1:6" s="12" customFormat="1" ht="27.75" customHeight="1">
      <c r="A116" s="219" t="s">
        <v>263</v>
      </c>
      <c r="B116" s="16" t="s">
        <v>877</v>
      </c>
      <c r="C116" s="16" t="s">
        <v>878</v>
      </c>
      <c r="D116" s="16" t="s">
        <v>879</v>
      </c>
      <c r="E116" s="10">
        <v>43798</v>
      </c>
      <c r="F116" s="16" t="s">
        <v>155</v>
      </c>
    </row>
    <row r="117" spans="1:6" s="12" customFormat="1" ht="27.75" customHeight="1">
      <c r="A117" s="219" t="s">
        <v>263</v>
      </c>
      <c r="B117" s="16" t="s">
        <v>804</v>
      </c>
      <c r="C117" s="16" t="s">
        <v>805</v>
      </c>
      <c r="D117" s="16" t="s">
        <v>806</v>
      </c>
      <c r="E117" s="10">
        <v>41841</v>
      </c>
      <c r="F117" s="16" t="s">
        <v>155</v>
      </c>
    </row>
    <row r="118" spans="1:6" s="12" customFormat="1" ht="27.75" customHeight="1">
      <c r="A118" s="219" t="s">
        <v>263</v>
      </c>
      <c r="B118" s="16" t="s">
        <v>852</v>
      </c>
      <c r="C118" s="16" t="s">
        <v>853</v>
      </c>
      <c r="D118" s="16" t="s">
        <v>854</v>
      </c>
      <c r="E118" s="10">
        <v>41886</v>
      </c>
      <c r="F118" s="16" t="s">
        <v>155</v>
      </c>
    </row>
    <row r="119" spans="1:6" s="12" customFormat="1" ht="27.75" customHeight="1">
      <c r="A119" s="219" t="s">
        <v>263</v>
      </c>
      <c r="B119" s="16" t="s">
        <v>913</v>
      </c>
      <c r="C119" s="16" t="s">
        <v>914</v>
      </c>
      <c r="D119" s="16" t="s">
        <v>915</v>
      </c>
      <c r="E119" s="10">
        <v>42079</v>
      </c>
      <c r="F119" s="16" t="s">
        <v>155</v>
      </c>
    </row>
    <row r="120" spans="1:6" s="12" customFormat="1" ht="27.75" customHeight="1">
      <c r="A120" s="219" t="s">
        <v>263</v>
      </c>
      <c r="B120" s="16" t="s">
        <v>916</v>
      </c>
      <c r="C120" s="16" t="s">
        <v>917</v>
      </c>
      <c r="D120" s="16" t="s">
        <v>918</v>
      </c>
      <c r="E120" s="10">
        <v>42061</v>
      </c>
      <c r="F120" s="16" t="s">
        <v>155</v>
      </c>
    </row>
    <row r="121" spans="1:6" s="12" customFormat="1" ht="27.75" customHeight="1">
      <c r="A121" s="219" t="s">
        <v>277</v>
      </c>
      <c r="B121" s="16" t="s">
        <v>278</v>
      </c>
      <c r="C121" s="16" t="s">
        <v>279</v>
      </c>
      <c r="D121" s="16" t="s">
        <v>280</v>
      </c>
      <c r="E121" s="10">
        <v>42226</v>
      </c>
      <c r="F121" s="16" t="s">
        <v>77</v>
      </c>
    </row>
    <row r="122" spans="1:6" s="12" customFormat="1" ht="27.75" customHeight="1">
      <c r="A122" s="219" t="s">
        <v>277</v>
      </c>
      <c r="B122" s="16" t="s">
        <v>278</v>
      </c>
      <c r="C122" s="16" t="s">
        <v>279</v>
      </c>
      <c r="D122" s="16" t="s">
        <v>281</v>
      </c>
      <c r="E122" s="10">
        <v>42586</v>
      </c>
      <c r="F122" s="16" t="s">
        <v>77</v>
      </c>
    </row>
    <row r="123" spans="1:6" s="12" customFormat="1" ht="27.75" customHeight="1">
      <c r="A123" s="219" t="s">
        <v>277</v>
      </c>
      <c r="B123" s="16" t="s">
        <v>282</v>
      </c>
      <c r="C123" s="16" t="s">
        <v>283</v>
      </c>
      <c r="D123" s="16" t="s">
        <v>284</v>
      </c>
      <c r="E123" s="10">
        <v>42772</v>
      </c>
      <c r="F123" s="16" t="s">
        <v>77</v>
      </c>
    </row>
    <row r="124" spans="1:6" s="12" customFormat="1" ht="27.75" customHeight="1">
      <c r="A124" s="219" t="s">
        <v>277</v>
      </c>
      <c r="B124" s="16" t="s">
        <v>282</v>
      </c>
      <c r="C124" s="16" t="s">
        <v>283</v>
      </c>
      <c r="D124" s="16" t="s">
        <v>285</v>
      </c>
      <c r="E124" s="10">
        <v>43132</v>
      </c>
      <c r="F124" s="16" t="s">
        <v>77</v>
      </c>
    </row>
    <row r="125" spans="1:6" s="12" customFormat="1" ht="27.75" customHeight="1">
      <c r="A125" s="219" t="s">
        <v>277</v>
      </c>
      <c r="B125" s="16" t="s">
        <v>282</v>
      </c>
      <c r="C125" s="16" t="s">
        <v>283</v>
      </c>
      <c r="D125" s="16" t="s">
        <v>286</v>
      </c>
      <c r="E125" s="10">
        <v>43852</v>
      </c>
      <c r="F125" s="16" t="s">
        <v>77</v>
      </c>
    </row>
    <row r="126" spans="1:6" s="12" customFormat="1" ht="27.75" customHeight="1">
      <c r="A126" s="198" t="s">
        <v>287</v>
      </c>
      <c r="B126" s="16" t="s">
        <v>288</v>
      </c>
      <c r="C126" s="16" t="s">
        <v>289</v>
      </c>
      <c r="D126" s="16" t="s">
        <v>290</v>
      </c>
      <c r="E126" s="10">
        <v>44718</v>
      </c>
      <c r="F126" s="16" t="s">
        <v>107</v>
      </c>
    </row>
    <row r="127" spans="1:6" s="12" customFormat="1" ht="27.75" customHeight="1">
      <c r="A127" s="198" t="s">
        <v>807</v>
      </c>
      <c r="B127" s="16" t="s">
        <v>808</v>
      </c>
      <c r="C127" s="16" t="s">
        <v>809</v>
      </c>
      <c r="D127" s="16" t="s">
        <v>810</v>
      </c>
      <c r="E127" s="10">
        <v>43646</v>
      </c>
      <c r="F127" s="16" t="s">
        <v>142</v>
      </c>
    </row>
    <row r="128" spans="1:6" s="12" customFormat="1" ht="27.75" customHeight="1">
      <c r="A128" s="219" t="s">
        <v>893</v>
      </c>
      <c r="B128" s="16" t="s">
        <v>894</v>
      </c>
      <c r="C128" s="16" t="s">
        <v>895</v>
      </c>
      <c r="D128" s="16" t="s">
        <v>896</v>
      </c>
      <c r="E128" s="10">
        <v>42026</v>
      </c>
      <c r="F128" s="16" t="s">
        <v>56</v>
      </c>
    </row>
    <row r="129" spans="1:6" s="12" customFormat="1" ht="27.75" customHeight="1">
      <c r="A129" s="219" t="s">
        <v>893</v>
      </c>
      <c r="B129" s="16" t="s">
        <v>894</v>
      </c>
      <c r="C129" s="16" t="s">
        <v>895</v>
      </c>
      <c r="D129" s="16" t="s">
        <v>897</v>
      </c>
      <c r="E129" s="10">
        <v>42391</v>
      </c>
      <c r="F129" s="16" t="s">
        <v>56</v>
      </c>
    </row>
    <row r="130" spans="1:6" s="12" customFormat="1" ht="27.75" customHeight="1">
      <c r="A130" s="219" t="s">
        <v>893</v>
      </c>
      <c r="B130" s="16" t="s">
        <v>894</v>
      </c>
      <c r="C130" s="16" t="s">
        <v>895</v>
      </c>
      <c r="D130" s="16" t="s">
        <v>898</v>
      </c>
      <c r="E130" s="10">
        <v>42757</v>
      </c>
      <c r="F130" s="16" t="s">
        <v>56</v>
      </c>
    </row>
    <row r="131" spans="1:6" s="12" customFormat="1" ht="27.75" customHeight="1">
      <c r="A131" s="219" t="s">
        <v>893</v>
      </c>
      <c r="B131" s="16" t="s">
        <v>894</v>
      </c>
      <c r="C131" s="16" t="s">
        <v>895</v>
      </c>
      <c r="D131" s="16" t="s">
        <v>899</v>
      </c>
      <c r="E131" s="10">
        <v>43122</v>
      </c>
      <c r="F131" s="16" t="s">
        <v>56</v>
      </c>
    </row>
    <row r="132" spans="1:6" s="12" customFormat="1" ht="27.75" customHeight="1">
      <c r="A132" s="219" t="s">
        <v>893</v>
      </c>
      <c r="B132" s="16" t="s">
        <v>894</v>
      </c>
      <c r="C132" s="16" t="s">
        <v>895</v>
      </c>
      <c r="D132" s="16" t="s">
        <v>900</v>
      </c>
      <c r="E132" s="10">
        <v>43487</v>
      </c>
      <c r="F132" s="16" t="s">
        <v>56</v>
      </c>
    </row>
    <row r="133" spans="1:6" s="12" customFormat="1" ht="27.75" customHeight="1">
      <c r="A133" s="219" t="s">
        <v>893</v>
      </c>
      <c r="B133" s="16" t="s">
        <v>894</v>
      </c>
      <c r="C133" s="16" t="s">
        <v>895</v>
      </c>
      <c r="D133" s="16" t="s">
        <v>901</v>
      </c>
      <c r="E133" s="10">
        <v>43852</v>
      </c>
      <c r="F133" s="16" t="s">
        <v>56</v>
      </c>
    </row>
    <row r="134" spans="1:6" s="12" customFormat="1" ht="27.75" customHeight="1">
      <c r="A134" s="198" t="s">
        <v>291</v>
      </c>
      <c r="B134" s="16" t="s">
        <v>292</v>
      </c>
      <c r="C134" s="16" t="s">
        <v>293</v>
      </c>
      <c r="D134" s="16" t="s">
        <v>294</v>
      </c>
      <c r="E134" s="10">
        <v>43881</v>
      </c>
      <c r="F134" s="16" t="s">
        <v>56</v>
      </c>
    </row>
    <row r="135" spans="1:7" s="12" customFormat="1" ht="35.25" customHeight="1">
      <c r="A135" s="194" t="s">
        <v>295</v>
      </c>
      <c r="B135" s="194" t="s">
        <v>296</v>
      </c>
      <c r="C135" s="194" t="s">
        <v>297</v>
      </c>
      <c r="D135" s="194" t="s">
        <v>298</v>
      </c>
      <c r="E135" s="10">
        <v>43876</v>
      </c>
      <c r="F135" s="194" t="s">
        <v>56</v>
      </c>
      <c r="G135" s="11"/>
    </row>
    <row r="136" spans="1:7" s="12" customFormat="1" ht="35.25" customHeight="1">
      <c r="A136" s="213" t="s">
        <v>299</v>
      </c>
      <c r="B136" s="194" t="s">
        <v>300</v>
      </c>
      <c r="C136" s="194" t="s">
        <v>301</v>
      </c>
      <c r="D136" s="194" t="s">
        <v>302</v>
      </c>
      <c r="E136" s="10">
        <v>45606</v>
      </c>
      <c r="F136" s="194" t="s">
        <v>43</v>
      </c>
      <c r="G136" s="11"/>
    </row>
    <row r="137" spans="1:7" s="12" customFormat="1" ht="45.75" customHeight="1">
      <c r="A137" s="213" t="s">
        <v>299</v>
      </c>
      <c r="B137" s="194" t="s">
        <v>300</v>
      </c>
      <c r="C137" s="194" t="s">
        <v>301</v>
      </c>
      <c r="D137" s="194" t="s">
        <v>303</v>
      </c>
      <c r="E137" s="10">
        <v>45606</v>
      </c>
      <c r="F137" s="194" t="s">
        <v>43</v>
      </c>
      <c r="G137" s="13"/>
    </row>
    <row r="138" spans="1:7" s="12" customFormat="1" ht="45.75" customHeight="1">
      <c r="A138" s="213" t="s">
        <v>304</v>
      </c>
      <c r="B138" s="194" t="s">
        <v>305</v>
      </c>
      <c r="C138" s="194" t="s">
        <v>306</v>
      </c>
      <c r="D138" s="194" t="s">
        <v>307</v>
      </c>
      <c r="E138" s="10">
        <v>41939</v>
      </c>
      <c r="F138" s="194" t="s">
        <v>43</v>
      </c>
      <c r="G138" s="13"/>
    </row>
    <row r="139" spans="1:7" s="12" customFormat="1" ht="45.75" customHeight="1">
      <c r="A139" s="213" t="s">
        <v>304</v>
      </c>
      <c r="B139" s="194" t="s">
        <v>305</v>
      </c>
      <c r="C139" s="194" t="s">
        <v>306</v>
      </c>
      <c r="D139" s="194" t="s">
        <v>308</v>
      </c>
      <c r="E139" s="10">
        <v>42304</v>
      </c>
      <c r="F139" s="194" t="s">
        <v>43</v>
      </c>
      <c r="G139" s="13"/>
    </row>
    <row r="140" spans="1:7" s="12" customFormat="1" ht="45.75" customHeight="1">
      <c r="A140" s="213" t="s">
        <v>304</v>
      </c>
      <c r="B140" s="194" t="s">
        <v>305</v>
      </c>
      <c r="C140" s="194" t="s">
        <v>306</v>
      </c>
      <c r="D140" s="194" t="s">
        <v>309</v>
      </c>
      <c r="E140" s="10">
        <v>42670</v>
      </c>
      <c r="F140" s="194" t="s">
        <v>43</v>
      </c>
      <c r="G140" s="13"/>
    </row>
    <row r="141" spans="1:7" s="12" customFormat="1" ht="45.75" customHeight="1">
      <c r="A141" s="194" t="s">
        <v>310</v>
      </c>
      <c r="B141" s="194" t="s">
        <v>311</v>
      </c>
      <c r="C141" s="194" t="s">
        <v>312</v>
      </c>
      <c r="D141" s="194" t="s">
        <v>313</v>
      </c>
      <c r="E141" s="10">
        <v>42497</v>
      </c>
      <c r="F141" s="194" t="s">
        <v>155</v>
      </c>
      <c r="G141" s="13"/>
    </row>
    <row r="142" spans="1:7" s="12" customFormat="1" ht="35.25" customHeight="1">
      <c r="A142" s="213" t="s">
        <v>314</v>
      </c>
      <c r="B142" s="194" t="s">
        <v>315</v>
      </c>
      <c r="C142" s="194" t="s">
        <v>316</v>
      </c>
      <c r="D142" s="194" t="s">
        <v>317</v>
      </c>
      <c r="E142" s="10">
        <v>41917</v>
      </c>
      <c r="F142" s="194" t="s">
        <v>43</v>
      </c>
      <c r="G142" s="13"/>
    </row>
    <row r="143" spans="1:7" s="12" customFormat="1" ht="35.25" customHeight="1">
      <c r="A143" s="213" t="s">
        <v>314</v>
      </c>
      <c r="B143" s="194" t="s">
        <v>315</v>
      </c>
      <c r="C143" s="194" t="s">
        <v>316</v>
      </c>
      <c r="D143" s="194" t="s">
        <v>318</v>
      </c>
      <c r="E143" s="10">
        <v>42282</v>
      </c>
      <c r="F143" s="194" t="s">
        <v>43</v>
      </c>
      <c r="G143" s="13"/>
    </row>
    <row r="144" spans="1:7" s="12" customFormat="1" ht="35.25" customHeight="1">
      <c r="A144" s="213" t="s">
        <v>314</v>
      </c>
      <c r="B144" s="194" t="s">
        <v>315</v>
      </c>
      <c r="C144" s="194" t="s">
        <v>316</v>
      </c>
      <c r="D144" s="194" t="s">
        <v>319</v>
      </c>
      <c r="E144" s="10">
        <v>42648</v>
      </c>
      <c r="F144" s="194" t="s">
        <v>43</v>
      </c>
      <c r="G144" s="13"/>
    </row>
    <row r="145" spans="1:7" s="12" customFormat="1" ht="35.25" customHeight="1">
      <c r="A145" s="213" t="s">
        <v>314</v>
      </c>
      <c r="B145" s="194" t="s">
        <v>315</v>
      </c>
      <c r="C145" s="194" t="s">
        <v>316</v>
      </c>
      <c r="D145" s="194" t="s">
        <v>320</v>
      </c>
      <c r="E145" s="10">
        <v>43013</v>
      </c>
      <c r="F145" s="194" t="s">
        <v>43</v>
      </c>
      <c r="G145" s="13"/>
    </row>
    <row r="146" spans="1:7" s="12" customFormat="1" ht="35.25" customHeight="1">
      <c r="A146" s="213" t="s">
        <v>321</v>
      </c>
      <c r="B146" s="194" t="s">
        <v>322</v>
      </c>
      <c r="C146" s="194" t="s">
        <v>323</v>
      </c>
      <c r="D146" s="194" t="s">
        <v>324</v>
      </c>
      <c r="E146" s="10">
        <v>41948</v>
      </c>
      <c r="F146" s="194" t="s">
        <v>43</v>
      </c>
      <c r="G146" s="13"/>
    </row>
    <row r="147" spans="1:7" s="12" customFormat="1" ht="35.25" customHeight="1">
      <c r="A147" s="213" t="s">
        <v>321</v>
      </c>
      <c r="B147" s="194" t="s">
        <v>322</v>
      </c>
      <c r="C147" s="194" t="s">
        <v>323</v>
      </c>
      <c r="D147" s="194" t="s">
        <v>325</v>
      </c>
      <c r="E147" s="10">
        <v>42313</v>
      </c>
      <c r="F147" s="194" t="s">
        <v>43</v>
      </c>
      <c r="G147" s="13"/>
    </row>
    <row r="148" spans="1:7" s="12" customFormat="1" ht="35.25" customHeight="1">
      <c r="A148" s="213" t="s">
        <v>321</v>
      </c>
      <c r="B148" s="194" t="s">
        <v>322</v>
      </c>
      <c r="C148" s="194" t="s">
        <v>323</v>
      </c>
      <c r="D148" s="194" t="s">
        <v>326</v>
      </c>
      <c r="E148" s="10">
        <v>42648</v>
      </c>
      <c r="F148" s="194" t="s">
        <v>43</v>
      </c>
      <c r="G148" s="13"/>
    </row>
    <row r="149" spans="1:7" s="12" customFormat="1" ht="35.25" customHeight="1">
      <c r="A149" s="213" t="s">
        <v>321</v>
      </c>
      <c r="B149" s="194" t="s">
        <v>322</v>
      </c>
      <c r="C149" s="194" t="s">
        <v>323</v>
      </c>
      <c r="D149" s="194" t="s">
        <v>327</v>
      </c>
      <c r="E149" s="10">
        <v>43044</v>
      </c>
      <c r="F149" s="194" t="s">
        <v>43</v>
      </c>
      <c r="G149" s="13"/>
    </row>
    <row r="150" spans="1:7" s="12" customFormat="1" ht="35.25" customHeight="1">
      <c r="A150" s="213" t="s">
        <v>855</v>
      </c>
      <c r="B150" s="194" t="s">
        <v>856</v>
      </c>
      <c r="C150" s="194" t="s">
        <v>857</v>
      </c>
      <c r="D150" s="194" t="s">
        <v>858</v>
      </c>
      <c r="E150" s="10">
        <v>41896</v>
      </c>
      <c r="F150" s="194" t="s">
        <v>142</v>
      </c>
      <c r="G150" s="13"/>
    </row>
    <row r="151" spans="1:7" s="12" customFormat="1" ht="35.25" customHeight="1">
      <c r="A151" s="213" t="s">
        <v>855</v>
      </c>
      <c r="B151" s="194" t="s">
        <v>856</v>
      </c>
      <c r="C151" s="194" t="s">
        <v>857</v>
      </c>
      <c r="D151" s="194" t="s">
        <v>859</v>
      </c>
      <c r="E151" s="10">
        <v>42286</v>
      </c>
      <c r="F151" s="194" t="s">
        <v>142</v>
      </c>
      <c r="G151" s="13"/>
    </row>
    <row r="152" spans="1:7" s="12" customFormat="1" ht="35.25" customHeight="1">
      <c r="A152" s="213" t="s">
        <v>855</v>
      </c>
      <c r="B152" s="194" t="s">
        <v>856</v>
      </c>
      <c r="C152" s="194" t="s">
        <v>857</v>
      </c>
      <c r="D152" s="194" t="s">
        <v>860</v>
      </c>
      <c r="E152" s="10">
        <v>42646</v>
      </c>
      <c r="F152" s="194" t="s">
        <v>142</v>
      </c>
      <c r="G152" s="13"/>
    </row>
    <row r="153" spans="1:7" s="12" customFormat="1" ht="35.25" customHeight="1">
      <c r="A153" s="213" t="s">
        <v>855</v>
      </c>
      <c r="B153" s="194" t="s">
        <v>856</v>
      </c>
      <c r="C153" s="195" t="s">
        <v>857</v>
      </c>
      <c r="D153" s="194" t="s">
        <v>861</v>
      </c>
      <c r="E153" s="10">
        <v>43006</v>
      </c>
      <c r="F153" s="194" t="s">
        <v>142</v>
      </c>
      <c r="G153" s="13"/>
    </row>
    <row r="154" spans="1:7" s="12" customFormat="1" ht="35.25" customHeight="1">
      <c r="A154" s="213" t="s">
        <v>855</v>
      </c>
      <c r="B154" s="194" t="s">
        <v>856</v>
      </c>
      <c r="C154" s="194" t="s">
        <v>857</v>
      </c>
      <c r="D154" s="194" t="s">
        <v>862</v>
      </c>
      <c r="E154" s="10">
        <v>43366</v>
      </c>
      <c r="F154" s="194" t="s">
        <v>142</v>
      </c>
      <c r="G154" s="13"/>
    </row>
    <row r="155" spans="1:7" s="12" customFormat="1" ht="35.25" customHeight="1">
      <c r="A155" s="213" t="s">
        <v>855</v>
      </c>
      <c r="B155" s="194" t="s">
        <v>856</v>
      </c>
      <c r="C155" s="194" t="s">
        <v>857</v>
      </c>
      <c r="D155" s="194" t="s">
        <v>863</v>
      </c>
      <c r="E155" s="10">
        <v>43726</v>
      </c>
      <c r="F155" s="194" t="s">
        <v>142</v>
      </c>
      <c r="G155" s="13"/>
    </row>
    <row r="156" spans="1:7" s="12" customFormat="1" ht="35.25" customHeight="1">
      <c r="A156" s="213" t="s">
        <v>328</v>
      </c>
      <c r="B156" s="194" t="s">
        <v>329</v>
      </c>
      <c r="C156" s="194" t="s">
        <v>330</v>
      </c>
      <c r="D156" s="194" t="s">
        <v>331</v>
      </c>
      <c r="E156" s="10">
        <v>41795</v>
      </c>
      <c r="F156" s="194" t="s">
        <v>43</v>
      </c>
      <c r="G156" s="13"/>
    </row>
    <row r="157" spans="1:7" s="12" customFormat="1" ht="35.25" customHeight="1">
      <c r="A157" s="213" t="s">
        <v>328</v>
      </c>
      <c r="B157" s="194" t="s">
        <v>329</v>
      </c>
      <c r="C157" s="194" t="s">
        <v>330</v>
      </c>
      <c r="D157" s="194" t="s">
        <v>332</v>
      </c>
      <c r="E157" s="10">
        <v>42526</v>
      </c>
      <c r="F157" s="194" t="s">
        <v>43</v>
      </c>
      <c r="G157" s="13"/>
    </row>
    <row r="158" spans="1:7" s="12" customFormat="1" ht="35.25" customHeight="1">
      <c r="A158" s="213" t="s">
        <v>328</v>
      </c>
      <c r="B158" s="194" t="s">
        <v>329</v>
      </c>
      <c r="C158" s="194" t="s">
        <v>330</v>
      </c>
      <c r="D158" s="194" t="s">
        <v>333</v>
      </c>
      <c r="E158" s="10">
        <v>43256</v>
      </c>
      <c r="F158" s="194" t="s">
        <v>43</v>
      </c>
      <c r="G158" s="13"/>
    </row>
    <row r="159" spans="1:7" s="12" customFormat="1" ht="35.25" customHeight="1">
      <c r="A159" s="213" t="s">
        <v>334</v>
      </c>
      <c r="B159" s="194" t="s">
        <v>335</v>
      </c>
      <c r="C159" s="194" t="s">
        <v>336</v>
      </c>
      <c r="D159" s="194" t="s">
        <v>337</v>
      </c>
      <c r="E159" s="10">
        <v>41887</v>
      </c>
      <c r="F159" s="194" t="s">
        <v>43</v>
      </c>
      <c r="G159" s="14"/>
    </row>
    <row r="160" spans="1:7" s="12" customFormat="1" ht="35.25" customHeight="1">
      <c r="A160" s="213" t="s">
        <v>334</v>
      </c>
      <c r="B160" s="194" t="s">
        <v>335</v>
      </c>
      <c r="C160" s="194" t="s">
        <v>336</v>
      </c>
      <c r="D160" s="194" t="s">
        <v>338</v>
      </c>
      <c r="E160" s="10">
        <v>42252</v>
      </c>
      <c r="F160" s="194" t="s">
        <v>43</v>
      </c>
      <c r="G160" s="13"/>
    </row>
    <row r="161" spans="1:7" s="12" customFormat="1" ht="35.25" customHeight="1">
      <c r="A161" s="213" t="s">
        <v>334</v>
      </c>
      <c r="B161" s="15" t="s">
        <v>335</v>
      </c>
      <c r="C161" s="15" t="s">
        <v>336</v>
      </c>
      <c r="D161" s="194" t="s">
        <v>339</v>
      </c>
      <c r="E161" s="10">
        <v>42618</v>
      </c>
      <c r="F161" s="195" t="s">
        <v>43</v>
      </c>
      <c r="G161" s="13"/>
    </row>
    <row r="162" spans="1:6" s="12" customFormat="1" ht="35.25" customHeight="1">
      <c r="A162" s="213" t="s">
        <v>811</v>
      </c>
      <c r="B162" s="15" t="s">
        <v>812</v>
      </c>
      <c r="C162" s="15" t="s">
        <v>813</v>
      </c>
      <c r="D162" s="194" t="s">
        <v>814</v>
      </c>
      <c r="E162" s="10">
        <v>41828</v>
      </c>
      <c r="F162" s="195" t="s">
        <v>43</v>
      </c>
    </row>
    <row r="163" spans="1:6" s="12" customFormat="1" ht="35.25" customHeight="1">
      <c r="A163" s="213" t="s">
        <v>811</v>
      </c>
      <c r="B163" s="15" t="s">
        <v>812</v>
      </c>
      <c r="C163" s="15" t="s">
        <v>813</v>
      </c>
      <c r="D163" s="194" t="s">
        <v>815</v>
      </c>
      <c r="E163" s="10">
        <v>42224</v>
      </c>
      <c r="F163" s="195" t="s">
        <v>43</v>
      </c>
    </row>
    <row r="164" spans="1:6" s="12" customFormat="1" ht="27.75" customHeight="1">
      <c r="A164" s="213" t="s">
        <v>811</v>
      </c>
      <c r="B164" s="194" t="s">
        <v>812</v>
      </c>
      <c r="C164" s="194" t="s">
        <v>813</v>
      </c>
      <c r="D164" s="194" t="s">
        <v>816</v>
      </c>
      <c r="E164" s="10">
        <v>42590</v>
      </c>
      <c r="F164" s="195" t="s">
        <v>43</v>
      </c>
    </row>
    <row r="165" spans="1:6" s="12" customFormat="1" ht="48" customHeight="1">
      <c r="A165" s="213" t="s">
        <v>811</v>
      </c>
      <c r="B165" s="194" t="s">
        <v>812</v>
      </c>
      <c r="C165" s="194" t="s">
        <v>813</v>
      </c>
      <c r="D165" s="194" t="s">
        <v>817</v>
      </c>
      <c r="E165" s="10">
        <v>42955</v>
      </c>
      <c r="F165" s="194" t="s">
        <v>43</v>
      </c>
    </row>
    <row r="166" spans="1:6" s="12" customFormat="1" ht="39.75" customHeight="1">
      <c r="A166" s="213" t="s">
        <v>811</v>
      </c>
      <c r="B166" s="194" t="s">
        <v>812</v>
      </c>
      <c r="C166" s="194" t="s">
        <v>813</v>
      </c>
      <c r="D166" s="194" t="s">
        <v>818</v>
      </c>
      <c r="E166" s="10">
        <v>43320</v>
      </c>
      <c r="F166" s="194" t="s">
        <v>43</v>
      </c>
    </row>
    <row r="167" spans="1:6" s="12" customFormat="1" ht="35.25" customHeight="1">
      <c r="A167" s="194" t="s">
        <v>340</v>
      </c>
      <c r="B167" s="194" t="s">
        <v>341</v>
      </c>
      <c r="C167" s="194" t="s">
        <v>342</v>
      </c>
      <c r="D167" s="194" t="s">
        <v>343</v>
      </c>
      <c r="E167" s="10">
        <v>43013</v>
      </c>
      <c r="F167" s="194" t="s">
        <v>38</v>
      </c>
    </row>
    <row r="168" spans="1:6" s="12" customFormat="1" ht="35.25" customHeight="1">
      <c r="A168" s="194" t="s">
        <v>344</v>
      </c>
      <c r="B168" s="194" t="s">
        <v>345</v>
      </c>
      <c r="C168" s="194" t="s">
        <v>346</v>
      </c>
      <c r="D168" s="194" t="s">
        <v>347</v>
      </c>
      <c r="E168" s="10">
        <v>43743</v>
      </c>
      <c r="F168" s="194" t="s">
        <v>38</v>
      </c>
    </row>
    <row r="169" spans="1:6" s="12" customFormat="1" ht="45" customHeight="1">
      <c r="A169" s="213" t="s">
        <v>348</v>
      </c>
      <c r="B169" s="194" t="s">
        <v>349</v>
      </c>
      <c r="C169" s="194" t="s">
        <v>350</v>
      </c>
      <c r="D169" s="194" t="s">
        <v>351</v>
      </c>
      <c r="E169" s="10">
        <v>41797</v>
      </c>
      <c r="F169" s="194" t="s">
        <v>56</v>
      </c>
    </row>
    <row r="170" spans="1:6" s="12" customFormat="1" ht="50.25" customHeight="1">
      <c r="A170" s="213" t="s">
        <v>348</v>
      </c>
      <c r="B170" s="194" t="s">
        <v>349</v>
      </c>
      <c r="C170" s="194" t="s">
        <v>350</v>
      </c>
      <c r="D170" s="194" t="s">
        <v>353</v>
      </c>
      <c r="E170" s="10">
        <v>42157</v>
      </c>
      <c r="F170" s="194" t="s">
        <v>56</v>
      </c>
    </row>
    <row r="171" spans="1:6" s="12" customFormat="1" ht="50.25" customHeight="1">
      <c r="A171" s="213" t="s">
        <v>348</v>
      </c>
      <c r="B171" s="196" t="s">
        <v>349</v>
      </c>
      <c r="C171" s="194" t="s">
        <v>350</v>
      </c>
      <c r="D171" s="194" t="s">
        <v>354</v>
      </c>
      <c r="E171" s="10">
        <v>42517</v>
      </c>
      <c r="F171" s="194" t="s">
        <v>56</v>
      </c>
    </row>
    <row r="172" spans="1:6" s="12" customFormat="1" ht="42.75" customHeight="1">
      <c r="A172" s="213" t="s">
        <v>348</v>
      </c>
      <c r="B172" s="196" t="s">
        <v>349</v>
      </c>
      <c r="C172" s="194" t="s">
        <v>350</v>
      </c>
      <c r="D172" s="194" t="s">
        <v>355</v>
      </c>
      <c r="E172" s="10">
        <v>42877</v>
      </c>
      <c r="F172" s="194" t="s">
        <v>56</v>
      </c>
    </row>
    <row r="173" spans="1:6" s="12" customFormat="1" ht="45" customHeight="1">
      <c r="A173" s="213" t="s">
        <v>348</v>
      </c>
      <c r="B173" s="196" t="s">
        <v>356</v>
      </c>
      <c r="C173" s="194" t="s">
        <v>357</v>
      </c>
      <c r="D173" s="194" t="s">
        <v>358</v>
      </c>
      <c r="E173" s="10">
        <v>42366</v>
      </c>
      <c r="F173" s="194" t="s">
        <v>56</v>
      </c>
    </row>
    <row r="174" spans="1:6" s="12" customFormat="1" ht="45" customHeight="1">
      <c r="A174" s="213" t="s">
        <v>348</v>
      </c>
      <c r="B174" s="196" t="s">
        <v>356</v>
      </c>
      <c r="C174" s="194" t="s">
        <v>357</v>
      </c>
      <c r="D174" s="194" t="s">
        <v>359</v>
      </c>
      <c r="E174" s="10">
        <v>42726</v>
      </c>
      <c r="F174" s="194" t="s">
        <v>56</v>
      </c>
    </row>
    <row r="175" spans="1:6" s="12" customFormat="1" ht="45" customHeight="1">
      <c r="A175" s="213" t="s">
        <v>348</v>
      </c>
      <c r="B175" s="196" t="s">
        <v>356</v>
      </c>
      <c r="C175" s="194" t="s">
        <v>357</v>
      </c>
      <c r="D175" s="194" t="s">
        <v>360</v>
      </c>
      <c r="E175" s="10">
        <v>43086</v>
      </c>
      <c r="F175" s="194" t="s">
        <v>56</v>
      </c>
    </row>
    <row r="176" spans="1:6" s="12" customFormat="1" ht="45" customHeight="1">
      <c r="A176" s="213" t="s">
        <v>348</v>
      </c>
      <c r="B176" s="196" t="s">
        <v>356</v>
      </c>
      <c r="C176" s="194" t="s">
        <v>357</v>
      </c>
      <c r="D176" s="194" t="s">
        <v>361</v>
      </c>
      <c r="E176" s="10">
        <v>43446</v>
      </c>
      <c r="F176" s="194" t="s">
        <v>56</v>
      </c>
    </row>
    <row r="177" spans="1:6" s="12" customFormat="1" ht="45" customHeight="1">
      <c r="A177" s="213" t="s">
        <v>348</v>
      </c>
      <c r="B177" s="196" t="s">
        <v>356</v>
      </c>
      <c r="C177" s="194" t="s">
        <v>357</v>
      </c>
      <c r="D177" s="194" t="s">
        <v>362</v>
      </c>
      <c r="E177" s="10">
        <v>43806</v>
      </c>
      <c r="F177" s="194" t="s">
        <v>56</v>
      </c>
    </row>
    <row r="178" spans="1:6" s="12" customFormat="1" ht="45" customHeight="1">
      <c r="A178" s="213" t="s">
        <v>348</v>
      </c>
      <c r="B178" s="196" t="s">
        <v>356</v>
      </c>
      <c r="C178" s="194" t="s">
        <v>357</v>
      </c>
      <c r="D178" s="194" t="s">
        <v>363</v>
      </c>
      <c r="E178" s="10">
        <v>44166</v>
      </c>
      <c r="F178" s="194" t="s">
        <v>56</v>
      </c>
    </row>
    <row r="179" spans="1:6" s="12" customFormat="1" ht="35.25" customHeight="1">
      <c r="A179" s="194" t="s">
        <v>243</v>
      </c>
      <c r="B179" s="196" t="s">
        <v>819</v>
      </c>
      <c r="C179" s="194" t="s">
        <v>820</v>
      </c>
      <c r="D179" s="194" t="s">
        <v>821</v>
      </c>
      <c r="E179" s="10">
        <v>41802</v>
      </c>
      <c r="F179" s="194" t="s">
        <v>243</v>
      </c>
    </row>
    <row r="180" spans="1:6" s="12" customFormat="1" ht="35.25" customHeight="1">
      <c r="A180" s="213" t="s">
        <v>364</v>
      </c>
      <c r="B180" s="194" t="s">
        <v>365</v>
      </c>
      <c r="C180" s="194" t="s">
        <v>366</v>
      </c>
      <c r="D180" s="194" t="s">
        <v>367</v>
      </c>
      <c r="E180" s="10">
        <v>43577</v>
      </c>
      <c r="F180" s="194" t="s">
        <v>77</v>
      </c>
    </row>
    <row r="181" spans="1:6" s="12" customFormat="1" ht="35.25" customHeight="1">
      <c r="A181" s="213" t="s">
        <v>364</v>
      </c>
      <c r="B181" s="194" t="s">
        <v>365</v>
      </c>
      <c r="C181" s="194" t="s">
        <v>366</v>
      </c>
      <c r="D181" s="194" t="s">
        <v>368</v>
      </c>
      <c r="E181" s="10">
        <v>44297</v>
      </c>
      <c r="F181" s="194" t="s">
        <v>77</v>
      </c>
    </row>
    <row r="182" spans="1:6" s="12" customFormat="1" ht="35.25" customHeight="1">
      <c r="A182" s="213" t="s">
        <v>369</v>
      </c>
      <c r="B182" s="194" t="s">
        <v>370</v>
      </c>
      <c r="C182" s="194" t="s">
        <v>371</v>
      </c>
      <c r="D182" s="194" t="s">
        <v>372</v>
      </c>
      <c r="E182" s="10">
        <v>43687</v>
      </c>
      <c r="F182" s="194" t="s">
        <v>77</v>
      </c>
    </row>
    <row r="183" spans="1:7" s="12" customFormat="1" ht="35.25" customHeight="1">
      <c r="A183" s="213" t="s">
        <v>369</v>
      </c>
      <c r="B183" s="194" t="s">
        <v>373</v>
      </c>
      <c r="C183" s="194" t="s">
        <v>374</v>
      </c>
      <c r="D183" s="194" t="s">
        <v>375</v>
      </c>
      <c r="E183" s="10">
        <v>44104</v>
      </c>
      <c r="F183" s="194" t="s">
        <v>77</v>
      </c>
      <c r="G183" s="11"/>
    </row>
    <row r="184" spans="1:7" s="12" customFormat="1" ht="35.25" customHeight="1">
      <c r="A184" s="213" t="s">
        <v>369</v>
      </c>
      <c r="B184" s="194" t="s">
        <v>376</v>
      </c>
      <c r="C184" s="194" t="s">
        <v>377</v>
      </c>
      <c r="D184" s="194" t="s">
        <v>378</v>
      </c>
      <c r="E184" s="10">
        <v>42375</v>
      </c>
      <c r="F184" s="194" t="s">
        <v>77</v>
      </c>
      <c r="G184" s="11"/>
    </row>
    <row r="185" spans="1:7" s="12" customFormat="1" ht="35.25" customHeight="1">
      <c r="A185" s="213" t="s">
        <v>369</v>
      </c>
      <c r="B185" s="194" t="s">
        <v>880</v>
      </c>
      <c r="C185" s="194" t="s">
        <v>881</v>
      </c>
      <c r="D185" s="194" t="s">
        <v>882</v>
      </c>
      <c r="E185" s="10">
        <v>43424</v>
      </c>
      <c r="F185" s="194" t="s">
        <v>77</v>
      </c>
      <c r="G185" s="11"/>
    </row>
    <row r="186" spans="1:7" s="12" customFormat="1" ht="35.25" customHeight="1">
      <c r="A186" s="194" t="s">
        <v>379</v>
      </c>
      <c r="B186" s="194" t="s">
        <v>380</v>
      </c>
      <c r="C186" s="194" t="s">
        <v>381</v>
      </c>
      <c r="D186" s="194" t="s">
        <v>382</v>
      </c>
      <c r="E186" s="10">
        <v>43923</v>
      </c>
      <c r="F186" s="194" t="s">
        <v>56</v>
      </c>
      <c r="G186" s="13"/>
    </row>
    <row r="187" spans="1:7" s="12" customFormat="1" ht="35.25" customHeight="1">
      <c r="A187" s="213" t="s">
        <v>383</v>
      </c>
      <c r="B187" s="194" t="s">
        <v>384</v>
      </c>
      <c r="C187" s="194" t="s">
        <v>385</v>
      </c>
      <c r="D187" s="194" t="s">
        <v>386</v>
      </c>
      <c r="E187" s="10">
        <v>41876</v>
      </c>
      <c r="F187" s="194" t="s">
        <v>77</v>
      </c>
      <c r="G187" s="13"/>
    </row>
    <row r="188" spans="1:7" s="12" customFormat="1" ht="35.25" customHeight="1">
      <c r="A188" s="213" t="s">
        <v>383</v>
      </c>
      <c r="B188" s="194" t="s">
        <v>384</v>
      </c>
      <c r="C188" s="194" t="s">
        <v>385</v>
      </c>
      <c r="D188" s="194" t="s">
        <v>387</v>
      </c>
      <c r="E188" s="10">
        <v>42236</v>
      </c>
      <c r="F188" s="194" t="s">
        <v>77</v>
      </c>
      <c r="G188" s="13"/>
    </row>
    <row r="189" spans="1:7" s="12" customFormat="1" ht="35.25" customHeight="1">
      <c r="A189" s="213" t="s">
        <v>383</v>
      </c>
      <c r="B189" s="194" t="s">
        <v>384</v>
      </c>
      <c r="C189" s="194" t="s">
        <v>385</v>
      </c>
      <c r="D189" s="194" t="s">
        <v>388</v>
      </c>
      <c r="E189" s="10">
        <v>42596</v>
      </c>
      <c r="F189" s="194" t="s">
        <v>77</v>
      </c>
      <c r="G189" s="13"/>
    </row>
    <row r="190" spans="1:7" s="12" customFormat="1" ht="35.25" customHeight="1">
      <c r="A190" s="217" t="s">
        <v>383</v>
      </c>
      <c r="B190" s="194" t="s">
        <v>384</v>
      </c>
      <c r="C190" s="194" t="s">
        <v>385</v>
      </c>
      <c r="D190" s="194" t="s">
        <v>389</v>
      </c>
      <c r="E190" s="10">
        <v>42956</v>
      </c>
      <c r="F190" s="194" t="s">
        <v>77</v>
      </c>
      <c r="G190" s="13"/>
    </row>
    <row r="191" spans="1:6" s="12" customFormat="1" ht="27.75" customHeight="1">
      <c r="A191" s="217" t="s">
        <v>383</v>
      </c>
      <c r="B191" s="16" t="s">
        <v>919</v>
      </c>
      <c r="C191" s="16" t="s">
        <v>920</v>
      </c>
      <c r="D191" s="16" t="s">
        <v>921</v>
      </c>
      <c r="E191" s="10">
        <v>43504</v>
      </c>
      <c r="F191" s="16" t="s">
        <v>77</v>
      </c>
    </row>
    <row r="192" spans="1:6" s="12" customFormat="1" ht="27.75" customHeight="1">
      <c r="A192" s="196" t="s">
        <v>822</v>
      </c>
      <c r="B192" s="16" t="s">
        <v>823</v>
      </c>
      <c r="C192" s="16" t="s">
        <v>824</v>
      </c>
      <c r="D192" s="16" t="s">
        <v>825</v>
      </c>
      <c r="E192" s="10">
        <v>43958</v>
      </c>
      <c r="F192" s="16" t="s">
        <v>38</v>
      </c>
    </row>
    <row r="193" spans="1:6" s="12" customFormat="1" ht="27.75" customHeight="1">
      <c r="A193" s="196" t="s">
        <v>43</v>
      </c>
      <c r="B193" s="16" t="s">
        <v>864</v>
      </c>
      <c r="C193" s="16" t="s">
        <v>928</v>
      </c>
      <c r="D193" s="16" t="s">
        <v>865</v>
      </c>
      <c r="E193" s="10">
        <v>41881</v>
      </c>
      <c r="F193" s="16" t="s">
        <v>43</v>
      </c>
    </row>
    <row r="194" spans="1:6" s="12" customFormat="1" ht="27.75" customHeight="1">
      <c r="A194" s="217" t="s">
        <v>390</v>
      </c>
      <c r="B194" s="16" t="s">
        <v>391</v>
      </c>
      <c r="C194" s="16" t="s">
        <v>392</v>
      </c>
      <c r="D194" s="16" t="s">
        <v>393</v>
      </c>
      <c r="E194" s="10">
        <v>43407</v>
      </c>
      <c r="F194" s="16" t="s">
        <v>155</v>
      </c>
    </row>
    <row r="195" spans="1:6" s="17" customFormat="1" ht="27.75" customHeight="1">
      <c r="A195" s="217" t="s">
        <v>390</v>
      </c>
      <c r="B195" s="16" t="s">
        <v>394</v>
      </c>
      <c r="C195" s="16" t="s">
        <v>395</v>
      </c>
      <c r="D195" s="16" t="s">
        <v>396</v>
      </c>
      <c r="E195" s="10">
        <v>44487</v>
      </c>
      <c r="F195" s="16" t="s">
        <v>155</v>
      </c>
    </row>
    <row r="196" spans="1:6" s="17" customFormat="1" ht="409.5" customHeight="1" hidden="1">
      <c r="A196" s="196"/>
      <c r="B196" s="16"/>
      <c r="C196" s="16"/>
      <c r="D196" s="16"/>
      <c r="E196" s="10"/>
      <c r="F196" s="16"/>
    </row>
    <row r="197" spans="1:6" s="17" customFormat="1" ht="409.5" customHeight="1" hidden="1">
      <c r="A197" s="196"/>
      <c r="B197" s="16"/>
      <c r="C197" s="16"/>
      <c r="D197" s="16"/>
      <c r="E197" s="10"/>
      <c r="F197" s="16"/>
    </row>
    <row r="198" spans="1:6" s="17" customFormat="1" ht="409.5" customHeight="1" hidden="1">
      <c r="A198" s="196"/>
      <c r="B198" s="16"/>
      <c r="C198" s="16"/>
      <c r="D198" s="16"/>
      <c r="E198" s="10"/>
      <c r="F198" s="16"/>
    </row>
    <row r="199" spans="1:6" s="17" customFormat="1" ht="409.5" customHeight="1" hidden="1">
      <c r="A199" s="197"/>
      <c r="B199" s="16"/>
      <c r="C199" s="16"/>
      <c r="D199" s="16"/>
      <c r="E199" s="10"/>
      <c r="F199" s="16"/>
    </row>
    <row r="200" spans="1:6" s="12" customFormat="1" ht="409.5" customHeight="1" hidden="1">
      <c r="A200" s="196"/>
      <c r="B200" s="16"/>
      <c r="C200" s="16"/>
      <c r="D200" s="16"/>
      <c r="E200" s="10"/>
      <c r="F200" s="16"/>
    </row>
    <row r="201" spans="1:6" s="12" customFormat="1" ht="409.5" customHeight="1" hidden="1">
      <c r="A201" s="196"/>
      <c r="B201" s="16"/>
      <c r="C201" s="16"/>
      <c r="D201" s="16"/>
      <c r="E201" s="10"/>
      <c r="F201" s="16"/>
    </row>
    <row r="202" spans="1:6" s="12" customFormat="1" ht="409.5" customHeight="1" hidden="1">
      <c r="A202" s="196"/>
      <c r="B202" s="16"/>
      <c r="C202" s="16"/>
      <c r="D202" s="16"/>
      <c r="E202" s="10"/>
      <c r="F202" s="16"/>
    </row>
    <row r="203" spans="1:6" s="12" customFormat="1" ht="409.5" customHeight="1" hidden="1">
      <c r="A203" s="196"/>
      <c r="B203" s="16"/>
      <c r="C203" s="16"/>
      <c r="D203" s="16"/>
      <c r="E203" s="10"/>
      <c r="F203" s="16"/>
    </row>
    <row r="204" spans="1:6" s="12" customFormat="1" ht="409.5" customHeight="1" hidden="1">
      <c r="A204" s="196"/>
      <c r="B204" s="16"/>
      <c r="C204" s="16"/>
      <c r="D204" s="16"/>
      <c r="E204" s="10"/>
      <c r="F204" s="16"/>
    </row>
    <row r="205" spans="1:6" s="12" customFormat="1" ht="409.5" customHeight="1" hidden="1">
      <c r="A205" s="198"/>
      <c r="B205" s="16"/>
      <c r="C205" s="16"/>
      <c r="D205" s="16"/>
      <c r="E205" s="10"/>
      <c r="F205" s="16"/>
    </row>
    <row r="206" spans="1:6" s="12" customFormat="1" ht="409.5" customHeight="1" hidden="1">
      <c r="A206" s="198"/>
      <c r="B206" s="16"/>
      <c r="C206" s="16"/>
      <c r="D206" s="16"/>
      <c r="E206" s="10"/>
      <c r="F206" s="16"/>
    </row>
    <row r="207" spans="1:6" s="12" customFormat="1" ht="409.5" customHeight="1" hidden="1">
      <c r="A207" s="198"/>
      <c r="B207" s="16"/>
      <c r="C207" s="16"/>
      <c r="D207" s="16"/>
      <c r="E207" s="10"/>
      <c r="F207" s="16"/>
    </row>
    <row r="208" spans="1:6" s="12" customFormat="1" ht="409.5" customHeight="1" hidden="1">
      <c r="A208" s="198"/>
      <c r="B208" s="16"/>
      <c r="C208" s="16"/>
      <c r="D208" s="16"/>
      <c r="E208" s="10"/>
      <c r="F208" s="16"/>
    </row>
    <row r="209" spans="1:6" s="12" customFormat="1" ht="409.5" customHeight="1" hidden="1">
      <c r="A209" s="198"/>
      <c r="B209" s="16"/>
      <c r="C209" s="16"/>
      <c r="D209" s="16"/>
      <c r="E209" s="10"/>
      <c r="F209" s="16"/>
    </row>
    <row r="210" spans="1:6" s="12" customFormat="1" ht="409.5" customHeight="1" hidden="1">
      <c r="A210" s="198"/>
      <c r="B210" s="16"/>
      <c r="C210" s="16"/>
      <c r="D210" s="16"/>
      <c r="E210" s="10"/>
      <c r="F210" s="16"/>
    </row>
    <row r="211" spans="1:6" s="12" customFormat="1" ht="409.5" customHeight="1" hidden="1">
      <c r="A211" s="198"/>
      <c r="B211" s="16"/>
      <c r="C211" s="16"/>
      <c r="D211" s="16"/>
      <c r="E211" s="10"/>
      <c r="F211" s="16"/>
    </row>
    <row r="212" spans="1:6" s="12" customFormat="1" ht="409.5" customHeight="1" hidden="1">
      <c r="A212" s="198"/>
      <c r="B212" s="16"/>
      <c r="C212" s="16"/>
      <c r="D212" s="16"/>
      <c r="E212" s="10"/>
      <c r="F212" s="16"/>
    </row>
    <row r="213" spans="1:6" s="12" customFormat="1" ht="409.5" customHeight="1" hidden="1">
      <c r="A213" s="198"/>
      <c r="B213" s="16"/>
      <c r="C213" s="16"/>
      <c r="D213" s="16"/>
      <c r="E213" s="10"/>
      <c r="F213" s="16"/>
    </row>
    <row r="214" spans="1:6" s="12" customFormat="1" ht="409.5" customHeight="1" hidden="1">
      <c r="A214" s="198"/>
      <c r="B214" s="16"/>
      <c r="C214" s="16"/>
      <c r="D214" s="16"/>
      <c r="E214" s="10"/>
      <c r="F214" s="16"/>
    </row>
    <row r="215" spans="1:6" s="12" customFormat="1" ht="409.5" customHeight="1" hidden="1">
      <c r="A215" s="198"/>
      <c r="B215" s="16"/>
      <c r="C215" s="16"/>
      <c r="D215" s="16"/>
      <c r="E215" s="10"/>
      <c r="F215" s="16"/>
    </row>
    <row r="216" spans="1:6" s="12" customFormat="1" ht="409.5" customHeight="1" hidden="1">
      <c r="A216" s="198"/>
      <c r="B216" s="16"/>
      <c r="C216" s="16"/>
      <c r="D216" s="16"/>
      <c r="E216" s="10"/>
      <c r="F216" s="16"/>
    </row>
    <row r="217" spans="1:6" s="12" customFormat="1" ht="409.5" customHeight="1" hidden="1">
      <c r="A217" s="198"/>
      <c r="B217" s="16"/>
      <c r="C217" s="16"/>
      <c r="D217" s="16"/>
      <c r="E217" s="10"/>
      <c r="F217" s="16"/>
    </row>
    <row r="218" spans="1:6" s="12" customFormat="1" ht="409.5" customHeight="1" hidden="1">
      <c r="A218" s="198"/>
      <c r="B218" s="16"/>
      <c r="C218" s="16"/>
      <c r="D218" s="16"/>
      <c r="E218" s="10"/>
      <c r="F218" s="16"/>
    </row>
    <row r="219" spans="1:6" s="12" customFormat="1" ht="409.5" customHeight="1" hidden="1">
      <c r="A219" s="198"/>
      <c r="B219" s="16"/>
      <c r="C219" s="16"/>
      <c r="D219" s="16"/>
      <c r="E219" s="10"/>
      <c r="F219" s="16"/>
    </row>
    <row r="220" spans="1:6" s="12" customFormat="1" ht="409.5" customHeight="1" hidden="1">
      <c r="A220" s="198"/>
      <c r="B220" s="16"/>
      <c r="C220" s="16"/>
      <c r="D220" s="16"/>
      <c r="E220" s="10"/>
      <c r="F220" s="16"/>
    </row>
    <row r="221" spans="1:6" s="12" customFormat="1" ht="409.5" customHeight="1" hidden="1">
      <c r="A221" s="198"/>
      <c r="B221" s="16"/>
      <c r="C221" s="16"/>
      <c r="D221" s="16"/>
      <c r="E221" s="10"/>
      <c r="F221" s="16"/>
    </row>
    <row r="222" spans="1:6" s="12" customFormat="1" ht="409.5" customHeight="1" hidden="1">
      <c r="A222" s="198"/>
      <c r="B222" s="16"/>
      <c r="C222" s="16"/>
      <c r="D222" s="16"/>
      <c r="E222" s="10"/>
      <c r="F222" s="16"/>
    </row>
    <row r="223" spans="1:6" s="12" customFormat="1" ht="409.5" customHeight="1" hidden="1">
      <c r="A223" s="198"/>
      <c r="B223" s="16"/>
      <c r="C223" s="16"/>
      <c r="D223" s="16"/>
      <c r="E223" s="10"/>
      <c r="F223" s="16"/>
    </row>
    <row r="224" spans="1:6" s="12" customFormat="1" ht="409.5" customHeight="1" hidden="1">
      <c r="A224" s="198"/>
      <c r="B224" s="16"/>
      <c r="C224" s="16"/>
      <c r="D224" s="16"/>
      <c r="E224" s="10"/>
      <c r="F224" s="16"/>
    </row>
    <row r="225" spans="1:6" s="12" customFormat="1" ht="409.5" customHeight="1" hidden="1">
      <c r="A225" s="198"/>
      <c r="B225" s="16"/>
      <c r="C225" s="16"/>
      <c r="D225" s="16"/>
      <c r="E225" s="10"/>
      <c r="F225" s="16"/>
    </row>
    <row r="226" spans="1:6" s="12" customFormat="1" ht="409.5" customHeight="1" hidden="1">
      <c r="A226" s="198"/>
      <c r="B226" s="16"/>
      <c r="C226" s="16"/>
      <c r="D226" s="16"/>
      <c r="E226" s="10"/>
      <c r="F226" s="16"/>
    </row>
    <row r="227" spans="1:6" s="12" customFormat="1" ht="409.5" customHeight="1" hidden="1">
      <c r="A227" s="198"/>
      <c r="B227" s="16"/>
      <c r="C227" s="16"/>
      <c r="D227" s="16"/>
      <c r="E227" s="10"/>
      <c r="F227" s="16"/>
    </row>
    <row r="228" spans="1:6" s="12" customFormat="1" ht="409.5" customHeight="1" hidden="1">
      <c r="A228" s="198"/>
      <c r="B228" s="16"/>
      <c r="C228" s="16"/>
      <c r="D228" s="16"/>
      <c r="E228" s="10"/>
      <c r="F228" s="16"/>
    </row>
    <row r="229" spans="1:6" s="12" customFormat="1" ht="409.5" customHeight="1" hidden="1">
      <c r="A229" s="198"/>
      <c r="B229" s="16"/>
      <c r="C229" s="16"/>
      <c r="D229" s="16"/>
      <c r="E229" s="10"/>
      <c r="F229" s="16"/>
    </row>
    <row r="230" spans="1:6" s="12" customFormat="1" ht="409.5" customHeight="1" hidden="1">
      <c r="A230" s="198"/>
      <c r="B230" s="16"/>
      <c r="C230" s="16"/>
      <c r="D230" s="16"/>
      <c r="E230" s="10"/>
      <c r="F230" s="16"/>
    </row>
    <row r="231" spans="1:6" s="12" customFormat="1" ht="409.5" customHeight="1" hidden="1">
      <c r="A231" s="198"/>
      <c r="B231" s="16"/>
      <c r="C231" s="16"/>
      <c r="D231" s="16"/>
      <c r="E231" s="10"/>
      <c r="F231" s="16"/>
    </row>
    <row r="232" spans="1:6" s="12" customFormat="1" ht="409.5" customHeight="1" hidden="1">
      <c r="A232" s="198"/>
      <c r="B232" s="16"/>
      <c r="C232" s="16"/>
      <c r="D232" s="16"/>
      <c r="E232" s="10"/>
      <c r="F232" s="16"/>
    </row>
    <row r="233" spans="1:6" s="12" customFormat="1" ht="409.5" customHeight="1" hidden="1">
      <c r="A233" s="198"/>
      <c r="B233" s="16"/>
      <c r="C233" s="16"/>
      <c r="D233" s="16"/>
      <c r="E233" s="10"/>
      <c r="F233" s="16"/>
    </row>
    <row r="234" spans="1:6" s="12" customFormat="1" ht="409.5" customHeight="1" hidden="1">
      <c r="A234" s="198"/>
      <c r="B234" s="16"/>
      <c r="C234" s="16"/>
      <c r="D234" s="16"/>
      <c r="E234" s="10"/>
      <c r="F234" s="16"/>
    </row>
    <row r="235" spans="1:7" s="12" customFormat="1" ht="409.5" customHeight="1" hidden="1">
      <c r="A235" s="194"/>
      <c r="B235" s="194"/>
      <c r="C235" s="194"/>
      <c r="D235" s="194"/>
      <c r="E235" s="10"/>
      <c r="F235" s="194"/>
      <c r="G235" s="13"/>
    </row>
    <row r="236" spans="1:7" s="12" customFormat="1" ht="409.5" customHeight="1" hidden="1">
      <c r="A236" s="194"/>
      <c r="B236" s="194"/>
      <c r="C236" s="194"/>
      <c r="D236" s="194"/>
      <c r="E236" s="10"/>
      <c r="F236" s="194"/>
      <c r="G236" s="11"/>
    </row>
    <row r="237" spans="1:7" s="12" customFormat="1" ht="409.5" customHeight="1" hidden="1">
      <c r="A237" s="194"/>
      <c r="B237" s="194"/>
      <c r="C237" s="194"/>
      <c r="D237" s="194"/>
      <c r="E237" s="10"/>
      <c r="F237" s="194"/>
      <c r="G237" s="13"/>
    </row>
    <row r="238" spans="1:7" s="12" customFormat="1" ht="409.5" customHeight="1" hidden="1">
      <c r="A238" s="194"/>
      <c r="B238" s="194"/>
      <c r="C238" s="194"/>
      <c r="D238" s="194"/>
      <c r="E238" s="10"/>
      <c r="F238" s="194"/>
      <c r="G238" s="13"/>
    </row>
    <row r="239" spans="1:7" s="12" customFormat="1" ht="409.5" customHeight="1" hidden="1">
      <c r="A239" s="194"/>
      <c r="B239" s="194"/>
      <c r="C239" s="194"/>
      <c r="D239" s="194"/>
      <c r="E239" s="10"/>
      <c r="F239" s="194"/>
      <c r="G239" s="13"/>
    </row>
    <row r="240" spans="1:7" s="12" customFormat="1" ht="409.5" customHeight="1" hidden="1">
      <c r="A240" s="194"/>
      <c r="B240" s="194"/>
      <c r="C240" s="194"/>
      <c r="D240" s="194"/>
      <c r="E240" s="10"/>
      <c r="F240" s="194"/>
      <c r="G240" s="13"/>
    </row>
    <row r="241" spans="1:7" s="12" customFormat="1" ht="409.5" customHeight="1" hidden="1">
      <c r="A241" s="194"/>
      <c r="B241" s="194"/>
      <c r="C241" s="194"/>
      <c r="D241" s="194"/>
      <c r="E241" s="10"/>
      <c r="F241" s="194"/>
      <c r="G241" s="13"/>
    </row>
    <row r="242" spans="1:7" s="12" customFormat="1" ht="409.5" customHeight="1" hidden="1">
      <c r="A242" s="194"/>
      <c r="B242" s="194"/>
      <c r="C242" s="194"/>
      <c r="D242" s="194"/>
      <c r="E242" s="10"/>
      <c r="F242" s="194"/>
      <c r="G242" s="13"/>
    </row>
    <row r="243" spans="1:7" s="12" customFormat="1" ht="409.5" customHeight="1" hidden="1">
      <c r="A243" s="194"/>
      <c r="B243" s="194"/>
      <c r="C243" s="194"/>
      <c r="D243" s="194"/>
      <c r="E243" s="10"/>
      <c r="F243" s="194"/>
      <c r="G243" s="13"/>
    </row>
    <row r="244" spans="1:7" s="12" customFormat="1" ht="409.5" customHeight="1" hidden="1">
      <c r="A244" s="194"/>
      <c r="B244" s="194"/>
      <c r="C244" s="194"/>
      <c r="D244" s="194"/>
      <c r="E244" s="10"/>
      <c r="F244" s="194"/>
      <c r="G244" s="13"/>
    </row>
    <row r="245" spans="1:7" s="12" customFormat="1" ht="409.5" customHeight="1" hidden="1">
      <c r="A245" s="194"/>
      <c r="B245" s="194"/>
      <c r="C245" s="194"/>
      <c r="D245" s="194"/>
      <c r="E245" s="10"/>
      <c r="F245" s="194"/>
      <c r="G245" s="13"/>
    </row>
    <row r="246" spans="1:7" s="12" customFormat="1" ht="409.5" customHeight="1" hidden="1">
      <c r="A246" s="194"/>
      <c r="B246" s="194"/>
      <c r="C246" s="194"/>
      <c r="D246" s="194"/>
      <c r="E246" s="10"/>
      <c r="F246" s="194"/>
      <c r="G246" s="13"/>
    </row>
    <row r="247" spans="1:7" s="12" customFormat="1" ht="409.5" customHeight="1" hidden="1">
      <c r="A247" s="194"/>
      <c r="B247" s="194"/>
      <c r="C247" s="194"/>
      <c r="D247" s="194"/>
      <c r="E247" s="10"/>
      <c r="F247" s="194"/>
      <c r="G247" s="13"/>
    </row>
    <row r="248" spans="1:7" s="12" customFormat="1" ht="409.5" customHeight="1" hidden="1">
      <c r="A248" s="194"/>
      <c r="B248" s="194"/>
      <c r="C248" s="194"/>
      <c r="D248" s="194"/>
      <c r="E248" s="10"/>
      <c r="F248" s="194"/>
      <c r="G248" s="13"/>
    </row>
    <row r="249" spans="1:7" s="12" customFormat="1" ht="409.5" customHeight="1" hidden="1">
      <c r="A249" s="194"/>
      <c r="B249" s="194"/>
      <c r="C249" s="194"/>
      <c r="D249" s="194"/>
      <c r="E249" s="10"/>
      <c r="F249" s="194"/>
      <c r="G249" s="13"/>
    </row>
    <row r="250" spans="1:7" s="12" customFormat="1" ht="409.5" customHeight="1" hidden="1">
      <c r="A250" s="194"/>
      <c r="B250" s="194"/>
      <c r="C250" s="194"/>
      <c r="D250" s="194"/>
      <c r="E250" s="10"/>
      <c r="F250" s="194"/>
      <c r="G250" s="13"/>
    </row>
    <row r="251" spans="1:7" s="12" customFormat="1" ht="409.5" customHeight="1" hidden="1">
      <c r="A251" s="194"/>
      <c r="B251" s="194"/>
      <c r="C251" s="194"/>
      <c r="D251" s="194"/>
      <c r="E251" s="10"/>
      <c r="F251" s="194"/>
      <c r="G251" s="13"/>
    </row>
    <row r="252" spans="1:7" s="12" customFormat="1" ht="409.5" customHeight="1" hidden="1">
      <c r="A252" s="194"/>
      <c r="B252" s="194"/>
      <c r="C252" s="194"/>
      <c r="D252" s="194"/>
      <c r="E252" s="10"/>
      <c r="F252" s="194"/>
      <c r="G252" s="13"/>
    </row>
    <row r="253" spans="1:7" s="12" customFormat="1" ht="409.5" customHeight="1" hidden="1">
      <c r="A253" s="194"/>
      <c r="B253" s="194"/>
      <c r="C253" s="195"/>
      <c r="D253" s="194"/>
      <c r="E253" s="10"/>
      <c r="F253" s="194"/>
      <c r="G253" s="13"/>
    </row>
    <row r="254" spans="1:7" s="12" customFormat="1" ht="409.5" customHeight="1" hidden="1">
      <c r="A254" s="194"/>
      <c r="B254" s="194"/>
      <c r="C254" s="194"/>
      <c r="D254" s="194"/>
      <c r="E254" s="10"/>
      <c r="F254" s="194"/>
      <c r="G254" s="13"/>
    </row>
    <row r="255" spans="1:7" s="12" customFormat="1" ht="409.5" customHeight="1" hidden="1">
      <c r="A255" s="194"/>
      <c r="B255" s="194"/>
      <c r="C255" s="194"/>
      <c r="D255" s="194"/>
      <c r="E255" s="10"/>
      <c r="F255" s="194"/>
      <c r="G255" s="13"/>
    </row>
    <row r="256" spans="1:7" s="12" customFormat="1" ht="409.5" customHeight="1" hidden="1">
      <c r="A256" s="194"/>
      <c r="B256" s="194"/>
      <c r="C256" s="194"/>
      <c r="D256" s="194"/>
      <c r="E256" s="10"/>
      <c r="F256" s="194"/>
      <c r="G256" s="13"/>
    </row>
    <row r="257" spans="1:7" s="12" customFormat="1" ht="409.5" customHeight="1" hidden="1">
      <c r="A257" s="194"/>
      <c r="B257" s="194"/>
      <c r="C257" s="194"/>
      <c r="D257" s="194"/>
      <c r="E257" s="10"/>
      <c r="F257" s="194"/>
      <c r="G257" s="13"/>
    </row>
    <row r="258" spans="1:7" s="12" customFormat="1" ht="409.5" customHeight="1" hidden="1">
      <c r="A258" s="194"/>
      <c r="B258" s="194"/>
      <c r="C258" s="194"/>
      <c r="D258" s="194"/>
      <c r="E258" s="10"/>
      <c r="F258" s="194"/>
      <c r="G258" s="13"/>
    </row>
    <row r="259" spans="1:7" s="12" customFormat="1" ht="409.5" customHeight="1" hidden="1">
      <c r="A259" s="194"/>
      <c r="B259" s="194"/>
      <c r="C259" s="194"/>
      <c r="D259" s="194"/>
      <c r="E259" s="10"/>
      <c r="F259" s="194"/>
      <c r="G259" s="14"/>
    </row>
    <row r="260" spans="1:7" s="12" customFormat="1" ht="409.5" customHeight="1" hidden="1">
      <c r="A260" s="194"/>
      <c r="B260" s="194"/>
      <c r="C260" s="194"/>
      <c r="D260" s="194"/>
      <c r="E260" s="10"/>
      <c r="F260" s="194"/>
      <c r="G260" s="13"/>
    </row>
    <row r="261" spans="1:7" s="12" customFormat="1" ht="409.5" customHeight="1" hidden="1">
      <c r="A261" s="194"/>
      <c r="B261" s="15"/>
      <c r="C261" s="15"/>
      <c r="D261" s="194"/>
      <c r="E261" s="10"/>
      <c r="F261" s="195"/>
      <c r="G261" s="13"/>
    </row>
    <row r="262" spans="1:6" s="12" customFormat="1" ht="409.5" customHeight="1" hidden="1">
      <c r="A262" s="194"/>
      <c r="B262" s="15"/>
      <c r="C262" s="15"/>
      <c r="D262" s="194"/>
      <c r="E262" s="10"/>
      <c r="F262" s="195"/>
    </row>
    <row r="263" spans="1:6" s="12" customFormat="1" ht="409.5" customHeight="1" hidden="1">
      <c r="A263" s="194"/>
      <c r="B263" s="15"/>
      <c r="C263" s="15"/>
      <c r="D263" s="194"/>
      <c r="E263" s="10"/>
      <c r="F263" s="195"/>
    </row>
    <row r="264" spans="1:6" s="12" customFormat="1" ht="409.5" customHeight="1" hidden="1">
      <c r="A264" s="194"/>
      <c r="B264" s="194"/>
      <c r="C264" s="194"/>
      <c r="D264" s="194"/>
      <c r="E264" s="10"/>
      <c r="F264" s="195"/>
    </row>
    <row r="265" spans="1:6" s="12" customFormat="1" ht="409.5" customHeight="1" hidden="1">
      <c r="A265" s="194"/>
      <c r="B265" s="194"/>
      <c r="C265" s="194"/>
      <c r="D265" s="194"/>
      <c r="E265" s="10"/>
      <c r="F265" s="194"/>
    </row>
    <row r="266" spans="1:6" s="12" customFormat="1" ht="409.5" customHeight="1" hidden="1">
      <c r="A266" s="194"/>
      <c r="B266" s="194"/>
      <c r="C266" s="194"/>
      <c r="D266" s="194"/>
      <c r="E266" s="10"/>
      <c r="F266" s="194"/>
    </row>
    <row r="267" spans="1:6" s="12" customFormat="1" ht="409.5" customHeight="1" hidden="1">
      <c r="A267" s="194"/>
      <c r="B267" s="194"/>
      <c r="C267" s="194"/>
      <c r="D267" s="194"/>
      <c r="E267" s="10"/>
      <c r="F267" s="194"/>
    </row>
    <row r="268" spans="1:6" s="12" customFormat="1" ht="409.5" customHeight="1" hidden="1">
      <c r="A268" s="194"/>
      <c r="B268" s="194"/>
      <c r="C268" s="194"/>
      <c r="D268" s="194"/>
      <c r="E268" s="10"/>
      <c r="F268" s="194"/>
    </row>
    <row r="269" spans="1:6" s="12" customFormat="1" ht="409.5" customHeight="1" hidden="1">
      <c r="A269" s="194"/>
      <c r="B269" s="194"/>
      <c r="C269" s="194"/>
      <c r="D269" s="194"/>
      <c r="E269" s="10"/>
      <c r="F269" s="194"/>
    </row>
    <row r="270" spans="1:6" s="12" customFormat="1" ht="409.5" customHeight="1" hidden="1">
      <c r="A270" s="194"/>
      <c r="B270" s="194"/>
      <c r="C270" s="194"/>
      <c r="D270" s="194"/>
      <c r="E270" s="10"/>
      <c r="F270" s="194"/>
    </row>
    <row r="271" spans="1:6" s="12" customFormat="1" ht="409.5" customHeight="1" hidden="1">
      <c r="A271" s="194"/>
      <c r="B271" s="196"/>
      <c r="C271" s="194"/>
      <c r="D271" s="194"/>
      <c r="E271" s="10"/>
      <c r="F271" s="194"/>
    </row>
    <row r="272" spans="1:6" s="12" customFormat="1" ht="409.5" customHeight="1" hidden="1">
      <c r="A272" s="194"/>
      <c r="B272" s="196"/>
      <c r="C272" s="194"/>
      <c r="D272" s="194"/>
      <c r="E272" s="10"/>
      <c r="F272" s="194"/>
    </row>
    <row r="273" spans="1:6" s="12" customFormat="1" ht="409.5" customHeight="1" hidden="1">
      <c r="A273" s="194"/>
      <c r="B273" s="196"/>
      <c r="C273" s="194"/>
      <c r="D273" s="194"/>
      <c r="E273" s="10"/>
      <c r="F273" s="194"/>
    </row>
    <row r="274" spans="1:6" s="12" customFormat="1" ht="409.5" customHeight="1" hidden="1">
      <c r="A274" s="194"/>
      <c r="B274" s="196"/>
      <c r="C274" s="194"/>
      <c r="D274" s="194"/>
      <c r="E274" s="10"/>
      <c r="F274" s="194"/>
    </row>
    <row r="275" spans="1:6" s="12" customFormat="1" ht="409.5" customHeight="1" hidden="1">
      <c r="A275" s="194"/>
      <c r="B275" s="196"/>
      <c r="C275" s="194"/>
      <c r="D275" s="194"/>
      <c r="E275" s="10"/>
      <c r="F275" s="194"/>
    </row>
    <row r="276" spans="1:6" s="12" customFormat="1" ht="409.5" customHeight="1" hidden="1">
      <c r="A276" s="194"/>
      <c r="B276" s="196"/>
      <c r="C276" s="194"/>
      <c r="D276" s="194"/>
      <c r="E276" s="10"/>
      <c r="F276" s="194"/>
    </row>
    <row r="277" spans="1:6" s="12" customFormat="1" ht="409.5" customHeight="1" hidden="1">
      <c r="A277" s="194"/>
      <c r="B277" s="196"/>
      <c r="C277" s="194"/>
      <c r="D277" s="194"/>
      <c r="E277" s="10"/>
      <c r="F277" s="194"/>
    </row>
    <row r="278" spans="1:6" s="12" customFormat="1" ht="409.5" customHeight="1" hidden="1">
      <c r="A278" s="194"/>
      <c r="B278" s="196"/>
      <c r="C278" s="194"/>
      <c r="D278" s="194"/>
      <c r="E278" s="10"/>
      <c r="F278" s="194"/>
    </row>
    <row r="279" spans="1:6" s="12" customFormat="1" ht="409.5" customHeight="1" hidden="1">
      <c r="A279" s="194"/>
      <c r="B279" s="196"/>
      <c r="C279" s="194"/>
      <c r="D279" s="194"/>
      <c r="E279" s="10"/>
      <c r="F279" s="194"/>
    </row>
    <row r="280" spans="1:6" s="12" customFormat="1" ht="409.5" customHeight="1" hidden="1">
      <c r="A280" s="194"/>
      <c r="B280" s="194"/>
      <c r="C280" s="194"/>
      <c r="D280" s="194"/>
      <c r="E280" s="10"/>
      <c r="F280" s="194"/>
    </row>
    <row r="281" spans="1:6" s="12" customFormat="1" ht="409.5" customHeight="1" hidden="1">
      <c r="A281" s="194"/>
      <c r="B281" s="194"/>
      <c r="C281" s="194"/>
      <c r="D281" s="194"/>
      <c r="E281" s="10"/>
      <c r="F281" s="194"/>
    </row>
    <row r="282" spans="1:6" s="12" customFormat="1" ht="409.5" customHeight="1" hidden="1">
      <c r="A282" s="194"/>
      <c r="B282" s="194"/>
      <c r="C282" s="194"/>
      <c r="D282" s="194"/>
      <c r="E282" s="10"/>
      <c r="F282" s="194"/>
    </row>
    <row r="283" spans="1:7" s="12" customFormat="1" ht="409.5" customHeight="1" hidden="1">
      <c r="A283" s="194"/>
      <c r="B283" s="194"/>
      <c r="C283" s="194"/>
      <c r="D283" s="194"/>
      <c r="E283" s="10"/>
      <c r="F283" s="194"/>
      <c r="G283" s="11"/>
    </row>
    <row r="284" spans="1:7" s="12" customFormat="1" ht="409.5" customHeight="1" hidden="1">
      <c r="A284" s="194"/>
      <c r="B284" s="194"/>
      <c r="C284" s="194"/>
      <c r="D284" s="194"/>
      <c r="E284" s="10"/>
      <c r="F284" s="194"/>
      <c r="G284" s="11"/>
    </row>
    <row r="285" spans="1:6" s="12" customFormat="1" ht="409.5" customHeight="1" hidden="1">
      <c r="A285" s="198"/>
      <c r="B285" s="16"/>
      <c r="C285" s="16"/>
      <c r="D285" s="16"/>
      <c r="E285" s="10"/>
      <c r="F285" s="16"/>
    </row>
    <row r="286" spans="1:6" s="12" customFormat="1" ht="409.5" customHeight="1" hidden="1">
      <c r="A286" s="198"/>
      <c r="B286" s="16"/>
      <c r="C286" s="16"/>
      <c r="D286" s="16"/>
      <c r="E286" s="10"/>
      <c r="F286" s="16"/>
    </row>
    <row r="287" spans="1:6" s="12" customFormat="1" ht="409.5" customHeight="1" hidden="1">
      <c r="A287" s="198"/>
      <c r="B287" s="16"/>
      <c r="C287" s="16"/>
      <c r="D287" s="16"/>
      <c r="E287" s="10"/>
      <c r="F287" s="16"/>
    </row>
    <row r="288" spans="1:6" s="12" customFormat="1" ht="409.5" customHeight="1" hidden="1">
      <c r="A288" s="198"/>
      <c r="B288" s="16"/>
      <c r="C288" s="16"/>
      <c r="D288" s="16"/>
      <c r="E288" s="10"/>
      <c r="F288" s="16"/>
    </row>
    <row r="289" spans="1:6" ht="12.75" customHeight="1">
      <c r="A289" s="18"/>
      <c r="B289" s="19"/>
      <c r="C289" s="19"/>
      <c r="D289" s="19"/>
      <c r="E289" s="20"/>
      <c r="F289" s="19"/>
    </row>
    <row r="290" spans="1:6" ht="18" customHeight="1">
      <c r="A290" s="21"/>
      <c r="B290" s="22"/>
      <c r="C290" s="22"/>
      <c r="D290" s="22"/>
      <c r="E290" s="22"/>
      <c r="F290" s="22"/>
    </row>
    <row r="291" spans="1:6" ht="12" customHeight="1">
      <c r="A291" s="23"/>
      <c r="B291" s="24"/>
      <c r="C291" s="23"/>
      <c r="D291" s="23"/>
      <c r="E291" s="23"/>
      <c r="F291" s="23"/>
    </row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19" ht="15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</sheetData>
  <sheetProtection/>
  <mergeCells count="41">
    <mergeCell ref="A169:A178"/>
    <mergeCell ref="A180:A181"/>
    <mergeCell ref="A182:A185"/>
    <mergeCell ref="A187:A191"/>
    <mergeCell ref="A194:A195"/>
    <mergeCell ref="A142:A145"/>
    <mergeCell ref="A146:A149"/>
    <mergeCell ref="A150:A155"/>
    <mergeCell ref="A156:A158"/>
    <mergeCell ref="A159:A161"/>
    <mergeCell ref="A162:A166"/>
    <mergeCell ref="A101:A107"/>
    <mergeCell ref="A110:A120"/>
    <mergeCell ref="A121:A125"/>
    <mergeCell ref="A128:A133"/>
    <mergeCell ref="A136:A137"/>
    <mergeCell ref="A138:A140"/>
    <mergeCell ref="A80:A84"/>
    <mergeCell ref="A85:A86"/>
    <mergeCell ref="A88:A93"/>
    <mergeCell ref="A94:A95"/>
    <mergeCell ref="A96:A97"/>
    <mergeCell ref="A98:A100"/>
    <mergeCell ref="A53:A55"/>
    <mergeCell ref="A56:A57"/>
    <mergeCell ref="A59:A66"/>
    <mergeCell ref="A67:A70"/>
    <mergeCell ref="A71:A75"/>
    <mergeCell ref="A76:A79"/>
    <mergeCell ref="A15:A18"/>
    <mergeCell ref="A19:A22"/>
    <mergeCell ref="A23:A28"/>
    <mergeCell ref="A29:A37"/>
    <mergeCell ref="A38:A44"/>
    <mergeCell ref="A45:A52"/>
    <mergeCell ref="A1:F1"/>
    <mergeCell ref="A2:F2"/>
    <mergeCell ref="A3:F3"/>
    <mergeCell ref="A5:A7"/>
    <mergeCell ref="A9:A12"/>
    <mergeCell ref="A13:A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D225" sqref="D225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0" t="s">
        <v>397</v>
      </c>
      <c r="B1" s="220"/>
      <c r="C1" s="220"/>
      <c r="D1" s="220"/>
      <c r="E1" s="221" t="s">
        <v>398</v>
      </c>
      <c r="F1" s="222">
        <v>6.86</v>
      </c>
    </row>
    <row r="2" spans="1:6" ht="15.75">
      <c r="A2" s="220" t="s">
        <v>399</v>
      </c>
      <c r="B2" s="220"/>
      <c r="C2" s="220"/>
      <c r="D2" s="220"/>
      <c r="E2" s="221"/>
      <c r="F2" s="222"/>
    </row>
    <row r="3" spans="1:6" ht="15">
      <c r="A3" s="222" t="s">
        <v>903</v>
      </c>
      <c r="B3" s="222"/>
      <c r="C3" s="222"/>
      <c r="D3" s="222"/>
      <c r="E3" s="221"/>
      <c r="F3" s="222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7" t="s">
        <v>400</v>
      </c>
      <c r="B5" s="207" t="s">
        <v>401</v>
      </c>
      <c r="C5" s="209" t="s">
        <v>402</v>
      </c>
      <c r="D5" s="209" t="s">
        <v>403</v>
      </c>
      <c r="E5" s="185" t="s">
        <v>404</v>
      </c>
      <c r="F5" s="185" t="s">
        <v>404</v>
      </c>
    </row>
    <row r="6" spans="1:6" ht="15">
      <c r="A6" s="207"/>
      <c r="B6" s="207"/>
      <c r="C6" s="209"/>
      <c r="D6" s="209"/>
      <c r="E6" s="185" t="s">
        <v>405</v>
      </c>
      <c r="F6" s="185" t="s">
        <v>406</v>
      </c>
    </row>
    <row r="7" spans="1:6" ht="15">
      <c r="A7" s="27" t="s">
        <v>407</v>
      </c>
      <c r="B7" s="27" t="s">
        <v>408</v>
      </c>
      <c r="C7" s="28">
        <v>133900058.78</v>
      </c>
      <c r="D7" s="28">
        <v>19518959.01</v>
      </c>
      <c r="E7" s="29">
        <v>0.0056932359002530575</v>
      </c>
      <c r="F7" s="29">
        <v>0.025226</v>
      </c>
    </row>
    <row r="8" spans="1:6" ht="15">
      <c r="A8" s="27" t="s">
        <v>407</v>
      </c>
      <c r="B8" s="27" t="s">
        <v>409</v>
      </c>
      <c r="C8" s="28">
        <v>118684588</v>
      </c>
      <c r="D8" s="28">
        <v>17300960.35</v>
      </c>
      <c r="E8" s="29">
        <v>0.011623560450971127</v>
      </c>
      <c r="F8" s="29">
        <v>0.04529400000000001</v>
      </c>
    </row>
    <row r="9" spans="1:6" ht="15">
      <c r="A9" s="27" t="s">
        <v>410</v>
      </c>
      <c r="B9" s="27" t="s">
        <v>883</v>
      </c>
      <c r="C9" s="28">
        <v>55472744.59</v>
      </c>
      <c r="D9" s="28">
        <v>8086405.92</v>
      </c>
      <c r="E9" s="29">
        <v>0.018336240202188492</v>
      </c>
      <c r="F9" s="29">
        <v>0.0026230000000000003</v>
      </c>
    </row>
    <row r="10" spans="1:6" ht="15">
      <c r="A10" s="27" t="s">
        <v>410</v>
      </c>
      <c r="B10" s="27" t="s">
        <v>411</v>
      </c>
      <c r="C10" s="28">
        <v>244186391.05</v>
      </c>
      <c r="D10" s="28">
        <v>35595683.83</v>
      </c>
      <c r="E10" s="29">
        <v>0.038366060703992844</v>
      </c>
      <c r="F10" s="29">
        <v>-3.0000000000000004E-05</v>
      </c>
    </row>
    <row r="11" spans="1:6" ht="15">
      <c r="A11" s="27" t="s">
        <v>412</v>
      </c>
      <c r="B11" s="27" t="s">
        <v>413</v>
      </c>
      <c r="C11" s="28">
        <v>220720373.37</v>
      </c>
      <c r="D11" s="28">
        <v>32174981.54</v>
      </c>
      <c r="E11" s="29">
        <v>0.06543538719415665</v>
      </c>
      <c r="F11" s="29">
        <v>0.037722</v>
      </c>
    </row>
    <row r="12" spans="1:6" ht="15">
      <c r="A12" s="27" t="s">
        <v>414</v>
      </c>
      <c r="B12" s="27" t="s">
        <v>415</v>
      </c>
      <c r="C12" s="28">
        <v>413075844.03</v>
      </c>
      <c r="D12" s="28">
        <v>60215137.61</v>
      </c>
      <c r="E12" s="29">
        <v>0.016795029863715172</v>
      </c>
      <c r="F12" s="29">
        <v>0.012121</v>
      </c>
    </row>
    <row r="13" spans="1:6" ht="15">
      <c r="A13" s="27" t="s">
        <v>414</v>
      </c>
      <c r="B13" s="27" t="s">
        <v>416</v>
      </c>
      <c r="C13" s="28">
        <v>112050686.42</v>
      </c>
      <c r="D13" s="28">
        <v>16333919.3</v>
      </c>
      <c r="E13" s="29">
        <v>0.008640063926577568</v>
      </c>
      <c r="F13" s="29">
        <v>0.014195000000000003</v>
      </c>
    </row>
    <row r="14" spans="1:6" ht="15">
      <c r="A14" s="27" t="s">
        <v>417</v>
      </c>
      <c r="B14" s="27" t="s">
        <v>418</v>
      </c>
      <c r="C14" s="28">
        <v>47836010.07</v>
      </c>
      <c r="D14" s="28">
        <v>6973179.31</v>
      </c>
      <c r="E14" s="29">
        <v>1.1272590160369873</v>
      </c>
      <c r="F14" s="29">
        <v>0.041761</v>
      </c>
    </row>
    <row r="15" spans="1:6" ht="15">
      <c r="A15" s="27" t="s">
        <v>417</v>
      </c>
      <c r="B15" s="27" t="s">
        <v>419</v>
      </c>
      <c r="C15" s="28">
        <v>207086268.82</v>
      </c>
      <c r="D15" s="28">
        <v>30187502.74</v>
      </c>
      <c r="E15" s="29">
        <v>0.016588229686021805</v>
      </c>
      <c r="F15" s="29">
        <v>0.008628</v>
      </c>
    </row>
    <row r="16" spans="1:6" ht="15">
      <c r="A16" s="27" t="s">
        <v>417</v>
      </c>
      <c r="B16" s="27" t="s">
        <v>420</v>
      </c>
      <c r="C16" s="28">
        <v>390059267.7</v>
      </c>
      <c r="D16" s="28">
        <v>56859951.56</v>
      </c>
      <c r="E16" s="29">
        <v>0.03423275053501129</v>
      </c>
      <c r="F16" s="29">
        <v>0.025676</v>
      </c>
    </row>
    <row r="17" spans="1:6" ht="15">
      <c r="A17" s="27" t="s">
        <v>421</v>
      </c>
      <c r="B17" s="27" t="s">
        <v>422</v>
      </c>
      <c r="C17" s="28">
        <v>1864165.76</v>
      </c>
      <c r="D17" s="28">
        <v>271744.28</v>
      </c>
      <c r="E17" s="29">
        <v>-0.04513636976480484</v>
      </c>
      <c r="F17" s="29">
        <v>0.021341</v>
      </c>
    </row>
    <row r="18" spans="1:6" ht="15">
      <c r="A18" s="27" t="s">
        <v>423</v>
      </c>
      <c r="B18" s="27" t="s">
        <v>424</v>
      </c>
      <c r="C18" s="28">
        <v>318202809.35</v>
      </c>
      <c r="D18" s="28">
        <v>46385249.18</v>
      </c>
      <c r="E18" s="29">
        <v>0.015166640281677246</v>
      </c>
      <c r="F18" s="29">
        <v>0.011470000000000001</v>
      </c>
    </row>
    <row r="19" spans="1:6" ht="15">
      <c r="A19" s="27" t="s">
        <v>423</v>
      </c>
      <c r="B19" s="27" t="s">
        <v>425</v>
      </c>
      <c r="C19" s="28">
        <v>121736392.68</v>
      </c>
      <c r="D19" s="28">
        <v>17745829.84</v>
      </c>
      <c r="E19" s="29">
        <v>0.034756019711494446</v>
      </c>
      <c r="F19" s="29">
        <v>0.028304000000000003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23" t="s">
        <v>426</v>
      </c>
      <c r="B41" s="223"/>
      <c r="C41" s="31">
        <v>2384875600.62</v>
      </c>
      <c r="D41" s="31">
        <v>347649504.47</v>
      </c>
      <c r="E41" s="31"/>
      <c r="F41" s="31"/>
    </row>
    <row r="42" spans="1:6" ht="15">
      <c r="A42" s="30" t="s">
        <v>407</v>
      </c>
      <c r="B42" s="27" t="s">
        <v>427</v>
      </c>
      <c r="C42" s="28">
        <v>22084290.64</v>
      </c>
      <c r="D42" s="28">
        <v>22084290.64</v>
      </c>
      <c r="E42" s="29">
        <v>0.0105423703789711</v>
      </c>
      <c r="F42" s="29">
        <v>0.0027660000000000002</v>
      </c>
    </row>
    <row r="43" spans="1:6" ht="15">
      <c r="A43" s="30" t="s">
        <v>407</v>
      </c>
      <c r="B43" s="27" t="s">
        <v>428</v>
      </c>
      <c r="C43" s="28">
        <v>45567197.44</v>
      </c>
      <c r="D43" s="28">
        <v>45567197.44</v>
      </c>
      <c r="E43" s="29">
        <v>0.009672731161117554</v>
      </c>
      <c r="F43" s="29">
        <v>0.008372000000000001</v>
      </c>
    </row>
    <row r="44" spans="1:6" ht="15">
      <c r="A44" s="30" t="s">
        <v>410</v>
      </c>
      <c r="B44" s="27" t="s">
        <v>429</v>
      </c>
      <c r="C44" s="28">
        <v>7588457.95</v>
      </c>
      <c r="D44" s="28">
        <v>7588457.95</v>
      </c>
      <c r="E44" s="29">
        <v>0.009058275260031223</v>
      </c>
      <c r="F44" s="29">
        <v>0.022238</v>
      </c>
    </row>
    <row r="45" spans="1:6" ht="15">
      <c r="A45" s="30" t="s">
        <v>410</v>
      </c>
      <c r="B45" s="27" t="s">
        <v>430</v>
      </c>
      <c r="C45" s="28">
        <v>13378618.01</v>
      </c>
      <c r="D45" s="28">
        <v>13378618.01</v>
      </c>
      <c r="E45" s="29">
        <v>0.016285110265016556</v>
      </c>
      <c r="F45" s="29">
        <v>0.008171000000000001</v>
      </c>
    </row>
    <row r="46" spans="1:6" ht="15">
      <c r="A46" s="30" t="s">
        <v>412</v>
      </c>
      <c r="B46" s="27" t="s">
        <v>431</v>
      </c>
      <c r="C46" s="28">
        <v>5249874.72</v>
      </c>
      <c r="D46" s="28">
        <v>5249874.72</v>
      </c>
      <c r="E46" s="29">
        <v>0.46799999475479126</v>
      </c>
      <c r="F46" s="29">
        <v>0.016169</v>
      </c>
    </row>
    <row r="47" spans="1:6" ht="15">
      <c r="A47" s="30" t="s">
        <v>412</v>
      </c>
      <c r="B47" s="27" t="s">
        <v>432</v>
      </c>
      <c r="C47" s="28">
        <v>14312240.88</v>
      </c>
      <c r="D47" s="28">
        <v>14312240.88</v>
      </c>
      <c r="E47" s="29">
        <v>-0.002689477987587452</v>
      </c>
      <c r="F47" s="29">
        <v>0.025992</v>
      </c>
    </row>
    <row r="48" spans="1:6" ht="15">
      <c r="A48" s="30" t="s">
        <v>412</v>
      </c>
      <c r="B48" s="27" t="s">
        <v>433</v>
      </c>
      <c r="C48" s="28">
        <v>12714986.68</v>
      </c>
      <c r="D48" s="28">
        <v>12714986.68</v>
      </c>
      <c r="E48" s="29">
        <v>0.025307409465312958</v>
      </c>
      <c r="F48" s="29">
        <v>0.021607000000000005</v>
      </c>
    </row>
    <row r="49" spans="1:6" ht="15">
      <c r="A49" s="30" t="s">
        <v>412</v>
      </c>
      <c r="B49" s="27" t="s">
        <v>434</v>
      </c>
      <c r="C49" s="28">
        <v>10188277.17</v>
      </c>
      <c r="D49" s="28">
        <v>10188277.17</v>
      </c>
      <c r="E49" s="29">
        <v>0.011296809650957584</v>
      </c>
      <c r="F49" s="29">
        <v>0.030694000000000006</v>
      </c>
    </row>
    <row r="50" spans="1:6" ht="15">
      <c r="A50" s="30" t="s">
        <v>412</v>
      </c>
      <c r="B50" s="27" t="s">
        <v>435</v>
      </c>
      <c r="C50" s="28">
        <v>8519595.18</v>
      </c>
      <c r="D50" s="28">
        <v>8519595.18</v>
      </c>
      <c r="E50" s="29">
        <v>0.1459776908159256</v>
      </c>
      <c r="F50" s="29">
        <v>0.027760000000000003</v>
      </c>
    </row>
    <row r="51" spans="1:6" ht="15">
      <c r="A51" s="30" t="s">
        <v>414</v>
      </c>
      <c r="B51" s="27" t="s">
        <v>436</v>
      </c>
      <c r="C51" s="28">
        <v>24484097.18</v>
      </c>
      <c r="D51" s="28">
        <v>24484097.18</v>
      </c>
      <c r="E51" s="29">
        <v>0.008452449925243855</v>
      </c>
      <c r="F51" s="29">
        <v>0.016197</v>
      </c>
    </row>
    <row r="52" spans="1:6" ht="15">
      <c r="A52" s="30" t="s">
        <v>414</v>
      </c>
      <c r="B52" s="27" t="s">
        <v>437</v>
      </c>
      <c r="C52" s="28">
        <v>42602770.83</v>
      </c>
      <c r="D52" s="28">
        <v>42602770.83</v>
      </c>
      <c r="E52" s="29">
        <v>0.004459714982658625</v>
      </c>
      <c r="F52" s="29">
        <v>0.007633000000000001</v>
      </c>
    </row>
    <row r="53" spans="1:6" ht="15">
      <c r="A53" s="30" t="s">
        <v>414</v>
      </c>
      <c r="B53" s="27" t="s">
        <v>438</v>
      </c>
      <c r="C53" s="28">
        <v>53308546.51</v>
      </c>
      <c r="D53" s="28">
        <v>53308546.51</v>
      </c>
      <c r="E53" s="29">
        <v>0.00139908108394593</v>
      </c>
      <c r="F53" s="29">
        <v>0.007038000000000001</v>
      </c>
    </row>
    <row r="54" spans="1:6" ht="15">
      <c r="A54" s="30" t="s">
        <v>417</v>
      </c>
      <c r="B54" s="27" t="s">
        <v>439</v>
      </c>
      <c r="C54" s="28">
        <v>42045340.87</v>
      </c>
      <c r="D54" s="28">
        <v>42045340.87</v>
      </c>
      <c r="E54" s="29">
        <v>0.030581049621105194</v>
      </c>
      <c r="F54" s="29">
        <v>0.009680000000000001</v>
      </c>
    </row>
    <row r="55" spans="1:6" ht="15">
      <c r="A55" s="30" t="s">
        <v>417</v>
      </c>
      <c r="B55" s="27" t="s">
        <v>440</v>
      </c>
      <c r="C55" s="28">
        <v>80194782.24</v>
      </c>
      <c r="D55" s="28">
        <v>80194782.24</v>
      </c>
      <c r="E55" s="29">
        <v>0.01889701932668686</v>
      </c>
      <c r="F55" s="29">
        <v>0.00495</v>
      </c>
    </row>
    <row r="56" spans="1:6" ht="15">
      <c r="A56" s="30" t="s">
        <v>421</v>
      </c>
      <c r="B56" s="27" t="s">
        <v>441</v>
      </c>
      <c r="C56" s="28">
        <v>453888.71</v>
      </c>
      <c r="D56" s="28">
        <v>453888.71</v>
      </c>
      <c r="E56" s="29">
        <v>0.014357910491526127</v>
      </c>
      <c r="F56" s="29">
        <v>0.017213</v>
      </c>
    </row>
    <row r="57" spans="1:6" ht="15">
      <c r="A57" s="30" t="s">
        <v>423</v>
      </c>
      <c r="B57" s="27" t="s">
        <v>442</v>
      </c>
      <c r="C57" s="28">
        <v>25636663.69</v>
      </c>
      <c r="D57" s="28">
        <v>25636663.69</v>
      </c>
      <c r="E57" s="29">
        <v>1.0394560098648071</v>
      </c>
      <c r="F57" s="29">
        <v>0.05637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23" t="s">
        <v>443</v>
      </c>
      <c r="B81" s="223"/>
      <c r="C81" s="31">
        <v>408329628.7</v>
      </c>
      <c r="D81" s="31">
        <v>408329628.7</v>
      </c>
      <c r="E81" s="32"/>
      <c r="F81" s="33"/>
    </row>
    <row r="82" spans="1:6" ht="15">
      <c r="A82" s="30" t="s">
        <v>412</v>
      </c>
      <c r="B82" s="27" t="s">
        <v>444</v>
      </c>
      <c r="C82" s="28">
        <v>164045515.79</v>
      </c>
      <c r="D82" s="28">
        <v>46364380.22</v>
      </c>
      <c r="E82" s="34">
        <v>-0.017976360321044924</v>
      </c>
      <c r="F82" s="34">
        <v>-0.008938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445</v>
      </c>
      <c r="B121" s="35"/>
      <c r="C121" s="36">
        <f>SUM(C82)</f>
        <v>164045515.79</v>
      </c>
      <c r="D121" s="36">
        <f>+D82</f>
        <v>46364380.22</v>
      </c>
      <c r="E121" s="37"/>
      <c r="F121" s="37"/>
    </row>
    <row r="122" spans="1:6" ht="15">
      <c r="A122" s="223" t="s">
        <v>446</v>
      </c>
      <c r="B122" s="223"/>
      <c r="C122" s="223"/>
      <c r="D122" s="36">
        <f>+D121+D81+D41</f>
        <v>802343513.39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23" t="s">
        <v>400</v>
      </c>
      <c r="B124" s="223" t="s">
        <v>447</v>
      </c>
      <c r="C124" s="223" t="s">
        <v>402</v>
      </c>
      <c r="D124" s="224" t="s">
        <v>403</v>
      </c>
      <c r="E124" s="187" t="s">
        <v>404</v>
      </c>
      <c r="F124" s="187" t="s">
        <v>404</v>
      </c>
    </row>
    <row r="125" spans="1:6" ht="15">
      <c r="A125" s="223"/>
      <c r="B125" s="223"/>
      <c r="C125" s="223"/>
      <c r="D125" s="224"/>
      <c r="E125" s="187" t="s">
        <v>405</v>
      </c>
      <c r="F125" s="187" t="s">
        <v>406</v>
      </c>
    </row>
    <row r="126" spans="1:256" ht="15">
      <c r="A126" s="42" t="s">
        <v>448</v>
      </c>
      <c r="B126" s="43" t="s">
        <v>449</v>
      </c>
      <c r="C126" s="28">
        <v>203241049.11</v>
      </c>
      <c r="D126" s="44">
        <v>29626975.09</v>
      </c>
      <c r="E126" s="45">
        <v>0.03514982759952545</v>
      </c>
      <c r="F126" s="45">
        <v>0.030135000000000006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407</v>
      </c>
      <c r="B127" s="43" t="s">
        <v>450</v>
      </c>
      <c r="C127" s="28">
        <v>392422520.12</v>
      </c>
      <c r="D127" s="44">
        <v>57204449</v>
      </c>
      <c r="E127" s="45">
        <v>0.04307560995221138</v>
      </c>
      <c r="F127" s="45">
        <v>0.040884000000000004</v>
      </c>
    </row>
    <row r="128" spans="1:6" ht="15">
      <c r="A128" s="42" t="s">
        <v>451</v>
      </c>
      <c r="B128" s="43" t="s">
        <v>452</v>
      </c>
      <c r="C128" s="28">
        <v>504077699.17</v>
      </c>
      <c r="D128" s="44">
        <v>73480714.16</v>
      </c>
      <c r="E128" s="45">
        <v>0.03488257899880409</v>
      </c>
      <c r="F128" s="45">
        <v>0.034184000000000006</v>
      </c>
    </row>
    <row r="129" spans="1:6" ht="15">
      <c r="A129" s="42" t="s">
        <v>451</v>
      </c>
      <c r="B129" s="43" t="s">
        <v>453</v>
      </c>
      <c r="C129" s="46">
        <v>481230825.57</v>
      </c>
      <c r="D129" s="44">
        <v>70150266.12</v>
      </c>
      <c r="E129" s="45">
        <v>0.016716519370675087</v>
      </c>
      <c r="F129" s="45">
        <v>0.021093</v>
      </c>
    </row>
    <row r="130" spans="1:6" ht="15">
      <c r="A130" s="42" t="s">
        <v>412</v>
      </c>
      <c r="B130" s="43" t="s">
        <v>884</v>
      </c>
      <c r="C130" s="46">
        <v>325647019.55</v>
      </c>
      <c r="D130" s="44">
        <v>47470411.01</v>
      </c>
      <c r="E130" s="45">
        <v>0.09708569198846817</v>
      </c>
      <c r="F130" s="45">
        <v>0.06932600000000001</v>
      </c>
    </row>
    <row r="131" spans="1:6" ht="15">
      <c r="A131" s="42" t="s">
        <v>412</v>
      </c>
      <c r="B131" s="43" t="s">
        <v>454</v>
      </c>
      <c r="C131" s="46">
        <v>251670873.08</v>
      </c>
      <c r="D131" s="44">
        <v>36686716.19</v>
      </c>
      <c r="E131" s="45">
        <v>0.03279320150613785</v>
      </c>
      <c r="F131" s="45">
        <v>0.033957</v>
      </c>
    </row>
    <row r="132" spans="1:6" ht="15">
      <c r="A132" s="42" t="s">
        <v>412</v>
      </c>
      <c r="B132" s="43" t="s">
        <v>455</v>
      </c>
      <c r="C132" s="225">
        <v>156870093</v>
      </c>
      <c r="D132" s="227">
        <v>22867360.5</v>
      </c>
      <c r="E132" s="45">
        <v>0.04660061001777649</v>
      </c>
      <c r="F132" s="45">
        <v>-0.034676000000000005</v>
      </c>
    </row>
    <row r="133" spans="1:6" ht="15">
      <c r="A133" s="42" t="s">
        <v>412</v>
      </c>
      <c r="B133" s="43" t="s">
        <v>456</v>
      </c>
      <c r="C133" s="225">
        <v>156870093</v>
      </c>
      <c r="D133" s="227">
        <v>22867360.5</v>
      </c>
      <c r="E133" s="45">
        <v>0.04380745813250542</v>
      </c>
      <c r="F133" s="45">
        <v>0.023189</v>
      </c>
    </row>
    <row r="134" spans="1:6" ht="15">
      <c r="A134" s="42" t="s">
        <v>412</v>
      </c>
      <c r="B134" s="43" t="s">
        <v>457</v>
      </c>
      <c r="C134" s="226">
        <v>156870093</v>
      </c>
      <c r="D134" s="228">
        <v>22867360.5</v>
      </c>
      <c r="E134" s="45">
        <v>0.04660061001777649</v>
      </c>
      <c r="F134" s="45">
        <v>-0.034676000000000005</v>
      </c>
    </row>
    <row r="135" spans="1:6" ht="15">
      <c r="A135" s="42" t="s">
        <v>412</v>
      </c>
      <c r="B135" s="43" t="s">
        <v>458</v>
      </c>
      <c r="C135" s="226">
        <v>156870093</v>
      </c>
      <c r="D135" s="228">
        <v>22867360.5</v>
      </c>
      <c r="E135" s="45">
        <v>0.04380745813250542</v>
      </c>
      <c r="F135" s="45">
        <v>0.023189</v>
      </c>
    </row>
    <row r="136" spans="1:6" ht="15">
      <c r="A136" s="42" t="s">
        <v>459</v>
      </c>
      <c r="B136" s="43" t="s">
        <v>460</v>
      </c>
      <c r="C136" s="226">
        <v>192232128.66</v>
      </c>
      <c r="D136" s="228">
        <v>28022176.19</v>
      </c>
      <c r="E136" s="45">
        <v>0</v>
      </c>
      <c r="F136" s="45">
        <v>-0.005906000000000001</v>
      </c>
    </row>
    <row r="137" spans="1:6" ht="15">
      <c r="A137" s="42" t="s">
        <v>459</v>
      </c>
      <c r="B137" s="43" t="s">
        <v>461</v>
      </c>
      <c r="C137" s="226">
        <v>192232128.66</v>
      </c>
      <c r="D137" s="228">
        <v>28022176.19</v>
      </c>
      <c r="E137" s="45">
        <v>0.016982629895210266</v>
      </c>
      <c r="F137" s="45">
        <v>0.017176</v>
      </c>
    </row>
    <row r="138" spans="1:6" ht="15">
      <c r="A138" s="42" t="s">
        <v>421</v>
      </c>
      <c r="B138" s="43" t="s">
        <v>462</v>
      </c>
      <c r="C138" s="28">
        <v>434222181.14</v>
      </c>
      <c r="D138" s="47">
        <v>63297694.04</v>
      </c>
      <c r="E138" s="45">
        <v>0.029425211250782013</v>
      </c>
      <c r="F138" s="45">
        <v>0.0077870000000000005</v>
      </c>
    </row>
    <row r="139" spans="1:6" ht="15">
      <c r="A139" s="42" t="s">
        <v>421</v>
      </c>
      <c r="B139" s="43" t="s">
        <v>463</v>
      </c>
      <c r="C139" s="28">
        <v>235572109.89</v>
      </c>
      <c r="D139" s="47">
        <v>34339957.71</v>
      </c>
      <c r="E139" s="45">
        <v>0.032840389758348465</v>
      </c>
      <c r="F139" s="45">
        <v>0.0023850000000000004</v>
      </c>
    </row>
    <row r="140" spans="1:6" ht="15">
      <c r="A140" s="42" t="s">
        <v>423</v>
      </c>
      <c r="B140" s="43" t="s">
        <v>464</v>
      </c>
      <c r="C140" s="28">
        <v>282341816.31</v>
      </c>
      <c r="D140" s="47">
        <v>41157699.17</v>
      </c>
      <c r="E140" s="45">
        <v>0.01656658947467804</v>
      </c>
      <c r="F140" s="45">
        <v>0.035471</v>
      </c>
    </row>
    <row r="141" spans="1:6" ht="15">
      <c r="A141" s="42" t="s">
        <v>423</v>
      </c>
      <c r="B141" s="43" t="s">
        <v>465</v>
      </c>
      <c r="C141" s="28">
        <v>357420242.88</v>
      </c>
      <c r="D141" s="47">
        <v>52102076.22</v>
      </c>
      <c r="E141" s="45">
        <v>0.034682098776102066</v>
      </c>
      <c r="F141" s="45">
        <v>0.009802000000000002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426</v>
      </c>
      <c r="B171" s="35"/>
      <c r="C171" s="36">
        <v>3816948558.48</v>
      </c>
      <c r="D171" s="36">
        <v>556406495.4</v>
      </c>
      <c r="E171" s="35"/>
      <c r="F171" s="35"/>
    </row>
    <row r="172" spans="1:6" ht="15">
      <c r="A172" s="42" t="s">
        <v>448</v>
      </c>
      <c r="B172" s="43" t="s">
        <v>885</v>
      </c>
      <c r="C172" s="28">
        <v>71059458.1</v>
      </c>
      <c r="D172" s="47">
        <v>71059458.1</v>
      </c>
      <c r="E172" s="45">
        <v>-0.03224550932645798</v>
      </c>
      <c r="F172" s="45">
        <v>0.007738000000000001</v>
      </c>
    </row>
    <row r="173" spans="1:6" ht="15">
      <c r="A173" s="42" t="s">
        <v>407</v>
      </c>
      <c r="B173" s="43" t="s">
        <v>466</v>
      </c>
      <c r="C173" s="28">
        <v>32546168.02</v>
      </c>
      <c r="D173" s="47">
        <v>32546168.02</v>
      </c>
      <c r="E173" s="45">
        <v>0.019635431468486786</v>
      </c>
      <c r="F173" s="45">
        <v>0.019601</v>
      </c>
    </row>
    <row r="174" spans="1:6" ht="15">
      <c r="A174" s="42" t="s">
        <v>412</v>
      </c>
      <c r="B174" s="43" t="s">
        <v>467</v>
      </c>
      <c r="C174" s="28">
        <v>12628975.91</v>
      </c>
      <c r="D174" s="47">
        <v>12628975.91</v>
      </c>
      <c r="E174" s="45">
        <v>0.10425560176372528</v>
      </c>
      <c r="F174" s="45">
        <v>0.017479</v>
      </c>
    </row>
    <row r="175" spans="1:6" ht="15">
      <c r="A175" s="42" t="s">
        <v>414</v>
      </c>
      <c r="B175" s="43" t="s">
        <v>468</v>
      </c>
      <c r="C175" s="28">
        <v>9492613.22</v>
      </c>
      <c r="D175" s="47">
        <v>9492613.22</v>
      </c>
      <c r="E175" s="45">
        <v>0.23410680890083313</v>
      </c>
      <c r="F175" s="45">
        <v>0.024900000000000002</v>
      </c>
    </row>
    <row r="176" spans="1:6" ht="15">
      <c r="A176" s="42" t="s">
        <v>417</v>
      </c>
      <c r="B176" s="43" t="s">
        <v>469</v>
      </c>
      <c r="C176" s="28">
        <v>11700313</v>
      </c>
      <c r="D176" s="47">
        <v>11700313</v>
      </c>
      <c r="E176" s="45">
        <v>-0.0049604373052716255</v>
      </c>
      <c r="F176" s="45">
        <v>0.051181000000000004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470</v>
      </c>
      <c r="B221" s="35"/>
      <c r="C221" s="36">
        <v>137427528.25</v>
      </c>
      <c r="D221" s="36">
        <v>137427528.25</v>
      </c>
      <c r="E221" s="35"/>
      <c r="F221" s="35"/>
    </row>
    <row r="222" spans="1:6" ht="15">
      <c r="A222" s="223" t="s">
        <v>471</v>
      </c>
      <c r="B222" s="223"/>
      <c r="C222" s="223"/>
      <c r="D222" s="36">
        <v>693834023.65</v>
      </c>
      <c r="E222" s="48"/>
      <c r="F222" s="48"/>
    </row>
    <row r="223" spans="1:6" ht="5.25" customHeight="1">
      <c r="A223" s="187"/>
      <c r="B223" s="187"/>
      <c r="C223" s="187"/>
      <c r="D223" s="36"/>
      <c r="E223" s="48"/>
      <c r="F223" s="48"/>
    </row>
    <row r="224" spans="1:6" ht="15">
      <c r="A224" s="223" t="s">
        <v>472</v>
      </c>
      <c r="B224" s="223"/>
      <c r="C224" s="48"/>
      <c r="D224" s="36">
        <f>+D222+D122</f>
        <v>1496177537.04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2:C135"/>
    <mergeCell ref="D132:D135"/>
    <mergeCell ref="C136:C137"/>
    <mergeCell ref="D136:D137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19" sqref="A19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9" t="s">
        <v>473</v>
      </c>
      <c r="B1" s="229"/>
      <c r="C1" s="229"/>
    </row>
    <row r="2" spans="1:3" ht="15">
      <c r="A2" s="230" t="s">
        <v>903</v>
      </c>
      <c r="B2" s="230"/>
      <c r="C2" s="230"/>
    </row>
    <row r="3" spans="1:3" ht="15">
      <c r="A3" s="230"/>
      <c r="B3" s="230"/>
      <c r="C3" s="230"/>
    </row>
    <row r="4" spans="1:3" ht="6" customHeight="1">
      <c r="A4" s="51"/>
      <c r="B4" s="51"/>
      <c r="C4" s="51"/>
    </row>
    <row r="5" spans="1:3" ht="15">
      <c r="A5" s="231" t="s">
        <v>400</v>
      </c>
      <c r="B5" s="231" t="s">
        <v>401</v>
      </c>
      <c r="C5" s="232" t="s">
        <v>474</v>
      </c>
    </row>
    <row r="6" spans="1:3" ht="15">
      <c r="A6" s="231"/>
      <c r="B6" s="231"/>
      <c r="C6" s="232"/>
    </row>
    <row r="7" spans="1:3" ht="15">
      <c r="A7" s="2" t="s">
        <v>407</v>
      </c>
      <c r="B7" s="2" t="s">
        <v>408</v>
      </c>
      <c r="C7" s="52">
        <v>1304</v>
      </c>
    </row>
    <row r="8" spans="1:3" ht="15">
      <c r="A8" s="2" t="s">
        <v>407</v>
      </c>
      <c r="B8" s="2" t="s">
        <v>409</v>
      </c>
      <c r="C8" s="52">
        <v>1043</v>
      </c>
    </row>
    <row r="9" spans="1:3" ht="15">
      <c r="A9" s="2" t="s">
        <v>410</v>
      </c>
      <c r="B9" s="2" t="s">
        <v>883</v>
      </c>
      <c r="C9" s="52">
        <v>5</v>
      </c>
    </row>
    <row r="10" spans="1:3" ht="15">
      <c r="A10" s="2" t="s">
        <v>410</v>
      </c>
      <c r="B10" s="2" t="s">
        <v>411</v>
      </c>
      <c r="C10" s="52">
        <v>1731</v>
      </c>
    </row>
    <row r="11" spans="1:3" ht="15">
      <c r="A11" s="2" t="s">
        <v>412</v>
      </c>
      <c r="B11" s="2" t="s">
        <v>413</v>
      </c>
      <c r="C11" s="52">
        <v>1611</v>
      </c>
    </row>
    <row r="12" spans="1:3" ht="15">
      <c r="A12" s="2" t="s">
        <v>414</v>
      </c>
      <c r="B12" s="2" t="s">
        <v>415</v>
      </c>
      <c r="C12" s="52">
        <v>6692</v>
      </c>
    </row>
    <row r="13" spans="1:3" ht="15">
      <c r="A13" s="2" t="s">
        <v>414</v>
      </c>
      <c r="B13" s="2" t="s">
        <v>416</v>
      </c>
      <c r="C13" s="52">
        <v>2101</v>
      </c>
    </row>
    <row r="14" spans="1:3" ht="15">
      <c r="A14" s="2" t="s">
        <v>417</v>
      </c>
      <c r="B14" s="2" t="s">
        <v>418</v>
      </c>
      <c r="C14" s="52">
        <v>417</v>
      </c>
    </row>
    <row r="15" spans="1:3" ht="15">
      <c r="A15" s="2" t="s">
        <v>417</v>
      </c>
      <c r="B15" s="2" t="s">
        <v>419</v>
      </c>
      <c r="C15" s="52">
        <v>2075</v>
      </c>
    </row>
    <row r="16" spans="1:3" ht="15">
      <c r="A16" s="2" t="s">
        <v>417</v>
      </c>
      <c r="B16" s="2" t="s">
        <v>420</v>
      </c>
      <c r="C16" s="52">
        <v>4526</v>
      </c>
    </row>
    <row r="17" spans="1:3" ht="15">
      <c r="A17" s="2" t="s">
        <v>421</v>
      </c>
      <c r="B17" s="2" t="s">
        <v>422</v>
      </c>
      <c r="C17" s="52">
        <v>57</v>
      </c>
    </row>
    <row r="18" spans="1:3" ht="15">
      <c r="A18" s="2" t="s">
        <v>423</v>
      </c>
      <c r="B18" s="2" t="s">
        <v>424</v>
      </c>
      <c r="C18" s="52">
        <v>2562</v>
      </c>
    </row>
    <row r="19" spans="1:3" ht="15">
      <c r="A19" s="2" t="s">
        <v>423</v>
      </c>
      <c r="B19" s="2" t="s">
        <v>425</v>
      </c>
      <c r="C19" s="52">
        <v>990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33" t="s">
        <v>426</v>
      </c>
      <c r="B27" s="233"/>
      <c r="C27" s="53">
        <f>SUM(C7:C26)</f>
        <v>25114</v>
      </c>
    </row>
    <row r="28" spans="1:3" ht="15">
      <c r="A28" s="30" t="s">
        <v>407</v>
      </c>
      <c r="B28" s="2" t="s">
        <v>427</v>
      </c>
      <c r="C28" s="52">
        <v>812</v>
      </c>
    </row>
    <row r="29" spans="1:3" ht="15">
      <c r="A29" s="30" t="s">
        <v>407</v>
      </c>
      <c r="B29" s="2" t="s">
        <v>428</v>
      </c>
      <c r="C29" s="52">
        <v>1900</v>
      </c>
    </row>
    <row r="30" spans="1:3" ht="15">
      <c r="A30" s="30" t="s">
        <v>410</v>
      </c>
      <c r="B30" s="2" t="s">
        <v>429</v>
      </c>
      <c r="C30" s="52">
        <v>359</v>
      </c>
    </row>
    <row r="31" spans="1:3" ht="15">
      <c r="A31" s="30" t="s">
        <v>410</v>
      </c>
      <c r="B31" s="2" t="s">
        <v>430</v>
      </c>
      <c r="C31" s="52">
        <v>1295</v>
      </c>
    </row>
    <row r="32" spans="1:3" ht="15">
      <c r="A32" s="30" t="s">
        <v>412</v>
      </c>
      <c r="B32" s="2" t="s">
        <v>431</v>
      </c>
      <c r="C32" s="52">
        <v>235</v>
      </c>
    </row>
    <row r="33" spans="1:3" ht="15">
      <c r="A33" s="30" t="s">
        <v>412</v>
      </c>
      <c r="B33" s="2" t="s">
        <v>432</v>
      </c>
      <c r="C33" s="52">
        <v>1888</v>
      </c>
    </row>
    <row r="34" spans="1:3" ht="15">
      <c r="A34" s="30" t="s">
        <v>412</v>
      </c>
      <c r="B34" s="2" t="s">
        <v>433</v>
      </c>
      <c r="C34" s="52">
        <v>702</v>
      </c>
    </row>
    <row r="35" spans="1:3" ht="15">
      <c r="A35" s="30" t="s">
        <v>412</v>
      </c>
      <c r="B35" s="2" t="s">
        <v>434</v>
      </c>
      <c r="C35" s="52">
        <v>228</v>
      </c>
    </row>
    <row r="36" spans="1:3" ht="15">
      <c r="A36" s="30" t="s">
        <v>412</v>
      </c>
      <c r="B36" s="2" t="s">
        <v>435</v>
      </c>
      <c r="C36" s="52">
        <v>418</v>
      </c>
    </row>
    <row r="37" spans="1:3" ht="15">
      <c r="A37" s="30" t="s">
        <v>414</v>
      </c>
      <c r="B37" s="2" t="s">
        <v>436</v>
      </c>
      <c r="C37" s="52">
        <v>1640</v>
      </c>
    </row>
    <row r="38" spans="1:3" ht="15">
      <c r="A38" s="30" t="s">
        <v>414</v>
      </c>
      <c r="B38" s="2" t="s">
        <v>437</v>
      </c>
      <c r="C38" s="52">
        <v>3762</v>
      </c>
    </row>
    <row r="39" spans="1:3" ht="15">
      <c r="A39" s="30" t="s">
        <v>414</v>
      </c>
      <c r="B39" s="2" t="s">
        <v>438</v>
      </c>
      <c r="C39" s="52">
        <v>5875</v>
      </c>
    </row>
    <row r="40" spans="1:3" ht="15">
      <c r="A40" s="30" t="s">
        <v>417</v>
      </c>
      <c r="B40" s="2" t="s">
        <v>439</v>
      </c>
      <c r="C40" s="52">
        <v>3070</v>
      </c>
    </row>
    <row r="41" spans="1:3" ht="15">
      <c r="A41" s="30" t="s">
        <v>417</v>
      </c>
      <c r="B41" s="2" t="s">
        <v>440</v>
      </c>
      <c r="C41" s="52">
        <v>6018</v>
      </c>
    </row>
    <row r="42" spans="1:3" ht="15">
      <c r="A42" s="30" t="s">
        <v>421</v>
      </c>
      <c r="B42" s="2" t="s">
        <v>441</v>
      </c>
      <c r="C42" s="52">
        <v>4</v>
      </c>
    </row>
    <row r="43" spans="1:3" ht="15">
      <c r="A43" s="30" t="s">
        <v>423</v>
      </c>
      <c r="B43" s="2" t="s">
        <v>442</v>
      </c>
      <c r="C43" s="52">
        <v>1691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33" t="s">
        <v>443</v>
      </c>
      <c r="B48" s="233"/>
      <c r="C48" s="53">
        <f>SUM(C28:C47)</f>
        <v>29897</v>
      </c>
    </row>
    <row r="49" spans="1:3" ht="15">
      <c r="A49" s="30" t="s">
        <v>412</v>
      </c>
      <c r="B49" s="2" t="s">
        <v>444</v>
      </c>
      <c r="C49" s="52">
        <v>4185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33" t="s">
        <v>445</v>
      </c>
      <c r="B53" s="233"/>
      <c r="C53" s="54">
        <f>SUM(C49:C52)</f>
        <v>4185</v>
      </c>
    </row>
    <row r="54" spans="1:3" ht="15">
      <c r="A54" s="55" t="s">
        <v>475</v>
      </c>
      <c r="B54" s="56"/>
      <c r="C54" s="57">
        <f>SUM(C27,C48,C53)</f>
        <v>59196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31" t="s">
        <v>400</v>
      </c>
      <c r="B58" s="231" t="s">
        <v>447</v>
      </c>
      <c r="C58" s="232" t="s">
        <v>474</v>
      </c>
    </row>
    <row r="59" spans="1:3" ht="15">
      <c r="A59" s="231"/>
      <c r="B59" s="231"/>
      <c r="C59" s="232"/>
    </row>
    <row r="60" spans="1:3" ht="15">
      <c r="A60" s="61" t="s">
        <v>448</v>
      </c>
      <c r="B60" s="62" t="s">
        <v>449</v>
      </c>
      <c r="C60" s="63">
        <v>4</v>
      </c>
    </row>
    <row r="61" spans="1:3" ht="15">
      <c r="A61" s="61" t="s">
        <v>407</v>
      </c>
      <c r="B61" s="62" t="s">
        <v>450</v>
      </c>
      <c r="C61" s="64">
        <v>3</v>
      </c>
    </row>
    <row r="62" spans="1:3" ht="15">
      <c r="A62" s="61" t="s">
        <v>451</v>
      </c>
      <c r="B62" s="62" t="s">
        <v>452</v>
      </c>
      <c r="C62" s="64">
        <v>4</v>
      </c>
    </row>
    <row r="63" spans="1:3" ht="15">
      <c r="A63" s="61" t="s">
        <v>451</v>
      </c>
      <c r="B63" s="62" t="s">
        <v>453</v>
      </c>
      <c r="C63" s="64">
        <v>3</v>
      </c>
    </row>
    <row r="64" spans="1:3" ht="15">
      <c r="A64" s="61" t="s">
        <v>412</v>
      </c>
      <c r="B64" s="62" t="s">
        <v>884</v>
      </c>
      <c r="C64" s="64">
        <v>3</v>
      </c>
    </row>
    <row r="65" spans="1:3" ht="15">
      <c r="A65" s="61" t="s">
        <v>412</v>
      </c>
      <c r="B65" s="62" t="s">
        <v>454</v>
      </c>
      <c r="C65" s="64">
        <v>5</v>
      </c>
    </row>
    <row r="66" spans="1:3" ht="15">
      <c r="A66" s="61" t="s">
        <v>412</v>
      </c>
      <c r="B66" s="62" t="s">
        <v>455</v>
      </c>
      <c r="C66" s="64">
        <v>3</v>
      </c>
    </row>
    <row r="67" spans="1:3" ht="15">
      <c r="A67" s="61" t="s">
        <v>412</v>
      </c>
      <c r="B67" s="62" t="s">
        <v>456</v>
      </c>
      <c r="C67" s="64">
        <v>4</v>
      </c>
    </row>
    <row r="68" spans="1:3" ht="15">
      <c r="A68" s="61" t="s">
        <v>412</v>
      </c>
      <c r="B68" s="62" t="s">
        <v>457</v>
      </c>
      <c r="C68" s="64">
        <v>2</v>
      </c>
    </row>
    <row r="69" spans="1:3" ht="15">
      <c r="A69" s="61" t="s">
        <v>412</v>
      </c>
      <c r="B69" s="62" t="s">
        <v>458</v>
      </c>
      <c r="C69" s="64">
        <v>2</v>
      </c>
    </row>
    <row r="70" spans="1:3" ht="15">
      <c r="A70" s="61" t="s">
        <v>459</v>
      </c>
      <c r="B70" s="62" t="s">
        <v>460</v>
      </c>
      <c r="C70" s="64">
        <v>3</v>
      </c>
    </row>
    <row r="71" spans="1:3" ht="15">
      <c r="A71" s="61" t="s">
        <v>459</v>
      </c>
      <c r="B71" s="62" t="s">
        <v>461</v>
      </c>
      <c r="C71" s="64">
        <v>4</v>
      </c>
    </row>
    <row r="72" spans="1:3" ht="15">
      <c r="A72" s="61" t="s">
        <v>421</v>
      </c>
      <c r="B72" s="62" t="s">
        <v>462</v>
      </c>
      <c r="C72" s="64">
        <v>2</v>
      </c>
    </row>
    <row r="73" spans="1:3" ht="15">
      <c r="A73" s="61" t="s">
        <v>421</v>
      </c>
      <c r="B73" s="62" t="s">
        <v>463</v>
      </c>
      <c r="C73" s="64">
        <v>2</v>
      </c>
    </row>
    <row r="74" spans="1:3" ht="15">
      <c r="A74" s="61" t="s">
        <v>423</v>
      </c>
      <c r="B74" s="62" t="s">
        <v>464</v>
      </c>
      <c r="C74" s="64">
        <v>8</v>
      </c>
    </row>
    <row r="75" spans="1:3" ht="15">
      <c r="A75" s="61" t="s">
        <v>423</v>
      </c>
      <c r="B75" s="62" t="s">
        <v>465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426</v>
      </c>
      <c r="B80" s="56"/>
      <c r="C80" s="57">
        <f>SUM(C60:C79)</f>
        <v>57</v>
      </c>
    </row>
    <row r="81" spans="1:3" ht="15">
      <c r="A81" s="61" t="s">
        <v>448</v>
      </c>
      <c r="B81" s="62" t="s">
        <v>885</v>
      </c>
      <c r="C81" s="64">
        <v>1</v>
      </c>
    </row>
    <row r="82" spans="1:3" ht="15">
      <c r="A82" s="61" t="s">
        <v>407</v>
      </c>
      <c r="B82" s="62" t="s">
        <v>466</v>
      </c>
      <c r="C82" s="64">
        <v>3</v>
      </c>
    </row>
    <row r="83" spans="1:3" ht="15">
      <c r="A83" s="61" t="s">
        <v>412</v>
      </c>
      <c r="B83" s="62" t="s">
        <v>467</v>
      </c>
      <c r="C83" s="64">
        <v>4</v>
      </c>
    </row>
    <row r="84" spans="1:3" ht="15">
      <c r="A84" s="61" t="s">
        <v>414</v>
      </c>
      <c r="B84" s="62" t="s">
        <v>468</v>
      </c>
      <c r="C84" s="64">
        <v>15</v>
      </c>
    </row>
    <row r="85" spans="1:3" ht="15">
      <c r="A85" s="61" t="s">
        <v>417</v>
      </c>
      <c r="B85" s="62" t="s">
        <v>469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443</v>
      </c>
      <c r="B89" s="56"/>
      <c r="C89" s="57">
        <f>SUM(C81:C88)</f>
        <v>33</v>
      </c>
    </row>
    <row r="90" spans="1:3" ht="15">
      <c r="A90" s="55" t="s">
        <v>471</v>
      </c>
      <c r="B90" s="56"/>
      <c r="C90" s="57">
        <f>SUM(C80,C89)</f>
        <v>90</v>
      </c>
    </row>
    <row r="91" spans="1:3" ht="3.75" customHeight="1">
      <c r="A91" s="187"/>
      <c r="B91" s="185"/>
      <c r="C91" s="65"/>
    </row>
    <row r="92" spans="1:3" ht="15">
      <c r="A92" s="66" t="s">
        <v>472</v>
      </c>
      <c r="B92" s="67"/>
      <c r="C92" s="57">
        <f>SUM(C54,C90)</f>
        <v>59286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12" sqref="D12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9" t="s">
        <v>476</v>
      </c>
      <c r="B1" s="229"/>
      <c r="C1" s="229"/>
      <c r="D1" s="229"/>
    </row>
    <row r="2" spans="1:4" ht="15">
      <c r="A2" s="230" t="s">
        <v>903</v>
      </c>
      <c r="B2" s="230"/>
      <c r="C2" s="230"/>
      <c r="D2" s="230"/>
    </row>
    <row r="3" spans="1:4" ht="15">
      <c r="A3" s="230" t="s">
        <v>477</v>
      </c>
      <c r="B3" s="230"/>
      <c r="C3" s="230"/>
      <c r="D3" s="230"/>
    </row>
    <row r="4" spans="1:4" ht="6" customHeight="1">
      <c r="A4" s="51"/>
      <c r="B4" s="51"/>
      <c r="C4" s="51"/>
      <c r="D4" s="51"/>
    </row>
    <row r="5" spans="1:4" ht="15">
      <c r="A5" s="188" t="s">
        <v>478</v>
      </c>
      <c r="B5" s="70" t="s">
        <v>479</v>
      </c>
      <c r="C5" s="70" t="s">
        <v>480</v>
      </c>
      <c r="D5" s="70" t="s">
        <v>481</v>
      </c>
    </row>
    <row r="6" spans="1:4" ht="15">
      <c r="A6" s="71">
        <v>41730</v>
      </c>
      <c r="B6" s="72">
        <v>1171071</v>
      </c>
      <c r="C6" s="72">
        <v>6243728</v>
      </c>
      <c r="D6" s="72">
        <v>7414799</v>
      </c>
    </row>
    <row r="7" spans="1:4" ht="15">
      <c r="A7" s="71">
        <v>41731</v>
      </c>
      <c r="B7" s="72">
        <v>34449564</v>
      </c>
      <c r="C7" s="72">
        <v>12584347</v>
      </c>
      <c r="D7" s="72">
        <v>47033911</v>
      </c>
    </row>
    <row r="8" spans="1:4" ht="15">
      <c r="A8" s="71">
        <v>41732</v>
      </c>
      <c r="B8" s="72">
        <v>21240623</v>
      </c>
      <c r="C8" s="72">
        <v>23671697</v>
      </c>
      <c r="D8" s="72">
        <v>44912320</v>
      </c>
    </row>
    <row r="9" spans="1:4" ht="15">
      <c r="A9" s="71">
        <v>41733</v>
      </c>
      <c r="B9" s="72">
        <v>24839205</v>
      </c>
      <c r="C9" s="72">
        <v>13005311</v>
      </c>
      <c r="D9" s="72">
        <v>37844516</v>
      </c>
    </row>
    <row r="10" spans="1:4" ht="15">
      <c r="A10" s="71">
        <v>41736</v>
      </c>
      <c r="B10" s="72">
        <v>1070759</v>
      </c>
      <c r="C10" s="72">
        <v>11204394</v>
      </c>
      <c r="D10" s="72">
        <v>12275153</v>
      </c>
    </row>
    <row r="11" spans="1:4" ht="15">
      <c r="A11" s="71">
        <v>41737</v>
      </c>
      <c r="B11" s="72">
        <v>8385293</v>
      </c>
      <c r="C11" s="72">
        <v>15366986</v>
      </c>
      <c r="D11" s="72">
        <v>23752279</v>
      </c>
    </row>
    <row r="12" spans="1:4" ht="15">
      <c r="A12" s="71">
        <v>41738</v>
      </c>
      <c r="B12" s="72">
        <v>3969175</v>
      </c>
      <c r="C12" s="72">
        <v>20674949</v>
      </c>
      <c r="D12" s="72">
        <v>24644124</v>
      </c>
    </row>
    <row r="13" spans="1:4" ht="15">
      <c r="A13" s="71">
        <v>41739</v>
      </c>
      <c r="B13" s="72">
        <v>2961059</v>
      </c>
      <c r="C13" s="72">
        <v>21510418</v>
      </c>
      <c r="D13" s="72">
        <v>24471477</v>
      </c>
    </row>
    <row r="14" spans="1:4" ht="15">
      <c r="A14" s="71">
        <v>41740</v>
      </c>
      <c r="B14" s="72">
        <v>31140147</v>
      </c>
      <c r="C14" s="72">
        <v>22898089</v>
      </c>
      <c r="D14" s="72">
        <v>54038236</v>
      </c>
    </row>
    <row r="15" spans="1:4" ht="15">
      <c r="A15" s="71">
        <v>41743</v>
      </c>
      <c r="B15" s="72">
        <v>7465592</v>
      </c>
      <c r="C15" s="72">
        <v>10576327</v>
      </c>
      <c r="D15" s="72">
        <v>18041919</v>
      </c>
    </row>
    <row r="16" spans="1:4" ht="15">
      <c r="A16" s="71">
        <v>41744</v>
      </c>
      <c r="B16" s="72">
        <v>37642594</v>
      </c>
      <c r="C16" s="72">
        <v>18040701</v>
      </c>
      <c r="D16" s="72">
        <v>55683295</v>
      </c>
    </row>
    <row r="17" spans="1:4" ht="15">
      <c r="A17" s="71">
        <v>41745</v>
      </c>
      <c r="B17" s="72">
        <v>22641541</v>
      </c>
      <c r="C17" s="72">
        <v>21389013</v>
      </c>
      <c r="D17" s="72">
        <v>44030554</v>
      </c>
    </row>
    <row r="18" spans="1:4" ht="15">
      <c r="A18" s="71">
        <v>41746</v>
      </c>
      <c r="B18" s="72">
        <v>2454016</v>
      </c>
      <c r="C18" s="72">
        <v>12663297</v>
      </c>
      <c r="D18" s="72">
        <v>15117313</v>
      </c>
    </row>
    <row r="19" spans="1:4" ht="15">
      <c r="A19" s="71">
        <v>41750</v>
      </c>
      <c r="B19" s="72">
        <v>40840686</v>
      </c>
      <c r="C19" s="72">
        <v>18837888</v>
      </c>
      <c r="D19" s="72">
        <v>59678574</v>
      </c>
    </row>
    <row r="20" spans="1:4" ht="15">
      <c r="A20" s="71">
        <v>41751</v>
      </c>
      <c r="B20" s="72">
        <v>14888802</v>
      </c>
      <c r="C20" s="72">
        <v>19498261</v>
      </c>
      <c r="D20" s="72">
        <v>34387063</v>
      </c>
    </row>
    <row r="21" spans="1:4" ht="15">
      <c r="A21" s="71">
        <v>41752</v>
      </c>
      <c r="B21" s="72">
        <v>17727826</v>
      </c>
      <c r="C21" s="72">
        <v>17945375</v>
      </c>
      <c r="D21" s="72">
        <v>35673201</v>
      </c>
    </row>
    <row r="22" spans="1:4" ht="15">
      <c r="A22" s="71">
        <v>41753</v>
      </c>
      <c r="B22" s="72">
        <v>6475789</v>
      </c>
      <c r="C22" s="72">
        <v>27205207</v>
      </c>
      <c r="D22" s="72">
        <v>33680996</v>
      </c>
    </row>
    <row r="23" spans="1:4" ht="15">
      <c r="A23" s="71">
        <v>41754</v>
      </c>
      <c r="B23" s="72">
        <v>24351557</v>
      </c>
      <c r="C23" s="72">
        <v>27009940</v>
      </c>
      <c r="D23" s="72">
        <v>51361497</v>
      </c>
    </row>
    <row r="24" spans="1:4" ht="15">
      <c r="A24" s="71">
        <v>41757</v>
      </c>
      <c r="B24" s="72">
        <v>22811259</v>
      </c>
      <c r="C24" s="72">
        <v>33118646</v>
      </c>
      <c r="D24" s="72">
        <v>55929905</v>
      </c>
    </row>
    <row r="25" spans="1:4" ht="15">
      <c r="A25" s="71">
        <v>41758</v>
      </c>
      <c r="B25" s="72">
        <v>22627238</v>
      </c>
      <c r="C25" s="72">
        <v>15167176</v>
      </c>
      <c r="D25" s="72">
        <v>37794414</v>
      </c>
    </row>
    <row r="26" spans="1:4" ht="15">
      <c r="A26" s="71">
        <v>41759</v>
      </c>
      <c r="B26" s="72">
        <v>11891092</v>
      </c>
      <c r="C26" s="72">
        <v>23441761</v>
      </c>
      <c r="D26" s="72">
        <v>35332853</v>
      </c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59" sqref="E159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4" t="s">
        <v>482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903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483</v>
      </c>
      <c r="B5" s="240" t="s">
        <v>484</v>
      </c>
      <c r="C5" s="241" t="s">
        <v>485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89"/>
      <c r="O5" s="243"/>
      <c r="P5" s="243"/>
    </row>
    <row r="6" spans="1:16" ht="15">
      <c r="A6" s="240"/>
      <c r="B6" s="240"/>
      <c r="C6" s="76" t="s">
        <v>486</v>
      </c>
      <c r="D6" s="76" t="s">
        <v>487</v>
      </c>
      <c r="E6" s="76" t="s">
        <v>488</v>
      </c>
      <c r="F6" s="76" t="s">
        <v>489</v>
      </c>
      <c r="G6" s="76" t="s">
        <v>490</v>
      </c>
      <c r="H6" s="76" t="s">
        <v>491</v>
      </c>
      <c r="I6" s="76" t="s">
        <v>492</v>
      </c>
      <c r="J6" s="76" t="s">
        <v>493</v>
      </c>
      <c r="K6" s="76" t="s">
        <v>494</v>
      </c>
      <c r="L6" s="76" t="s">
        <v>494</v>
      </c>
      <c r="M6" s="76" t="e">
        <v>#REF!</v>
      </c>
      <c r="N6" s="76" t="e">
        <v>#REF!</v>
      </c>
      <c r="O6" s="243"/>
      <c r="P6" s="243"/>
    </row>
    <row r="7" spans="1:14" ht="15">
      <c r="A7" s="244" t="s">
        <v>495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ht="15">
      <c r="A8" s="77" t="s">
        <v>501</v>
      </c>
      <c r="B8" s="77" t="s">
        <v>551</v>
      </c>
      <c r="C8" s="78"/>
      <c r="D8" s="78"/>
      <c r="E8" s="78"/>
      <c r="F8" s="78"/>
      <c r="G8" s="78"/>
      <c r="H8" s="78"/>
      <c r="I8" s="78">
        <v>6</v>
      </c>
      <c r="J8" s="78"/>
      <c r="K8" s="78"/>
      <c r="L8" s="79">
        <v>3.78</v>
      </c>
      <c r="M8" s="79" t="e">
        <v>#REF!</v>
      </c>
      <c r="N8" s="79" t="e">
        <v>#REF!</v>
      </c>
    </row>
    <row r="9" spans="1:14" ht="409.5" customHeight="1" hidden="1">
      <c r="A9" s="77"/>
      <c r="B9" s="77"/>
      <c r="C9" s="78"/>
      <c r="D9" s="78"/>
      <c r="E9" s="78"/>
      <c r="F9" s="78"/>
      <c r="G9" s="78"/>
      <c r="H9" s="78"/>
      <c r="I9" s="78"/>
      <c r="J9" s="78"/>
      <c r="K9" s="78"/>
      <c r="L9" s="79" t="e">
        <v>#REF!</v>
      </c>
      <c r="M9" s="79" t="e">
        <v>#REF!</v>
      </c>
      <c r="N9" s="79" t="e">
        <v>#REF!</v>
      </c>
    </row>
    <row r="10" spans="1:14" ht="409.5" customHeight="1" hidden="1">
      <c r="A10" s="77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6" t="s">
        <v>503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6" t="s">
        <v>504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</row>
    <row r="47" spans="1:14" ht="409.5" customHeight="1" hidden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6" t="s">
        <v>506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1"/>
      <c r="M88" s="191"/>
      <c r="N88" s="192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1"/>
      <c r="M89" s="191"/>
      <c r="N89" s="192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1"/>
      <c r="M90" s="191"/>
      <c r="N90" s="192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1"/>
      <c r="M91" s="191"/>
      <c r="N91" s="192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507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8" sqref="E18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4" t="s">
        <v>508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903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483</v>
      </c>
      <c r="B5" s="240" t="s">
        <v>484</v>
      </c>
      <c r="C5" s="241" t="s">
        <v>485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89"/>
      <c r="O5" s="243"/>
      <c r="P5" s="243"/>
    </row>
    <row r="6" spans="1:16" ht="15">
      <c r="A6" s="240"/>
      <c r="B6" s="240"/>
      <c r="C6" s="76" t="s">
        <v>486</v>
      </c>
      <c r="D6" s="76" t="s">
        <v>487</v>
      </c>
      <c r="E6" s="76" t="s">
        <v>488</v>
      </c>
      <c r="F6" s="76" t="s">
        <v>489</v>
      </c>
      <c r="G6" s="76" t="s">
        <v>490</v>
      </c>
      <c r="H6" s="76" t="s">
        <v>491</v>
      </c>
      <c r="I6" s="76" t="s">
        <v>492</v>
      </c>
      <c r="J6" s="76" t="s">
        <v>493</v>
      </c>
      <c r="K6" s="76" t="s">
        <v>494</v>
      </c>
      <c r="L6" s="76" t="s">
        <v>494</v>
      </c>
      <c r="M6" s="76" t="e">
        <v>#REF!</v>
      </c>
      <c r="N6" s="76" t="e">
        <v>#REF!</v>
      </c>
      <c r="O6" s="243"/>
      <c r="P6" s="243"/>
    </row>
    <row r="7" spans="1:14" ht="15">
      <c r="A7" s="244" t="s">
        <v>495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ht="15">
      <c r="A8" s="77" t="s">
        <v>496</v>
      </c>
      <c r="B8" s="77" t="s">
        <v>509</v>
      </c>
      <c r="C8" s="78"/>
      <c r="D8" s="78"/>
      <c r="E8" s="78"/>
      <c r="F8" s="78"/>
      <c r="G8" s="78"/>
      <c r="H8" s="78"/>
      <c r="I8" s="78"/>
      <c r="J8" s="78"/>
      <c r="K8" s="78">
        <v>4.6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496</v>
      </c>
      <c r="B9" s="77" t="s">
        <v>497</v>
      </c>
      <c r="C9" s="78"/>
      <c r="D9" s="78"/>
      <c r="E9" s="78"/>
      <c r="F9" s="78"/>
      <c r="G9" s="78"/>
      <c r="H9" s="78"/>
      <c r="I9" s="78"/>
      <c r="J9" s="78"/>
      <c r="K9" s="78">
        <v>3.69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498</v>
      </c>
      <c r="B10" s="77" t="s">
        <v>549</v>
      </c>
      <c r="C10" s="78"/>
      <c r="D10" s="78"/>
      <c r="E10" s="78"/>
      <c r="F10" s="78"/>
      <c r="G10" s="78"/>
      <c r="H10" s="78"/>
      <c r="I10" s="78"/>
      <c r="J10" s="78"/>
      <c r="K10" s="78">
        <v>3.2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498</v>
      </c>
      <c r="B11" s="77" t="s">
        <v>513</v>
      </c>
      <c r="C11" s="78"/>
      <c r="D11" s="78"/>
      <c r="E11" s="78"/>
      <c r="F11" s="78"/>
      <c r="G11" s="78"/>
      <c r="H11" s="78"/>
      <c r="I11" s="78"/>
      <c r="J11" s="78"/>
      <c r="K11" s="78">
        <v>4.8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498</v>
      </c>
      <c r="B12" s="77" t="s">
        <v>701</v>
      </c>
      <c r="C12" s="78"/>
      <c r="D12" s="78"/>
      <c r="E12" s="78"/>
      <c r="F12" s="78"/>
      <c r="G12" s="78"/>
      <c r="H12" s="78"/>
      <c r="I12" s="78"/>
      <c r="J12" s="78"/>
      <c r="K12" s="78">
        <v>6.34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498</v>
      </c>
      <c r="B13" s="77" t="s">
        <v>550</v>
      </c>
      <c r="C13" s="78"/>
      <c r="D13" s="78"/>
      <c r="E13" s="78"/>
      <c r="F13" s="78"/>
      <c r="G13" s="78"/>
      <c r="H13" s="78"/>
      <c r="I13" s="78"/>
      <c r="J13" s="78">
        <v>4.2</v>
      </c>
      <c r="K13" s="78"/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498</v>
      </c>
      <c r="B14" s="77" t="s">
        <v>516</v>
      </c>
      <c r="C14" s="78"/>
      <c r="D14" s="78"/>
      <c r="E14" s="78"/>
      <c r="F14" s="78"/>
      <c r="G14" s="78"/>
      <c r="H14" s="78"/>
      <c r="I14" s="78"/>
      <c r="J14" s="78"/>
      <c r="K14" s="78">
        <v>4.05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518</v>
      </c>
      <c r="B15" s="77" t="s">
        <v>519</v>
      </c>
      <c r="C15" s="78"/>
      <c r="D15" s="78"/>
      <c r="E15" s="78"/>
      <c r="F15" s="78"/>
      <c r="G15" s="78"/>
      <c r="H15" s="78"/>
      <c r="I15" s="78"/>
      <c r="J15" s="78">
        <v>4.34</v>
      </c>
      <c r="K15" s="78">
        <v>5.17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595</v>
      </c>
      <c r="B16" s="77" t="s">
        <v>519</v>
      </c>
      <c r="C16" s="78"/>
      <c r="D16" s="78"/>
      <c r="E16" s="78"/>
      <c r="F16" s="78"/>
      <c r="G16" s="78"/>
      <c r="H16" s="78">
        <v>5.64</v>
      </c>
      <c r="I16" s="78">
        <v>6.12</v>
      </c>
      <c r="J16" s="78">
        <v>5.07</v>
      </c>
      <c r="K16" s="78">
        <v>5.41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520</v>
      </c>
      <c r="B17" s="77" t="s">
        <v>521</v>
      </c>
      <c r="C17" s="78"/>
      <c r="D17" s="78"/>
      <c r="E17" s="78">
        <v>1</v>
      </c>
      <c r="F17" s="78">
        <v>1.09</v>
      </c>
      <c r="G17" s="78"/>
      <c r="H17" s="78"/>
      <c r="I17" s="78">
        <v>1.83</v>
      </c>
      <c r="J17" s="78">
        <v>2.91</v>
      </c>
      <c r="K17" s="78">
        <v>3.18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520</v>
      </c>
      <c r="B18" s="77" t="s">
        <v>522</v>
      </c>
      <c r="C18" s="78"/>
      <c r="D18" s="78"/>
      <c r="E18" s="78"/>
      <c r="F18" s="78">
        <v>2.2</v>
      </c>
      <c r="G18" s="78"/>
      <c r="H18" s="78"/>
      <c r="I18" s="78">
        <v>1.92</v>
      </c>
      <c r="J18" s="78"/>
      <c r="K18" s="78">
        <v>4.92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520</v>
      </c>
      <c r="B19" s="77" t="s">
        <v>523</v>
      </c>
      <c r="C19" s="78"/>
      <c r="D19" s="78"/>
      <c r="E19" s="78"/>
      <c r="F19" s="78"/>
      <c r="G19" s="78"/>
      <c r="H19" s="78"/>
      <c r="I19" s="78"/>
      <c r="J19" s="78"/>
      <c r="K19" s="78">
        <v>1.84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520</v>
      </c>
      <c r="B20" s="77" t="s">
        <v>524</v>
      </c>
      <c r="C20" s="78"/>
      <c r="D20" s="78"/>
      <c r="E20" s="78"/>
      <c r="F20" s="78">
        <v>0.9</v>
      </c>
      <c r="G20" s="78"/>
      <c r="H20" s="78">
        <v>1.89</v>
      </c>
      <c r="I20" s="78">
        <v>1.88</v>
      </c>
      <c r="J20" s="78">
        <v>3.6</v>
      </c>
      <c r="K20" s="78">
        <v>3.7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520</v>
      </c>
      <c r="B21" s="77" t="s">
        <v>505</v>
      </c>
      <c r="C21" s="78"/>
      <c r="D21" s="78"/>
      <c r="E21" s="78"/>
      <c r="F21" s="78"/>
      <c r="G21" s="78"/>
      <c r="H21" s="78"/>
      <c r="I21" s="78">
        <v>1.88</v>
      </c>
      <c r="J21" s="78"/>
      <c r="K21" s="78">
        <v>3.65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520</v>
      </c>
      <c r="B22" s="77" t="s">
        <v>509</v>
      </c>
      <c r="C22" s="78"/>
      <c r="D22" s="78"/>
      <c r="E22" s="78"/>
      <c r="F22" s="78">
        <v>2.25</v>
      </c>
      <c r="G22" s="78">
        <v>4</v>
      </c>
      <c r="H22" s="78">
        <v>2.35</v>
      </c>
      <c r="I22" s="78">
        <v>1.65</v>
      </c>
      <c r="J22" s="78">
        <v>1.99</v>
      </c>
      <c r="K22" s="78">
        <v>4.54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520</v>
      </c>
      <c r="B23" s="77" t="s">
        <v>525</v>
      </c>
      <c r="C23" s="78">
        <v>1.7</v>
      </c>
      <c r="D23" s="78"/>
      <c r="E23" s="78"/>
      <c r="F23" s="78"/>
      <c r="G23" s="78"/>
      <c r="H23" s="78"/>
      <c r="I23" s="78">
        <v>3.35</v>
      </c>
      <c r="J23" s="78">
        <v>4.05</v>
      </c>
      <c r="K23" s="78">
        <v>3.58</v>
      </c>
      <c r="L23" s="79"/>
      <c r="M23" s="79"/>
      <c r="N23" s="79"/>
    </row>
    <row r="24" spans="1:14" ht="15">
      <c r="A24" s="77" t="s">
        <v>520</v>
      </c>
      <c r="B24" s="77" t="s">
        <v>526</v>
      </c>
      <c r="C24" s="78"/>
      <c r="D24" s="78"/>
      <c r="E24" s="78"/>
      <c r="F24" s="78"/>
      <c r="G24" s="78"/>
      <c r="H24" s="78"/>
      <c r="I24" s="78"/>
      <c r="J24" s="78">
        <v>1.48</v>
      </c>
      <c r="K24" s="78">
        <v>2.78</v>
      </c>
      <c r="L24" s="79"/>
      <c r="M24" s="79"/>
      <c r="N24" s="79"/>
    </row>
    <row r="25" spans="1:14" ht="15">
      <c r="A25" s="77" t="s">
        <v>520</v>
      </c>
      <c r="B25" s="77" t="s">
        <v>527</v>
      </c>
      <c r="C25" s="78"/>
      <c r="D25" s="78"/>
      <c r="E25" s="78"/>
      <c r="F25" s="78"/>
      <c r="G25" s="78"/>
      <c r="H25" s="78"/>
      <c r="I25" s="78"/>
      <c r="J25" s="78">
        <v>4</v>
      </c>
      <c r="K25" s="78"/>
      <c r="L25" s="79"/>
      <c r="M25" s="79"/>
      <c r="N25" s="79"/>
    </row>
    <row r="26" spans="1:14" ht="15">
      <c r="A26" s="77" t="s">
        <v>520</v>
      </c>
      <c r="B26" s="77" t="s">
        <v>528</v>
      </c>
      <c r="C26" s="78"/>
      <c r="D26" s="78"/>
      <c r="E26" s="78"/>
      <c r="F26" s="78">
        <v>3.62</v>
      </c>
      <c r="G26" s="78"/>
      <c r="H26" s="78"/>
      <c r="I26" s="78">
        <v>1.99</v>
      </c>
      <c r="J26" s="78">
        <v>4.39</v>
      </c>
      <c r="K26" s="78">
        <v>3.38</v>
      </c>
      <c r="L26" s="79"/>
      <c r="M26" s="79"/>
      <c r="N26" s="79"/>
    </row>
    <row r="27" spans="1:14" ht="15">
      <c r="A27" s="77" t="s">
        <v>520</v>
      </c>
      <c r="B27" s="77" t="s">
        <v>530</v>
      </c>
      <c r="C27" s="78"/>
      <c r="D27" s="78"/>
      <c r="E27" s="78"/>
      <c r="F27" s="78"/>
      <c r="G27" s="78"/>
      <c r="H27" s="78"/>
      <c r="I27" s="78">
        <v>3.57</v>
      </c>
      <c r="J27" s="78">
        <v>4.7</v>
      </c>
      <c r="K27" s="78">
        <v>4.1</v>
      </c>
      <c r="L27" s="79"/>
      <c r="M27" s="79"/>
      <c r="N27" s="79"/>
    </row>
    <row r="28" spans="1:14" ht="15">
      <c r="A28" s="77" t="s">
        <v>520</v>
      </c>
      <c r="B28" s="77" t="s">
        <v>531</v>
      </c>
      <c r="C28" s="78"/>
      <c r="D28" s="78"/>
      <c r="E28" s="78"/>
      <c r="F28" s="78">
        <v>1.5</v>
      </c>
      <c r="G28" s="78">
        <v>1.5</v>
      </c>
      <c r="H28" s="78"/>
      <c r="I28" s="78"/>
      <c r="J28" s="78">
        <v>4.95</v>
      </c>
      <c r="K28" s="78"/>
      <c r="L28" s="79"/>
      <c r="M28" s="79"/>
      <c r="N28" s="79"/>
    </row>
    <row r="29" spans="1:14" ht="15">
      <c r="A29" s="77" t="s">
        <v>520</v>
      </c>
      <c r="B29" s="77" t="s">
        <v>497</v>
      </c>
      <c r="C29" s="78"/>
      <c r="D29" s="78"/>
      <c r="E29" s="78"/>
      <c r="F29" s="78"/>
      <c r="G29" s="78"/>
      <c r="H29" s="78">
        <v>1</v>
      </c>
      <c r="I29" s="78">
        <v>4.02</v>
      </c>
      <c r="J29" s="78">
        <v>4.21</v>
      </c>
      <c r="K29" s="78">
        <v>5.15</v>
      </c>
      <c r="L29" s="79"/>
      <c r="M29" s="79"/>
      <c r="N29" s="79"/>
    </row>
    <row r="30" spans="1:14" ht="15">
      <c r="A30" s="77" t="s">
        <v>520</v>
      </c>
      <c r="B30" s="77" t="s">
        <v>532</v>
      </c>
      <c r="C30" s="78"/>
      <c r="D30" s="78"/>
      <c r="E30" s="78"/>
      <c r="F30" s="78"/>
      <c r="G30" s="78"/>
      <c r="H30" s="78"/>
      <c r="I30" s="78">
        <v>1.94</v>
      </c>
      <c r="J30" s="78">
        <v>2.53</v>
      </c>
      <c r="K30" s="78">
        <v>4.32</v>
      </c>
      <c r="L30" s="79"/>
      <c r="M30" s="79"/>
      <c r="N30" s="79"/>
    </row>
    <row r="31" spans="1:14" ht="15">
      <c r="A31" s="77" t="s">
        <v>520</v>
      </c>
      <c r="B31" s="77" t="s">
        <v>533</v>
      </c>
      <c r="C31" s="78">
        <v>1.3</v>
      </c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15">
      <c r="A32" s="77" t="s">
        <v>534</v>
      </c>
      <c r="B32" s="77" t="s">
        <v>519</v>
      </c>
      <c r="C32" s="78">
        <v>6.67</v>
      </c>
      <c r="D32" s="78"/>
      <c r="E32" s="78"/>
      <c r="F32" s="78"/>
      <c r="G32" s="78">
        <v>2.14</v>
      </c>
      <c r="H32" s="78"/>
      <c r="I32" s="78">
        <v>4.22</v>
      </c>
      <c r="J32" s="78">
        <v>4.62</v>
      </c>
      <c r="K32" s="78"/>
      <c r="L32" s="79"/>
      <c r="M32" s="79"/>
      <c r="N32" s="79"/>
    </row>
    <row r="33" spans="1:14" ht="15">
      <c r="A33" s="77" t="s">
        <v>501</v>
      </c>
      <c r="B33" s="77" t="s">
        <v>551</v>
      </c>
      <c r="C33" s="78"/>
      <c r="D33" s="78"/>
      <c r="E33" s="78"/>
      <c r="F33" s="78"/>
      <c r="G33" s="78"/>
      <c r="H33" s="78"/>
      <c r="I33" s="78">
        <v>6</v>
      </c>
      <c r="J33" s="78"/>
      <c r="K33" s="78"/>
      <c r="L33" s="79"/>
      <c r="M33" s="79"/>
      <c r="N33" s="79"/>
    </row>
    <row r="34" spans="1:14" ht="15">
      <c r="A34" s="77" t="s">
        <v>535</v>
      </c>
      <c r="B34" s="77" t="s">
        <v>902</v>
      </c>
      <c r="C34" s="78"/>
      <c r="D34" s="78"/>
      <c r="E34" s="78"/>
      <c r="F34" s="78"/>
      <c r="G34" s="78"/>
      <c r="H34" s="78"/>
      <c r="I34" s="78"/>
      <c r="J34" s="78"/>
      <c r="K34" s="78">
        <v>3.7</v>
      </c>
      <c r="L34" s="79"/>
      <c r="M34" s="79"/>
      <c r="N34" s="79"/>
    </row>
    <row r="35" spans="1:14" ht="15">
      <c r="A35" s="77" t="s">
        <v>535</v>
      </c>
      <c r="B35" s="77" t="s">
        <v>826</v>
      </c>
      <c r="C35" s="78"/>
      <c r="D35" s="78"/>
      <c r="E35" s="78"/>
      <c r="F35" s="78"/>
      <c r="G35" s="78"/>
      <c r="H35" s="78"/>
      <c r="I35" s="78"/>
      <c r="J35" s="78">
        <v>2.4</v>
      </c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6" t="s">
        <v>503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6" t="s">
        <v>504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</row>
    <row r="47" spans="1:14" ht="15">
      <c r="A47" s="77" t="s">
        <v>498</v>
      </c>
      <c r="B47" s="77" t="s">
        <v>511</v>
      </c>
      <c r="C47" s="77"/>
      <c r="D47" s="77"/>
      <c r="E47" s="77"/>
      <c r="F47" s="77"/>
      <c r="G47" s="77"/>
      <c r="H47" s="77"/>
      <c r="I47" s="77"/>
      <c r="J47" s="77"/>
      <c r="K47" s="77">
        <v>2.94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498</v>
      </c>
      <c r="B48" s="77" t="s">
        <v>514</v>
      </c>
      <c r="C48" s="77"/>
      <c r="D48" s="77"/>
      <c r="E48" s="77"/>
      <c r="F48" s="77"/>
      <c r="G48" s="77"/>
      <c r="H48" s="77"/>
      <c r="I48" s="77"/>
      <c r="J48" s="77"/>
      <c r="K48" s="77">
        <v>1.4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498</v>
      </c>
      <c r="B49" s="77" t="s">
        <v>538</v>
      </c>
      <c r="C49" s="77"/>
      <c r="D49" s="77"/>
      <c r="E49" s="77"/>
      <c r="F49" s="77"/>
      <c r="G49" s="77"/>
      <c r="H49" s="77"/>
      <c r="I49" s="77"/>
      <c r="J49" s="77"/>
      <c r="K49" s="77">
        <v>5.3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498</v>
      </c>
      <c r="B50" s="77" t="s">
        <v>827</v>
      </c>
      <c r="C50" s="77"/>
      <c r="D50" s="77"/>
      <c r="E50" s="77"/>
      <c r="F50" s="77"/>
      <c r="G50" s="77"/>
      <c r="H50" s="77"/>
      <c r="I50" s="77"/>
      <c r="J50" s="77"/>
      <c r="K50" s="77">
        <v>3.77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520</v>
      </c>
      <c r="B51" s="77" t="s">
        <v>521</v>
      </c>
      <c r="C51" s="77"/>
      <c r="D51" s="77"/>
      <c r="E51" s="77"/>
      <c r="F51" s="77"/>
      <c r="G51" s="77"/>
      <c r="H51" s="77"/>
      <c r="I51" s="77"/>
      <c r="J51" s="77">
        <v>1.3</v>
      </c>
      <c r="K51" s="77"/>
      <c r="L51" s="80">
        <v>1.55</v>
      </c>
      <c r="M51" s="80" t="e">
        <v>#REF!</v>
      </c>
      <c r="N51" s="80" t="e">
        <v>#REF!</v>
      </c>
    </row>
    <row r="52" spans="1:14" ht="15">
      <c r="A52" s="77" t="s">
        <v>520</v>
      </c>
      <c r="B52" s="77" t="s">
        <v>522</v>
      </c>
      <c r="C52" s="77"/>
      <c r="D52" s="77">
        <v>0.7</v>
      </c>
      <c r="E52" s="77"/>
      <c r="F52" s="77"/>
      <c r="G52" s="77"/>
      <c r="H52" s="77"/>
      <c r="I52" s="77"/>
      <c r="J52" s="77">
        <v>0.9</v>
      </c>
      <c r="K52" s="77"/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520</v>
      </c>
      <c r="B53" s="77" t="s">
        <v>523</v>
      </c>
      <c r="C53" s="77"/>
      <c r="D53" s="77"/>
      <c r="E53" s="77"/>
      <c r="F53" s="77"/>
      <c r="G53" s="77"/>
      <c r="H53" s="77"/>
      <c r="I53" s="77">
        <v>1.12</v>
      </c>
      <c r="J53" s="77"/>
      <c r="K53" s="77">
        <v>2.03</v>
      </c>
      <c r="L53" s="80"/>
      <c r="M53" s="80"/>
      <c r="N53" s="80"/>
    </row>
    <row r="54" spans="1:14" ht="15">
      <c r="A54" s="77" t="s">
        <v>520</v>
      </c>
      <c r="B54" s="77" t="s">
        <v>524</v>
      </c>
      <c r="C54" s="77"/>
      <c r="D54" s="77"/>
      <c r="E54" s="77"/>
      <c r="F54" s="77"/>
      <c r="G54" s="77"/>
      <c r="H54" s="77"/>
      <c r="I54" s="77">
        <v>1.7</v>
      </c>
      <c r="J54" s="77"/>
      <c r="K54" s="77">
        <v>1.5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520</v>
      </c>
      <c r="B55" s="77" t="s">
        <v>509</v>
      </c>
      <c r="C55" s="77"/>
      <c r="D55" s="77"/>
      <c r="E55" s="77"/>
      <c r="F55" s="77"/>
      <c r="G55" s="77"/>
      <c r="H55" s="77"/>
      <c r="I55" s="77"/>
      <c r="J55" s="77"/>
      <c r="K55" s="77">
        <v>1.45</v>
      </c>
      <c r="L55" s="80">
        <v>1.65</v>
      </c>
      <c r="M55" s="80" t="e">
        <v>#REF!</v>
      </c>
      <c r="N55" s="80" t="e">
        <v>#REF!</v>
      </c>
    </row>
    <row r="56" spans="1:14" ht="15">
      <c r="A56" s="77" t="s">
        <v>520</v>
      </c>
      <c r="B56" s="77" t="s">
        <v>525</v>
      </c>
      <c r="C56" s="77"/>
      <c r="D56" s="77"/>
      <c r="E56" s="77">
        <v>1</v>
      </c>
      <c r="F56" s="77"/>
      <c r="G56" s="77">
        <v>1.3</v>
      </c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520</v>
      </c>
      <c r="B57" s="77" t="s">
        <v>526</v>
      </c>
      <c r="C57" s="77"/>
      <c r="D57" s="77"/>
      <c r="E57" s="77"/>
      <c r="F57" s="77"/>
      <c r="G57" s="77"/>
      <c r="H57" s="77"/>
      <c r="I57" s="77">
        <v>1.8</v>
      </c>
      <c r="J57" s="77"/>
      <c r="K57" s="77"/>
      <c r="L57" s="80"/>
      <c r="M57" s="80"/>
      <c r="N57" s="80"/>
    </row>
    <row r="58" spans="1:14" ht="15">
      <c r="A58" s="77" t="s">
        <v>520</v>
      </c>
      <c r="B58" s="77" t="s">
        <v>528</v>
      </c>
      <c r="C58" s="77"/>
      <c r="D58" s="77"/>
      <c r="E58" s="77"/>
      <c r="F58" s="77"/>
      <c r="G58" s="77">
        <v>1.3</v>
      </c>
      <c r="H58" s="77"/>
      <c r="I58" s="77"/>
      <c r="J58" s="77"/>
      <c r="K58" s="77">
        <v>2.05</v>
      </c>
      <c r="L58" s="80"/>
      <c r="M58" s="80"/>
      <c r="N58" s="80"/>
    </row>
    <row r="59" spans="1:14" ht="15">
      <c r="A59" s="77" t="s">
        <v>520</v>
      </c>
      <c r="B59" s="77" t="s">
        <v>531</v>
      </c>
      <c r="C59" s="77"/>
      <c r="D59" s="77"/>
      <c r="E59" s="77"/>
      <c r="F59" s="77"/>
      <c r="G59" s="77"/>
      <c r="H59" s="77"/>
      <c r="I59" s="77"/>
      <c r="J59" s="77"/>
      <c r="K59" s="77">
        <v>2.25</v>
      </c>
      <c r="L59" s="80"/>
      <c r="M59" s="80"/>
      <c r="N59" s="80"/>
    </row>
    <row r="60" spans="1:14" ht="15">
      <c r="A60" s="77" t="s">
        <v>520</v>
      </c>
      <c r="B60" s="77" t="s">
        <v>497</v>
      </c>
      <c r="C60" s="77"/>
      <c r="D60" s="77"/>
      <c r="E60" s="77"/>
      <c r="F60" s="77"/>
      <c r="G60" s="77"/>
      <c r="H60" s="77"/>
      <c r="I60" s="77"/>
      <c r="J60" s="77"/>
      <c r="K60" s="77">
        <v>1.83</v>
      </c>
      <c r="L60" s="80"/>
      <c r="M60" s="80"/>
      <c r="N60" s="80"/>
    </row>
    <row r="61" spans="1:14" ht="15">
      <c r="A61" s="77" t="s">
        <v>520</v>
      </c>
      <c r="B61" s="77" t="s">
        <v>532</v>
      </c>
      <c r="C61" s="77"/>
      <c r="D61" s="77"/>
      <c r="E61" s="77"/>
      <c r="F61" s="77"/>
      <c r="G61" s="77"/>
      <c r="H61" s="77"/>
      <c r="I61" s="77"/>
      <c r="J61" s="77">
        <v>1.2</v>
      </c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6" t="s">
        <v>506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</row>
    <row r="88" spans="1:14" ht="15">
      <c r="A88" s="77" t="s">
        <v>518</v>
      </c>
      <c r="B88" s="77" t="s">
        <v>519</v>
      </c>
      <c r="C88" s="77"/>
      <c r="D88" s="77"/>
      <c r="E88" s="77"/>
      <c r="F88" s="77"/>
      <c r="G88" s="77"/>
      <c r="H88" s="77"/>
      <c r="I88" s="77">
        <v>-2.09</v>
      </c>
      <c r="J88" s="77">
        <v>-2.01</v>
      </c>
      <c r="K88" s="77"/>
      <c r="L88" s="191"/>
      <c r="M88" s="191"/>
      <c r="N88" s="192"/>
    </row>
    <row r="89" spans="1:14" ht="15">
      <c r="A89" s="77" t="s">
        <v>595</v>
      </c>
      <c r="B89" s="77" t="s">
        <v>519</v>
      </c>
      <c r="C89" s="77"/>
      <c r="D89" s="77"/>
      <c r="E89" s="77"/>
      <c r="F89" s="77"/>
      <c r="G89" s="77">
        <v>-3.02</v>
      </c>
      <c r="H89" s="77"/>
      <c r="I89" s="77">
        <v>-3</v>
      </c>
      <c r="J89" s="77"/>
      <c r="K89" s="77"/>
      <c r="L89" s="191"/>
      <c r="M89" s="191"/>
      <c r="N89" s="192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1"/>
      <c r="M90" s="191"/>
      <c r="N90" s="192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1"/>
      <c r="M91" s="191"/>
      <c r="N91" s="192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507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A202" sqref="A202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8" t="s">
        <v>542</v>
      </c>
      <c r="B1" s="248"/>
      <c r="C1" s="248"/>
      <c r="D1" s="248"/>
      <c r="E1" s="248"/>
      <c r="F1" s="248"/>
      <c r="G1" s="248"/>
      <c r="H1" s="248"/>
      <c r="I1" s="83"/>
      <c r="J1" s="83"/>
      <c r="K1" s="83"/>
      <c r="L1" s="83"/>
      <c r="M1" s="83"/>
      <c r="N1" s="84"/>
    </row>
    <row r="2" spans="1:14" ht="18.75">
      <c r="A2" s="249" t="s">
        <v>903</v>
      </c>
      <c r="B2" s="250"/>
      <c r="C2" s="250"/>
      <c r="D2" s="250"/>
      <c r="E2" s="250"/>
      <c r="F2" s="250"/>
      <c r="G2" s="250"/>
      <c r="H2" s="250"/>
      <c r="I2" s="84"/>
      <c r="J2" s="84"/>
      <c r="K2" s="84"/>
      <c r="L2" s="84"/>
      <c r="M2" s="84"/>
      <c r="N2" s="84"/>
    </row>
    <row r="3" spans="1:14" ht="18">
      <c r="A3" s="248"/>
      <c r="B3" s="248"/>
      <c r="C3" s="248"/>
      <c r="D3" s="248"/>
      <c r="E3" s="248"/>
      <c r="F3" s="248"/>
      <c r="G3" s="248"/>
      <c r="H3" s="248"/>
      <c r="I3" s="83"/>
      <c r="J3" s="83"/>
      <c r="K3" s="83"/>
      <c r="L3" s="83"/>
      <c r="M3" s="83"/>
      <c r="N3" s="84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483</v>
      </c>
      <c r="B5" s="240" t="s">
        <v>484</v>
      </c>
      <c r="C5" s="241" t="s">
        <v>485</v>
      </c>
      <c r="D5" s="242"/>
      <c r="E5" s="242"/>
      <c r="F5" s="242"/>
      <c r="G5" s="242"/>
      <c r="H5" s="242"/>
      <c r="I5" s="84"/>
      <c r="J5" s="84"/>
      <c r="K5" s="84"/>
      <c r="L5" s="84"/>
      <c r="M5" s="84"/>
      <c r="N5" s="86"/>
      <c r="O5" s="243"/>
      <c r="P5" s="243"/>
    </row>
    <row r="6" spans="1:16" ht="15">
      <c r="A6" s="240"/>
      <c r="B6" s="240"/>
      <c r="C6" s="76" t="s">
        <v>543</v>
      </c>
      <c r="D6" s="76" t="s">
        <v>544</v>
      </c>
      <c r="E6" s="76" t="s">
        <v>545</v>
      </c>
      <c r="F6" s="76" t="s">
        <v>546</v>
      </c>
      <c r="G6" s="76" t="s">
        <v>547</v>
      </c>
      <c r="H6" s="76" t="s">
        <v>548</v>
      </c>
      <c r="I6" s="87"/>
      <c r="J6" s="87"/>
      <c r="K6" s="87"/>
      <c r="L6" s="87"/>
      <c r="M6" s="87"/>
      <c r="N6" s="87"/>
      <c r="O6" s="243"/>
      <c r="P6" s="243"/>
    </row>
    <row r="7" spans="1:14" ht="15">
      <c r="A7" s="190" t="s">
        <v>495</v>
      </c>
      <c r="B7" s="190"/>
      <c r="C7" s="190"/>
      <c r="D7" s="190"/>
      <c r="E7" s="190"/>
      <c r="F7" s="190"/>
      <c r="G7" s="190"/>
      <c r="H7" s="190"/>
      <c r="I7" s="88"/>
      <c r="J7" s="88"/>
      <c r="K7" s="88"/>
      <c r="L7" s="88"/>
      <c r="M7" s="88"/>
      <c r="N7" s="89"/>
    </row>
    <row r="8" spans="1:14" ht="15">
      <c r="A8" s="77" t="s">
        <v>496</v>
      </c>
      <c r="B8" s="77" t="s">
        <v>521</v>
      </c>
      <c r="C8" s="77"/>
      <c r="D8" s="77"/>
      <c r="E8" s="77"/>
      <c r="F8" s="77"/>
      <c r="G8" s="77">
        <v>3.5</v>
      </c>
      <c r="H8" s="77">
        <v>3.94</v>
      </c>
      <c r="I8" s="90"/>
      <c r="J8" s="90"/>
      <c r="K8" s="90"/>
      <c r="L8" s="90"/>
      <c r="M8" s="90"/>
      <c r="N8" s="90"/>
    </row>
    <row r="9" spans="1:14" ht="15">
      <c r="A9" s="77" t="s">
        <v>496</v>
      </c>
      <c r="B9" s="77" t="s">
        <v>509</v>
      </c>
      <c r="C9" s="77"/>
      <c r="D9" s="77"/>
      <c r="E9" s="77"/>
      <c r="F9" s="77"/>
      <c r="G9" s="77">
        <v>5.5</v>
      </c>
      <c r="H9" s="77">
        <v>4.68</v>
      </c>
      <c r="I9" s="91"/>
      <c r="J9" s="91"/>
      <c r="K9" s="91"/>
      <c r="L9" s="91"/>
      <c r="M9" s="91"/>
      <c r="N9" s="91"/>
    </row>
    <row r="10" spans="1:14" ht="15">
      <c r="A10" s="77" t="s">
        <v>496</v>
      </c>
      <c r="B10" s="77" t="s">
        <v>497</v>
      </c>
      <c r="C10" s="77"/>
      <c r="D10" s="77">
        <v>7.2</v>
      </c>
      <c r="E10" s="77"/>
      <c r="F10" s="77">
        <v>3.34</v>
      </c>
      <c r="G10" s="77"/>
      <c r="H10" s="77">
        <v>3.78</v>
      </c>
      <c r="I10" s="91"/>
      <c r="J10" s="91"/>
      <c r="K10" s="91"/>
      <c r="L10" s="91"/>
      <c r="M10" s="91"/>
      <c r="N10" s="91"/>
    </row>
    <row r="11" spans="1:14" ht="15">
      <c r="A11" s="77" t="s">
        <v>496</v>
      </c>
      <c r="B11" s="77" t="s">
        <v>510</v>
      </c>
      <c r="C11" s="77"/>
      <c r="D11" s="77"/>
      <c r="E11" s="77"/>
      <c r="F11" s="77">
        <v>7.25</v>
      </c>
      <c r="G11" s="77"/>
      <c r="H11" s="77">
        <v>7.25</v>
      </c>
      <c r="I11" s="91"/>
      <c r="J11" s="91"/>
      <c r="K11" s="91"/>
      <c r="L11" s="91"/>
      <c r="M11" s="91"/>
      <c r="N11" s="91"/>
    </row>
    <row r="12" spans="1:14" ht="15">
      <c r="A12" s="77" t="s">
        <v>498</v>
      </c>
      <c r="B12" s="77" t="s">
        <v>549</v>
      </c>
      <c r="C12" s="77"/>
      <c r="D12" s="77"/>
      <c r="E12" s="77"/>
      <c r="F12" s="77"/>
      <c r="G12" s="77"/>
      <c r="H12" s="77">
        <v>2</v>
      </c>
      <c r="I12" s="91"/>
      <c r="J12" s="91"/>
      <c r="K12" s="91"/>
      <c r="L12" s="91"/>
      <c r="M12" s="91"/>
      <c r="N12" s="91"/>
    </row>
    <row r="13" spans="1:14" ht="15">
      <c r="A13" s="77" t="s">
        <v>498</v>
      </c>
      <c r="B13" s="77" t="s">
        <v>511</v>
      </c>
      <c r="C13" s="77"/>
      <c r="D13" s="77"/>
      <c r="E13" s="77"/>
      <c r="F13" s="77">
        <v>6.2</v>
      </c>
      <c r="G13" s="77"/>
      <c r="H13" s="77">
        <v>4.06</v>
      </c>
      <c r="I13" s="91"/>
      <c r="J13" s="91"/>
      <c r="K13" s="91"/>
      <c r="L13" s="91"/>
      <c r="M13" s="91"/>
      <c r="N13" s="91"/>
    </row>
    <row r="14" spans="1:14" ht="15">
      <c r="A14" s="77" t="s">
        <v>498</v>
      </c>
      <c r="B14" s="77" t="s">
        <v>512</v>
      </c>
      <c r="C14" s="77"/>
      <c r="D14" s="77"/>
      <c r="E14" s="77"/>
      <c r="F14" s="77">
        <v>5.5</v>
      </c>
      <c r="G14" s="77"/>
      <c r="H14" s="77">
        <v>3.4</v>
      </c>
      <c r="I14" s="91"/>
      <c r="J14" s="91"/>
      <c r="K14" s="91"/>
      <c r="L14" s="91"/>
      <c r="M14" s="91"/>
      <c r="N14" s="91"/>
    </row>
    <row r="15" spans="1:14" ht="15">
      <c r="A15" s="77" t="s">
        <v>498</v>
      </c>
      <c r="B15" s="77" t="s">
        <v>513</v>
      </c>
      <c r="C15" s="77"/>
      <c r="D15" s="77"/>
      <c r="E15" s="77"/>
      <c r="F15" s="77">
        <v>4.3</v>
      </c>
      <c r="G15" s="77">
        <v>4.06</v>
      </c>
      <c r="H15" s="77">
        <v>4.05</v>
      </c>
      <c r="I15" s="91"/>
      <c r="J15" s="91"/>
      <c r="K15" s="91"/>
      <c r="L15" s="91"/>
      <c r="M15" s="91"/>
      <c r="N15" s="91"/>
    </row>
    <row r="16" spans="1:14" ht="15">
      <c r="A16" s="77" t="s">
        <v>498</v>
      </c>
      <c r="B16" s="77" t="s">
        <v>514</v>
      </c>
      <c r="C16" s="77"/>
      <c r="D16" s="77"/>
      <c r="E16" s="77"/>
      <c r="F16" s="77"/>
      <c r="G16" s="77"/>
      <c r="H16" s="77">
        <v>2</v>
      </c>
      <c r="I16" s="91"/>
      <c r="J16" s="91"/>
      <c r="K16" s="91"/>
      <c r="L16" s="91"/>
      <c r="M16" s="91"/>
      <c r="N16" s="91"/>
    </row>
    <row r="17" spans="1:14" ht="15">
      <c r="A17" s="77" t="s">
        <v>498</v>
      </c>
      <c r="B17" s="77" t="s">
        <v>500</v>
      </c>
      <c r="C17" s="77"/>
      <c r="D17" s="77"/>
      <c r="E17" s="77"/>
      <c r="F17" s="77"/>
      <c r="G17" s="77">
        <v>5.4</v>
      </c>
      <c r="H17" s="77">
        <v>4.03</v>
      </c>
      <c r="I17" s="91"/>
      <c r="J17" s="91"/>
      <c r="K17" s="91"/>
      <c r="L17" s="91"/>
      <c r="M17" s="91"/>
      <c r="N17" s="91"/>
    </row>
    <row r="18" spans="1:14" ht="15">
      <c r="A18" s="77" t="s">
        <v>498</v>
      </c>
      <c r="B18" s="77" t="s">
        <v>515</v>
      </c>
      <c r="C18" s="77"/>
      <c r="D18" s="77"/>
      <c r="E18" s="77">
        <v>3.25</v>
      </c>
      <c r="F18" s="77"/>
      <c r="G18" s="77">
        <v>7</v>
      </c>
      <c r="H18" s="77">
        <v>5.33</v>
      </c>
      <c r="I18" s="91"/>
      <c r="J18" s="91"/>
      <c r="K18" s="91"/>
      <c r="L18" s="91"/>
      <c r="M18" s="91"/>
      <c r="N18" s="91"/>
    </row>
    <row r="19" spans="1:14" ht="15">
      <c r="A19" s="77" t="s">
        <v>498</v>
      </c>
      <c r="B19" s="77" t="s">
        <v>550</v>
      </c>
      <c r="C19" s="77"/>
      <c r="D19" s="77">
        <v>3</v>
      </c>
      <c r="E19" s="77"/>
      <c r="F19" s="77"/>
      <c r="G19" s="77">
        <v>6.12</v>
      </c>
      <c r="H19" s="77">
        <v>3.75</v>
      </c>
      <c r="I19" s="91"/>
      <c r="J19" s="91"/>
      <c r="K19" s="91"/>
      <c r="L19" s="91"/>
      <c r="M19" s="91"/>
      <c r="N19" s="91"/>
    </row>
    <row r="20" spans="1:14" ht="15">
      <c r="A20" s="77" t="s">
        <v>498</v>
      </c>
      <c r="B20" s="77" t="s">
        <v>516</v>
      </c>
      <c r="C20" s="77"/>
      <c r="D20" s="77">
        <v>3</v>
      </c>
      <c r="E20" s="77"/>
      <c r="F20" s="77"/>
      <c r="G20" s="77">
        <v>6.28</v>
      </c>
      <c r="H20" s="77">
        <v>3.56</v>
      </c>
      <c r="I20" s="91"/>
      <c r="J20" s="91"/>
      <c r="K20" s="91"/>
      <c r="L20" s="91"/>
      <c r="M20" s="91"/>
      <c r="N20" s="91"/>
    </row>
    <row r="21" spans="1:14" ht="15">
      <c r="A21" s="77" t="s">
        <v>498</v>
      </c>
      <c r="B21" s="77" t="s">
        <v>517</v>
      </c>
      <c r="C21" s="77"/>
      <c r="D21" s="77">
        <v>4.5</v>
      </c>
      <c r="E21" s="77">
        <v>4.5</v>
      </c>
      <c r="F21" s="77"/>
      <c r="G21" s="77">
        <v>3.73</v>
      </c>
      <c r="H21" s="77">
        <v>3.4</v>
      </c>
      <c r="I21" s="91"/>
      <c r="J21" s="91"/>
      <c r="K21" s="91"/>
      <c r="L21" s="91"/>
      <c r="M21" s="91"/>
      <c r="N21" s="91"/>
    </row>
    <row r="22" spans="1:14" ht="15">
      <c r="A22" s="77" t="s">
        <v>518</v>
      </c>
      <c r="B22" s="77" t="s">
        <v>519</v>
      </c>
      <c r="C22" s="77">
        <v>5.52</v>
      </c>
      <c r="D22" s="77">
        <v>5.52</v>
      </c>
      <c r="E22" s="77">
        <v>3.33</v>
      </c>
      <c r="F22" s="77">
        <v>3.37</v>
      </c>
      <c r="G22" s="77">
        <v>5.52</v>
      </c>
      <c r="H22" s="77">
        <v>3.64</v>
      </c>
      <c r="I22" s="91"/>
      <c r="J22" s="91"/>
      <c r="K22" s="91"/>
      <c r="L22" s="91"/>
      <c r="M22" s="91"/>
      <c r="N22" s="91"/>
    </row>
    <row r="23" spans="1:14" ht="15">
      <c r="A23" s="77" t="s">
        <v>595</v>
      </c>
      <c r="B23" s="77" t="s">
        <v>519</v>
      </c>
      <c r="C23" s="77">
        <v>6</v>
      </c>
      <c r="D23" s="77">
        <v>10</v>
      </c>
      <c r="E23" s="77"/>
      <c r="F23" s="77"/>
      <c r="G23" s="77"/>
      <c r="H23" s="77">
        <v>3.4</v>
      </c>
      <c r="I23" s="91"/>
      <c r="J23" s="91"/>
      <c r="K23" s="91"/>
      <c r="L23" s="91"/>
      <c r="M23" s="91"/>
      <c r="N23" s="91"/>
    </row>
    <row r="24" spans="1:14" ht="15">
      <c r="A24" s="77" t="s">
        <v>520</v>
      </c>
      <c r="B24" s="77" t="s">
        <v>521</v>
      </c>
      <c r="C24" s="77">
        <v>2.32</v>
      </c>
      <c r="D24" s="77">
        <v>7.25</v>
      </c>
      <c r="E24" s="77"/>
      <c r="F24" s="77">
        <v>5</v>
      </c>
      <c r="G24" s="77">
        <v>4.84</v>
      </c>
      <c r="H24" s="77">
        <v>4.71</v>
      </c>
      <c r="I24" s="91"/>
      <c r="J24" s="91"/>
      <c r="K24" s="91"/>
      <c r="L24" s="91"/>
      <c r="M24" s="91"/>
      <c r="N24" s="91"/>
    </row>
    <row r="25" spans="1:14" ht="15">
      <c r="A25" s="77" t="s">
        <v>520</v>
      </c>
      <c r="B25" s="77" t="s">
        <v>522</v>
      </c>
      <c r="C25" s="77"/>
      <c r="D25" s="77"/>
      <c r="E25" s="77">
        <v>7.5</v>
      </c>
      <c r="F25" s="77">
        <v>5</v>
      </c>
      <c r="G25" s="77">
        <v>3.4</v>
      </c>
      <c r="H25" s="77">
        <v>3.8</v>
      </c>
      <c r="I25" s="91"/>
      <c r="J25" s="91"/>
      <c r="K25" s="91"/>
      <c r="L25" s="91"/>
      <c r="M25" s="91"/>
      <c r="N25" s="91"/>
    </row>
    <row r="26" spans="1:14" ht="15">
      <c r="A26" s="77" t="s">
        <v>520</v>
      </c>
      <c r="B26" s="77" t="s">
        <v>523</v>
      </c>
      <c r="C26" s="77"/>
      <c r="D26" s="77">
        <v>7</v>
      </c>
      <c r="E26" s="77"/>
      <c r="F26" s="77">
        <v>6.73</v>
      </c>
      <c r="G26" s="77">
        <v>7</v>
      </c>
      <c r="H26" s="77"/>
      <c r="I26" s="91"/>
      <c r="J26" s="91"/>
      <c r="K26" s="91"/>
      <c r="L26" s="91"/>
      <c r="M26" s="91"/>
      <c r="N26" s="91"/>
    </row>
    <row r="27" spans="1:14" ht="15">
      <c r="A27" s="77" t="s">
        <v>520</v>
      </c>
      <c r="B27" s="77" t="s">
        <v>524</v>
      </c>
      <c r="C27" s="77">
        <v>7.5</v>
      </c>
      <c r="D27" s="77">
        <v>6.23</v>
      </c>
      <c r="E27" s="77">
        <v>3.4</v>
      </c>
      <c r="F27" s="77">
        <v>4.19</v>
      </c>
      <c r="G27" s="77">
        <v>4.88</v>
      </c>
      <c r="H27" s="77">
        <v>3.95</v>
      </c>
      <c r="I27" s="91"/>
      <c r="J27" s="91"/>
      <c r="K27" s="91"/>
      <c r="L27" s="91"/>
      <c r="M27" s="91"/>
      <c r="N27" s="91"/>
    </row>
    <row r="28" spans="1:14" ht="15">
      <c r="A28" s="77" t="s">
        <v>520</v>
      </c>
      <c r="B28" s="77" t="s">
        <v>505</v>
      </c>
      <c r="C28" s="77"/>
      <c r="D28" s="77">
        <v>7</v>
      </c>
      <c r="E28" s="77"/>
      <c r="F28" s="77">
        <v>6.75</v>
      </c>
      <c r="G28" s="77">
        <v>3.4</v>
      </c>
      <c r="H28" s="77">
        <v>5.74</v>
      </c>
      <c r="I28" s="91"/>
      <c r="J28" s="91"/>
      <c r="K28" s="91"/>
      <c r="L28" s="91"/>
      <c r="M28" s="91"/>
      <c r="N28" s="91"/>
    </row>
    <row r="29" spans="1:14" ht="15">
      <c r="A29" s="77" t="s">
        <v>520</v>
      </c>
      <c r="B29" s="77" t="s">
        <v>509</v>
      </c>
      <c r="C29" s="77">
        <v>3.71</v>
      </c>
      <c r="D29" s="77">
        <v>6.29</v>
      </c>
      <c r="E29" s="77">
        <v>4.65</v>
      </c>
      <c r="F29" s="77">
        <v>5.91</v>
      </c>
      <c r="G29" s="77">
        <v>3.58</v>
      </c>
      <c r="H29" s="77">
        <v>4.37</v>
      </c>
      <c r="I29" s="91"/>
      <c r="J29" s="91"/>
      <c r="K29" s="91"/>
      <c r="L29" s="91"/>
      <c r="M29" s="91"/>
      <c r="N29" s="91"/>
    </row>
    <row r="30" spans="1:14" ht="15">
      <c r="A30" s="77" t="s">
        <v>520</v>
      </c>
      <c r="B30" s="77" t="s">
        <v>525</v>
      </c>
      <c r="C30" s="77"/>
      <c r="D30" s="77">
        <v>7.1</v>
      </c>
      <c r="E30" s="77">
        <v>5.14</v>
      </c>
      <c r="F30" s="77">
        <v>3.2</v>
      </c>
      <c r="G30" s="77">
        <v>3.61</v>
      </c>
      <c r="H30" s="77">
        <v>5.76</v>
      </c>
      <c r="I30" s="91"/>
      <c r="J30" s="91"/>
      <c r="K30" s="91"/>
      <c r="L30" s="91"/>
      <c r="M30" s="91"/>
      <c r="N30" s="91"/>
    </row>
    <row r="31" spans="1:27" ht="15">
      <c r="A31" s="77" t="s">
        <v>520</v>
      </c>
      <c r="B31" s="77" t="s">
        <v>526</v>
      </c>
      <c r="C31" s="77">
        <v>2</v>
      </c>
      <c r="D31" s="77">
        <v>7.24</v>
      </c>
      <c r="E31" s="77"/>
      <c r="F31" s="77">
        <v>6</v>
      </c>
      <c r="G31" s="77">
        <v>7.5</v>
      </c>
      <c r="H31" s="77">
        <v>5.14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520</v>
      </c>
      <c r="B32" s="77" t="s">
        <v>527</v>
      </c>
      <c r="C32" s="77"/>
      <c r="D32" s="77"/>
      <c r="E32" s="77">
        <v>5</v>
      </c>
      <c r="F32" s="77"/>
      <c r="G32" s="77">
        <v>4.52</v>
      </c>
      <c r="H32" s="77">
        <v>5.77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520</v>
      </c>
      <c r="B33" s="77" t="s">
        <v>528</v>
      </c>
      <c r="C33" s="77">
        <v>3.42</v>
      </c>
      <c r="D33" s="77">
        <v>5.53</v>
      </c>
      <c r="E33" s="77">
        <v>5.79</v>
      </c>
      <c r="F33" s="77">
        <v>4.57</v>
      </c>
      <c r="G33" s="77">
        <v>3.88</v>
      </c>
      <c r="H33" s="77">
        <v>4.72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520</v>
      </c>
      <c r="B34" s="77" t="s">
        <v>529</v>
      </c>
      <c r="C34" s="77"/>
      <c r="D34" s="77"/>
      <c r="E34" s="77"/>
      <c r="F34" s="77"/>
      <c r="G34" s="77">
        <v>3.03</v>
      </c>
      <c r="H34" s="77"/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520</v>
      </c>
      <c r="B35" s="77" t="s">
        <v>530</v>
      </c>
      <c r="C35" s="77">
        <v>6.9</v>
      </c>
      <c r="D35" s="77">
        <v>7.09</v>
      </c>
      <c r="E35" s="77">
        <v>5.15</v>
      </c>
      <c r="F35" s="77">
        <v>3.37</v>
      </c>
      <c r="G35" s="77">
        <v>3.13</v>
      </c>
      <c r="H35" s="77">
        <v>5.02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520</v>
      </c>
      <c r="B36" s="77" t="s">
        <v>531</v>
      </c>
      <c r="C36" s="77"/>
      <c r="D36" s="77">
        <v>7.35</v>
      </c>
      <c r="E36" s="77"/>
      <c r="F36" s="77"/>
      <c r="G36" s="77">
        <v>2.5</v>
      </c>
      <c r="H36" s="77">
        <v>4.45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520</v>
      </c>
      <c r="B37" s="77" t="s">
        <v>497</v>
      </c>
      <c r="C37" s="77">
        <v>8</v>
      </c>
      <c r="D37" s="77">
        <v>6.92</v>
      </c>
      <c r="E37" s="77">
        <v>4.5</v>
      </c>
      <c r="F37" s="77">
        <v>3.4</v>
      </c>
      <c r="G37" s="77"/>
      <c r="H37" s="77">
        <v>3.97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520</v>
      </c>
      <c r="B38" s="77" t="s">
        <v>532</v>
      </c>
      <c r="C38" s="77"/>
      <c r="D38" s="77">
        <v>5.22</v>
      </c>
      <c r="E38" s="77">
        <v>5.98</v>
      </c>
      <c r="F38" s="77">
        <v>3.75</v>
      </c>
      <c r="G38" s="77">
        <v>4.76</v>
      </c>
      <c r="H38" s="77">
        <v>5.49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520</v>
      </c>
      <c r="B39" s="77" t="s">
        <v>533</v>
      </c>
      <c r="C39" s="77"/>
      <c r="D39" s="77"/>
      <c r="E39" s="77">
        <v>3.4</v>
      </c>
      <c r="F39" s="77"/>
      <c r="G39" s="77">
        <v>4.81</v>
      </c>
      <c r="H39" s="77">
        <v>6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534</v>
      </c>
      <c r="B40" s="77" t="s">
        <v>519</v>
      </c>
      <c r="C40" s="77">
        <v>6.78</v>
      </c>
      <c r="D40" s="77">
        <v>5.31</v>
      </c>
      <c r="E40" s="77">
        <v>3.75</v>
      </c>
      <c r="F40" s="77">
        <v>4.65</v>
      </c>
      <c r="G40" s="77">
        <v>4.83</v>
      </c>
      <c r="H40" s="77">
        <v>4.65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501</v>
      </c>
      <c r="B41" s="77" t="s">
        <v>551</v>
      </c>
      <c r="C41" s="77">
        <v>5.5</v>
      </c>
      <c r="D41" s="77"/>
      <c r="E41" s="77"/>
      <c r="F41" s="77"/>
      <c r="G41" s="77"/>
      <c r="H41" s="77"/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501</v>
      </c>
      <c r="B42" s="77" t="s">
        <v>512</v>
      </c>
      <c r="C42" s="77"/>
      <c r="D42" s="77"/>
      <c r="E42" s="77"/>
      <c r="F42" s="77"/>
      <c r="G42" s="77"/>
      <c r="H42" s="77">
        <v>2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535</v>
      </c>
      <c r="B43" s="77" t="s">
        <v>552</v>
      </c>
      <c r="C43" s="77"/>
      <c r="D43" s="77"/>
      <c r="E43" s="77"/>
      <c r="F43" s="77">
        <v>5.58</v>
      </c>
      <c r="G43" s="77">
        <v>5.11</v>
      </c>
      <c r="H43" s="77">
        <v>4.19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535</v>
      </c>
      <c r="B44" s="77" t="s">
        <v>537</v>
      </c>
      <c r="C44" s="77"/>
      <c r="D44" s="77"/>
      <c r="E44" s="77"/>
      <c r="F44" s="77"/>
      <c r="G44" s="77"/>
      <c r="H44" s="77">
        <v>3.56</v>
      </c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77" t="s">
        <v>535</v>
      </c>
      <c r="B45" s="77" t="s">
        <v>922</v>
      </c>
      <c r="C45" s="77"/>
      <c r="D45" s="77"/>
      <c r="E45" s="77"/>
      <c r="F45" s="77"/>
      <c r="G45" s="77"/>
      <c r="H45" s="77">
        <v>3.8</v>
      </c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>
      <c r="A46" s="77" t="s">
        <v>535</v>
      </c>
      <c r="B46" s="77" t="s">
        <v>826</v>
      </c>
      <c r="C46" s="77"/>
      <c r="D46" s="77"/>
      <c r="E46" s="77"/>
      <c r="F46" s="77"/>
      <c r="G46" s="77"/>
      <c r="H46" s="77">
        <v>3.8</v>
      </c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>
      <c r="A47" s="77" t="s">
        <v>535</v>
      </c>
      <c r="B47" s="77" t="s">
        <v>866</v>
      </c>
      <c r="C47" s="77"/>
      <c r="D47" s="77"/>
      <c r="E47" s="77"/>
      <c r="F47" s="77"/>
      <c r="G47" s="77"/>
      <c r="H47" s="77">
        <v>2</v>
      </c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1" t="s">
        <v>503</v>
      </c>
      <c r="B101" s="191"/>
      <c r="C101" s="191"/>
      <c r="D101" s="191"/>
      <c r="E101" s="191"/>
      <c r="F101" s="191"/>
      <c r="G101" s="191"/>
      <c r="H101" s="191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1" t="s">
        <v>923</v>
      </c>
      <c r="B201" s="191"/>
      <c r="C201" s="191"/>
      <c r="D201" s="191"/>
      <c r="E201" s="191"/>
      <c r="F201" s="191"/>
      <c r="G201" s="191"/>
      <c r="H201" s="191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496</v>
      </c>
      <c r="B202" s="92" t="s">
        <v>505</v>
      </c>
      <c r="C202" s="92"/>
      <c r="D202" s="92"/>
      <c r="E202" s="92"/>
      <c r="F202" s="92"/>
      <c r="G202" s="92"/>
      <c r="H202" s="92">
        <v>1.29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498</v>
      </c>
      <c r="B203" s="92" t="s">
        <v>549</v>
      </c>
      <c r="C203" s="92"/>
      <c r="D203" s="92"/>
      <c r="E203" s="92"/>
      <c r="F203" s="92"/>
      <c r="G203" s="92"/>
      <c r="H203" s="92">
        <v>1.11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498</v>
      </c>
      <c r="B204" s="92" t="s">
        <v>511</v>
      </c>
      <c r="C204" s="92"/>
      <c r="D204" s="92"/>
      <c r="E204" s="92"/>
      <c r="F204" s="92">
        <v>1.05</v>
      </c>
      <c r="G204" s="92">
        <v>1</v>
      </c>
      <c r="H204" s="92">
        <v>1.2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498</v>
      </c>
      <c r="B205" s="92" t="s">
        <v>514</v>
      </c>
      <c r="C205" s="92"/>
      <c r="D205" s="92"/>
      <c r="E205" s="92">
        <v>1.2</v>
      </c>
      <c r="F205" s="92"/>
      <c r="G205" s="92">
        <v>1.2</v>
      </c>
      <c r="H205" s="92">
        <v>1.05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498</v>
      </c>
      <c r="B206" s="92" t="s">
        <v>538</v>
      </c>
      <c r="C206" s="92"/>
      <c r="D206" s="92"/>
      <c r="E206" s="92"/>
      <c r="F206" s="92"/>
      <c r="G206" s="92">
        <v>1.1</v>
      </c>
      <c r="H206" s="92">
        <v>1.08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498</v>
      </c>
      <c r="B207" s="92" t="s">
        <v>553</v>
      </c>
      <c r="C207" s="92"/>
      <c r="D207" s="92">
        <v>1.2</v>
      </c>
      <c r="E207" s="92"/>
      <c r="F207" s="92">
        <v>1.1</v>
      </c>
      <c r="G207" s="92">
        <v>1.12</v>
      </c>
      <c r="H207" s="92">
        <v>1.1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498</v>
      </c>
      <c r="B208" s="92" t="s">
        <v>827</v>
      </c>
      <c r="C208" s="92"/>
      <c r="D208" s="92"/>
      <c r="E208" s="92">
        <v>0.8</v>
      </c>
      <c r="F208" s="92"/>
      <c r="G208" s="92">
        <v>1.01</v>
      </c>
      <c r="H208" s="92">
        <v>1.01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498</v>
      </c>
      <c r="B209" s="92" t="s">
        <v>517</v>
      </c>
      <c r="C209" s="92"/>
      <c r="D209" s="92"/>
      <c r="E209" s="92"/>
      <c r="F209" s="92"/>
      <c r="G209" s="92"/>
      <c r="H209" s="92">
        <v>1.1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520</v>
      </c>
      <c r="B210" s="92" t="s">
        <v>521</v>
      </c>
      <c r="C210" s="92"/>
      <c r="D210" s="92"/>
      <c r="E210" s="92"/>
      <c r="F210" s="92"/>
      <c r="G210" s="92"/>
      <c r="H210" s="92">
        <v>1.1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520</v>
      </c>
      <c r="B211" s="92" t="s">
        <v>522</v>
      </c>
      <c r="C211" s="92"/>
      <c r="D211" s="92"/>
      <c r="E211" s="92"/>
      <c r="F211" s="92"/>
      <c r="G211" s="92"/>
      <c r="H211" s="92">
        <v>0.84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520</v>
      </c>
      <c r="B212" s="92" t="s">
        <v>523</v>
      </c>
      <c r="C212" s="92">
        <v>1.5</v>
      </c>
      <c r="D212" s="92">
        <v>0.94</v>
      </c>
      <c r="E212" s="92"/>
      <c r="F212" s="92"/>
      <c r="G212" s="92"/>
      <c r="H212" s="92">
        <v>0.83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520</v>
      </c>
      <c r="B213" s="92" t="s">
        <v>524</v>
      </c>
      <c r="C213" s="92"/>
      <c r="D213" s="92"/>
      <c r="E213" s="92"/>
      <c r="F213" s="92"/>
      <c r="G213" s="92"/>
      <c r="H213" s="92">
        <v>0.64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520</v>
      </c>
      <c r="B214" s="92" t="s">
        <v>505</v>
      </c>
      <c r="C214" s="92"/>
      <c r="D214" s="92">
        <v>1.3</v>
      </c>
      <c r="E214" s="92"/>
      <c r="F214" s="92"/>
      <c r="G214" s="92">
        <v>1.3</v>
      </c>
      <c r="H214" s="92">
        <v>0.68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520</v>
      </c>
      <c r="B215" s="92" t="s">
        <v>526</v>
      </c>
      <c r="C215" s="92"/>
      <c r="D215" s="92"/>
      <c r="E215" s="92"/>
      <c r="F215" s="92">
        <v>1.1</v>
      </c>
      <c r="G215" s="92">
        <v>1.08</v>
      </c>
      <c r="H215" s="92">
        <v>1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520</v>
      </c>
      <c r="B216" s="92" t="s">
        <v>527</v>
      </c>
      <c r="C216" s="92"/>
      <c r="D216" s="92"/>
      <c r="E216" s="92"/>
      <c r="F216" s="92">
        <v>1.07</v>
      </c>
      <c r="G216" s="92"/>
      <c r="H216" s="92">
        <v>1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520</v>
      </c>
      <c r="B217" s="92" t="s">
        <v>528</v>
      </c>
      <c r="C217" s="92">
        <v>1.5</v>
      </c>
      <c r="D217" s="92"/>
      <c r="E217" s="92"/>
      <c r="F217" s="92"/>
      <c r="G217" s="92"/>
      <c r="H217" s="92">
        <v>0.97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520</v>
      </c>
      <c r="B218" s="92" t="s">
        <v>529</v>
      </c>
      <c r="C218" s="92"/>
      <c r="D218" s="92"/>
      <c r="E218" s="92"/>
      <c r="F218" s="92"/>
      <c r="G218" s="92"/>
      <c r="H218" s="92">
        <v>1.2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520</v>
      </c>
      <c r="B219" s="92" t="s">
        <v>530</v>
      </c>
      <c r="C219" s="92"/>
      <c r="D219" s="92">
        <v>1.1</v>
      </c>
      <c r="E219" s="92"/>
      <c r="F219" s="92"/>
      <c r="G219" s="92">
        <v>1</v>
      </c>
      <c r="H219" s="92">
        <v>0.96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520</v>
      </c>
      <c r="B220" s="92" t="s">
        <v>531</v>
      </c>
      <c r="C220" s="92"/>
      <c r="D220" s="92"/>
      <c r="E220" s="92"/>
      <c r="F220" s="92"/>
      <c r="G220" s="92"/>
      <c r="H220" s="92">
        <v>0.6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520</v>
      </c>
      <c r="B221" s="92" t="s">
        <v>497</v>
      </c>
      <c r="C221" s="92"/>
      <c r="D221" s="92"/>
      <c r="E221" s="92"/>
      <c r="F221" s="92"/>
      <c r="G221" s="92"/>
      <c r="H221" s="92">
        <v>0.67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520</v>
      </c>
      <c r="B222" s="92" t="s">
        <v>532</v>
      </c>
      <c r="C222" s="92"/>
      <c r="D222" s="92"/>
      <c r="E222" s="92"/>
      <c r="F222" s="92"/>
      <c r="G222" s="92"/>
      <c r="H222" s="92">
        <v>0.83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520</v>
      </c>
      <c r="B223" s="92" t="s">
        <v>533</v>
      </c>
      <c r="C223" s="92"/>
      <c r="D223" s="92"/>
      <c r="E223" s="92"/>
      <c r="F223" s="92">
        <v>0.85</v>
      </c>
      <c r="G223" s="92"/>
      <c r="H223" s="92"/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501</v>
      </c>
      <c r="B224" s="92" t="s">
        <v>514</v>
      </c>
      <c r="C224" s="92"/>
      <c r="D224" s="92"/>
      <c r="E224" s="92"/>
      <c r="F224" s="92"/>
      <c r="G224" s="92"/>
      <c r="H224" s="92">
        <v>1.02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92"/>
      <c r="B225" s="92"/>
      <c r="C225" s="92"/>
      <c r="D225" s="92"/>
      <c r="E225" s="92"/>
      <c r="F225" s="92"/>
      <c r="G225" s="92"/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1" t="s">
        <v>506</v>
      </c>
      <c r="B301" s="191"/>
      <c r="C301" s="191"/>
      <c r="D301" s="191"/>
      <c r="E301" s="191"/>
      <c r="F301" s="191"/>
      <c r="G301" s="191"/>
      <c r="H301" s="191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518</v>
      </c>
      <c r="B302" s="92" t="s">
        <v>519</v>
      </c>
      <c r="C302" s="92">
        <v>0</v>
      </c>
      <c r="D302" s="92"/>
      <c r="E302" s="92">
        <v>-2</v>
      </c>
      <c r="F302" s="92"/>
      <c r="G302" s="92"/>
      <c r="H302" s="92">
        <v>0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5">
      <c r="A303" s="92" t="s">
        <v>595</v>
      </c>
      <c r="B303" s="92" t="s">
        <v>519</v>
      </c>
      <c r="C303" s="92"/>
      <c r="D303" s="92"/>
      <c r="E303" s="92"/>
      <c r="F303" s="92"/>
      <c r="G303" s="92"/>
      <c r="H303" s="92">
        <v>0</v>
      </c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2014-06-27T19:15:55Z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